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New folder\Introduction to Excel\Datasets\"/>
    </mc:Choice>
  </mc:AlternateContent>
  <xr:revisionPtr revIDLastSave="0" documentId="13_ncr:1_{2E068604-5FDC-4F93-9731-B6EA56451E9D}" xr6:coauthVersionLast="47" xr6:coauthVersionMax="47" xr10:uidLastSave="{00000000-0000-0000-0000-000000000000}"/>
  <bookViews>
    <workbookView xWindow="-108" yWindow="-108" windowWidth="23256" windowHeight="12456" activeTab="3" xr2:uid="{38735238-0B5C-964C-A829-70AFED0819BF}"/>
  </bookViews>
  <sheets>
    <sheet name="Sheet1" sheetId="19" r:id="rId1"/>
    <sheet name="Account Sales History" sheetId="11" r:id="rId2"/>
    <sheet name="Sales Trends" sheetId="13" r:id="rId3"/>
    <sheet name="Forecast Sheet" sheetId="18" r:id="rId4"/>
    <sheet name="Forecasting" sheetId="15" r:id="rId5"/>
    <sheet name="Scenario Analysis" sheetId="14" r:id="rId6"/>
    <sheet name="PivateTable" sheetId="12" r:id="rId7"/>
  </sheets>
  <definedNames>
    <definedName name="_xlnm._FilterDatabase" localSheetId="1" hidden="1">'Account Sales History'!$A$1:$N$2221</definedName>
    <definedName name="NativeTimeline_Sales_Month">#N/A</definedName>
    <definedName name="Scenario1">Table2[#All]</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13" l="1"/>
  <c r="M2220" i="11"/>
  <c r="M2" i="11"/>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518" i="11"/>
  <c r="M519" i="11"/>
  <c r="M520" i="11"/>
  <c r="M521" i="11"/>
  <c r="M522" i="11"/>
  <c r="M523" i="11"/>
  <c r="M524" i="11"/>
  <c r="M525" i="11"/>
  <c r="M526" i="11"/>
  <c r="M527" i="11"/>
  <c r="M528" i="11"/>
  <c r="M529" i="11"/>
  <c r="M530" i="11"/>
  <c r="M531" i="11"/>
  <c r="M532" i="11"/>
  <c r="M533" i="11"/>
  <c r="M534" i="11"/>
  <c r="M535" i="11"/>
  <c r="M536" i="11"/>
  <c r="M537" i="11"/>
  <c r="M538" i="11"/>
  <c r="M539" i="11"/>
  <c r="M540" i="11"/>
  <c r="M541" i="11"/>
  <c r="M542" i="11"/>
  <c r="M543" i="11"/>
  <c r="M544" i="11"/>
  <c r="M545" i="11"/>
  <c r="M546" i="11"/>
  <c r="M547" i="11"/>
  <c r="M548" i="11"/>
  <c r="M549" i="11"/>
  <c r="M550" i="11"/>
  <c r="M551" i="11"/>
  <c r="M552" i="11"/>
  <c r="M553" i="11"/>
  <c r="M554" i="11"/>
  <c r="M555" i="11"/>
  <c r="M556" i="11"/>
  <c r="M557" i="11"/>
  <c r="M558" i="11"/>
  <c r="M559" i="11"/>
  <c r="M560" i="11"/>
  <c r="M561" i="11"/>
  <c r="M562" i="11"/>
  <c r="M563" i="11"/>
  <c r="M564" i="11"/>
  <c r="M565" i="11"/>
  <c r="M566" i="11"/>
  <c r="M567" i="11"/>
  <c r="M568" i="11"/>
  <c r="M569" i="11"/>
  <c r="M570" i="11"/>
  <c r="M571" i="11"/>
  <c r="M572" i="11"/>
  <c r="M573" i="11"/>
  <c r="M574" i="11"/>
  <c r="M575" i="11"/>
  <c r="M576" i="11"/>
  <c r="M577" i="11"/>
  <c r="M578" i="11"/>
  <c r="M579" i="11"/>
  <c r="M580" i="11"/>
  <c r="M581" i="11"/>
  <c r="M582" i="11"/>
  <c r="M583" i="11"/>
  <c r="M584" i="11"/>
  <c r="M585" i="11"/>
  <c r="M586" i="11"/>
  <c r="M587" i="11"/>
  <c r="M588" i="11"/>
  <c r="M589" i="11"/>
  <c r="M590" i="11"/>
  <c r="M591" i="11"/>
  <c r="M592" i="11"/>
  <c r="M593" i="11"/>
  <c r="M594" i="11"/>
  <c r="M595" i="11"/>
  <c r="M596" i="11"/>
  <c r="M597" i="11"/>
  <c r="M598" i="11"/>
  <c r="M599" i="11"/>
  <c r="M600" i="11"/>
  <c r="M601" i="11"/>
  <c r="M602" i="11"/>
  <c r="M603" i="11"/>
  <c r="M604" i="11"/>
  <c r="M605" i="11"/>
  <c r="M606" i="11"/>
  <c r="M607" i="11"/>
  <c r="M608" i="11"/>
  <c r="M609" i="11"/>
  <c r="M610" i="11"/>
  <c r="M611" i="11"/>
  <c r="M612" i="11"/>
  <c r="M613" i="11"/>
  <c r="M614" i="11"/>
  <c r="M615" i="11"/>
  <c r="M616" i="11"/>
  <c r="M617" i="11"/>
  <c r="M618" i="11"/>
  <c r="M619" i="11"/>
  <c r="M620" i="11"/>
  <c r="M621" i="11"/>
  <c r="M622" i="11"/>
  <c r="M623" i="11"/>
  <c r="M624" i="11"/>
  <c r="M625" i="11"/>
  <c r="M626" i="11"/>
  <c r="M627" i="11"/>
  <c r="M628" i="11"/>
  <c r="M629" i="11"/>
  <c r="M630" i="11"/>
  <c r="M631" i="11"/>
  <c r="M632" i="11"/>
  <c r="M633" i="11"/>
  <c r="M634" i="11"/>
  <c r="M635" i="11"/>
  <c r="M636" i="11"/>
  <c r="M637" i="11"/>
  <c r="M638" i="11"/>
  <c r="M639" i="11"/>
  <c r="M640" i="11"/>
  <c r="M641" i="11"/>
  <c r="M642" i="11"/>
  <c r="M643" i="11"/>
  <c r="M644" i="11"/>
  <c r="M645" i="11"/>
  <c r="M646" i="11"/>
  <c r="M647" i="11"/>
  <c r="M648" i="11"/>
  <c r="M649" i="11"/>
  <c r="M650" i="11"/>
  <c r="M651" i="11"/>
  <c r="M652" i="11"/>
  <c r="M653" i="11"/>
  <c r="M654" i="11"/>
  <c r="M655" i="11"/>
  <c r="M656" i="11"/>
  <c r="M657" i="11"/>
  <c r="M658" i="11"/>
  <c r="M659" i="11"/>
  <c r="M660" i="11"/>
  <c r="M661" i="11"/>
  <c r="M662" i="11"/>
  <c r="M663" i="11"/>
  <c r="M664" i="11"/>
  <c r="M665" i="11"/>
  <c r="M666" i="11"/>
  <c r="M667" i="11"/>
  <c r="M668" i="11"/>
  <c r="M669" i="11"/>
  <c r="M670" i="11"/>
  <c r="M671" i="11"/>
  <c r="M672" i="11"/>
  <c r="M673" i="11"/>
  <c r="M674" i="11"/>
  <c r="M675" i="11"/>
  <c r="M676" i="11"/>
  <c r="M677" i="11"/>
  <c r="M678" i="11"/>
  <c r="M679" i="11"/>
  <c r="M680" i="11"/>
  <c r="M681" i="11"/>
  <c r="M682" i="11"/>
  <c r="M683" i="11"/>
  <c r="M684" i="11"/>
  <c r="M685" i="11"/>
  <c r="M686" i="11"/>
  <c r="M687" i="11"/>
  <c r="M688" i="11"/>
  <c r="M689" i="11"/>
  <c r="M690" i="11"/>
  <c r="M691" i="11"/>
  <c r="M692" i="11"/>
  <c r="M693" i="11"/>
  <c r="M694" i="11"/>
  <c r="M695" i="11"/>
  <c r="M696" i="11"/>
  <c r="M697" i="11"/>
  <c r="M698" i="11"/>
  <c r="M699" i="11"/>
  <c r="M700" i="11"/>
  <c r="M701" i="11"/>
  <c r="M702" i="11"/>
  <c r="M703" i="11"/>
  <c r="M704" i="11"/>
  <c r="M705" i="11"/>
  <c r="M706" i="11"/>
  <c r="M707" i="11"/>
  <c r="M708" i="11"/>
  <c r="M709" i="11"/>
  <c r="M710" i="11"/>
  <c r="M711" i="11"/>
  <c r="M712" i="11"/>
  <c r="M713" i="11"/>
  <c r="M714" i="11"/>
  <c r="M715" i="11"/>
  <c r="M716" i="11"/>
  <c r="M717" i="11"/>
  <c r="M718" i="11"/>
  <c r="M719" i="11"/>
  <c r="M720" i="11"/>
  <c r="M721" i="11"/>
  <c r="M722" i="11"/>
  <c r="M723" i="11"/>
  <c r="M724" i="11"/>
  <c r="M725" i="11"/>
  <c r="M726" i="11"/>
  <c r="M727" i="11"/>
  <c r="M728" i="11"/>
  <c r="M729" i="11"/>
  <c r="M730" i="11"/>
  <c r="M731" i="11"/>
  <c r="M732" i="11"/>
  <c r="M733" i="11"/>
  <c r="M734" i="11"/>
  <c r="M735" i="11"/>
  <c r="M736" i="11"/>
  <c r="M737" i="11"/>
  <c r="M738" i="11"/>
  <c r="M739" i="11"/>
  <c r="M740" i="11"/>
  <c r="M741" i="11"/>
  <c r="M742" i="11"/>
  <c r="M743" i="11"/>
  <c r="M744" i="11"/>
  <c r="M745" i="11"/>
  <c r="M746" i="11"/>
  <c r="M747" i="11"/>
  <c r="M748" i="11"/>
  <c r="M749" i="11"/>
  <c r="M750" i="11"/>
  <c r="M751" i="11"/>
  <c r="M752" i="11"/>
  <c r="M753" i="11"/>
  <c r="M754" i="11"/>
  <c r="M755" i="11"/>
  <c r="M756" i="11"/>
  <c r="M757" i="11"/>
  <c r="M758" i="11"/>
  <c r="M759" i="11"/>
  <c r="M760" i="11"/>
  <c r="M761" i="11"/>
  <c r="M762" i="11"/>
  <c r="M763" i="11"/>
  <c r="M764" i="11"/>
  <c r="M765" i="11"/>
  <c r="M766" i="11"/>
  <c r="M767" i="11"/>
  <c r="M768" i="11"/>
  <c r="M769" i="11"/>
  <c r="M770" i="11"/>
  <c r="M771" i="11"/>
  <c r="M772" i="11"/>
  <c r="M773" i="11"/>
  <c r="M774" i="11"/>
  <c r="M775" i="11"/>
  <c r="M776" i="11"/>
  <c r="M777" i="11"/>
  <c r="M778" i="11"/>
  <c r="M779" i="11"/>
  <c r="M780" i="11"/>
  <c r="M781" i="11"/>
  <c r="M782" i="11"/>
  <c r="M783" i="11"/>
  <c r="M784" i="11"/>
  <c r="M785" i="11"/>
  <c r="M786" i="11"/>
  <c r="M787" i="11"/>
  <c r="M788" i="11"/>
  <c r="M789" i="11"/>
  <c r="M790" i="11"/>
  <c r="M791" i="11"/>
  <c r="M792" i="11"/>
  <c r="M793" i="11"/>
  <c r="M794" i="11"/>
  <c r="M795" i="11"/>
  <c r="M796" i="11"/>
  <c r="M797" i="11"/>
  <c r="M798" i="11"/>
  <c r="M799" i="11"/>
  <c r="M800" i="11"/>
  <c r="M801" i="11"/>
  <c r="M802" i="11"/>
  <c r="M803" i="11"/>
  <c r="M804" i="11"/>
  <c r="M805" i="11"/>
  <c r="M806" i="11"/>
  <c r="M807" i="11"/>
  <c r="M808" i="11"/>
  <c r="M809" i="11"/>
  <c r="M810" i="11"/>
  <c r="M811" i="11"/>
  <c r="M812" i="11"/>
  <c r="M813" i="11"/>
  <c r="M814" i="11"/>
  <c r="M815" i="11"/>
  <c r="M816" i="11"/>
  <c r="M817" i="11"/>
  <c r="M818" i="11"/>
  <c r="M819" i="11"/>
  <c r="M820" i="11"/>
  <c r="M821" i="11"/>
  <c r="M822" i="11"/>
  <c r="M823" i="11"/>
  <c r="M824" i="11"/>
  <c r="M825" i="11"/>
  <c r="M826" i="11"/>
  <c r="M827" i="11"/>
  <c r="M828" i="11"/>
  <c r="M829" i="11"/>
  <c r="M830" i="11"/>
  <c r="M831" i="11"/>
  <c r="M832" i="11"/>
  <c r="M833" i="11"/>
  <c r="M834" i="11"/>
  <c r="M835" i="11"/>
  <c r="M836" i="11"/>
  <c r="M837" i="11"/>
  <c r="M838" i="11"/>
  <c r="M839" i="11"/>
  <c r="M840" i="11"/>
  <c r="M841" i="11"/>
  <c r="M842" i="11"/>
  <c r="M843" i="11"/>
  <c r="M844" i="11"/>
  <c r="M845" i="11"/>
  <c r="M846" i="11"/>
  <c r="M847" i="11"/>
  <c r="M848" i="11"/>
  <c r="M849" i="11"/>
  <c r="M850" i="11"/>
  <c r="M851" i="11"/>
  <c r="M852" i="11"/>
  <c r="M853" i="11"/>
  <c r="M854" i="11"/>
  <c r="M855" i="11"/>
  <c r="M856" i="11"/>
  <c r="M857" i="11"/>
  <c r="M858" i="11"/>
  <c r="M859" i="11"/>
  <c r="M860" i="11"/>
  <c r="M861" i="11"/>
  <c r="M862" i="11"/>
  <c r="M863" i="11"/>
  <c r="M864" i="11"/>
  <c r="M865" i="11"/>
  <c r="M866" i="11"/>
  <c r="M867" i="11"/>
  <c r="M868" i="11"/>
  <c r="M869" i="11"/>
  <c r="M870" i="11"/>
  <c r="M871" i="11"/>
  <c r="M872" i="11"/>
  <c r="M873" i="11"/>
  <c r="M874" i="11"/>
  <c r="M875" i="11"/>
  <c r="M876" i="11"/>
  <c r="M877" i="11"/>
  <c r="M878" i="11"/>
  <c r="M879" i="11"/>
  <c r="M880" i="11"/>
  <c r="M881" i="11"/>
  <c r="M882" i="11"/>
  <c r="M883" i="11"/>
  <c r="M884" i="11"/>
  <c r="M885" i="11"/>
  <c r="M886" i="11"/>
  <c r="M887" i="11"/>
  <c r="M888" i="11"/>
  <c r="M889" i="11"/>
  <c r="M890" i="11"/>
  <c r="M891" i="11"/>
  <c r="M892" i="11"/>
  <c r="M893" i="11"/>
  <c r="M894" i="11"/>
  <c r="M895" i="11"/>
  <c r="M896" i="11"/>
  <c r="M897" i="11"/>
  <c r="M898" i="11"/>
  <c r="M899" i="11"/>
  <c r="M900" i="11"/>
  <c r="M901" i="11"/>
  <c r="M902" i="11"/>
  <c r="M903" i="11"/>
  <c r="M904" i="11"/>
  <c r="M905" i="11"/>
  <c r="M906" i="11"/>
  <c r="M907" i="11"/>
  <c r="M908" i="11"/>
  <c r="M909" i="11"/>
  <c r="M910" i="11"/>
  <c r="M911" i="11"/>
  <c r="M912" i="11"/>
  <c r="M913" i="11"/>
  <c r="M914" i="11"/>
  <c r="M915" i="11"/>
  <c r="M916" i="11"/>
  <c r="M917" i="11"/>
  <c r="M918" i="11"/>
  <c r="M919" i="11"/>
  <c r="M920" i="11"/>
  <c r="M921" i="11"/>
  <c r="M922" i="11"/>
  <c r="M923" i="11"/>
  <c r="M924" i="11"/>
  <c r="M925" i="11"/>
  <c r="M926" i="11"/>
  <c r="M927" i="11"/>
  <c r="M928" i="11"/>
  <c r="M929" i="11"/>
  <c r="M930" i="11"/>
  <c r="M931" i="11"/>
  <c r="M932" i="11"/>
  <c r="M933" i="11"/>
  <c r="M934" i="11"/>
  <c r="M935" i="11"/>
  <c r="M936" i="11"/>
  <c r="M937" i="11"/>
  <c r="M938" i="11"/>
  <c r="M939" i="11"/>
  <c r="M940" i="11"/>
  <c r="M941" i="11"/>
  <c r="M942" i="11"/>
  <c r="M943" i="11"/>
  <c r="M944" i="11"/>
  <c r="M945" i="11"/>
  <c r="M946" i="11"/>
  <c r="M947" i="11"/>
  <c r="M948" i="11"/>
  <c r="M949" i="11"/>
  <c r="M950" i="11"/>
  <c r="M951" i="11"/>
  <c r="M952" i="11"/>
  <c r="M953" i="11"/>
  <c r="M954" i="11"/>
  <c r="M955" i="11"/>
  <c r="M956" i="11"/>
  <c r="M957" i="11"/>
  <c r="M958" i="11"/>
  <c r="M959" i="11"/>
  <c r="M960" i="11"/>
  <c r="M961" i="11"/>
  <c r="M962" i="11"/>
  <c r="M963" i="11"/>
  <c r="M964" i="11"/>
  <c r="M965" i="11"/>
  <c r="M966" i="11"/>
  <c r="M967" i="11"/>
  <c r="M968" i="11"/>
  <c r="M969" i="11"/>
  <c r="M970" i="11"/>
  <c r="M971" i="11"/>
  <c r="M972" i="11"/>
  <c r="M973" i="11"/>
  <c r="M974" i="11"/>
  <c r="M975" i="11"/>
  <c r="M976" i="11"/>
  <c r="M977" i="11"/>
  <c r="M978" i="11"/>
  <c r="M979" i="11"/>
  <c r="M980" i="11"/>
  <c r="M981" i="11"/>
  <c r="M982" i="11"/>
  <c r="M983" i="11"/>
  <c r="M984" i="11"/>
  <c r="M985" i="11"/>
  <c r="M986" i="11"/>
  <c r="M987" i="11"/>
  <c r="M988" i="11"/>
  <c r="M989" i="11"/>
  <c r="M990" i="11"/>
  <c r="M991" i="11"/>
  <c r="M992" i="11"/>
  <c r="M993" i="11"/>
  <c r="M994" i="11"/>
  <c r="M995" i="11"/>
  <c r="M996" i="11"/>
  <c r="M997" i="11"/>
  <c r="M998" i="11"/>
  <c r="M999" i="11"/>
  <c r="M1000" i="11"/>
  <c r="M1001" i="11"/>
  <c r="M1002" i="11"/>
  <c r="M1003" i="11"/>
  <c r="M1004" i="11"/>
  <c r="M1005" i="11"/>
  <c r="M1006" i="11"/>
  <c r="M1007" i="11"/>
  <c r="M1008" i="11"/>
  <c r="M1009" i="11"/>
  <c r="M1010" i="11"/>
  <c r="M1011" i="11"/>
  <c r="M1012" i="11"/>
  <c r="M1013" i="11"/>
  <c r="M1014" i="11"/>
  <c r="M1015" i="11"/>
  <c r="M1016" i="11"/>
  <c r="M1017" i="11"/>
  <c r="M1018" i="11"/>
  <c r="M1019" i="11"/>
  <c r="M1020" i="11"/>
  <c r="M1021" i="11"/>
  <c r="M1022" i="11"/>
  <c r="M1023" i="11"/>
  <c r="M1024" i="11"/>
  <c r="M1025" i="11"/>
  <c r="M1026" i="11"/>
  <c r="M1027" i="11"/>
  <c r="M1028" i="11"/>
  <c r="M1029" i="11"/>
  <c r="M1030" i="11"/>
  <c r="M1031" i="11"/>
  <c r="M1032" i="11"/>
  <c r="M1033" i="11"/>
  <c r="M1034" i="11"/>
  <c r="M1035" i="11"/>
  <c r="M1036" i="11"/>
  <c r="M1037" i="11"/>
  <c r="M1038" i="11"/>
  <c r="M1039" i="11"/>
  <c r="M1040" i="11"/>
  <c r="M1041" i="11"/>
  <c r="M1042" i="11"/>
  <c r="M1043" i="11"/>
  <c r="M1044" i="11"/>
  <c r="M1045" i="11"/>
  <c r="M1046" i="11"/>
  <c r="M1047" i="11"/>
  <c r="M1048" i="11"/>
  <c r="M1049" i="11"/>
  <c r="M1050" i="11"/>
  <c r="M1051" i="11"/>
  <c r="M1052" i="11"/>
  <c r="M1053" i="11"/>
  <c r="M1054" i="11"/>
  <c r="M1055" i="11"/>
  <c r="M1056" i="11"/>
  <c r="M1057" i="11"/>
  <c r="M1058" i="11"/>
  <c r="M1059" i="11"/>
  <c r="M1060" i="11"/>
  <c r="M1061" i="11"/>
  <c r="M1062" i="11"/>
  <c r="M1063" i="11"/>
  <c r="M1064" i="11"/>
  <c r="M1065" i="11"/>
  <c r="M1066" i="11"/>
  <c r="M1067" i="11"/>
  <c r="M1068" i="11"/>
  <c r="M1069" i="11"/>
  <c r="M1070" i="11"/>
  <c r="M1071" i="11"/>
  <c r="M1072" i="11"/>
  <c r="M1073" i="11"/>
  <c r="M1074" i="11"/>
  <c r="M1075" i="11"/>
  <c r="M1076" i="11"/>
  <c r="M1077" i="11"/>
  <c r="M1078" i="11"/>
  <c r="M1079" i="11"/>
  <c r="M1080" i="11"/>
  <c r="M1081" i="11"/>
  <c r="M1082" i="11"/>
  <c r="M1083" i="11"/>
  <c r="M1084" i="11"/>
  <c r="M1085" i="11"/>
  <c r="M1086" i="11"/>
  <c r="M1087" i="11"/>
  <c r="M1088" i="11"/>
  <c r="M1089" i="11"/>
  <c r="M1090" i="11"/>
  <c r="M1091" i="11"/>
  <c r="M1092" i="11"/>
  <c r="M1093" i="11"/>
  <c r="M1094" i="11"/>
  <c r="M1095" i="11"/>
  <c r="M1096" i="11"/>
  <c r="M1097" i="11"/>
  <c r="M1098" i="11"/>
  <c r="M1099" i="11"/>
  <c r="M1100" i="11"/>
  <c r="M1101" i="11"/>
  <c r="M1102" i="11"/>
  <c r="M1103" i="11"/>
  <c r="M1104" i="11"/>
  <c r="M1105" i="11"/>
  <c r="M1106" i="11"/>
  <c r="M1107" i="11"/>
  <c r="M1108" i="11"/>
  <c r="M1109" i="11"/>
  <c r="M1110" i="11"/>
  <c r="M1111" i="11"/>
  <c r="M1112" i="11"/>
  <c r="M1113" i="11"/>
  <c r="M1114" i="11"/>
  <c r="M1115" i="11"/>
  <c r="M1116" i="11"/>
  <c r="M1117" i="11"/>
  <c r="M1118" i="11"/>
  <c r="M1119" i="11"/>
  <c r="M1120" i="11"/>
  <c r="M1121" i="11"/>
  <c r="M1122" i="11"/>
  <c r="M1123" i="11"/>
  <c r="M1124" i="11"/>
  <c r="M1125" i="11"/>
  <c r="M1126" i="11"/>
  <c r="M1127" i="11"/>
  <c r="M1128" i="11"/>
  <c r="M1129" i="11"/>
  <c r="M1130" i="11"/>
  <c r="M1131" i="11"/>
  <c r="M1132" i="11"/>
  <c r="M1133" i="11"/>
  <c r="M1134" i="11"/>
  <c r="M1135" i="11"/>
  <c r="M1136" i="11"/>
  <c r="M1137" i="11"/>
  <c r="M1138" i="11"/>
  <c r="M1139" i="11"/>
  <c r="M1140" i="11"/>
  <c r="M1141" i="11"/>
  <c r="M1142" i="11"/>
  <c r="M1143" i="11"/>
  <c r="M1144" i="11"/>
  <c r="M1145" i="11"/>
  <c r="M1146" i="11"/>
  <c r="M1147" i="11"/>
  <c r="M1148" i="11"/>
  <c r="M1149" i="11"/>
  <c r="M1150" i="11"/>
  <c r="M1151" i="11"/>
  <c r="M1152" i="11"/>
  <c r="M1153" i="11"/>
  <c r="M1154" i="11"/>
  <c r="M1155" i="11"/>
  <c r="M1156" i="11"/>
  <c r="M1157" i="11"/>
  <c r="M1158" i="11"/>
  <c r="M1159" i="11"/>
  <c r="M1160" i="11"/>
  <c r="M1161" i="11"/>
  <c r="M1162" i="11"/>
  <c r="M1163" i="11"/>
  <c r="M1164" i="11"/>
  <c r="M1165" i="11"/>
  <c r="M1166" i="11"/>
  <c r="M1167" i="11"/>
  <c r="M1168" i="11"/>
  <c r="M1169" i="11"/>
  <c r="M1170" i="11"/>
  <c r="M1171" i="11"/>
  <c r="M1172" i="11"/>
  <c r="M1173" i="11"/>
  <c r="M1174" i="11"/>
  <c r="M1175" i="11"/>
  <c r="M1176" i="11"/>
  <c r="M1177" i="11"/>
  <c r="M1178" i="11"/>
  <c r="M1179" i="11"/>
  <c r="M1180" i="11"/>
  <c r="M1181" i="11"/>
  <c r="M1182" i="11"/>
  <c r="M1183" i="11"/>
  <c r="M1184" i="11"/>
  <c r="M1185" i="11"/>
  <c r="M1186" i="11"/>
  <c r="M1187" i="11"/>
  <c r="M1188" i="11"/>
  <c r="M1189" i="11"/>
  <c r="M1190" i="11"/>
  <c r="M1191" i="11"/>
  <c r="M1192" i="11"/>
  <c r="M1193" i="11"/>
  <c r="M1194" i="11"/>
  <c r="M1195" i="11"/>
  <c r="M1196" i="11"/>
  <c r="M1197" i="11"/>
  <c r="M1198" i="11"/>
  <c r="M1199" i="11"/>
  <c r="M1200" i="11"/>
  <c r="M1201" i="11"/>
  <c r="M1202" i="11"/>
  <c r="M1203" i="11"/>
  <c r="M1204" i="11"/>
  <c r="M1205" i="11"/>
  <c r="M1206" i="11"/>
  <c r="M1207" i="11"/>
  <c r="M1208" i="11"/>
  <c r="M1209" i="11"/>
  <c r="M1210" i="11"/>
  <c r="M1211" i="11"/>
  <c r="M1212" i="11"/>
  <c r="M1213" i="11"/>
  <c r="M1214" i="11"/>
  <c r="M1215" i="11"/>
  <c r="M1216" i="11"/>
  <c r="M1217" i="11"/>
  <c r="M1218" i="11"/>
  <c r="M1219" i="11"/>
  <c r="M1220" i="11"/>
  <c r="M1221" i="11"/>
  <c r="M1222" i="11"/>
  <c r="M1223" i="11"/>
  <c r="M1224" i="11"/>
  <c r="M1225" i="11"/>
  <c r="M1226" i="11"/>
  <c r="M1227" i="11"/>
  <c r="M1228" i="11"/>
  <c r="M1229" i="11"/>
  <c r="M1230" i="11"/>
  <c r="M1231" i="11"/>
  <c r="M1232" i="11"/>
  <c r="M1233" i="11"/>
  <c r="M1234" i="11"/>
  <c r="M1235" i="11"/>
  <c r="M1236" i="11"/>
  <c r="M1237" i="11"/>
  <c r="M1238" i="11"/>
  <c r="M1239" i="11"/>
  <c r="M1240" i="11"/>
  <c r="M1241" i="11"/>
  <c r="M1242" i="11"/>
  <c r="M1243" i="11"/>
  <c r="M1244" i="11"/>
  <c r="M1245" i="11"/>
  <c r="M1246" i="11"/>
  <c r="M1247" i="11"/>
  <c r="M1248" i="11"/>
  <c r="M1249" i="11"/>
  <c r="M1250" i="11"/>
  <c r="M1251" i="11"/>
  <c r="M1252" i="11"/>
  <c r="M1253" i="11"/>
  <c r="M1254" i="11"/>
  <c r="M1255" i="11"/>
  <c r="M1256" i="11"/>
  <c r="M1257" i="11"/>
  <c r="M1258" i="11"/>
  <c r="M1259" i="11"/>
  <c r="M1260" i="11"/>
  <c r="M1261" i="11"/>
  <c r="M1262" i="11"/>
  <c r="M1263" i="11"/>
  <c r="M1264" i="11"/>
  <c r="M1265" i="11"/>
  <c r="M1266" i="11"/>
  <c r="M1267" i="11"/>
  <c r="M1268" i="11"/>
  <c r="M1269" i="11"/>
  <c r="M1270" i="11"/>
  <c r="M1271" i="11"/>
  <c r="M1272" i="11"/>
  <c r="M1273" i="11"/>
  <c r="M1274" i="11"/>
  <c r="M1275" i="11"/>
  <c r="M1276" i="11"/>
  <c r="M1277" i="11"/>
  <c r="M1278" i="11"/>
  <c r="M1279" i="11"/>
  <c r="M1280" i="11"/>
  <c r="M1281" i="11"/>
  <c r="M1282" i="11"/>
  <c r="M1283" i="11"/>
  <c r="M1284" i="11"/>
  <c r="M1285" i="11"/>
  <c r="M1286" i="11"/>
  <c r="M1287" i="11"/>
  <c r="M1288" i="11"/>
  <c r="M1289" i="11"/>
  <c r="M1290" i="11"/>
  <c r="M1291" i="11"/>
  <c r="M1292" i="11"/>
  <c r="M1293" i="11"/>
  <c r="M1294" i="11"/>
  <c r="M1295" i="11"/>
  <c r="M1296" i="11"/>
  <c r="M1297" i="11"/>
  <c r="M1298" i="11"/>
  <c r="M1299" i="11"/>
  <c r="M1300" i="11"/>
  <c r="M1301" i="11"/>
  <c r="M1302" i="11"/>
  <c r="M1303" i="11"/>
  <c r="M1304" i="11"/>
  <c r="M1305" i="11"/>
  <c r="M1306" i="11"/>
  <c r="M1307" i="11"/>
  <c r="M1308" i="11"/>
  <c r="M1309" i="11"/>
  <c r="M1310" i="11"/>
  <c r="M1311" i="11"/>
  <c r="M1312" i="11"/>
  <c r="M1313" i="11"/>
  <c r="M1314" i="11"/>
  <c r="M1315" i="11"/>
  <c r="M1316" i="11"/>
  <c r="M1317" i="11"/>
  <c r="M1318" i="11"/>
  <c r="M1319" i="11"/>
  <c r="M1320" i="11"/>
  <c r="M1321" i="11"/>
  <c r="M1322" i="11"/>
  <c r="M1323" i="11"/>
  <c r="M1324" i="11"/>
  <c r="M1325" i="11"/>
  <c r="M1326" i="11"/>
  <c r="M1327" i="11"/>
  <c r="M1328" i="11"/>
  <c r="M1329" i="11"/>
  <c r="M1330" i="11"/>
  <c r="M1331" i="11"/>
  <c r="M1332" i="11"/>
  <c r="M1333" i="11"/>
  <c r="M1334" i="11"/>
  <c r="M1335" i="11"/>
  <c r="M1336" i="11"/>
  <c r="M1337" i="11"/>
  <c r="M1338" i="11"/>
  <c r="M1339" i="11"/>
  <c r="M1340" i="11"/>
  <c r="M1341" i="11"/>
  <c r="M1342" i="11"/>
  <c r="M1343" i="11"/>
  <c r="M1344" i="11"/>
  <c r="M1345" i="11"/>
  <c r="M1346" i="11"/>
  <c r="M1347" i="11"/>
  <c r="M1348" i="11"/>
  <c r="M1349" i="11"/>
  <c r="M1350" i="11"/>
  <c r="M1351" i="11"/>
  <c r="M1352" i="11"/>
  <c r="M1353" i="11"/>
  <c r="M1354" i="11"/>
  <c r="M1355" i="11"/>
  <c r="M1356" i="11"/>
  <c r="M1357" i="11"/>
  <c r="M1358" i="11"/>
  <c r="M1359" i="11"/>
  <c r="M1360" i="11"/>
  <c r="M1361" i="11"/>
  <c r="M1362" i="11"/>
  <c r="M1363" i="11"/>
  <c r="M1364" i="11"/>
  <c r="M1365" i="11"/>
  <c r="M1366" i="11"/>
  <c r="M1367" i="11"/>
  <c r="M1368" i="11"/>
  <c r="M1369" i="11"/>
  <c r="M1370" i="11"/>
  <c r="M1371" i="11"/>
  <c r="M1372" i="11"/>
  <c r="M1373" i="11"/>
  <c r="M1374" i="11"/>
  <c r="M1375" i="11"/>
  <c r="M1376" i="11"/>
  <c r="M1377" i="11"/>
  <c r="M1378" i="11"/>
  <c r="M1379" i="11"/>
  <c r="M1380" i="11"/>
  <c r="M1381" i="11"/>
  <c r="M1382" i="11"/>
  <c r="M1383" i="11"/>
  <c r="M1384" i="11"/>
  <c r="M1385" i="11"/>
  <c r="M1386" i="11"/>
  <c r="M1387" i="11"/>
  <c r="M1388" i="11"/>
  <c r="M1389" i="11"/>
  <c r="M1390" i="11"/>
  <c r="M1391" i="11"/>
  <c r="M1392" i="11"/>
  <c r="M1393" i="11"/>
  <c r="M1394" i="11"/>
  <c r="M1395" i="11"/>
  <c r="M1396" i="11"/>
  <c r="M1397" i="11"/>
  <c r="M1398" i="11"/>
  <c r="M1399" i="11"/>
  <c r="M1400" i="11"/>
  <c r="M1401" i="11"/>
  <c r="M1402" i="11"/>
  <c r="M1403" i="11"/>
  <c r="M1404" i="11"/>
  <c r="M1405" i="11"/>
  <c r="M1406" i="11"/>
  <c r="M1407" i="11"/>
  <c r="M1408" i="11"/>
  <c r="M1409" i="11"/>
  <c r="M1410" i="11"/>
  <c r="M1411" i="11"/>
  <c r="M1412" i="11"/>
  <c r="M1413" i="11"/>
  <c r="M1414" i="11"/>
  <c r="M1415" i="11"/>
  <c r="M1416" i="11"/>
  <c r="M1417" i="11"/>
  <c r="M1418" i="11"/>
  <c r="M1419" i="11"/>
  <c r="M1420" i="11"/>
  <c r="M1421" i="11"/>
  <c r="M1422" i="11"/>
  <c r="M1423" i="11"/>
  <c r="M1424" i="11"/>
  <c r="M1425" i="11"/>
  <c r="M1426" i="11"/>
  <c r="M1427" i="11"/>
  <c r="M1428" i="11"/>
  <c r="M1429" i="11"/>
  <c r="M1430" i="11"/>
  <c r="M1431" i="11"/>
  <c r="M1432" i="11"/>
  <c r="M1433" i="11"/>
  <c r="M1434" i="11"/>
  <c r="M1435" i="11"/>
  <c r="M1436" i="11"/>
  <c r="M1437" i="11"/>
  <c r="M1438" i="11"/>
  <c r="M1439" i="11"/>
  <c r="M1440" i="11"/>
  <c r="M1441" i="11"/>
  <c r="M1442" i="11"/>
  <c r="M1443" i="11"/>
  <c r="M1444" i="11"/>
  <c r="M1445" i="11"/>
  <c r="M1446" i="11"/>
  <c r="M1447" i="11"/>
  <c r="M1448" i="11"/>
  <c r="M1449" i="11"/>
  <c r="M1450" i="11"/>
  <c r="M1451" i="11"/>
  <c r="M1452" i="11"/>
  <c r="M1453" i="11"/>
  <c r="M1454" i="11"/>
  <c r="M1455" i="11"/>
  <c r="M1456" i="11"/>
  <c r="M1457" i="11"/>
  <c r="M1458" i="11"/>
  <c r="M1459" i="11"/>
  <c r="M1460" i="11"/>
  <c r="M1461" i="11"/>
  <c r="M1462" i="11"/>
  <c r="M1463" i="11"/>
  <c r="M1464" i="11"/>
  <c r="M1465" i="11"/>
  <c r="M1466" i="11"/>
  <c r="M1467" i="11"/>
  <c r="M1468" i="11"/>
  <c r="M1469" i="11"/>
  <c r="M1470" i="11"/>
  <c r="M1471" i="11"/>
  <c r="M1472" i="11"/>
  <c r="M1473" i="11"/>
  <c r="M1474" i="11"/>
  <c r="M1475" i="11"/>
  <c r="M1476" i="11"/>
  <c r="M1477" i="11"/>
  <c r="M1478" i="11"/>
  <c r="M1479" i="11"/>
  <c r="M1480" i="11"/>
  <c r="M1481" i="11"/>
  <c r="M1482" i="11"/>
  <c r="M1483" i="11"/>
  <c r="M1484" i="11"/>
  <c r="M1485" i="11"/>
  <c r="M1486" i="11"/>
  <c r="M1487" i="11"/>
  <c r="M1488" i="11"/>
  <c r="M1489" i="11"/>
  <c r="M1490" i="11"/>
  <c r="M1491" i="11"/>
  <c r="M1492" i="11"/>
  <c r="M1493" i="11"/>
  <c r="M1494" i="11"/>
  <c r="M1495" i="11"/>
  <c r="M1496" i="11"/>
  <c r="M1497" i="11"/>
  <c r="M1498" i="11"/>
  <c r="M1499" i="11"/>
  <c r="M1500" i="11"/>
  <c r="M1501" i="11"/>
  <c r="M1502" i="11"/>
  <c r="M1503" i="11"/>
  <c r="M1504" i="11"/>
  <c r="M1505" i="11"/>
  <c r="M1506" i="11"/>
  <c r="M1507" i="11"/>
  <c r="M1508" i="11"/>
  <c r="M1509" i="11"/>
  <c r="M1510" i="11"/>
  <c r="M1511" i="11"/>
  <c r="M1512" i="11"/>
  <c r="M1513" i="11"/>
  <c r="M1514" i="11"/>
  <c r="M1515" i="11"/>
  <c r="M1516" i="11"/>
  <c r="M1517" i="11"/>
  <c r="M1518" i="11"/>
  <c r="M1519" i="11"/>
  <c r="M1520" i="11"/>
  <c r="M1521" i="11"/>
  <c r="M1522" i="11"/>
  <c r="M1523" i="11"/>
  <c r="M1524" i="11"/>
  <c r="M1525" i="11"/>
  <c r="M1526" i="11"/>
  <c r="M1527" i="11"/>
  <c r="M1528" i="11"/>
  <c r="M1529" i="11"/>
  <c r="M1530" i="11"/>
  <c r="M1531" i="11"/>
  <c r="M1532" i="11"/>
  <c r="M1533" i="11"/>
  <c r="M1534" i="11"/>
  <c r="M1535" i="11"/>
  <c r="M1536" i="11"/>
  <c r="M1537" i="11"/>
  <c r="M1538" i="11"/>
  <c r="M1539" i="11"/>
  <c r="M1540" i="11"/>
  <c r="M1541" i="11"/>
  <c r="M1542" i="11"/>
  <c r="M1543" i="11"/>
  <c r="M1544" i="11"/>
  <c r="M1545" i="11"/>
  <c r="M1546" i="11"/>
  <c r="M1547" i="11"/>
  <c r="M1548" i="11"/>
  <c r="M1549" i="11"/>
  <c r="M1550" i="11"/>
  <c r="M1551" i="11"/>
  <c r="M1552" i="11"/>
  <c r="M1553" i="11"/>
  <c r="M1554" i="11"/>
  <c r="M1555" i="11"/>
  <c r="M1556" i="11"/>
  <c r="M1557" i="11"/>
  <c r="M1558" i="11"/>
  <c r="M1559" i="11"/>
  <c r="M1560" i="11"/>
  <c r="M1561" i="11"/>
  <c r="M1562" i="11"/>
  <c r="M1563" i="11"/>
  <c r="M1564" i="11"/>
  <c r="M1565" i="11"/>
  <c r="M1566" i="11"/>
  <c r="M1567" i="11"/>
  <c r="M1568" i="11"/>
  <c r="M1569" i="11"/>
  <c r="M1570" i="11"/>
  <c r="M1571" i="11"/>
  <c r="M1572" i="11"/>
  <c r="M1573" i="11"/>
  <c r="M1574" i="11"/>
  <c r="M1575" i="11"/>
  <c r="M1576" i="11"/>
  <c r="M1577" i="11"/>
  <c r="M1578" i="11"/>
  <c r="M1579" i="11"/>
  <c r="M1580" i="11"/>
  <c r="M1581" i="11"/>
  <c r="M1582" i="11"/>
  <c r="M1583" i="11"/>
  <c r="M1584" i="11"/>
  <c r="M1585" i="11"/>
  <c r="M1586" i="11"/>
  <c r="M1587" i="11"/>
  <c r="M1588" i="11"/>
  <c r="M1589" i="11"/>
  <c r="M1590" i="11"/>
  <c r="M1591" i="11"/>
  <c r="M1592" i="11"/>
  <c r="M1593" i="11"/>
  <c r="M1594" i="11"/>
  <c r="M1595" i="11"/>
  <c r="M1596" i="11"/>
  <c r="M1597" i="11"/>
  <c r="M1598" i="11"/>
  <c r="M1599" i="11"/>
  <c r="M1600" i="11"/>
  <c r="M1601" i="11"/>
  <c r="M1602" i="11"/>
  <c r="M1603" i="11"/>
  <c r="M1604" i="11"/>
  <c r="M1605" i="11"/>
  <c r="M1606" i="11"/>
  <c r="M1607" i="11"/>
  <c r="M1608" i="11"/>
  <c r="M1609" i="11"/>
  <c r="M1610" i="11"/>
  <c r="M1611" i="11"/>
  <c r="M1612" i="11"/>
  <c r="M1613" i="11"/>
  <c r="M1614" i="11"/>
  <c r="M1615" i="11"/>
  <c r="M1616" i="11"/>
  <c r="M1617" i="11"/>
  <c r="M1618" i="11"/>
  <c r="M1619" i="11"/>
  <c r="M1620" i="11"/>
  <c r="M1621" i="11"/>
  <c r="M1622" i="11"/>
  <c r="M1623" i="11"/>
  <c r="M1624" i="11"/>
  <c r="M1625" i="11"/>
  <c r="M1626" i="11"/>
  <c r="M1627" i="11"/>
  <c r="M1628" i="11"/>
  <c r="M1629" i="11"/>
  <c r="M1630" i="11"/>
  <c r="M1631" i="11"/>
  <c r="M1632" i="11"/>
  <c r="M1633" i="11"/>
  <c r="M1634" i="11"/>
  <c r="M1635" i="11"/>
  <c r="M1636" i="11"/>
  <c r="M1637" i="11"/>
  <c r="M1638" i="11"/>
  <c r="M1639" i="11"/>
  <c r="M1640" i="11"/>
  <c r="M1641" i="11"/>
  <c r="M1642" i="11"/>
  <c r="M1643" i="11"/>
  <c r="M1644" i="11"/>
  <c r="M1645" i="11"/>
  <c r="M1646" i="11"/>
  <c r="M1647" i="11"/>
  <c r="M1648" i="11"/>
  <c r="M1649" i="11"/>
  <c r="M1650" i="11"/>
  <c r="M1651" i="11"/>
  <c r="M1652" i="11"/>
  <c r="M1653" i="11"/>
  <c r="M1654" i="11"/>
  <c r="M1655" i="11"/>
  <c r="M1656" i="11"/>
  <c r="M1657" i="11"/>
  <c r="M1658" i="11"/>
  <c r="M1659" i="11"/>
  <c r="M1660" i="11"/>
  <c r="M1661" i="11"/>
  <c r="M1662" i="11"/>
  <c r="M1663" i="11"/>
  <c r="M1664" i="11"/>
  <c r="M1665" i="11"/>
  <c r="M1666" i="11"/>
  <c r="M1667" i="11"/>
  <c r="M1668" i="11"/>
  <c r="M1669" i="11"/>
  <c r="M1670" i="11"/>
  <c r="M1671" i="11"/>
  <c r="M1672" i="11"/>
  <c r="M1673" i="11"/>
  <c r="M1674" i="11"/>
  <c r="M1675" i="11"/>
  <c r="M1676" i="11"/>
  <c r="M1677" i="11"/>
  <c r="M1678" i="11"/>
  <c r="M1679" i="11"/>
  <c r="M1680" i="11"/>
  <c r="M1681" i="11"/>
  <c r="M1682" i="11"/>
  <c r="M1683" i="11"/>
  <c r="M1684" i="11"/>
  <c r="M1685" i="11"/>
  <c r="M1686" i="11"/>
  <c r="M1687" i="11"/>
  <c r="M1688" i="11"/>
  <c r="M1689" i="11"/>
  <c r="M1690" i="11"/>
  <c r="M1691" i="11"/>
  <c r="M1692" i="11"/>
  <c r="M1693" i="11"/>
  <c r="M1694" i="11"/>
  <c r="M1695" i="11"/>
  <c r="M1696" i="11"/>
  <c r="M1697" i="11"/>
  <c r="M1698" i="11"/>
  <c r="M1699" i="11"/>
  <c r="M1700" i="11"/>
  <c r="M1701" i="11"/>
  <c r="M1702" i="11"/>
  <c r="M1703" i="11"/>
  <c r="M1704" i="11"/>
  <c r="M1705" i="11"/>
  <c r="M1706" i="11"/>
  <c r="M1707" i="11"/>
  <c r="M1708" i="11"/>
  <c r="M1709" i="11"/>
  <c r="M1710" i="11"/>
  <c r="M1711" i="11"/>
  <c r="M1712" i="11"/>
  <c r="M1713" i="11"/>
  <c r="M1714" i="11"/>
  <c r="M1715" i="11"/>
  <c r="M1716" i="11"/>
  <c r="M1717" i="11"/>
  <c r="M1718" i="11"/>
  <c r="M1719" i="11"/>
  <c r="M1720" i="11"/>
  <c r="M1721" i="11"/>
  <c r="M1722" i="11"/>
  <c r="M1723" i="11"/>
  <c r="M1724" i="11"/>
  <c r="M1725" i="11"/>
  <c r="M1726" i="11"/>
  <c r="M1727" i="11"/>
  <c r="M1728" i="11"/>
  <c r="M1729" i="11"/>
  <c r="M1730" i="11"/>
  <c r="M1731" i="11"/>
  <c r="M1732" i="11"/>
  <c r="M1733" i="11"/>
  <c r="M1734" i="11"/>
  <c r="M1735" i="11"/>
  <c r="M1736" i="11"/>
  <c r="M1737" i="11"/>
  <c r="M1738" i="11"/>
  <c r="M1739" i="11"/>
  <c r="M1740" i="11"/>
  <c r="M1741" i="11"/>
  <c r="M1742" i="11"/>
  <c r="M1743" i="11"/>
  <c r="M1744" i="11"/>
  <c r="M1745" i="11"/>
  <c r="M1746" i="11"/>
  <c r="M1747" i="11"/>
  <c r="M1748" i="11"/>
  <c r="M1749" i="11"/>
  <c r="M1750" i="11"/>
  <c r="M1751" i="11"/>
  <c r="M1752" i="11"/>
  <c r="M1753" i="11"/>
  <c r="M1754" i="11"/>
  <c r="M1755" i="11"/>
  <c r="M1756" i="11"/>
  <c r="M1757" i="11"/>
  <c r="M1758" i="11"/>
  <c r="M1759" i="11"/>
  <c r="M1760" i="11"/>
  <c r="M1761" i="11"/>
  <c r="M1762" i="11"/>
  <c r="M1763" i="11"/>
  <c r="M1764" i="11"/>
  <c r="M1765" i="11"/>
  <c r="M1766" i="11"/>
  <c r="M1767" i="11"/>
  <c r="M1768" i="11"/>
  <c r="M1769" i="11"/>
  <c r="M1770" i="11"/>
  <c r="M1771" i="11"/>
  <c r="M1772" i="11"/>
  <c r="M1773" i="11"/>
  <c r="M1774" i="11"/>
  <c r="M1775" i="11"/>
  <c r="M1776" i="11"/>
  <c r="M1777" i="11"/>
  <c r="M1778" i="11"/>
  <c r="M1779" i="11"/>
  <c r="M1780" i="11"/>
  <c r="M1781" i="11"/>
  <c r="M1782" i="11"/>
  <c r="M1783" i="11"/>
  <c r="M1784" i="11"/>
  <c r="M1785" i="11"/>
  <c r="M1786" i="11"/>
  <c r="M1787" i="11"/>
  <c r="M1788" i="11"/>
  <c r="M1789" i="11"/>
  <c r="M1790" i="11"/>
  <c r="M1791" i="11"/>
  <c r="M1792" i="11"/>
  <c r="M1793" i="11"/>
  <c r="M1794" i="11"/>
  <c r="M1795" i="11"/>
  <c r="M1796" i="11"/>
  <c r="M1797" i="11"/>
  <c r="M1798" i="11"/>
  <c r="M1799" i="11"/>
  <c r="M1800" i="11"/>
  <c r="M1801" i="11"/>
  <c r="M1802" i="11"/>
  <c r="M1803" i="11"/>
  <c r="M1804" i="11"/>
  <c r="M1805" i="11"/>
  <c r="M1806" i="11"/>
  <c r="M1807" i="11"/>
  <c r="M1808" i="11"/>
  <c r="M1809" i="11"/>
  <c r="M1810" i="11"/>
  <c r="M1811" i="11"/>
  <c r="M1812" i="11"/>
  <c r="M1813" i="11"/>
  <c r="M1814" i="11"/>
  <c r="M1815" i="11"/>
  <c r="M1816" i="11"/>
  <c r="M1817" i="11"/>
  <c r="M1818" i="11"/>
  <c r="M1819" i="11"/>
  <c r="M1820" i="11"/>
  <c r="M1821" i="11"/>
  <c r="M1822" i="11"/>
  <c r="M1823" i="11"/>
  <c r="M1824" i="11"/>
  <c r="M1825" i="11"/>
  <c r="M1826" i="11"/>
  <c r="M1827" i="11"/>
  <c r="M1828" i="11"/>
  <c r="M1829" i="11"/>
  <c r="M1830" i="11"/>
  <c r="M1831" i="11"/>
  <c r="M1832" i="11"/>
  <c r="M1833" i="11"/>
  <c r="M1834" i="11"/>
  <c r="M1835" i="11"/>
  <c r="M1836" i="11"/>
  <c r="M1837" i="11"/>
  <c r="M1838" i="11"/>
  <c r="M1839" i="11"/>
  <c r="M1840" i="11"/>
  <c r="M1841" i="11"/>
  <c r="M1842" i="11"/>
  <c r="M1843" i="11"/>
  <c r="M1844" i="11"/>
  <c r="M1845" i="11"/>
  <c r="M1846" i="11"/>
  <c r="M1847" i="11"/>
  <c r="M1848" i="11"/>
  <c r="M1849" i="11"/>
  <c r="M1850" i="11"/>
  <c r="M1851" i="11"/>
  <c r="M1852" i="11"/>
  <c r="M1853" i="11"/>
  <c r="M1854" i="11"/>
  <c r="M1855" i="11"/>
  <c r="M1856" i="11"/>
  <c r="M1857" i="11"/>
  <c r="M1858" i="11"/>
  <c r="M1859" i="11"/>
  <c r="M1860" i="11"/>
  <c r="M1861" i="11"/>
  <c r="M1862" i="11"/>
  <c r="M1863" i="11"/>
  <c r="M1864" i="11"/>
  <c r="M1865" i="11"/>
  <c r="M1866" i="11"/>
  <c r="M1867" i="11"/>
  <c r="M1868" i="11"/>
  <c r="M1869" i="11"/>
  <c r="M1870" i="11"/>
  <c r="M1871" i="11"/>
  <c r="M1872" i="11"/>
  <c r="M1873" i="11"/>
  <c r="M1874" i="11"/>
  <c r="M1875" i="11"/>
  <c r="M1876" i="11"/>
  <c r="M1877" i="11"/>
  <c r="M1878" i="11"/>
  <c r="M1879" i="11"/>
  <c r="M1880" i="11"/>
  <c r="M1881" i="11"/>
  <c r="M1882" i="11"/>
  <c r="M1883" i="11"/>
  <c r="M1884" i="11"/>
  <c r="M1885" i="11"/>
  <c r="M1886" i="11"/>
  <c r="M1887" i="11"/>
  <c r="M1888" i="11"/>
  <c r="M1889" i="11"/>
  <c r="M1890" i="11"/>
  <c r="M1891" i="11"/>
  <c r="M1892" i="11"/>
  <c r="M1893" i="11"/>
  <c r="M1894" i="11"/>
  <c r="M1895" i="11"/>
  <c r="M1896" i="11"/>
  <c r="M1897" i="11"/>
  <c r="M1898" i="11"/>
  <c r="M1899" i="11"/>
  <c r="M1900" i="11"/>
  <c r="M1901" i="11"/>
  <c r="M1902" i="11"/>
  <c r="M1903" i="11"/>
  <c r="M1904" i="11"/>
  <c r="M1905" i="11"/>
  <c r="M1906" i="11"/>
  <c r="M1907" i="11"/>
  <c r="M1908" i="11"/>
  <c r="M1909" i="11"/>
  <c r="M1910" i="11"/>
  <c r="M1911" i="11"/>
  <c r="M1912" i="11"/>
  <c r="M1913" i="11"/>
  <c r="M1914" i="11"/>
  <c r="M1915" i="11"/>
  <c r="M1916" i="11"/>
  <c r="M1917" i="11"/>
  <c r="M1918" i="11"/>
  <c r="M1919" i="11"/>
  <c r="M1920" i="11"/>
  <c r="M1921" i="11"/>
  <c r="M1922" i="11"/>
  <c r="M1923" i="11"/>
  <c r="M1924" i="11"/>
  <c r="M1925" i="11"/>
  <c r="M1926" i="11"/>
  <c r="M1927" i="11"/>
  <c r="M1928" i="11"/>
  <c r="M1929" i="11"/>
  <c r="M1930" i="11"/>
  <c r="M1931" i="11"/>
  <c r="M1932" i="11"/>
  <c r="M1933" i="11"/>
  <c r="M1934" i="11"/>
  <c r="M1935" i="11"/>
  <c r="M1936" i="11"/>
  <c r="M1937" i="11"/>
  <c r="M1938" i="11"/>
  <c r="M1939" i="11"/>
  <c r="M1940" i="11"/>
  <c r="M1941" i="11"/>
  <c r="M1942" i="11"/>
  <c r="M1943" i="11"/>
  <c r="M1944" i="11"/>
  <c r="M1945" i="11"/>
  <c r="M1946" i="11"/>
  <c r="M1947" i="11"/>
  <c r="M1948" i="11"/>
  <c r="M1949" i="11"/>
  <c r="M1950" i="11"/>
  <c r="M1951" i="11"/>
  <c r="M1952" i="11"/>
  <c r="M1953" i="11"/>
  <c r="M1954" i="11"/>
  <c r="M1955" i="11"/>
  <c r="M1956" i="11"/>
  <c r="M1957" i="11"/>
  <c r="M1958" i="11"/>
  <c r="M1959" i="11"/>
  <c r="M1960" i="11"/>
  <c r="M1961" i="11"/>
  <c r="M1962" i="11"/>
  <c r="M1963" i="11"/>
  <c r="M1964" i="11"/>
  <c r="M1965" i="11"/>
  <c r="M1966" i="11"/>
  <c r="M1967" i="11"/>
  <c r="M1968" i="11"/>
  <c r="M1969" i="11"/>
  <c r="M1970" i="11"/>
  <c r="M1971" i="11"/>
  <c r="M1972" i="11"/>
  <c r="M1973" i="11"/>
  <c r="M1974" i="11"/>
  <c r="M1975" i="11"/>
  <c r="M1976" i="11"/>
  <c r="M1977" i="11"/>
  <c r="M1978" i="11"/>
  <c r="M1979" i="11"/>
  <c r="M1980" i="11"/>
  <c r="M1981" i="11"/>
  <c r="M1982" i="11"/>
  <c r="M1983" i="11"/>
  <c r="M1984" i="11"/>
  <c r="M1985" i="11"/>
  <c r="M1986" i="11"/>
  <c r="M1987" i="11"/>
  <c r="M1988" i="11"/>
  <c r="M1989" i="11"/>
  <c r="M1990" i="11"/>
  <c r="M1991" i="11"/>
  <c r="M1992" i="11"/>
  <c r="M1993" i="11"/>
  <c r="M1994" i="11"/>
  <c r="M1995" i="11"/>
  <c r="M1996" i="11"/>
  <c r="M1997" i="11"/>
  <c r="M1998" i="11"/>
  <c r="M1999" i="11"/>
  <c r="M2000" i="11"/>
  <c r="M2001" i="11"/>
  <c r="M2002" i="11"/>
  <c r="M2003" i="11"/>
  <c r="M2004" i="11"/>
  <c r="M2005" i="11"/>
  <c r="M2006" i="11"/>
  <c r="M2007" i="11"/>
  <c r="M2008" i="11"/>
  <c r="M2009" i="11"/>
  <c r="M2010" i="11"/>
  <c r="M2011" i="11"/>
  <c r="M2012" i="11"/>
  <c r="M2013" i="11"/>
  <c r="M2014" i="11"/>
  <c r="M2015" i="11"/>
  <c r="M2016" i="11"/>
  <c r="M2017" i="11"/>
  <c r="M2018" i="11"/>
  <c r="M2019" i="11"/>
  <c r="M2020" i="11"/>
  <c r="M2021" i="11"/>
  <c r="M2022" i="11"/>
  <c r="M2023" i="11"/>
  <c r="M2024" i="11"/>
  <c r="M2025" i="11"/>
  <c r="M2026" i="11"/>
  <c r="M2027" i="11"/>
  <c r="M2028" i="11"/>
  <c r="M2029" i="11"/>
  <c r="M2030" i="11"/>
  <c r="M2031" i="11"/>
  <c r="M2032" i="11"/>
  <c r="M2033" i="11"/>
  <c r="M2034" i="11"/>
  <c r="M2035" i="11"/>
  <c r="M2036" i="11"/>
  <c r="M2037" i="11"/>
  <c r="M2038" i="11"/>
  <c r="M2039" i="11"/>
  <c r="M2040" i="11"/>
  <c r="M2041" i="11"/>
  <c r="M2042" i="11"/>
  <c r="M2043" i="11"/>
  <c r="M2044" i="11"/>
  <c r="M2045" i="11"/>
  <c r="M2046" i="11"/>
  <c r="M2047" i="11"/>
  <c r="M2048" i="11"/>
  <c r="M2049" i="11"/>
  <c r="M2050" i="11"/>
  <c r="M2051" i="11"/>
  <c r="M2052" i="11"/>
  <c r="M2053" i="11"/>
  <c r="M2054" i="11"/>
  <c r="M2055" i="11"/>
  <c r="M2056" i="11"/>
  <c r="M2057" i="11"/>
  <c r="M2058" i="11"/>
  <c r="M2059" i="11"/>
  <c r="M2060" i="11"/>
  <c r="M2061" i="11"/>
  <c r="M2062" i="11"/>
  <c r="M2063" i="11"/>
  <c r="M2064" i="11"/>
  <c r="M2065" i="11"/>
  <c r="M2066" i="11"/>
  <c r="M2067" i="11"/>
  <c r="M2068" i="11"/>
  <c r="M2069" i="11"/>
  <c r="M2070" i="11"/>
  <c r="M2071" i="11"/>
  <c r="M2072" i="11"/>
  <c r="M2073" i="11"/>
  <c r="M2074" i="11"/>
  <c r="M2075" i="11"/>
  <c r="M2076" i="11"/>
  <c r="M2077" i="11"/>
  <c r="M2078" i="11"/>
  <c r="M2079" i="11"/>
  <c r="M2080" i="11"/>
  <c r="M2081" i="11"/>
  <c r="M2082" i="11"/>
  <c r="M2083" i="11"/>
  <c r="M2084" i="11"/>
  <c r="M2085" i="11"/>
  <c r="M2086" i="11"/>
  <c r="M2087" i="11"/>
  <c r="M2088" i="11"/>
  <c r="M2089" i="11"/>
  <c r="M2090" i="11"/>
  <c r="M2091" i="11"/>
  <c r="M2092" i="11"/>
  <c r="M2093" i="11"/>
  <c r="M2094" i="11"/>
  <c r="M2095" i="11"/>
  <c r="M2096" i="11"/>
  <c r="M2097" i="11"/>
  <c r="M2098" i="11"/>
  <c r="M2099" i="11"/>
  <c r="M2100" i="11"/>
  <c r="M2101" i="11"/>
  <c r="M2102" i="11"/>
  <c r="M2103" i="11"/>
  <c r="M2104" i="11"/>
  <c r="M2105" i="11"/>
  <c r="M2106" i="11"/>
  <c r="M2107" i="11"/>
  <c r="M2108" i="11"/>
  <c r="M2109" i="11"/>
  <c r="M2110" i="11"/>
  <c r="M2111" i="11"/>
  <c r="M2112" i="11"/>
  <c r="M2113" i="11"/>
  <c r="M2114" i="11"/>
  <c r="M2115" i="11"/>
  <c r="M2116" i="11"/>
  <c r="M2117" i="11"/>
  <c r="M2118" i="11"/>
  <c r="M2119" i="11"/>
  <c r="M2120" i="11"/>
  <c r="M2121" i="11"/>
  <c r="M2122" i="11"/>
  <c r="M2123" i="11"/>
  <c r="M2124" i="11"/>
  <c r="M2125" i="11"/>
  <c r="M2126" i="11"/>
  <c r="M2127" i="11"/>
  <c r="M2128" i="11"/>
  <c r="M2129" i="11"/>
  <c r="M2130" i="11"/>
  <c r="M2131" i="11"/>
  <c r="M2132" i="11"/>
  <c r="M2133" i="11"/>
  <c r="M2134" i="11"/>
  <c r="M2135" i="11"/>
  <c r="M2136" i="11"/>
  <c r="M2137" i="11"/>
  <c r="M2138" i="11"/>
  <c r="M2139" i="11"/>
  <c r="M2140" i="11"/>
  <c r="M2141" i="11"/>
  <c r="M2142" i="11"/>
  <c r="M2143" i="11"/>
  <c r="M2144" i="11"/>
  <c r="M2145" i="11"/>
  <c r="M2146" i="11"/>
  <c r="M2147" i="11"/>
  <c r="M2148" i="11"/>
  <c r="M2149" i="11"/>
  <c r="M2150" i="11"/>
  <c r="M2151" i="11"/>
  <c r="M2152" i="11"/>
  <c r="M2153" i="11"/>
  <c r="M2154" i="11"/>
  <c r="M2155" i="11"/>
  <c r="M2156" i="11"/>
  <c r="M2157" i="11"/>
  <c r="M2158" i="11"/>
  <c r="M2159" i="11"/>
  <c r="M2160" i="11"/>
  <c r="M2161" i="11"/>
  <c r="M2162" i="11"/>
  <c r="M2163" i="11"/>
  <c r="M2164" i="11"/>
  <c r="M2165" i="11"/>
  <c r="M2166" i="11"/>
  <c r="M2167" i="11"/>
  <c r="M2168" i="11"/>
  <c r="M2169" i="11"/>
  <c r="M2170" i="11"/>
  <c r="M2171" i="11"/>
  <c r="M2172" i="11"/>
  <c r="M2173" i="11"/>
  <c r="M2174" i="11"/>
  <c r="M2175" i="11"/>
  <c r="M2176" i="11"/>
  <c r="M2177" i="11"/>
  <c r="M2178" i="11"/>
  <c r="M2179" i="11"/>
  <c r="M2180" i="11"/>
  <c r="M2181" i="11"/>
  <c r="M2182" i="11"/>
  <c r="M2183" i="11"/>
  <c r="M2184" i="11"/>
  <c r="M2185" i="11"/>
  <c r="M2186" i="11"/>
  <c r="M2187" i="11"/>
  <c r="M2188" i="11"/>
  <c r="M2189" i="11"/>
  <c r="M2190" i="11"/>
  <c r="M2191" i="11"/>
  <c r="M2192" i="11"/>
  <c r="M2193" i="11"/>
  <c r="M2194" i="11"/>
  <c r="M2195" i="11"/>
  <c r="M2196" i="11"/>
  <c r="M2197" i="11"/>
  <c r="M2198" i="11"/>
  <c r="M2199" i="11"/>
  <c r="M2200" i="11"/>
  <c r="M2201" i="11"/>
  <c r="M2202" i="11"/>
  <c r="M2203" i="11"/>
  <c r="M2204" i="11"/>
  <c r="M2205" i="11"/>
  <c r="M2206" i="11"/>
  <c r="M2207" i="11"/>
  <c r="M2208" i="11"/>
  <c r="M2209" i="11"/>
  <c r="M2210" i="11"/>
  <c r="M2211" i="11"/>
  <c r="M2212" i="11"/>
  <c r="M2213" i="11"/>
  <c r="M2214" i="11"/>
  <c r="M2215" i="11"/>
  <c r="M2216" i="11"/>
  <c r="M2217" i="11"/>
  <c r="M2218" i="11"/>
  <c r="M2219" i="11"/>
  <c r="M2221" i="11"/>
  <c r="S2" i="11"/>
  <c r="F36" i="18" l="1"/>
  <c r="F37" i="18"/>
  <c r="F32" i="18"/>
  <c r="F33" i="18"/>
  <c r="F34" i="18"/>
  <c r="F35" i="18"/>
  <c r="H36" i="18"/>
  <c r="C37" i="18"/>
  <c r="C36" i="18"/>
  <c r="H37" i="18"/>
  <c r="C32" i="18"/>
  <c r="C33" i="18"/>
  <c r="C35" i="18"/>
  <c r="H32" i="18"/>
  <c r="C34" i="18"/>
  <c r="H33" i="18"/>
  <c r="H35" i="18"/>
  <c r="H34" i="18"/>
  <c r="E28" i="18"/>
  <c r="H27" i="18"/>
  <c r="F26" i="18"/>
  <c r="H26" i="18"/>
  <c r="G25" i="18" l="1"/>
  <c r="H25" i="18"/>
  <c r="F25" i="18"/>
  <c r="D26" i="15"/>
  <c r="D6" i="15"/>
  <c r="D7" i="15"/>
  <c r="D8" i="15"/>
  <c r="D9" i="15"/>
  <c r="D10" i="15"/>
  <c r="D11" i="15"/>
  <c r="D12" i="15"/>
  <c r="D13" i="15"/>
  <c r="D14" i="15"/>
  <c r="D15" i="15"/>
  <c r="D16" i="15"/>
  <c r="D17" i="15"/>
  <c r="D18" i="15"/>
  <c r="D19" i="15"/>
  <c r="D20" i="15"/>
  <c r="D21" i="15"/>
  <c r="D22" i="15"/>
  <c r="D23" i="15"/>
  <c r="D24" i="15"/>
  <c r="D25" i="15"/>
  <c r="D5" i="15"/>
  <c r="B4" i="15"/>
  <c r="B5" i="15"/>
  <c r="B6" i="15"/>
  <c r="B7" i="15"/>
  <c r="B8" i="15"/>
  <c r="B9" i="15"/>
  <c r="B10" i="15"/>
  <c r="B11" i="15"/>
  <c r="B12" i="15"/>
  <c r="B13" i="15"/>
  <c r="B14" i="15"/>
  <c r="B15" i="15"/>
  <c r="B16" i="15"/>
  <c r="B17" i="15"/>
  <c r="B18" i="15"/>
  <c r="B19" i="15"/>
  <c r="B20" i="15"/>
  <c r="B21" i="15"/>
  <c r="B22" i="15"/>
  <c r="B23" i="15"/>
  <c r="B24" i="15"/>
  <c r="B25" i="15"/>
  <c r="B26" i="15"/>
  <c r="B2" i="15"/>
  <c r="B3" i="15"/>
  <c r="C6" i="15" s="1"/>
  <c r="A20" i="14"/>
  <c r="H20" i="14"/>
  <c r="D20" i="14"/>
  <c r="E20" i="14"/>
  <c r="F20" i="14" s="1"/>
  <c r="G20" i="14" s="1"/>
  <c r="B20" i="14"/>
  <c r="C20" i="14"/>
  <c r="E14" i="14"/>
  <c r="E15" i="14"/>
  <c r="E16" i="14"/>
  <c r="A23" i="14"/>
  <c r="A24" i="14" s="1"/>
  <c r="A25" i="14" s="1"/>
  <c r="A22" i="14"/>
  <c r="C16" i="14"/>
  <c r="C15" i="14"/>
  <c r="C14" i="14"/>
  <c r="J3" i="13"/>
  <c r="B2" i="14"/>
  <c r="D2" i="14" s="1"/>
  <c r="A10" i="14"/>
  <c r="C10" i="14" s="1"/>
  <c r="B5" i="14"/>
  <c r="D5" i="14" s="1"/>
  <c r="B4" i="14"/>
  <c r="D4" i="14" s="1"/>
  <c r="B3" i="14"/>
  <c r="D3" i="14" s="1"/>
  <c r="B10" i="13"/>
  <c r="C2" i="13"/>
  <c r="J2" i="13" s="1"/>
  <c r="J4" i="13"/>
  <c r="J5" i="13"/>
  <c r="J6" i="13"/>
  <c r="J7" i="13"/>
  <c r="J8" i="13"/>
  <c r="J9" i="13"/>
  <c r="I2" i="13"/>
  <c r="I3" i="13"/>
  <c r="I4" i="13"/>
  <c r="I5" i="13"/>
  <c r="I6" i="13"/>
  <c r="I7" i="13"/>
  <c r="I8" i="13"/>
  <c r="I9" i="13"/>
  <c r="I10" i="13"/>
  <c r="I11" i="13"/>
  <c r="J11" i="13" s="1"/>
  <c r="I12" i="13"/>
  <c r="J12" i="13" s="1"/>
  <c r="I13" i="13"/>
  <c r="J13" i="13" s="1"/>
  <c r="I14" i="13"/>
  <c r="J14" i="13" s="1"/>
  <c r="H2" i="13"/>
  <c r="H3" i="13"/>
  <c r="H4" i="13"/>
  <c r="H5" i="13"/>
  <c r="H6" i="13"/>
  <c r="H7" i="13"/>
  <c r="H8" i="13"/>
  <c r="H9" i="13"/>
  <c r="H10" i="13"/>
  <c r="H11" i="13"/>
  <c r="H12" i="13"/>
  <c r="H13" i="13"/>
  <c r="H14" i="13"/>
  <c r="G2" i="13"/>
  <c r="G3" i="13"/>
  <c r="G4" i="13"/>
  <c r="G5" i="13"/>
  <c r="G6" i="13"/>
  <c r="G7" i="13"/>
  <c r="G8" i="13"/>
  <c r="G9" i="13"/>
  <c r="G10" i="13"/>
  <c r="G12" i="13"/>
  <c r="G13" i="13"/>
  <c r="G14" i="13"/>
  <c r="D10" i="13"/>
  <c r="F2" i="13"/>
  <c r="F3" i="13"/>
  <c r="F4" i="13"/>
  <c r="F5" i="13"/>
  <c r="F6" i="13"/>
  <c r="F7" i="13"/>
  <c r="F8" i="13"/>
  <c r="F9" i="13"/>
  <c r="F10" i="13"/>
  <c r="F11" i="13"/>
  <c r="F12" i="13"/>
  <c r="F13" i="13"/>
  <c r="F14" i="13"/>
  <c r="E2" i="13"/>
  <c r="E3" i="13"/>
  <c r="E4" i="13"/>
  <c r="E5" i="13"/>
  <c r="E6" i="13"/>
  <c r="E7" i="13"/>
  <c r="E8" i="13"/>
  <c r="E9" i="13"/>
  <c r="E10" i="13"/>
  <c r="E11" i="13"/>
  <c r="E12" i="13"/>
  <c r="E13" i="13"/>
  <c r="E14" i="13"/>
  <c r="D2" i="13"/>
  <c r="D3" i="13"/>
  <c r="D4" i="13"/>
  <c r="D5" i="13"/>
  <c r="D6" i="13"/>
  <c r="D7" i="13"/>
  <c r="D8" i="13"/>
  <c r="D9" i="13"/>
  <c r="D11" i="13"/>
  <c r="D12" i="13"/>
  <c r="D13" i="13"/>
  <c r="D14" i="13"/>
  <c r="C3" i="13"/>
  <c r="C4" i="13"/>
  <c r="C5" i="13"/>
  <c r="C6" i="13"/>
  <c r="C7" i="13"/>
  <c r="C8" i="13"/>
  <c r="C9" i="13"/>
  <c r="C10" i="13"/>
  <c r="C11" i="13"/>
  <c r="C12" i="13"/>
  <c r="C13" i="13"/>
  <c r="C14" i="13"/>
  <c r="B3" i="13"/>
  <c r="B4" i="13"/>
  <c r="B5" i="13"/>
  <c r="B6" i="13"/>
  <c r="B7" i="13"/>
  <c r="B8" i="13"/>
  <c r="B9" i="13"/>
  <c r="B11" i="13"/>
  <c r="B12" i="13"/>
  <c r="B13" i="13"/>
  <c r="B14" i="13"/>
  <c r="B2" i="13"/>
  <c r="Q9" i="11"/>
  <c r="S9" i="11" s="1"/>
  <c r="Q2" i="11"/>
  <c r="Q3" i="11"/>
  <c r="Q4" i="11"/>
  <c r="Q5" i="11"/>
  <c r="Q6" i="11"/>
  <c r="Q7" i="11"/>
  <c r="Q8"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Q978" i="1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Q1002" i="11"/>
  <c r="Q1003" i="11"/>
  <c r="Q1004" i="11"/>
  <c r="Q1005" i="11"/>
  <c r="Q1006" i="11"/>
  <c r="Q1007" i="11"/>
  <c r="Q1008" i="11"/>
  <c r="Q1009" i="11"/>
  <c r="Q1010" i="11"/>
  <c r="Q1011" i="11"/>
  <c r="Q1012" i="11"/>
  <c r="Q1013" i="11"/>
  <c r="Q1014" i="11"/>
  <c r="Q1015" i="11"/>
  <c r="Q1016" i="11"/>
  <c r="Q1017" i="11"/>
  <c r="Q1018" i="11"/>
  <c r="Q1019" i="11"/>
  <c r="Q1020" i="11"/>
  <c r="Q1021" i="11"/>
  <c r="Q1022" i="11"/>
  <c r="Q1023" i="11"/>
  <c r="Q1024" i="11"/>
  <c r="Q1025" i="11"/>
  <c r="Q1026" i="11"/>
  <c r="Q1027" i="11"/>
  <c r="Q1028" i="11"/>
  <c r="Q1029" i="11"/>
  <c r="Q1030" i="11"/>
  <c r="Q1031" i="11"/>
  <c r="Q1032" i="11"/>
  <c r="Q1033" i="11"/>
  <c r="Q1034" i="11"/>
  <c r="Q1035" i="11"/>
  <c r="Q1036" i="11"/>
  <c r="Q1037" i="11"/>
  <c r="Q1038" i="11"/>
  <c r="Q1039" i="11"/>
  <c r="Q1040" i="11"/>
  <c r="Q1041" i="11"/>
  <c r="Q1042" i="11"/>
  <c r="Q1043" i="11"/>
  <c r="Q1044" i="11"/>
  <c r="Q1045" i="11"/>
  <c r="Q1046" i="11"/>
  <c r="Q1047" i="11"/>
  <c r="Q1048" i="11"/>
  <c r="Q1049" i="11"/>
  <c r="Q1050" i="11"/>
  <c r="Q1051" i="11"/>
  <c r="Q1052" i="11"/>
  <c r="Q1053" i="11"/>
  <c r="Q1054" i="11"/>
  <c r="Q1055" i="11"/>
  <c r="Q1056" i="11"/>
  <c r="Q1057" i="11"/>
  <c r="Q1058" i="11"/>
  <c r="Q1059" i="11"/>
  <c r="Q1060" i="11"/>
  <c r="Q1061" i="11"/>
  <c r="Q1062" i="11"/>
  <c r="Q1063" i="11"/>
  <c r="Q1064" i="11"/>
  <c r="Q1065" i="11"/>
  <c r="Q1066" i="11"/>
  <c r="Q1067" i="11"/>
  <c r="Q1068" i="11"/>
  <c r="Q1069" i="11"/>
  <c r="Q1070" i="11"/>
  <c r="Q1071" i="11"/>
  <c r="Q1072" i="11"/>
  <c r="Q1073" i="11"/>
  <c r="Q1074" i="11"/>
  <c r="Q1075" i="11"/>
  <c r="Q1076" i="11"/>
  <c r="Q1077" i="11"/>
  <c r="Q1078" i="11"/>
  <c r="Q1079" i="11"/>
  <c r="Q1080" i="11"/>
  <c r="Q1081" i="11"/>
  <c r="Q1082" i="11"/>
  <c r="Q1083" i="11"/>
  <c r="Q1084" i="11"/>
  <c r="Q1085" i="11"/>
  <c r="Q1086" i="11"/>
  <c r="Q1087" i="11"/>
  <c r="Q1088" i="11"/>
  <c r="Q1089" i="11"/>
  <c r="Q1090" i="11"/>
  <c r="Q1091" i="11"/>
  <c r="Q1092" i="11"/>
  <c r="Q1093" i="11"/>
  <c r="Q1094" i="11"/>
  <c r="Q1095" i="11"/>
  <c r="Q1096" i="11"/>
  <c r="Q1097" i="11"/>
  <c r="Q1098" i="11"/>
  <c r="Q1099" i="11"/>
  <c r="Q1100" i="11"/>
  <c r="Q1101" i="11"/>
  <c r="Q1102" i="11"/>
  <c r="Q1103" i="11"/>
  <c r="Q1104" i="11"/>
  <c r="Q1105" i="11"/>
  <c r="Q1106" i="11"/>
  <c r="Q1107" i="11"/>
  <c r="Q1108" i="11"/>
  <c r="Q1109" i="11"/>
  <c r="Q1110" i="11"/>
  <c r="Q1111" i="11"/>
  <c r="Q1112" i="11"/>
  <c r="Q1113" i="11"/>
  <c r="Q1114" i="11"/>
  <c r="Q1115" i="11"/>
  <c r="Q1116" i="11"/>
  <c r="Q1117" i="11"/>
  <c r="Q1118" i="11"/>
  <c r="Q1119" i="11"/>
  <c r="Q1120" i="11"/>
  <c r="Q1121" i="11"/>
  <c r="Q1122" i="11"/>
  <c r="Q1123" i="11"/>
  <c r="Q1124" i="11"/>
  <c r="Q1125" i="11"/>
  <c r="Q1126" i="11"/>
  <c r="Q1127" i="11"/>
  <c r="Q1128" i="11"/>
  <c r="Q1129" i="11"/>
  <c r="Q1130" i="11"/>
  <c r="Q1131" i="11"/>
  <c r="Q1132" i="11"/>
  <c r="Q1133" i="11"/>
  <c r="Q1134" i="11"/>
  <c r="Q1135" i="11"/>
  <c r="Q1136" i="11"/>
  <c r="Q1137" i="11"/>
  <c r="Q1138" i="11"/>
  <c r="Q1139" i="11"/>
  <c r="Q1140" i="11"/>
  <c r="Q1141" i="11"/>
  <c r="Q1142" i="11"/>
  <c r="Q1143" i="11"/>
  <c r="Q1144" i="11"/>
  <c r="Q1145" i="11"/>
  <c r="Q1146" i="11"/>
  <c r="Q1147" i="11"/>
  <c r="Q1148" i="11"/>
  <c r="Q1149" i="11"/>
  <c r="Q1150" i="11"/>
  <c r="Q1151" i="11"/>
  <c r="Q1152" i="11"/>
  <c r="Q1153" i="11"/>
  <c r="S1153" i="11" s="1"/>
  <c r="Q1154" i="11"/>
  <c r="Q1155" i="11"/>
  <c r="Q1156" i="11"/>
  <c r="Q1157" i="11"/>
  <c r="Q1158" i="11"/>
  <c r="Q1159" i="11"/>
  <c r="Q1160" i="11"/>
  <c r="Q1161" i="11"/>
  <c r="Q1162" i="11"/>
  <c r="Q1163" i="11"/>
  <c r="Q1164" i="11"/>
  <c r="Q1165" i="11"/>
  <c r="Q1166" i="11"/>
  <c r="Q1167" i="11"/>
  <c r="Q1168" i="11"/>
  <c r="Q1169" i="11"/>
  <c r="Q1170" i="11"/>
  <c r="Q1171" i="11"/>
  <c r="Q1172" i="11"/>
  <c r="Q1173" i="11"/>
  <c r="Q1174" i="11"/>
  <c r="Q1175" i="11"/>
  <c r="Q1176" i="11"/>
  <c r="Q1177" i="11"/>
  <c r="Q1178" i="11"/>
  <c r="Q1179" i="11"/>
  <c r="Q1180" i="11"/>
  <c r="Q1181" i="11"/>
  <c r="Q1182" i="11"/>
  <c r="Q1183" i="11"/>
  <c r="Q1184" i="11"/>
  <c r="Q1185" i="11"/>
  <c r="Q1186" i="11"/>
  <c r="Q1187" i="11"/>
  <c r="Q1188" i="11"/>
  <c r="Q1189" i="11"/>
  <c r="S1189" i="11" s="1"/>
  <c r="Q1190" i="11"/>
  <c r="Q1191" i="11"/>
  <c r="Q1192" i="11"/>
  <c r="Q1193" i="11"/>
  <c r="Q1194" i="11"/>
  <c r="Q1195" i="11"/>
  <c r="Q1196" i="11"/>
  <c r="Q1197" i="11"/>
  <c r="Q1198" i="11"/>
  <c r="Q1199" i="11"/>
  <c r="Q1200" i="11"/>
  <c r="Q1201" i="11"/>
  <c r="S1201" i="11" s="1"/>
  <c r="Q1202" i="11"/>
  <c r="Q1203" i="11"/>
  <c r="Q1204" i="11"/>
  <c r="Q1205" i="11"/>
  <c r="Q1206" i="11"/>
  <c r="Q1207" i="11"/>
  <c r="Q1208" i="11"/>
  <c r="Q1209" i="11"/>
  <c r="Q1210" i="11"/>
  <c r="Q1211" i="11"/>
  <c r="Q1212" i="11"/>
  <c r="Q1213" i="11"/>
  <c r="Q1214" i="11"/>
  <c r="Q1215" i="11"/>
  <c r="Q1216" i="11"/>
  <c r="Q1217" i="11"/>
  <c r="Q1218" i="11"/>
  <c r="Q1219" i="11"/>
  <c r="Q1220" i="11"/>
  <c r="Q1221" i="11"/>
  <c r="Q1222" i="11"/>
  <c r="Q1223" i="11"/>
  <c r="Q1224" i="11"/>
  <c r="Q1225" i="11"/>
  <c r="Q1226" i="11"/>
  <c r="Q1227" i="11"/>
  <c r="Q1228" i="11"/>
  <c r="Q1229" i="11"/>
  <c r="Q1230" i="11"/>
  <c r="Q1231" i="11"/>
  <c r="Q1232" i="11"/>
  <c r="Q1233" i="11"/>
  <c r="Q1234" i="11"/>
  <c r="Q1235" i="11"/>
  <c r="Q1236" i="11"/>
  <c r="Q1237" i="11"/>
  <c r="Q1238" i="11"/>
  <c r="Q1239" i="11"/>
  <c r="Q1240" i="11"/>
  <c r="Q1241" i="11"/>
  <c r="Q1242" i="11"/>
  <c r="Q1243" i="11"/>
  <c r="Q1244" i="11"/>
  <c r="Q1245" i="11"/>
  <c r="Q1246" i="11"/>
  <c r="Q1247" i="11"/>
  <c r="Q1248" i="11"/>
  <c r="Q1249" i="11"/>
  <c r="S1249" i="11" s="1"/>
  <c r="Q1250" i="11"/>
  <c r="Q1251" i="11"/>
  <c r="Q1252" i="11"/>
  <c r="Q1253" i="11"/>
  <c r="Q1254" i="11"/>
  <c r="Q1255" i="11"/>
  <c r="Q1256" i="11"/>
  <c r="Q1257" i="11"/>
  <c r="Q1258" i="11"/>
  <c r="Q1259" i="11"/>
  <c r="Q1260" i="11"/>
  <c r="Q1261" i="11"/>
  <c r="R1261" i="11" s="1" a="1"/>
  <c r="R1261" i="11" s="1"/>
  <c r="Q1262" i="11"/>
  <c r="Q1263" i="11"/>
  <c r="Q1264" i="11"/>
  <c r="Q1265" i="11"/>
  <c r="Q1266" i="11"/>
  <c r="Q1267" i="11"/>
  <c r="Q1268" i="11"/>
  <c r="Q1269" i="11"/>
  <c r="Q1270" i="11"/>
  <c r="Q1271" i="11"/>
  <c r="Q1272" i="11"/>
  <c r="Q1273" i="11"/>
  <c r="S1273" i="11" s="1"/>
  <c r="Q1274" i="11"/>
  <c r="Q1275" i="11"/>
  <c r="Q1276" i="11"/>
  <c r="Q1277" i="11"/>
  <c r="Q1278" i="11"/>
  <c r="Q1279" i="11"/>
  <c r="Q1280" i="11"/>
  <c r="Q1281" i="11"/>
  <c r="Q1282" i="11"/>
  <c r="Q1283" i="11"/>
  <c r="Q1284" i="11"/>
  <c r="Q1285" i="11"/>
  <c r="S1285" i="11" s="1"/>
  <c r="Q1286" i="11"/>
  <c r="Q1287" i="11"/>
  <c r="Q1288" i="11"/>
  <c r="Q1289" i="11"/>
  <c r="Q1290" i="11"/>
  <c r="Q1291" i="11"/>
  <c r="Q1292" i="11"/>
  <c r="Q1293" i="11"/>
  <c r="Q1294" i="11"/>
  <c r="Q1295" i="11"/>
  <c r="Q1296" i="11"/>
  <c r="Q1297" i="11"/>
  <c r="S1297" i="11" s="1"/>
  <c r="Q1298" i="11"/>
  <c r="Q1299" i="11"/>
  <c r="Q1300" i="11"/>
  <c r="Q1301" i="11"/>
  <c r="Q1302" i="11"/>
  <c r="Q1303" i="11"/>
  <c r="Q1304" i="11"/>
  <c r="Q1305" i="11"/>
  <c r="Q1306" i="11"/>
  <c r="Q1307" i="11"/>
  <c r="Q1308" i="11"/>
  <c r="Q1309" i="11"/>
  <c r="S1309" i="11" s="1"/>
  <c r="Q1310" i="11"/>
  <c r="Q1311" i="11"/>
  <c r="Q1312" i="11"/>
  <c r="Q1313" i="11"/>
  <c r="Q1314" i="11"/>
  <c r="Q1315" i="11"/>
  <c r="Q1316" i="11"/>
  <c r="Q1317" i="11"/>
  <c r="Q1318" i="11"/>
  <c r="Q1319" i="11"/>
  <c r="Q1320" i="11"/>
  <c r="Q1321" i="11"/>
  <c r="S1321" i="11" s="1"/>
  <c r="Q1322" i="11"/>
  <c r="Q1323" i="11"/>
  <c r="Q1324" i="11"/>
  <c r="Q1325" i="11"/>
  <c r="Q1326" i="11"/>
  <c r="Q1327" i="11"/>
  <c r="Q1328" i="11"/>
  <c r="Q1329" i="11"/>
  <c r="Q1330" i="11"/>
  <c r="Q1331" i="11"/>
  <c r="Q1332" i="11"/>
  <c r="Q1333" i="11"/>
  <c r="S1333" i="11" s="1"/>
  <c r="Q1334" i="11"/>
  <c r="Q1335" i="11"/>
  <c r="Q1336" i="11"/>
  <c r="Q1337" i="11"/>
  <c r="Q1338" i="11"/>
  <c r="Q1339" i="11"/>
  <c r="Q1340" i="11"/>
  <c r="Q1341" i="11"/>
  <c r="Q1342" i="11"/>
  <c r="Q1343" i="11"/>
  <c r="Q1344" i="11"/>
  <c r="Q1345" i="11"/>
  <c r="S1345" i="11" s="1"/>
  <c r="Q1346" i="11"/>
  <c r="Q1347" i="11"/>
  <c r="Q1348" i="11"/>
  <c r="Q1349" i="11"/>
  <c r="Q1350" i="11"/>
  <c r="Q1351" i="11"/>
  <c r="Q1352" i="11"/>
  <c r="Q1353" i="11"/>
  <c r="Q1354" i="11"/>
  <c r="Q1355" i="11"/>
  <c r="Q1356" i="11"/>
  <c r="Q1357" i="11"/>
  <c r="S1357" i="11" s="1"/>
  <c r="Q1358" i="11"/>
  <c r="Q1359" i="11"/>
  <c r="Q1360" i="11"/>
  <c r="Q1361" i="11"/>
  <c r="Q1362" i="11"/>
  <c r="Q1363" i="11"/>
  <c r="Q1364" i="11"/>
  <c r="Q1365" i="11"/>
  <c r="Q1366" i="11"/>
  <c r="Q1367" i="11"/>
  <c r="Q1368" i="11"/>
  <c r="Q1369" i="11"/>
  <c r="S1369" i="11" s="1"/>
  <c r="Q1370" i="11"/>
  <c r="Q1371" i="11"/>
  <c r="Q1372" i="11"/>
  <c r="Q1373" i="11"/>
  <c r="Q1374" i="11"/>
  <c r="Q1375" i="11"/>
  <c r="Q1376" i="11"/>
  <c r="Q1377" i="11"/>
  <c r="Q1378" i="11"/>
  <c r="Q1379" i="11"/>
  <c r="Q1380" i="11"/>
  <c r="Q1381" i="11"/>
  <c r="S1381" i="11" s="1"/>
  <c r="Q1382" i="11"/>
  <c r="Q1383" i="11"/>
  <c r="Q1384" i="11"/>
  <c r="Q1385" i="11"/>
  <c r="Q1386" i="11"/>
  <c r="Q1387" i="11"/>
  <c r="Q1388" i="11"/>
  <c r="Q1389" i="11"/>
  <c r="Q1390" i="11"/>
  <c r="Q1391" i="11"/>
  <c r="Q1392" i="11"/>
  <c r="Q1393" i="11"/>
  <c r="S1393" i="11" s="1"/>
  <c r="Q1394" i="11"/>
  <c r="Q1395" i="11"/>
  <c r="Q1396" i="11"/>
  <c r="Q1397" i="11"/>
  <c r="Q1398" i="11"/>
  <c r="Q1399" i="11"/>
  <c r="Q1400" i="11"/>
  <c r="Q1401" i="11"/>
  <c r="Q1402" i="11"/>
  <c r="Q1403" i="11"/>
  <c r="Q1404" i="11"/>
  <c r="Q1405" i="11"/>
  <c r="S1405" i="11" s="1"/>
  <c r="Q1406" i="11"/>
  <c r="Q1407" i="11"/>
  <c r="Q1408" i="11"/>
  <c r="Q1409" i="11"/>
  <c r="Q1410" i="11"/>
  <c r="Q1411" i="11"/>
  <c r="Q1412" i="11"/>
  <c r="Q1413" i="11"/>
  <c r="Q1414" i="11"/>
  <c r="Q1415" i="11"/>
  <c r="Q1416" i="11"/>
  <c r="Q1417" i="11"/>
  <c r="R1417" i="11" s="1" a="1"/>
  <c r="R1417" i="11" s="1"/>
  <c r="S1417" i="11" s="1"/>
  <c r="Q1418" i="11"/>
  <c r="Q1419" i="11"/>
  <c r="Q1420" i="11"/>
  <c r="Q1421" i="11"/>
  <c r="Q1422" i="11"/>
  <c r="Q1423" i="11"/>
  <c r="Q1424" i="11"/>
  <c r="Q1425" i="11"/>
  <c r="Q1426" i="11"/>
  <c r="Q1427" i="11"/>
  <c r="Q1428" i="11"/>
  <c r="Q1429" i="11"/>
  <c r="S1429" i="11" s="1"/>
  <c r="Q1430" i="11"/>
  <c r="Q1431" i="11"/>
  <c r="Q1432" i="11"/>
  <c r="Q1433" i="11"/>
  <c r="Q1434" i="11"/>
  <c r="Q1435" i="11"/>
  <c r="Q1436" i="11"/>
  <c r="Q1437" i="11"/>
  <c r="Q1438" i="11"/>
  <c r="Q1439" i="11"/>
  <c r="Q1440" i="11"/>
  <c r="Q1441" i="11"/>
  <c r="S1441" i="11" s="1"/>
  <c r="Q1442" i="11"/>
  <c r="Q1443" i="11"/>
  <c r="Q1444" i="11"/>
  <c r="Q1445" i="11"/>
  <c r="Q1446" i="11"/>
  <c r="Q1447" i="11"/>
  <c r="Q1448" i="11"/>
  <c r="Q1449" i="11"/>
  <c r="Q1450" i="11"/>
  <c r="Q1451" i="11"/>
  <c r="Q1452" i="11"/>
  <c r="Q1453" i="11"/>
  <c r="S1453" i="11" s="1"/>
  <c r="Q1454" i="11"/>
  <c r="Q1455" i="11"/>
  <c r="Q1456" i="11"/>
  <c r="Q1457" i="11"/>
  <c r="Q1458" i="11"/>
  <c r="Q1459" i="11"/>
  <c r="Q1460" i="11"/>
  <c r="Q1461" i="11"/>
  <c r="Q1462" i="11"/>
  <c r="Q1463" i="11"/>
  <c r="Q1464" i="11"/>
  <c r="Q1465" i="11"/>
  <c r="S1465" i="11" s="1"/>
  <c r="Q1466" i="11"/>
  <c r="Q1467" i="11"/>
  <c r="Q1468" i="11"/>
  <c r="Q1469" i="11"/>
  <c r="Q1470" i="11"/>
  <c r="Q1471" i="11"/>
  <c r="Q1472" i="11"/>
  <c r="Q1473" i="11"/>
  <c r="Q1474" i="11"/>
  <c r="Q1475" i="11"/>
  <c r="Q1476" i="11"/>
  <c r="Q1477" i="11"/>
  <c r="S1477" i="11" s="1"/>
  <c r="Q1478" i="11"/>
  <c r="Q1479" i="11"/>
  <c r="Q1480" i="11"/>
  <c r="Q1481" i="11"/>
  <c r="Q1482" i="11"/>
  <c r="Q1483" i="11"/>
  <c r="Q1484" i="11"/>
  <c r="Q1485" i="11"/>
  <c r="Q1486" i="11"/>
  <c r="Q1487" i="11"/>
  <c r="Q1488" i="11"/>
  <c r="Q1489" i="11"/>
  <c r="S1489" i="11" s="1"/>
  <c r="Q1490" i="11"/>
  <c r="Q1491" i="11"/>
  <c r="Q1492" i="11"/>
  <c r="Q1493" i="11"/>
  <c r="Q1494" i="11"/>
  <c r="Q1495" i="11"/>
  <c r="Q1496" i="11"/>
  <c r="Q1497" i="11"/>
  <c r="Q1498" i="11"/>
  <c r="Q1499" i="11"/>
  <c r="Q1500" i="11"/>
  <c r="Q1501" i="11"/>
  <c r="S1501" i="11" s="1"/>
  <c r="Q1502" i="11"/>
  <c r="Q1503" i="11"/>
  <c r="Q1504" i="11"/>
  <c r="Q1505" i="11"/>
  <c r="Q1506" i="11"/>
  <c r="Q1507" i="11"/>
  <c r="Q1508" i="11"/>
  <c r="Q1509" i="11"/>
  <c r="Q1510" i="11"/>
  <c r="Q1511" i="11"/>
  <c r="Q1512" i="11"/>
  <c r="Q1513" i="11"/>
  <c r="R1513" i="11" s="1" a="1"/>
  <c r="R1513" i="11" s="1"/>
  <c r="S1513" i="11" s="1"/>
  <c r="Q1514" i="11"/>
  <c r="Q1515" i="11"/>
  <c r="Q1516" i="11"/>
  <c r="Q1517" i="11"/>
  <c r="Q1518" i="11"/>
  <c r="Q1519" i="11"/>
  <c r="Q1520" i="11"/>
  <c r="Q1521" i="11"/>
  <c r="Q1522" i="11"/>
  <c r="Q1523" i="11"/>
  <c r="Q1524" i="11"/>
  <c r="Q1525" i="11"/>
  <c r="S1525" i="11" s="1"/>
  <c r="Q1526" i="11"/>
  <c r="Q1527" i="11"/>
  <c r="Q1528" i="11"/>
  <c r="Q1529" i="11"/>
  <c r="Q1530" i="11"/>
  <c r="Q1531" i="11"/>
  <c r="Q1532" i="11"/>
  <c r="Q1533" i="11"/>
  <c r="Q1534" i="11"/>
  <c r="Q1535" i="11"/>
  <c r="Q1536" i="11"/>
  <c r="Q1537" i="11"/>
  <c r="S1537" i="11" s="1"/>
  <c r="Q1538" i="11"/>
  <c r="Q1539" i="11"/>
  <c r="Q1540" i="11"/>
  <c r="Q1541" i="11"/>
  <c r="Q1542" i="11"/>
  <c r="Q1543" i="11"/>
  <c r="Q1544" i="11"/>
  <c r="Q1545" i="11"/>
  <c r="Q1546" i="11"/>
  <c r="Q1547" i="11"/>
  <c r="Q1548" i="11"/>
  <c r="Q1549" i="11"/>
  <c r="S1549" i="11" s="1"/>
  <c r="Q1550" i="11"/>
  <c r="Q1551" i="11"/>
  <c r="Q1552" i="11"/>
  <c r="Q1553" i="11"/>
  <c r="Q1554" i="11"/>
  <c r="Q1555" i="11"/>
  <c r="Q1556" i="11"/>
  <c r="Q1557" i="11"/>
  <c r="Q1558" i="11"/>
  <c r="Q1559" i="11"/>
  <c r="Q1560" i="11"/>
  <c r="Q1561" i="11"/>
  <c r="S1561" i="11" s="1"/>
  <c r="Q1562" i="11"/>
  <c r="Q1563" i="11"/>
  <c r="Q1564" i="11"/>
  <c r="Q1565" i="11"/>
  <c r="Q1566" i="11"/>
  <c r="Q1567" i="11"/>
  <c r="Q1568" i="11"/>
  <c r="Q1569" i="11"/>
  <c r="Q1570" i="11"/>
  <c r="Q1571" i="11"/>
  <c r="Q1572" i="11"/>
  <c r="Q1573" i="11"/>
  <c r="S1573" i="11" s="1"/>
  <c r="Q1574" i="11"/>
  <c r="Q1575" i="11"/>
  <c r="Q1576" i="11"/>
  <c r="Q1577" i="11"/>
  <c r="Q1578" i="11"/>
  <c r="Q1579" i="11"/>
  <c r="Q1580" i="11"/>
  <c r="Q1581" i="11"/>
  <c r="Q1582" i="11"/>
  <c r="Q1583" i="11"/>
  <c r="Q1584" i="11"/>
  <c r="Q1585" i="11"/>
  <c r="S1585" i="11" s="1"/>
  <c r="Q1586" i="11"/>
  <c r="Q1587" i="11"/>
  <c r="Q1588" i="11"/>
  <c r="Q1589" i="11"/>
  <c r="Q1590" i="11"/>
  <c r="Q1591" i="11"/>
  <c r="Q1592" i="11"/>
  <c r="Q1593" i="11"/>
  <c r="Q1594" i="11"/>
  <c r="Q1595" i="11"/>
  <c r="Q1596" i="11"/>
  <c r="Q1597" i="11"/>
  <c r="S1597" i="11" s="1"/>
  <c r="Q1598" i="11"/>
  <c r="Q1599" i="11"/>
  <c r="Q1600" i="11"/>
  <c r="Q1601" i="11"/>
  <c r="Q1602" i="11"/>
  <c r="Q1603" i="11"/>
  <c r="Q1604" i="11"/>
  <c r="Q1605" i="11"/>
  <c r="Q1606" i="11"/>
  <c r="Q1607" i="11"/>
  <c r="Q1608" i="11"/>
  <c r="Q1609" i="11"/>
  <c r="S1609" i="11" s="1"/>
  <c r="Q1610" i="11"/>
  <c r="Q1611" i="11"/>
  <c r="Q1612" i="11"/>
  <c r="Q1613" i="11"/>
  <c r="Q1614" i="11"/>
  <c r="Q1615" i="11"/>
  <c r="Q1616" i="11"/>
  <c r="Q1617" i="11"/>
  <c r="Q1618" i="11"/>
  <c r="Q1619" i="11"/>
  <c r="Q1620" i="11"/>
  <c r="Q1621" i="11"/>
  <c r="R1621" i="11" s="1" a="1"/>
  <c r="R1621" i="11" s="1"/>
  <c r="Q1622" i="11"/>
  <c r="Q1623" i="11"/>
  <c r="Q1624" i="11"/>
  <c r="Q1625" i="11"/>
  <c r="Q1626" i="11"/>
  <c r="Q1627" i="11"/>
  <c r="Q1628" i="11"/>
  <c r="Q1629" i="11"/>
  <c r="Q1630" i="11"/>
  <c r="Q1631" i="11"/>
  <c r="Q1632" i="11"/>
  <c r="Q1633" i="11"/>
  <c r="R1633" i="11" s="1" a="1"/>
  <c r="R1633" i="11" s="1"/>
  <c r="Q1634" i="11"/>
  <c r="Q1635" i="11"/>
  <c r="Q1636" i="11"/>
  <c r="Q1637" i="11"/>
  <c r="Q1638" i="11"/>
  <c r="Q1639" i="11"/>
  <c r="Q1640" i="11"/>
  <c r="Q1641" i="11"/>
  <c r="Q1642" i="11"/>
  <c r="Q1643" i="11"/>
  <c r="Q1644" i="11"/>
  <c r="Q1645" i="11"/>
  <c r="S1645" i="11" s="1"/>
  <c r="Q1646" i="11"/>
  <c r="Q1647" i="11"/>
  <c r="Q1648" i="11"/>
  <c r="Q1649" i="11"/>
  <c r="Q1650" i="11"/>
  <c r="Q1651" i="11"/>
  <c r="Q1652" i="11"/>
  <c r="Q1653" i="11"/>
  <c r="Q1654" i="11"/>
  <c r="Q1655" i="11"/>
  <c r="Q1656" i="11"/>
  <c r="Q1657" i="11"/>
  <c r="S1657" i="11" s="1"/>
  <c r="Q1658" i="11"/>
  <c r="Q1659" i="11"/>
  <c r="Q1660" i="11"/>
  <c r="Q1661" i="11"/>
  <c r="Q1662" i="11"/>
  <c r="Q1663" i="11"/>
  <c r="Q1664" i="11"/>
  <c r="Q1665" i="11"/>
  <c r="Q1666" i="11"/>
  <c r="Q1667" i="11"/>
  <c r="Q1668" i="11"/>
  <c r="Q1669" i="11"/>
  <c r="S1669" i="11" s="1"/>
  <c r="Q1670" i="11"/>
  <c r="Q1671" i="11"/>
  <c r="Q1672" i="11"/>
  <c r="Q1673" i="11"/>
  <c r="Q1674" i="11"/>
  <c r="Q1675" i="11"/>
  <c r="Q1676" i="11"/>
  <c r="Q1677" i="11"/>
  <c r="Q1678" i="11"/>
  <c r="Q1679" i="11"/>
  <c r="Q1680" i="11"/>
  <c r="Q1681" i="11"/>
  <c r="S1681" i="11" s="1"/>
  <c r="Q1682" i="11"/>
  <c r="Q1683" i="11"/>
  <c r="Q1684" i="11"/>
  <c r="Q1685" i="11"/>
  <c r="Q1686" i="11"/>
  <c r="Q1687" i="11"/>
  <c r="Q1688" i="11"/>
  <c r="Q1689" i="11"/>
  <c r="Q1690" i="11"/>
  <c r="Q1691" i="11"/>
  <c r="Q1692" i="11"/>
  <c r="Q1693" i="11"/>
  <c r="S1693" i="11" s="1"/>
  <c r="Q1694" i="11"/>
  <c r="Q1695" i="11"/>
  <c r="Q1696" i="11"/>
  <c r="Q1697" i="11"/>
  <c r="Q1698" i="11"/>
  <c r="Q1699" i="11"/>
  <c r="Q1700" i="11"/>
  <c r="Q1701" i="11"/>
  <c r="Q1702" i="11"/>
  <c r="Q1703" i="11"/>
  <c r="Q1704" i="11"/>
  <c r="Q1705" i="11"/>
  <c r="S1705" i="11" s="1"/>
  <c r="Q1706" i="11"/>
  <c r="Q1707" i="11"/>
  <c r="Q1708" i="11"/>
  <c r="Q1709" i="11"/>
  <c r="Q1710" i="11"/>
  <c r="Q1711" i="11"/>
  <c r="Q1712" i="11"/>
  <c r="Q1713" i="11"/>
  <c r="Q1714" i="11"/>
  <c r="Q1715" i="11"/>
  <c r="Q1716" i="11"/>
  <c r="Q1717" i="11"/>
  <c r="S1717" i="11" s="1"/>
  <c r="Q1718" i="11"/>
  <c r="Q1719" i="11"/>
  <c r="Q1720" i="11"/>
  <c r="Q1721" i="11"/>
  <c r="Q1722" i="11"/>
  <c r="Q1723" i="11"/>
  <c r="Q1724" i="11"/>
  <c r="Q1725" i="11"/>
  <c r="Q1726" i="11"/>
  <c r="Q1727" i="11"/>
  <c r="Q1728" i="11"/>
  <c r="Q1729" i="11"/>
  <c r="S1729" i="11" s="1"/>
  <c r="Q1730" i="11"/>
  <c r="Q1731" i="11"/>
  <c r="Q1732" i="11"/>
  <c r="Q1733" i="11"/>
  <c r="Q1734" i="11"/>
  <c r="Q1735" i="11"/>
  <c r="Q1736" i="11"/>
  <c r="Q1737" i="11"/>
  <c r="Q1738" i="11"/>
  <c r="Q1739" i="11"/>
  <c r="Q1740" i="11"/>
  <c r="Q1741" i="11"/>
  <c r="S1741" i="11" s="1"/>
  <c r="Q1742" i="11"/>
  <c r="Q1743" i="11"/>
  <c r="Q1744" i="11"/>
  <c r="Q1745" i="11"/>
  <c r="Q1746" i="11"/>
  <c r="Q1747" i="11"/>
  <c r="Q1748" i="11"/>
  <c r="Q1749" i="11"/>
  <c r="Q1750" i="11"/>
  <c r="Q1751" i="11"/>
  <c r="Q1752" i="11"/>
  <c r="Q1753" i="11"/>
  <c r="S1753" i="11" s="1"/>
  <c r="Q1754" i="11"/>
  <c r="Q1755" i="11"/>
  <c r="Q1756" i="11"/>
  <c r="Q1757" i="11"/>
  <c r="Q1758" i="11"/>
  <c r="Q1759" i="11"/>
  <c r="Q1760" i="11"/>
  <c r="Q1761" i="11"/>
  <c r="Q1762" i="11"/>
  <c r="Q1763" i="11"/>
  <c r="Q1764" i="11"/>
  <c r="Q1765" i="11"/>
  <c r="R1765" i="11" s="1" a="1"/>
  <c r="R1765" i="11" s="1"/>
  <c r="S1765" i="11" s="1"/>
  <c r="Q1766" i="11"/>
  <c r="Q1767" i="11"/>
  <c r="Q1768" i="11"/>
  <c r="Q1769" i="11"/>
  <c r="Q1770" i="11"/>
  <c r="Q1771" i="11"/>
  <c r="Q1772" i="11"/>
  <c r="Q1773" i="11"/>
  <c r="Q1774" i="11"/>
  <c r="Q1775" i="11"/>
  <c r="Q1776" i="11"/>
  <c r="Q1777" i="11"/>
  <c r="S1777" i="11" s="1"/>
  <c r="Q1778" i="11"/>
  <c r="Q1779" i="11"/>
  <c r="Q1780" i="11"/>
  <c r="Q1781" i="11"/>
  <c r="Q1782" i="11"/>
  <c r="Q1783" i="11"/>
  <c r="Q1784" i="11"/>
  <c r="Q1785" i="11"/>
  <c r="Q1786" i="11"/>
  <c r="Q1787" i="11"/>
  <c r="Q1788" i="11"/>
  <c r="Q1789" i="11"/>
  <c r="S1789" i="11" s="1"/>
  <c r="Q1790" i="11"/>
  <c r="Q1791" i="11"/>
  <c r="Q1792" i="11"/>
  <c r="Q1793" i="11"/>
  <c r="Q1794" i="11"/>
  <c r="Q1795" i="11"/>
  <c r="Q1796" i="11"/>
  <c r="Q1797" i="11"/>
  <c r="Q1798" i="11"/>
  <c r="Q1799" i="11"/>
  <c r="Q1800" i="11"/>
  <c r="Q1801" i="11"/>
  <c r="S1801" i="11" s="1"/>
  <c r="Q1802" i="11"/>
  <c r="Q1803" i="11"/>
  <c r="Q1804" i="11"/>
  <c r="Q1805" i="11"/>
  <c r="Q1806" i="11"/>
  <c r="Q1807" i="11"/>
  <c r="Q1808" i="11"/>
  <c r="Q1809" i="11"/>
  <c r="Q1810" i="11"/>
  <c r="Q1811" i="11"/>
  <c r="Q1812" i="11"/>
  <c r="Q1813" i="11"/>
  <c r="S1813" i="11" s="1"/>
  <c r="Q1814" i="11"/>
  <c r="Q1815" i="11"/>
  <c r="Q1816" i="11"/>
  <c r="Q1817" i="11"/>
  <c r="Q1818" i="11"/>
  <c r="Q1819" i="11"/>
  <c r="Q1820" i="11"/>
  <c r="Q1821" i="11"/>
  <c r="Q1822" i="11"/>
  <c r="Q1823" i="11"/>
  <c r="Q1824" i="11"/>
  <c r="Q1825" i="11"/>
  <c r="R1825" i="11" s="1" a="1"/>
  <c r="R1825" i="11" s="1"/>
  <c r="S1825" i="11" s="1"/>
  <c r="Q1826" i="11"/>
  <c r="Q1827" i="11"/>
  <c r="Q1828" i="11"/>
  <c r="Q1829" i="11"/>
  <c r="Q1830" i="11"/>
  <c r="Q1831" i="11"/>
  <c r="Q1832" i="11"/>
  <c r="Q1833" i="11"/>
  <c r="Q1834" i="11"/>
  <c r="Q1835" i="11"/>
  <c r="Q1836" i="11"/>
  <c r="Q1837" i="11"/>
  <c r="S1837" i="11" s="1"/>
  <c r="Q1838" i="11"/>
  <c r="Q1839" i="11"/>
  <c r="Q1840" i="11"/>
  <c r="Q1841" i="11"/>
  <c r="Q1842" i="11"/>
  <c r="Q1843" i="11"/>
  <c r="Q1844" i="11"/>
  <c r="Q1845" i="11"/>
  <c r="Q1846" i="11"/>
  <c r="Q1847" i="11"/>
  <c r="Q1848" i="11"/>
  <c r="Q1849" i="11"/>
  <c r="S1849" i="11" s="1"/>
  <c r="Q1850" i="11"/>
  <c r="Q1851" i="11"/>
  <c r="Q1852" i="11"/>
  <c r="Q1853" i="11"/>
  <c r="Q1854" i="11"/>
  <c r="Q1855" i="11"/>
  <c r="Q1856" i="11"/>
  <c r="Q1857" i="11"/>
  <c r="Q1858" i="11"/>
  <c r="Q1859" i="11"/>
  <c r="Q1860" i="11"/>
  <c r="Q1861" i="11"/>
  <c r="S1861" i="11" s="1"/>
  <c r="Q1862" i="11"/>
  <c r="Q1863" i="11"/>
  <c r="Q1864" i="11"/>
  <c r="Q1865" i="11"/>
  <c r="Q1866" i="11"/>
  <c r="Q1867" i="11"/>
  <c r="Q1868" i="11"/>
  <c r="Q1869" i="11"/>
  <c r="Q1870" i="11"/>
  <c r="Q1871" i="11"/>
  <c r="Q1872" i="11"/>
  <c r="Q1873" i="11"/>
  <c r="S1873" i="11" s="1"/>
  <c r="Q1874" i="11"/>
  <c r="Q1875" i="11"/>
  <c r="Q1876" i="11"/>
  <c r="Q1877" i="11"/>
  <c r="Q1878" i="11"/>
  <c r="Q1879" i="11"/>
  <c r="Q1880" i="11"/>
  <c r="Q1881" i="11"/>
  <c r="Q1882" i="11"/>
  <c r="Q1883" i="11"/>
  <c r="Q1884" i="11"/>
  <c r="Q1885" i="11"/>
  <c r="R1885" i="11" s="1" a="1"/>
  <c r="R1885" i="11" s="1"/>
  <c r="Q1886" i="11"/>
  <c r="Q1887" i="11"/>
  <c r="Q1888" i="11"/>
  <c r="Q1889" i="11"/>
  <c r="Q1890" i="11"/>
  <c r="Q1891" i="11"/>
  <c r="Q1892" i="11"/>
  <c r="Q1893" i="11"/>
  <c r="Q1894" i="11"/>
  <c r="Q1895" i="11"/>
  <c r="Q1896" i="11"/>
  <c r="Q1897" i="11"/>
  <c r="S1897" i="11" s="1"/>
  <c r="Q1898" i="11"/>
  <c r="Q1899" i="11"/>
  <c r="Q1900" i="11"/>
  <c r="Q1901" i="11"/>
  <c r="Q1902" i="11"/>
  <c r="Q1903" i="11"/>
  <c r="Q1904" i="11"/>
  <c r="Q1905" i="11"/>
  <c r="Q1906" i="11"/>
  <c r="Q1907" i="11"/>
  <c r="Q1908" i="11"/>
  <c r="Q1909" i="11"/>
  <c r="S1909" i="11" s="1"/>
  <c r="Q1910" i="11"/>
  <c r="Q1911" i="11"/>
  <c r="Q1912" i="11"/>
  <c r="Q1913" i="11"/>
  <c r="Q1914" i="11"/>
  <c r="Q1915" i="11"/>
  <c r="Q1916" i="11"/>
  <c r="Q1917" i="11"/>
  <c r="Q1918" i="11"/>
  <c r="Q1919" i="11"/>
  <c r="Q1920" i="11"/>
  <c r="Q1921" i="11"/>
  <c r="S1921" i="11" s="1"/>
  <c r="Q1922" i="11"/>
  <c r="Q1923" i="11"/>
  <c r="Q1924" i="11"/>
  <c r="Q1925" i="11"/>
  <c r="Q1926" i="11"/>
  <c r="Q1927" i="11"/>
  <c r="Q1928" i="11"/>
  <c r="Q1929" i="11"/>
  <c r="Q1930" i="11"/>
  <c r="Q1931" i="11"/>
  <c r="Q1932" i="11"/>
  <c r="Q1933" i="11"/>
  <c r="S1933" i="11" s="1"/>
  <c r="Q1934" i="11"/>
  <c r="Q1935" i="11"/>
  <c r="Q1936" i="11"/>
  <c r="Q1937" i="11"/>
  <c r="Q1938" i="11"/>
  <c r="Q1939" i="11"/>
  <c r="Q1940" i="11"/>
  <c r="Q1941" i="11"/>
  <c r="Q1942" i="11"/>
  <c r="Q1943" i="11"/>
  <c r="Q1944" i="11"/>
  <c r="Q1945" i="11"/>
  <c r="S1945" i="11" s="1"/>
  <c r="Q1946" i="11"/>
  <c r="Q1947" i="11"/>
  <c r="Q1948" i="11"/>
  <c r="Q1949" i="11"/>
  <c r="Q1950" i="11"/>
  <c r="Q1951" i="11"/>
  <c r="Q1952" i="11"/>
  <c r="Q1953" i="11"/>
  <c r="Q1954" i="11"/>
  <c r="Q1955" i="11"/>
  <c r="Q1956" i="11"/>
  <c r="Q1957" i="11"/>
  <c r="S1957" i="11" s="1"/>
  <c r="Q1958" i="11"/>
  <c r="Q1959" i="11"/>
  <c r="Q1960" i="11"/>
  <c r="Q1961" i="11"/>
  <c r="Q1962" i="11"/>
  <c r="Q1963" i="11"/>
  <c r="Q1964" i="11"/>
  <c r="Q1965" i="11"/>
  <c r="Q1966" i="11"/>
  <c r="Q1967" i="11"/>
  <c r="Q1968" i="11"/>
  <c r="Q1969" i="11"/>
  <c r="S1969" i="11" s="1"/>
  <c r="Q1970" i="11"/>
  <c r="Q1971" i="11"/>
  <c r="Q1972" i="11"/>
  <c r="Q1973" i="11"/>
  <c r="Q1974" i="11"/>
  <c r="Q1975" i="11"/>
  <c r="Q1976" i="11"/>
  <c r="Q1977" i="11"/>
  <c r="Q1978" i="11"/>
  <c r="Q1979" i="11"/>
  <c r="Q1980" i="11"/>
  <c r="Q1981" i="11"/>
  <c r="S1981" i="11" s="1"/>
  <c r="Q1982" i="11"/>
  <c r="Q1983" i="11"/>
  <c r="Q1984" i="11"/>
  <c r="Q1985" i="11"/>
  <c r="Q1986" i="11"/>
  <c r="Q1987" i="11"/>
  <c r="Q1988" i="11"/>
  <c r="Q1989" i="11"/>
  <c r="Q1990" i="11"/>
  <c r="Q1991" i="11"/>
  <c r="Q1992" i="11"/>
  <c r="Q1993" i="11"/>
  <c r="S1993" i="11" s="1"/>
  <c r="Q1994" i="11"/>
  <c r="Q1995" i="11"/>
  <c r="Q1996" i="11"/>
  <c r="Q1997" i="11"/>
  <c r="Q1998" i="11"/>
  <c r="Q1999" i="11"/>
  <c r="Q2000" i="11"/>
  <c r="Q2001" i="11"/>
  <c r="Q2002" i="11"/>
  <c r="Q2003" i="11"/>
  <c r="Q2004" i="11"/>
  <c r="Q2005" i="11"/>
  <c r="S2005" i="11" s="1"/>
  <c r="Q2006" i="11"/>
  <c r="Q2007" i="11"/>
  <c r="Q2008" i="11"/>
  <c r="Q2009" i="11"/>
  <c r="Q2010" i="11"/>
  <c r="Q2011" i="11"/>
  <c r="Q2012" i="11"/>
  <c r="Q2013" i="11"/>
  <c r="Q2014" i="11"/>
  <c r="Q2015" i="11"/>
  <c r="Q2016" i="11"/>
  <c r="Q2017" i="11"/>
  <c r="S2017" i="11" s="1"/>
  <c r="Q2018" i="11"/>
  <c r="Q2019" i="11"/>
  <c r="Q2020" i="11"/>
  <c r="Q2021" i="11"/>
  <c r="Q2022" i="11"/>
  <c r="Q2023" i="11"/>
  <c r="Q2024" i="11"/>
  <c r="Q2025" i="11"/>
  <c r="Q2026" i="11"/>
  <c r="Q2027" i="11"/>
  <c r="Q2028" i="11"/>
  <c r="Q2029" i="11"/>
  <c r="S2029" i="11" s="1"/>
  <c r="Q2030" i="11"/>
  <c r="Q2031" i="11"/>
  <c r="Q2032" i="11"/>
  <c r="Q2033" i="11"/>
  <c r="Q2034" i="11"/>
  <c r="Q2035" i="11"/>
  <c r="Q2036" i="11"/>
  <c r="Q2037" i="11"/>
  <c r="Q2038" i="11"/>
  <c r="Q2039" i="11"/>
  <c r="Q2040" i="11"/>
  <c r="Q2041" i="11"/>
  <c r="S2041" i="11" s="1"/>
  <c r="Q2042" i="11"/>
  <c r="Q2043" i="11"/>
  <c r="Q2044" i="11"/>
  <c r="Q2045" i="11"/>
  <c r="Q2046" i="11"/>
  <c r="Q2047" i="11"/>
  <c r="Q2048" i="11"/>
  <c r="Q2049" i="11"/>
  <c r="Q2050" i="11"/>
  <c r="Q2051" i="11"/>
  <c r="Q2052" i="11"/>
  <c r="Q2053" i="11"/>
  <c r="S2053" i="11" s="1"/>
  <c r="Q2054" i="11"/>
  <c r="Q2055" i="11"/>
  <c r="Q2056" i="11"/>
  <c r="Q2057" i="11"/>
  <c r="Q2058" i="11"/>
  <c r="Q2059" i="11"/>
  <c r="Q2060" i="11"/>
  <c r="Q2061" i="11"/>
  <c r="Q2062" i="11"/>
  <c r="Q2063" i="11"/>
  <c r="Q2064" i="11"/>
  <c r="Q2065" i="11"/>
  <c r="S2065" i="11" s="1"/>
  <c r="Q2066" i="11"/>
  <c r="Q2067" i="11"/>
  <c r="Q2068" i="11"/>
  <c r="Q2069" i="11"/>
  <c r="Q2070" i="11"/>
  <c r="Q2071" i="11"/>
  <c r="Q2072" i="11"/>
  <c r="Q2073" i="11"/>
  <c r="Q2074" i="11"/>
  <c r="Q2075" i="11"/>
  <c r="Q2076" i="11"/>
  <c r="Q2077" i="11"/>
  <c r="S2077" i="11" s="1"/>
  <c r="Q2078" i="11"/>
  <c r="Q2079" i="11"/>
  <c r="Q2080" i="11"/>
  <c r="Q2081" i="11"/>
  <c r="Q2082" i="11"/>
  <c r="Q2083" i="11"/>
  <c r="Q2084" i="11"/>
  <c r="Q2085" i="11"/>
  <c r="Q2086" i="11"/>
  <c r="Q2087" i="11"/>
  <c r="Q2088" i="11"/>
  <c r="Q2089" i="11"/>
  <c r="S2089" i="11" s="1"/>
  <c r="Q2090" i="11"/>
  <c r="Q2091" i="11"/>
  <c r="Q2092" i="11"/>
  <c r="Q2093" i="11"/>
  <c r="Q2094" i="11"/>
  <c r="Q2095" i="11"/>
  <c r="Q2096" i="11"/>
  <c r="Q2097" i="11"/>
  <c r="Q2098" i="11"/>
  <c r="Q2099" i="11"/>
  <c r="Q2100" i="11"/>
  <c r="Q2101" i="11"/>
  <c r="S2101" i="11" s="1"/>
  <c r="Q2102" i="11"/>
  <c r="Q2103" i="11"/>
  <c r="Q2104" i="11"/>
  <c r="Q2105" i="11"/>
  <c r="Q2106" i="11"/>
  <c r="Q2107" i="11"/>
  <c r="Q2108" i="11"/>
  <c r="Q2109" i="11"/>
  <c r="Q2110" i="11"/>
  <c r="Q2111" i="11"/>
  <c r="Q2112" i="11"/>
  <c r="Q2113" i="11"/>
  <c r="S2113" i="11" s="1"/>
  <c r="Q2114" i="11"/>
  <c r="Q2115" i="11"/>
  <c r="Q2116" i="11"/>
  <c r="Q2117" i="11"/>
  <c r="Q2118" i="11"/>
  <c r="Q2119" i="11"/>
  <c r="Q2120" i="11"/>
  <c r="Q2121" i="11"/>
  <c r="Q2122" i="11"/>
  <c r="Q2123" i="11"/>
  <c r="Q2124" i="11"/>
  <c r="Q2125" i="11"/>
  <c r="S2125" i="11" s="1"/>
  <c r="Q2126" i="11"/>
  <c r="Q2127" i="11"/>
  <c r="Q2128" i="11"/>
  <c r="Q2129" i="11"/>
  <c r="Q2130" i="11"/>
  <c r="Q2131" i="11"/>
  <c r="Q2132" i="11"/>
  <c r="Q2133" i="11"/>
  <c r="Q2134" i="11"/>
  <c r="Q2135" i="11"/>
  <c r="Q2136" i="11"/>
  <c r="Q2137" i="11"/>
  <c r="S2137" i="11" s="1"/>
  <c r="Q2138" i="11"/>
  <c r="Q2139" i="11"/>
  <c r="Q2140" i="11"/>
  <c r="Q2141" i="11"/>
  <c r="Q2142" i="11"/>
  <c r="Q2143" i="11"/>
  <c r="Q2144" i="11"/>
  <c r="Q2145" i="11"/>
  <c r="Q2146" i="11"/>
  <c r="Q2147" i="11"/>
  <c r="Q2148" i="11"/>
  <c r="Q2149" i="11"/>
  <c r="Q2150" i="11"/>
  <c r="Q2151" i="11"/>
  <c r="Q2152" i="11"/>
  <c r="Q2153" i="11"/>
  <c r="Q2154" i="11"/>
  <c r="Q2155" i="11"/>
  <c r="Q2156" i="11"/>
  <c r="Q2157" i="11"/>
  <c r="Q2158" i="11"/>
  <c r="Q2159" i="11"/>
  <c r="Q2160" i="11"/>
  <c r="Q2161" i="11"/>
  <c r="Q2162" i="11"/>
  <c r="Q2163" i="11"/>
  <c r="Q2164" i="11"/>
  <c r="Q2165" i="11"/>
  <c r="Q2166" i="11"/>
  <c r="Q2167" i="11"/>
  <c r="Q2168" i="11"/>
  <c r="Q2169" i="11"/>
  <c r="Q2170" i="11"/>
  <c r="Q2171" i="11"/>
  <c r="Q2172" i="11"/>
  <c r="Q2173" i="11"/>
  <c r="Q2174" i="11"/>
  <c r="Q2175" i="11"/>
  <c r="Q2176" i="11"/>
  <c r="Q2177" i="11"/>
  <c r="Q2178" i="11"/>
  <c r="Q2179" i="11"/>
  <c r="Q2180" i="11"/>
  <c r="Q2181" i="11"/>
  <c r="Q2182" i="11"/>
  <c r="Q2183" i="11"/>
  <c r="Q2184" i="11"/>
  <c r="Q2185" i="11"/>
  <c r="Q2186" i="11"/>
  <c r="Q2187" i="11"/>
  <c r="Q2188" i="11"/>
  <c r="Q2189" i="11"/>
  <c r="Q2190" i="11"/>
  <c r="Q2191" i="11"/>
  <c r="Q2192" i="11"/>
  <c r="Q2193" i="11"/>
  <c r="Q2194" i="11"/>
  <c r="Q2195" i="11"/>
  <c r="Q2196" i="11"/>
  <c r="Q2197" i="11"/>
  <c r="Q2198" i="11"/>
  <c r="Q2199" i="11"/>
  <c r="Q2200" i="11"/>
  <c r="Q2201" i="11"/>
  <c r="Q2202" i="11"/>
  <c r="Q2203" i="11"/>
  <c r="Q2204" i="11"/>
  <c r="Q2205" i="11"/>
  <c r="Q2206" i="11"/>
  <c r="Q2207" i="11"/>
  <c r="Q2208" i="11"/>
  <c r="Q2209" i="11"/>
  <c r="Q2210" i="11"/>
  <c r="Q2211" i="11"/>
  <c r="Q2212" i="11"/>
  <c r="Q2213" i="11"/>
  <c r="Q2214" i="11"/>
  <c r="Q2215" i="11"/>
  <c r="Q2216" i="11"/>
  <c r="Q2217" i="11"/>
  <c r="Q2218" i="11"/>
  <c r="Q2219" i="11"/>
  <c r="Q2220" i="11"/>
  <c r="Q2221" i="11"/>
  <c r="R2221" i="11" s="1" a="1"/>
  <c r="R2221" i="11" s="1"/>
  <c r="S2221" i="11" s="1"/>
  <c r="S1962" i="11"/>
  <c r="S3" i="11"/>
  <c r="S4" i="11"/>
  <c r="S5" i="11"/>
  <c r="S6" i="11"/>
  <c r="S7" i="11"/>
  <c r="S8"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6" i="11"/>
  <c r="S107" i="11"/>
  <c r="S108" i="11"/>
  <c r="S109" i="11"/>
  <c r="S110" i="11"/>
  <c r="S111" i="11"/>
  <c r="S112" i="11"/>
  <c r="S113" i="11"/>
  <c r="S114" i="11"/>
  <c r="S115" i="11"/>
  <c r="S116" i="11"/>
  <c r="S117" i="11"/>
  <c r="S118" i="11"/>
  <c r="S119" i="11"/>
  <c r="S120" i="11"/>
  <c r="S121" i="11"/>
  <c r="S122" i="11"/>
  <c r="S124" i="11"/>
  <c r="S125" i="11"/>
  <c r="S126" i="11"/>
  <c r="S127" i="11"/>
  <c r="S128" i="11"/>
  <c r="S129" i="11"/>
  <c r="S130" i="11"/>
  <c r="S131" i="11"/>
  <c r="S132" i="11"/>
  <c r="S133" i="11"/>
  <c r="S134" i="11"/>
  <c r="S135" i="11"/>
  <c r="S136" i="11"/>
  <c r="S137" i="11"/>
  <c r="S138" i="11"/>
  <c r="S139"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5" i="11"/>
  <c r="S166" i="11"/>
  <c r="S167" i="11"/>
  <c r="S168" i="11"/>
  <c r="S169" i="11"/>
  <c r="S170" i="11"/>
  <c r="S171" i="11"/>
  <c r="S172" i="11"/>
  <c r="S173" i="11"/>
  <c r="S174" i="11"/>
  <c r="S175" i="11"/>
  <c r="S176" i="11"/>
  <c r="S177" i="11"/>
  <c r="S178" i="11"/>
  <c r="S179" i="11"/>
  <c r="S181" i="11"/>
  <c r="S182" i="11"/>
  <c r="S183" i="11"/>
  <c r="S184" i="11"/>
  <c r="S185" i="11"/>
  <c r="S186" i="11"/>
  <c r="S187" i="11"/>
  <c r="S188" i="11"/>
  <c r="S189" i="11"/>
  <c r="S190" i="11"/>
  <c r="S191" i="11"/>
  <c r="S192" i="11"/>
  <c r="S193" i="11"/>
  <c r="S194" i="11"/>
  <c r="S195" i="11"/>
  <c r="S196" i="11"/>
  <c r="S197" i="11"/>
  <c r="S198" i="11"/>
  <c r="S199" i="11"/>
  <c r="S200" i="11"/>
  <c r="S201" i="11"/>
  <c r="S202" i="11"/>
  <c r="S203" i="11"/>
  <c r="S204" i="11"/>
  <c r="S205" i="11"/>
  <c r="S206" i="11"/>
  <c r="S207" i="11"/>
  <c r="S208" i="11"/>
  <c r="S209" i="11"/>
  <c r="S210" i="11"/>
  <c r="S211" i="11"/>
  <c r="S212" i="11"/>
  <c r="S213" i="11"/>
  <c r="S214" i="11"/>
  <c r="S215" i="11"/>
  <c r="S216" i="11"/>
  <c r="S217" i="11"/>
  <c r="S218" i="11"/>
  <c r="S219" i="11"/>
  <c r="S220" i="11"/>
  <c r="S221" i="11"/>
  <c r="S222" i="11"/>
  <c r="S223" i="11"/>
  <c r="S224" i="11"/>
  <c r="S225" i="11"/>
  <c r="S227" i="11"/>
  <c r="S228" i="11"/>
  <c r="S229" i="11"/>
  <c r="S230" i="11"/>
  <c r="S231" i="11"/>
  <c r="S232" i="11"/>
  <c r="S233" i="11"/>
  <c r="S234" i="11"/>
  <c r="S235" i="11"/>
  <c r="S236" i="11"/>
  <c r="S237" i="11"/>
  <c r="S238" i="11"/>
  <c r="S239" i="11"/>
  <c r="S240" i="11"/>
  <c r="S242" i="11"/>
  <c r="S243" i="11"/>
  <c r="S244" i="11"/>
  <c r="S245" i="11"/>
  <c r="S246" i="11"/>
  <c r="S247" i="11"/>
  <c r="S248" i="11"/>
  <c r="S249" i="11"/>
  <c r="S250" i="11"/>
  <c r="S251" i="11"/>
  <c r="S252" i="11"/>
  <c r="S253" i="11"/>
  <c r="S254" i="11"/>
  <c r="S255" i="11"/>
  <c r="S257" i="11"/>
  <c r="S258" i="11"/>
  <c r="S259" i="11"/>
  <c r="S260" i="11"/>
  <c r="S261" i="11"/>
  <c r="S262" i="11"/>
  <c r="S263" i="11"/>
  <c r="S264" i="11"/>
  <c r="S265" i="11"/>
  <c r="S266" i="11"/>
  <c r="S267" i="11"/>
  <c r="S268" i="11"/>
  <c r="S269" i="11"/>
  <c r="S270" i="11"/>
  <c r="S272" i="11"/>
  <c r="S273" i="11"/>
  <c r="S274" i="11"/>
  <c r="S275" i="11"/>
  <c r="S276" i="11"/>
  <c r="S277" i="11"/>
  <c r="S278" i="11"/>
  <c r="S279" i="11"/>
  <c r="S280" i="11"/>
  <c r="S281" i="11"/>
  <c r="S282" i="11"/>
  <c r="S283" i="11"/>
  <c r="S284" i="11"/>
  <c r="S285" i="11"/>
  <c r="S287" i="11"/>
  <c r="S288" i="11"/>
  <c r="S289" i="11"/>
  <c r="S290" i="11"/>
  <c r="S291" i="11"/>
  <c r="S292" i="11"/>
  <c r="S293" i="11"/>
  <c r="S294" i="11"/>
  <c r="S295" i="11"/>
  <c r="S296" i="11"/>
  <c r="S297" i="11"/>
  <c r="S298" i="11"/>
  <c r="S299" i="11"/>
  <c r="S300" i="11"/>
  <c r="S301" i="11"/>
  <c r="S302" i="11"/>
  <c r="S303" i="11"/>
  <c r="S304" i="11"/>
  <c r="S305" i="11"/>
  <c r="S306" i="11"/>
  <c r="S307" i="11"/>
  <c r="S308" i="11"/>
  <c r="S309" i="11"/>
  <c r="S310" i="11"/>
  <c r="S311" i="11"/>
  <c r="S312" i="11"/>
  <c r="S313" i="11"/>
  <c r="S314" i="11"/>
  <c r="S315" i="11"/>
  <c r="S316" i="11"/>
  <c r="S317" i="11"/>
  <c r="S318" i="11"/>
  <c r="S319" i="11"/>
  <c r="S320" i="11"/>
  <c r="S321" i="11"/>
  <c r="S322" i="11"/>
  <c r="S323" i="11"/>
  <c r="S324" i="11"/>
  <c r="S325" i="11"/>
  <c r="S326" i="11"/>
  <c r="S328" i="11"/>
  <c r="S329" i="11"/>
  <c r="S330" i="11"/>
  <c r="S331" i="11"/>
  <c r="S332" i="11"/>
  <c r="S333" i="11"/>
  <c r="S334" i="11"/>
  <c r="S335" i="11"/>
  <c r="S336" i="11"/>
  <c r="S337" i="11"/>
  <c r="S338" i="11"/>
  <c r="S339" i="11"/>
  <c r="S340" i="11"/>
  <c r="S342" i="11"/>
  <c r="S343" i="11"/>
  <c r="S344" i="11"/>
  <c r="S345" i="11"/>
  <c r="S346" i="11"/>
  <c r="S347" i="11"/>
  <c r="S348" i="11"/>
  <c r="S349" i="11"/>
  <c r="S350" i="11"/>
  <c r="S351" i="11"/>
  <c r="S352" i="11"/>
  <c r="S353" i="11"/>
  <c r="S354" i="11"/>
  <c r="S356" i="11"/>
  <c r="S357" i="11"/>
  <c r="S358" i="11"/>
  <c r="S359" i="11"/>
  <c r="S360" i="11"/>
  <c r="S361" i="11"/>
  <c r="S362" i="11"/>
  <c r="S363" i="11"/>
  <c r="S364" i="11"/>
  <c r="S365" i="11"/>
  <c r="S366" i="11"/>
  <c r="S367" i="11"/>
  <c r="S368" i="11"/>
  <c r="S370" i="11"/>
  <c r="S371" i="11"/>
  <c r="S372" i="11"/>
  <c r="S373" i="11"/>
  <c r="S374" i="11"/>
  <c r="S375" i="11"/>
  <c r="S376" i="11"/>
  <c r="S377" i="11"/>
  <c r="S378" i="11"/>
  <c r="S379" i="11"/>
  <c r="S380" i="11"/>
  <c r="S381" i="11"/>
  <c r="S382" i="11"/>
  <c r="S383" i="11"/>
  <c r="S384" i="11"/>
  <c r="S386" i="11"/>
  <c r="S387" i="11"/>
  <c r="S388" i="11"/>
  <c r="S389" i="11"/>
  <c r="S390" i="11"/>
  <c r="S391" i="11"/>
  <c r="S392" i="11"/>
  <c r="S393" i="11"/>
  <c r="S394" i="11"/>
  <c r="S395" i="11"/>
  <c r="S396" i="11"/>
  <c r="S397" i="11"/>
  <c r="S398" i="11"/>
  <c r="S400" i="11"/>
  <c r="S401" i="11"/>
  <c r="S402" i="11"/>
  <c r="S403" i="11"/>
  <c r="S404" i="11"/>
  <c r="S405" i="11"/>
  <c r="S406" i="11"/>
  <c r="S407" i="11"/>
  <c r="S408" i="11"/>
  <c r="S409" i="11"/>
  <c r="S410" i="11"/>
  <c r="S411" i="11"/>
  <c r="S412" i="11"/>
  <c r="S413" i="11"/>
  <c r="S414" i="11"/>
  <c r="S415" i="11"/>
  <c r="S416" i="11"/>
  <c r="S417" i="11"/>
  <c r="S418" i="11"/>
  <c r="S419" i="11"/>
  <c r="S420" i="11"/>
  <c r="S421" i="11"/>
  <c r="S422" i="11"/>
  <c r="S423" i="11"/>
  <c r="S424" i="11"/>
  <c r="S425" i="11"/>
  <c r="S426" i="11"/>
  <c r="S427" i="11"/>
  <c r="S428" i="11"/>
  <c r="S429" i="11"/>
  <c r="S430" i="11"/>
  <c r="S431" i="11"/>
  <c r="S432" i="11"/>
  <c r="S433" i="11"/>
  <c r="S434" i="11"/>
  <c r="S435" i="11"/>
  <c r="S436" i="11"/>
  <c r="S437" i="11"/>
  <c r="S438" i="11"/>
  <c r="S439" i="11"/>
  <c r="S440" i="11"/>
  <c r="S441" i="11"/>
  <c r="S442" i="11"/>
  <c r="S443" i="11"/>
  <c r="S444" i="11"/>
  <c r="S445" i="11"/>
  <c r="S446" i="11"/>
  <c r="S447" i="11"/>
  <c r="S448" i="11"/>
  <c r="S449" i="11"/>
  <c r="S450" i="11"/>
  <c r="S451" i="11"/>
  <c r="S452" i="11"/>
  <c r="S453" i="11"/>
  <c r="S454" i="11"/>
  <c r="S455" i="11"/>
  <c r="S456" i="11"/>
  <c r="S458" i="11"/>
  <c r="S459" i="11"/>
  <c r="S460" i="11"/>
  <c r="S461" i="11"/>
  <c r="S462" i="11"/>
  <c r="S463" i="11"/>
  <c r="S464" i="11"/>
  <c r="S465" i="11"/>
  <c r="S466" i="11"/>
  <c r="S467" i="11"/>
  <c r="S468" i="11"/>
  <c r="S469" i="11"/>
  <c r="S471" i="11"/>
  <c r="S472" i="11"/>
  <c r="S473" i="11"/>
  <c r="S474" i="11"/>
  <c r="S475" i="11"/>
  <c r="S476" i="11"/>
  <c r="S477" i="11"/>
  <c r="S478" i="11"/>
  <c r="S479" i="11"/>
  <c r="S480" i="11"/>
  <c r="S481" i="11"/>
  <c r="S482" i="11"/>
  <c r="S484" i="11"/>
  <c r="S485" i="11"/>
  <c r="S486" i="11"/>
  <c r="S487" i="11"/>
  <c r="S488" i="11"/>
  <c r="S489" i="11"/>
  <c r="S490" i="11"/>
  <c r="S491" i="11"/>
  <c r="S492" i="11"/>
  <c r="S493" i="11"/>
  <c r="S494" i="11"/>
  <c r="S495" i="11"/>
  <c r="S497" i="11"/>
  <c r="S498" i="11"/>
  <c r="S499" i="11"/>
  <c r="S500" i="11"/>
  <c r="S501" i="11"/>
  <c r="S502" i="11"/>
  <c r="S503" i="11"/>
  <c r="S504" i="11"/>
  <c r="S505" i="11"/>
  <c r="S506" i="11"/>
  <c r="S507" i="11"/>
  <c r="S508" i="11"/>
  <c r="S510" i="11"/>
  <c r="S511" i="11"/>
  <c r="S512" i="11"/>
  <c r="S513" i="11"/>
  <c r="S514" i="11"/>
  <c r="S515" i="11"/>
  <c r="S516" i="11"/>
  <c r="S517" i="11"/>
  <c r="S518" i="11"/>
  <c r="S519" i="11"/>
  <c r="S520" i="11"/>
  <c r="S521" i="11"/>
  <c r="S523" i="11"/>
  <c r="S524" i="11"/>
  <c r="S525" i="11"/>
  <c r="S526" i="11"/>
  <c r="S527" i="11"/>
  <c r="S528" i="11"/>
  <c r="S529" i="11"/>
  <c r="S530" i="11"/>
  <c r="S531" i="11"/>
  <c r="S532" i="11"/>
  <c r="S533" i="11"/>
  <c r="S534" i="11"/>
  <c r="S536" i="11"/>
  <c r="S537" i="11"/>
  <c r="S538" i="11"/>
  <c r="S539" i="11"/>
  <c r="S540" i="11"/>
  <c r="S541" i="11"/>
  <c r="S542" i="11"/>
  <c r="S543" i="11"/>
  <c r="S544" i="11"/>
  <c r="S545" i="11"/>
  <c r="S546" i="11"/>
  <c r="S547" i="11"/>
  <c r="S549" i="11"/>
  <c r="S550" i="11"/>
  <c r="S551" i="11"/>
  <c r="S552" i="11"/>
  <c r="S553" i="11"/>
  <c r="S554" i="11"/>
  <c r="S555" i="11"/>
  <c r="S556" i="11"/>
  <c r="S557" i="11"/>
  <c r="S558" i="11"/>
  <c r="S559" i="11"/>
  <c r="S560" i="11"/>
  <c r="S562" i="11"/>
  <c r="S563" i="11"/>
  <c r="S564" i="11"/>
  <c r="S565" i="11"/>
  <c r="S566" i="11"/>
  <c r="S567" i="11"/>
  <c r="S568" i="11"/>
  <c r="S569" i="11"/>
  <c r="S570" i="11"/>
  <c r="S571" i="11"/>
  <c r="S572" i="11"/>
  <c r="S573" i="11"/>
  <c r="S575" i="11"/>
  <c r="S576" i="11"/>
  <c r="S577" i="11"/>
  <c r="S578" i="11"/>
  <c r="S579" i="11"/>
  <c r="S580" i="11"/>
  <c r="S581" i="11"/>
  <c r="S582" i="11"/>
  <c r="S583" i="11"/>
  <c r="S584" i="11"/>
  <c r="S585" i="11"/>
  <c r="S586" i="11"/>
  <c r="S587" i="11"/>
  <c r="S588" i="11"/>
  <c r="S589" i="11"/>
  <c r="S590" i="11"/>
  <c r="S591" i="11"/>
  <c r="S592" i="11"/>
  <c r="S593" i="11"/>
  <c r="S594" i="11"/>
  <c r="S595" i="11"/>
  <c r="S596" i="11"/>
  <c r="S597" i="11"/>
  <c r="S599" i="11"/>
  <c r="S600" i="11"/>
  <c r="S601" i="11"/>
  <c r="S602" i="11"/>
  <c r="S603" i="11"/>
  <c r="S604" i="11"/>
  <c r="S605" i="11"/>
  <c r="S606" i="11"/>
  <c r="S607" i="11"/>
  <c r="S608" i="11"/>
  <c r="S609" i="11"/>
  <c r="S610" i="11"/>
  <c r="S612" i="11"/>
  <c r="S613" i="11"/>
  <c r="S614" i="11"/>
  <c r="S615" i="11"/>
  <c r="S616" i="11"/>
  <c r="S617" i="11"/>
  <c r="S618" i="11"/>
  <c r="S619" i="11"/>
  <c r="S620" i="11"/>
  <c r="S621" i="11"/>
  <c r="S622" i="11"/>
  <c r="S623" i="11"/>
  <c r="S624" i="11"/>
  <c r="S625" i="11"/>
  <c r="S626" i="11"/>
  <c r="S627" i="11"/>
  <c r="S628" i="11"/>
  <c r="S629" i="11"/>
  <c r="S630" i="11"/>
  <c r="S631" i="11"/>
  <c r="S632" i="11"/>
  <c r="S633" i="11"/>
  <c r="S634" i="11"/>
  <c r="S635" i="11"/>
  <c r="S636" i="11"/>
  <c r="S637" i="11"/>
  <c r="S638" i="11"/>
  <c r="S639" i="11"/>
  <c r="S640" i="11"/>
  <c r="S641" i="11"/>
  <c r="S642" i="11"/>
  <c r="S643" i="11"/>
  <c r="S644" i="11"/>
  <c r="S645" i="11"/>
  <c r="S646" i="11"/>
  <c r="S647" i="11"/>
  <c r="S648" i="11"/>
  <c r="S649" i="11"/>
  <c r="S650" i="11"/>
  <c r="S651" i="11"/>
  <c r="S652" i="11"/>
  <c r="S653" i="11"/>
  <c r="S654" i="11"/>
  <c r="S655" i="11"/>
  <c r="S656" i="11"/>
  <c r="S657" i="11"/>
  <c r="S658" i="11"/>
  <c r="S659" i="11"/>
  <c r="S660" i="11"/>
  <c r="S661" i="11"/>
  <c r="S662" i="11"/>
  <c r="S663" i="11"/>
  <c r="S664" i="11"/>
  <c r="S665" i="11"/>
  <c r="S666" i="11"/>
  <c r="S667" i="11"/>
  <c r="S669" i="11"/>
  <c r="S670" i="11"/>
  <c r="S671" i="11"/>
  <c r="S672" i="11"/>
  <c r="S673" i="11"/>
  <c r="S674" i="11"/>
  <c r="S675" i="11"/>
  <c r="S676" i="11"/>
  <c r="S677" i="11"/>
  <c r="S678" i="11"/>
  <c r="S679" i="11"/>
  <c r="S681" i="11"/>
  <c r="S682" i="11"/>
  <c r="S683" i="11"/>
  <c r="S684" i="11"/>
  <c r="S685" i="11"/>
  <c r="S686" i="11"/>
  <c r="S687" i="11"/>
  <c r="S688" i="11"/>
  <c r="S689" i="11"/>
  <c r="S690" i="11"/>
  <c r="S691" i="11"/>
  <c r="S693" i="11"/>
  <c r="S694" i="11"/>
  <c r="S695" i="11"/>
  <c r="S696" i="11"/>
  <c r="S697" i="11"/>
  <c r="S698" i="11"/>
  <c r="S699" i="11"/>
  <c r="S700" i="11"/>
  <c r="S701" i="11"/>
  <c r="S702" i="11"/>
  <c r="S703" i="11"/>
  <c r="S705" i="11"/>
  <c r="S706" i="11"/>
  <c r="S707" i="11"/>
  <c r="S708" i="11"/>
  <c r="S709" i="11"/>
  <c r="S710" i="11"/>
  <c r="S711" i="11"/>
  <c r="S712" i="11"/>
  <c r="S713" i="11"/>
  <c r="S714" i="11"/>
  <c r="S715" i="11"/>
  <c r="S717" i="11"/>
  <c r="S718" i="11"/>
  <c r="S719" i="11"/>
  <c r="S720" i="11"/>
  <c r="S721" i="11"/>
  <c r="S722" i="11"/>
  <c r="S723" i="11"/>
  <c r="S724" i="11"/>
  <c r="S725" i="11"/>
  <c r="S726" i="11"/>
  <c r="S727" i="11"/>
  <c r="S729" i="11"/>
  <c r="S730" i="11"/>
  <c r="S731" i="11"/>
  <c r="S732" i="11"/>
  <c r="S733" i="11"/>
  <c r="S734" i="11"/>
  <c r="S735" i="11"/>
  <c r="S736" i="11"/>
  <c r="S737" i="11"/>
  <c r="S738" i="11"/>
  <c r="S739" i="11"/>
  <c r="S741" i="11"/>
  <c r="S742" i="11"/>
  <c r="S743" i="11"/>
  <c r="S744" i="11"/>
  <c r="S745" i="11"/>
  <c r="S746" i="11"/>
  <c r="S747" i="11"/>
  <c r="S748" i="11"/>
  <c r="S749" i="11"/>
  <c r="S750" i="11"/>
  <c r="S751" i="11"/>
  <c r="S752" i="11"/>
  <c r="S753" i="11"/>
  <c r="S754" i="11"/>
  <c r="S755" i="11"/>
  <c r="S756" i="11"/>
  <c r="S757" i="11"/>
  <c r="S758" i="11"/>
  <c r="S759" i="11"/>
  <c r="S760" i="11"/>
  <c r="S761" i="11"/>
  <c r="S762" i="11"/>
  <c r="S763" i="11"/>
  <c r="S764" i="11"/>
  <c r="S765" i="11"/>
  <c r="S766" i="11"/>
  <c r="S767" i="11"/>
  <c r="S768" i="11"/>
  <c r="S769" i="11"/>
  <c r="S770" i="11"/>
  <c r="S771" i="11"/>
  <c r="S772" i="11"/>
  <c r="S773" i="11"/>
  <c r="S774" i="11"/>
  <c r="S775" i="11"/>
  <c r="S776" i="11"/>
  <c r="S777" i="11"/>
  <c r="S778" i="11"/>
  <c r="S779" i="11"/>
  <c r="S780" i="11"/>
  <c r="S781" i="11"/>
  <c r="S782" i="11"/>
  <c r="S783" i="11"/>
  <c r="S784" i="11"/>
  <c r="S785" i="11"/>
  <c r="S786" i="11"/>
  <c r="S787" i="11"/>
  <c r="S788" i="11"/>
  <c r="S789" i="11"/>
  <c r="S791" i="11"/>
  <c r="S792" i="11"/>
  <c r="S793" i="11"/>
  <c r="S794" i="11"/>
  <c r="S795" i="11"/>
  <c r="S796" i="11"/>
  <c r="S797" i="11"/>
  <c r="S798" i="11"/>
  <c r="S799" i="11"/>
  <c r="S800" i="11"/>
  <c r="S801" i="11"/>
  <c r="S803" i="11"/>
  <c r="S804" i="11"/>
  <c r="S805" i="11"/>
  <c r="S806" i="11"/>
  <c r="S807" i="11"/>
  <c r="S808" i="11"/>
  <c r="S809" i="11"/>
  <c r="S810" i="11"/>
  <c r="S811" i="11"/>
  <c r="S812" i="11"/>
  <c r="S813" i="11"/>
  <c r="S815" i="11"/>
  <c r="S816" i="11"/>
  <c r="S817" i="11"/>
  <c r="S818" i="11"/>
  <c r="S819" i="11"/>
  <c r="S820" i="11"/>
  <c r="S821" i="11"/>
  <c r="S822" i="11"/>
  <c r="S823" i="11"/>
  <c r="S824" i="11"/>
  <c r="S825" i="11"/>
  <c r="S826" i="11"/>
  <c r="S827" i="11"/>
  <c r="S828" i="11"/>
  <c r="S829" i="11"/>
  <c r="S830" i="11"/>
  <c r="S831" i="11"/>
  <c r="S832" i="11"/>
  <c r="S833" i="11"/>
  <c r="S834" i="11"/>
  <c r="S836" i="11"/>
  <c r="S837" i="11"/>
  <c r="S838" i="11"/>
  <c r="S839" i="11"/>
  <c r="S840" i="11"/>
  <c r="S841" i="11"/>
  <c r="S842" i="11"/>
  <c r="S843" i="11"/>
  <c r="S844" i="11"/>
  <c r="S845" i="11"/>
  <c r="S846" i="11"/>
  <c r="S848" i="11"/>
  <c r="S849" i="11"/>
  <c r="S850" i="11"/>
  <c r="S851" i="11"/>
  <c r="S852" i="11"/>
  <c r="S853" i="11"/>
  <c r="S854" i="11"/>
  <c r="S855" i="11"/>
  <c r="S856" i="11"/>
  <c r="S857" i="11"/>
  <c r="S858" i="11"/>
  <c r="S859" i="11"/>
  <c r="S860" i="11"/>
  <c r="S861" i="11"/>
  <c r="S862" i="11"/>
  <c r="S863" i="11"/>
  <c r="S864" i="11"/>
  <c r="S865" i="11"/>
  <c r="S866" i="11"/>
  <c r="S867" i="11"/>
  <c r="S868" i="11"/>
  <c r="S869" i="11"/>
  <c r="S870" i="11"/>
  <c r="S871" i="11"/>
  <c r="S872" i="11"/>
  <c r="S873" i="11"/>
  <c r="S874" i="11"/>
  <c r="S875" i="11"/>
  <c r="S876" i="11"/>
  <c r="S877" i="11"/>
  <c r="S878" i="11"/>
  <c r="S879" i="11"/>
  <c r="S880" i="11"/>
  <c r="S881" i="11"/>
  <c r="S882" i="11"/>
  <c r="S883" i="11"/>
  <c r="S884" i="11"/>
  <c r="S885" i="11"/>
  <c r="S886" i="11"/>
  <c r="S887" i="11"/>
  <c r="S889" i="11"/>
  <c r="S890" i="11"/>
  <c r="S891" i="11"/>
  <c r="S892" i="11"/>
  <c r="S893" i="11"/>
  <c r="S894" i="11"/>
  <c r="S895" i="11"/>
  <c r="S896" i="11"/>
  <c r="S897" i="11"/>
  <c r="S898" i="11"/>
  <c r="S899" i="11"/>
  <c r="S900" i="11"/>
  <c r="S901" i="11"/>
  <c r="S902" i="11"/>
  <c r="S903" i="11"/>
  <c r="S904" i="11"/>
  <c r="S905" i="11"/>
  <c r="S906" i="11"/>
  <c r="S907" i="11"/>
  <c r="S908" i="11"/>
  <c r="S909" i="11"/>
  <c r="S910" i="11"/>
  <c r="S912" i="11"/>
  <c r="S913" i="11"/>
  <c r="S914" i="11"/>
  <c r="S915" i="11"/>
  <c r="S916" i="11"/>
  <c r="S917" i="11"/>
  <c r="S918" i="11"/>
  <c r="S919" i="11"/>
  <c r="S920" i="11"/>
  <c r="S921" i="11"/>
  <c r="S923" i="11"/>
  <c r="S924" i="11"/>
  <c r="S925" i="11"/>
  <c r="S926" i="11"/>
  <c r="S927" i="11"/>
  <c r="S928" i="11"/>
  <c r="S929" i="11"/>
  <c r="S930" i="11"/>
  <c r="S931" i="11"/>
  <c r="S932" i="11"/>
  <c r="S934" i="11"/>
  <c r="S935" i="11"/>
  <c r="S936" i="11"/>
  <c r="S937" i="11"/>
  <c r="S938" i="11"/>
  <c r="S939" i="11"/>
  <c r="S940" i="11"/>
  <c r="S941" i="11"/>
  <c r="S942" i="11"/>
  <c r="S943" i="11"/>
  <c r="S945" i="11"/>
  <c r="S946" i="11"/>
  <c r="S947" i="11"/>
  <c r="S948" i="11"/>
  <c r="S949" i="11"/>
  <c r="S950" i="11"/>
  <c r="S951" i="11"/>
  <c r="S952" i="11"/>
  <c r="S953" i="11"/>
  <c r="S954" i="11"/>
  <c r="S956" i="11"/>
  <c r="S957" i="11"/>
  <c r="S958" i="11"/>
  <c r="S959" i="11"/>
  <c r="S960" i="11"/>
  <c r="S961" i="11"/>
  <c r="S962" i="11"/>
  <c r="S963" i="11"/>
  <c r="S964" i="11"/>
  <c r="S965" i="11"/>
  <c r="S967" i="11"/>
  <c r="S968" i="11"/>
  <c r="S969" i="11"/>
  <c r="S970" i="11"/>
  <c r="S971" i="11"/>
  <c r="S972" i="11"/>
  <c r="S973" i="11"/>
  <c r="S974" i="11"/>
  <c r="S975" i="11"/>
  <c r="S976" i="11"/>
  <c r="S978" i="11"/>
  <c r="S979" i="11"/>
  <c r="S980" i="11"/>
  <c r="S981" i="11"/>
  <c r="S982" i="11"/>
  <c r="S983" i="11"/>
  <c r="S984" i="11"/>
  <c r="S985" i="11"/>
  <c r="S986" i="11"/>
  <c r="S987" i="11"/>
  <c r="S988" i="11"/>
  <c r="S989" i="11"/>
  <c r="S990" i="11"/>
  <c r="S991" i="11"/>
  <c r="S992" i="11"/>
  <c r="S993" i="11"/>
  <c r="S994" i="11"/>
  <c r="S995" i="11"/>
  <c r="S996" i="11"/>
  <c r="S997" i="11"/>
  <c r="S999" i="11"/>
  <c r="S1000" i="11"/>
  <c r="S1001" i="11"/>
  <c r="S1002" i="11"/>
  <c r="S1003" i="11"/>
  <c r="S1004" i="11"/>
  <c r="S1005" i="11"/>
  <c r="S1006" i="11"/>
  <c r="S1007" i="11"/>
  <c r="S1008" i="11"/>
  <c r="S1009" i="11"/>
  <c r="S1010" i="11"/>
  <c r="S1012" i="11"/>
  <c r="S1013" i="11"/>
  <c r="S1014" i="11"/>
  <c r="S1015" i="11"/>
  <c r="S1016" i="11"/>
  <c r="S1017" i="11"/>
  <c r="S1018" i="11"/>
  <c r="S1019" i="11"/>
  <c r="S1020" i="11"/>
  <c r="S1021" i="11"/>
  <c r="S1022" i="11"/>
  <c r="S1023" i="11"/>
  <c r="S1024" i="11"/>
  <c r="S1025" i="11"/>
  <c r="S1026" i="11"/>
  <c r="S1027" i="11"/>
  <c r="S1028" i="11"/>
  <c r="S1029" i="11"/>
  <c r="S1030" i="11"/>
  <c r="S1031" i="11"/>
  <c r="S1032" i="11"/>
  <c r="S1033" i="11"/>
  <c r="S1034" i="11"/>
  <c r="S1035" i="11"/>
  <c r="S1036" i="11"/>
  <c r="S1037" i="11"/>
  <c r="S1038" i="11"/>
  <c r="S1039" i="11"/>
  <c r="S1040" i="11"/>
  <c r="S1041" i="11"/>
  <c r="S1042" i="11"/>
  <c r="S1043" i="11"/>
  <c r="S1044" i="11"/>
  <c r="S1045" i="11"/>
  <c r="S1046" i="11"/>
  <c r="S1047" i="11"/>
  <c r="S1048" i="11"/>
  <c r="S1049" i="11"/>
  <c r="S1050" i="11"/>
  <c r="S1051" i="11"/>
  <c r="S1052" i="11"/>
  <c r="S1054" i="11"/>
  <c r="S1055" i="11"/>
  <c r="S1056" i="11"/>
  <c r="S1057" i="11"/>
  <c r="S1058" i="11"/>
  <c r="S1059" i="11"/>
  <c r="S1060" i="11"/>
  <c r="S1061" i="11"/>
  <c r="S1062" i="11"/>
  <c r="S1063" i="11"/>
  <c r="S1064" i="11"/>
  <c r="S1065" i="11"/>
  <c r="S1066" i="11"/>
  <c r="S1067" i="11"/>
  <c r="S1068" i="11"/>
  <c r="S1069" i="11"/>
  <c r="S1070" i="11"/>
  <c r="S1071" i="11"/>
  <c r="S1072" i="11"/>
  <c r="S1073" i="11"/>
  <c r="S1074" i="11"/>
  <c r="S1075" i="11"/>
  <c r="S1076" i="11"/>
  <c r="S1077" i="11"/>
  <c r="S1078" i="11"/>
  <c r="S1079" i="11"/>
  <c r="S1080" i="11"/>
  <c r="S1081" i="11"/>
  <c r="S1082" i="11"/>
  <c r="S1083" i="11"/>
  <c r="S1084" i="11"/>
  <c r="S1085" i="11"/>
  <c r="S1086" i="11"/>
  <c r="S1087" i="11"/>
  <c r="S1088" i="11"/>
  <c r="S1089" i="11"/>
  <c r="S1090" i="11"/>
  <c r="S1091" i="11"/>
  <c r="S1092" i="11"/>
  <c r="S1093" i="11"/>
  <c r="S1094" i="11"/>
  <c r="S1095" i="11"/>
  <c r="S1096" i="11"/>
  <c r="S1097" i="11"/>
  <c r="S1098" i="11"/>
  <c r="S1099" i="11"/>
  <c r="S1100" i="11"/>
  <c r="S1101" i="11"/>
  <c r="S1102" i="11"/>
  <c r="S1103" i="11"/>
  <c r="S1104" i="11"/>
  <c r="S1105" i="11"/>
  <c r="S1106" i="11"/>
  <c r="S1107" i="11"/>
  <c r="S1108" i="11"/>
  <c r="S1109" i="11"/>
  <c r="S1110" i="11"/>
  <c r="S1111" i="11"/>
  <c r="S1112" i="11"/>
  <c r="S1113" i="11"/>
  <c r="S1114" i="11"/>
  <c r="S1115" i="11"/>
  <c r="S1117" i="11"/>
  <c r="S1118" i="11"/>
  <c r="S1119" i="11"/>
  <c r="S1120" i="11"/>
  <c r="S1121" i="11"/>
  <c r="S1122" i="11"/>
  <c r="S1123" i="11"/>
  <c r="S1124" i="11"/>
  <c r="S1125" i="11"/>
  <c r="S1126" i="11"/>
  <c r="S1128" i="11"/>
  <c r="S1129" i="11"/>
  <c r="S1130" i="11"/>
  <c r="S1131" i="11"/>
  <c r="S1132" i="11"/>
  <c r="S1133" i="11"/>
  <c r="S1134" i="11"/>
  <c r="S1135" i="11"/>
  <c r="S1136" i="11"/>
  <c r="S1138" i="11"/>
  <c r="S1139" i="11"/>
  <c r="S1140" i="11"/>
  <c r="S1141" i="11"/>
  <c r="S1142" i="11"/>
  <c r="S1143" i="11"/>
  <c r="S1144" i="11"/>
  <c r="S1145" i="11"/>
  <c r="S1146" i="11"/>
  <c r="S1148" i="11"/>
  <c r="S1149" i="11"/>
  <c r="S1150" i="11"/>
  <c r="S1151" i="11"/>
  <c r="S1152" i="11"/>
  <c r="S1154" i="11"/>
  <c r="S1155" i="11"/>
  <c r="S1156" i="11"/>
  <c r="S1158" i="11"/>
  <c r="S1159" i="11"/>
  <c r="S1160" i="11"/>
  <c r="S1161" i="11"/>
  <c r="S1162" i="11"/>
  <c r="S1163" i="11"/>
  <c r="S1164" i="11"/>
  <c r="S1165" i="11"/>
  <c r="S1166" i="11"/>
  <c r="S1168" i="11"/>
  <c r="S1169" i="11"/>
  <c r="S1170" i="11"/>
  <c r="S1171" i="11"/>
  <c r="S1172" i="11"/>
  <c r="S1173" i="11"/>
  <c r="S1174" i="11"/>
  <c r="S1175" i="11"/>
  <c r="S1176" i="11"/>
  <c r="S1178" i="11"/>
  <c r="S1179" i="11"/>
  <c r="S1180" i="11"/>
  <c r="S1181" i="11"/>
  <c r="S1182" i="11"/>
  <c r="S1183" i="11"/>
  <c r="S1184" i="11"/>
  <c r="S1185" i="11"/>
  <c r="S1186" i="11"/>
  <c r="S1188" i="11"/>
  <c r="S1190" i="11"/>
  <c r="S1191" i="11"/>
  <c r="S1192" i="11"/>
  <c r="S1193" i="11"/>
  <c r="S1194" i="11"/>
  <c r="S1195" i="11"/>
  <c r="S1196" i="11"/>
  <c r="S1198" i="11"/>
  <c r="S1199" i="11"/>
  <c r="S1200" i="11"/>
  <c r="S1202" i="11"/>
  <c r="S1203" i="11"/>
  <c r="S1204" i="11"/>
  <c r="S1205" i="11"/>
  <c r="S1206" i="11"/>
  <c r="S1208" i="11"/>
  <c r="S1209" i="11"/>
  <c r="S1210" i="11"/>
  <c r="S1211" i="11"/>
  <c r="S1212" i="11"/>
  <c r="S1213" i="11"/>
  <c r="S1214" i="11"/>
  <c r="S1215" i="11"/>
  <c r="S1216" i="11"/>
  <c r="S1218" i="11"/>
  <c r="S1219" i="11"/>
  <c r="S1220" i="11"/>
  <c r="S1221" i="11"/>
  <c r="S1222" i="11"/>
  <c r="S1223" i="11"/>
  <c r="S1224" i="11"/>
  <c r="S1225" i="11"/>
  <c r="S1226" i="11"/>
  <c r="S1228" i="11"/>
  <c r="S1229" i="11"/>
  <c r="S1230" i="11"/>
  <c r="S1231" i="11"/>
  <c r="S1232" i="11"/>
  <c r="S1233" i="11"/>
  <c r="S1234" i="11"/>
  <c r="S1235" i="11"/>
  <c r="S1236" i="11"/>
  <c r="S1238" i="11"/>
  <c r="S1239" i="11"/>
  <c r="S1240" i="11"/>
  <c r="S1241" i="11"/>
  <c r="S1242" i="11"/>
  <c r="S1243" i="11"/>
  <c r="S1244" i="11"/>
  <c r="S1245" i="11"/>
  <c r="S1246" i="11"/>
  <c r="S1248" i="11"/>
  <c r="S1250" i="11"/>
  <c r="S1251" i="11"/>
  <c r="S1252" i="11"/>
  <c r="S1253" i="11"/>
  <c r="S1254" i="11"/>
  <c r="S1255" i="11"/>
  <c r="S1256" i="11"/>
  <c r="S1258" i="11"/>
  <c r="S1259" i="11"/>
  <c r="S1260" i="11"/>
  <c r="S1261" i="11"/>
  <c r="S1262" i="11"/>
  <c r="S1263" i="11"/>
  <c r="S1264" i="11"/>
  <c r="S1265" i="11"/>
  <c r="S1266" i="11"/>
  <c r="S1267" i="11"/>
  <c r="S1268" i="11"/>
  <c r="S1269" i="11"/>
  <c r="S1271" i="11"/>
  <c r="S1272" i="11"/>
  <c r="S1274" i="11"/>
  <c r="S1275" i="11"/>
  <c r="S1276" i="11"/>
  <c r="S1277" i="11"/>
  <c r="S1278" i="11"/>
  <c r="S1279" i="11"/>
  <c r="S1281" i="11"/>
  <c r="S1282" i="11"/>
  <c r="S1283" i="11"/>
  <c r="S1284" i="11"/>
  <c r="S1286" i="11"/>
  <c r="S1287" i="11"/>
  <c r="S1288" i="11"/>
  <c r="S1289" i="11"/>
  <c r="S1291" i="11"/>
  <c r="S1292" i="11"/>
  <c r="S1293" i="11"/>
  <c r="S1294" i="11"/>
  <c r="S1295" i="11"/>
  <c r="S1296" i="11"/>
  <c r="S1298" i="11"/>
  <c r="S1299" i="11"/>
  <c r="S1301" i="11"/>
  <c r="S1302" i="11"/>
  <c r="S1303" i="11"/>
  <c r="S1304" i="11"/>
  <c r="S1305" i="11"/>
  <c r="S1306" i="11"/>
  <c r="S1307" i="11"/>
  <c r="S1308" i="11"/>
  <c r="S1310" i="11"/>
  <c r="S1311" i="11"/>
  <c r="S1312" i="11"/>
  <c r="S1313" i="11"/>
  <c r="S1314" i="11"/>
  <c r="S1315" i="11"/>
  <c r="S1316" i="11"/>
  <c r="S1318" i="11"/>
  <c r="S1319" i="11"/>
  <c r="S1320" i="11"/>
  <c r="S1322" i="11"/>
  <c r="S1323" i="11"/>
  <c r="S1324" i="11"/>
  <c r="S1325" i="11"/>
  <c r="S1326" i="11"/>
  <c r="S1327" i="11"/>
  <c r="S1328" i="11"/>
  <c r="S1329" i="11"/>
  <c r="S1330" i="11"/>
  <c r="S1331" i="11"/>
  <c r="S1332" i="11"/>
  <c r="S1334" i="11"/>
  <c r="S1335" i="11"/>
  <c r="S1337" i="11"/>
  <c r="S1338" i="11"/>
  <c r="S1339" i="11"/>
  <c r="S1340" i="11"/>
  <c r="S1341" i="11"/>
  <c r="S1342" i="11"/>
  <c r="S1343" i="11"/>
  <c r="S1344" i="11"/>
  <c r="S1347" i="11"/>
  <c r="S1348" i="11"/>
  <c r="S1349" i="11"/>
  <c r="S1350" i="11"/>
  <c r="S1351" i="11"/>
  <c r="S1352" i="11"/>
  <c r="S1353" i="11"/>
  <c r="S1354" i="11"/>
  <c r="S1355" i="11"/>
  <c r="S1358" i="11"/>
  <c r="S1359" i="11"/>
  <c r="S1360" i="11"/>
  <c r="S1361" i="11"/>
  <c r="S1362" i="11"/>
  <c r="S1363" i="11"/>
  <c r="S1364" i="11"/>
  <c r="S1365" i="11"/>
  <c r="S1366" i="11"/>
  <c r="S1367" i="11"/>
  <c r="S1368" i="11"/>
  <c r="S1370" i="11"/>
  <c r="S1371" i="11"/>
  <c r="S1372" i="11"/>
  <c r="S1373" i="11"/>
  <c r="S1374" i="11"/>
  <c r="S1375" i="11"/>
  <c r="S1376" i="11"/>
  <c r="S1377" i="11"/>
  <c r="S1378" i="11"/>
  <c r="S1380" i="11"/>
  <c r="S1382" i="11"/>
  <c r="S1383" i="11"/>
  <c r="S1384" i="11"/>
  <c r="S1385" i="11"/>
  <c r="S1386" i="11"/>
  <c r="S1387" i="11"/>
  <c r="S1388" i="11"/>
  <c r="S1389" i="11"/>
  <c r="S1390" i="11"/>
  <c r="S1391" i="11"/>
  <c r="S1392" i="11"/>
  <c r="S1394" i="11"/>
  <c r="S1395" i="11"/>
  <c r="S1396" i="11"/>
  <c r="S1398" i="11"/>
  <c r="S1399" i="11"/>
  <c r="S1400" i="11"/>
  <c r="S1401" i="11"/>
  <c r="S1402" i="11"/>
  <c r="S1403" i="11"/>
  <c r="S1404" i="11"/>
  <c r="S1406" i="11"/>
  <c r="S1407" i="11"/>
  <c r="S1408" i="11"/>
  <c r="S1409" i="11"/>
  <c r="S1410" i="11"/>
  <c r="S1411" i="11"/>
  <c r="S1412" i="11"/>
  <c r="S1413" i="11"/>
  <c r="S1414" i="11"/>
  <c r="S1415" i="11"/>
  <c r="S1416" i="11"/>
  <c r="S1418" i="11"/>
  <c r="S1419" i="11"/>
  <c r="S1420" i="11"/>
  <c r="S1421" i="11"/>
  <c r="S1422" i="11"/>
  <c r="S1423" i="11"/>
  <c r="S1424" i="11"/>
  <c r="S1425" i="11"/>
  <c r="S1426" i="11"/>
  <c r="S1428" i="11"/>
  <c r="S1430" i="11"/>
  <c r="S1431" i="11"/>
  <c r="S1432" i="11"/>
  <c r="S1433" i="11"/>
  <c r="S1434" i="11"/>
  <c r="S1435" i="11"/>
  <c r="S1436" i="11"/>
  <c r="S1438" i="11"/>
  <c r="S1439" i="11"/>
  <c r="S1440" i="11"/>
  <c r="S1442" i="11"/>
  <c r="S1443" i="11"/>
  <c r="S1444" i="11"/>
  <c r="S1445" i="11"/>
  <c r="S1447" i="11"/>
  <c r="S1448" i="11"/>
  <c r="S1449" i="11"/>
  <c r="S1450" i="11"/>
  <c r="S1451" i="11"/>
  <c r="S1452" i="11"/>
  <c r="S1454" i="11"/>
  <c r="S1456" i="11"/>
  <c r="S1457" i="11"/>
  <c r="S1458" i="11"/>
  <c r="S1459" i="11"/>
  <c r="S1460" i="11"/>
  <c r="S1461" i="11"/>
  <c r="S1462" i="11"/>
  <c r="S1463" i="11"/>
  <c r="S1466" i="11"/>
  <c r="S1467" i="11"/>
  <c r="S1468" i="11"/>
  <c r="S1469" i="11"/>
  <c r="S1470" i="11"/>
  <c r="S1471" i="11"/>
  <c r="S1472" i="11"/>
  <c r="S1474" i="11"/>
  <c r="S1475" i="11"/>
  <c r="S1476" i="11"/>
  <c r="S1478" i="11"/>
  <c r="S1479" i="11"/>
  <c r="S1480" i="11"/>
  <c r="S1481" i="11"/>
  <c r="S1483" i="11"/>
  <c r="S1484" i="11"/>
  <c r="S1485" i="11"/>
  <c r="S1486" i="11"/>
  <c r="S1487" i="11"/>
  <c r="S1488" i="11"/>
  <c r="S1490" i="11"/>
  <c r="S1492" i="11"/>
  <c r="S1493" i="11"/>
  <c r="S1494" i="11"/>
  <c r="S1495" i="11"/>
  <c r="S1496" i="11"/>
  <c r="S1497" i="11"/>
  <c r="S1498" i="11"/>
  <c r="S1499" i="11"/>
  <c r="S1502" i="11"/>
  <c r="S1503" i="11"/>
  <c r="S1504" i="11"/>
  <c r="S1505" i="11"/>
  <c r="S1506" i="11"/>
  <c r="S1507" i="11"/>
  <c r="S1508" i="11"/>
  <c r="S1509" i="11"/>
  <c r="S1510" i="11"/>
  <c r="S1511" i="11"/>
  <c r="S1512" i="11"/>
  <c r="S1514" i="11"/>
  <c r="S1515" i="11"/>
  <c r="S1516" i="11"/>
  <c r="S1517" i="11"/>
  <c r="S1518" i="11"/>
  <c r="S1519" i="11"/>
  <c r="S1520" i="11"/>
  <c r="S1521" i="11"/>
  <c r="S1522" i="11"/>
  <c r="S1523" i="11"/>
  <c r="S1524" i="11"/>
  <c r="S1526" i="11"/>
  <c r="S1527" i="11"/>
  <c r="S1528" i="11"/>
  <c r="S1529" i="11"/>
  <c r="S1530" i="11"/>
  <c r="S1531" i="11"/>
  <c r="S1532" i="11"/>
  <c r="S1533" i="11"/>
  <c r="S1534" i="11"/>
  <c r="S1535" i="11"/>
  <c r="S1536" i="11"/>
  <c r="S1538" i="11"/>
  <c r="S1540" i="11"/>
  <c r="S1541" i="11"/>
  <c r="S1542" i="11"/>
  <c r="S1543" i="11"/>
  <c r="S1544" i="11"/>
  <c r="S1545" i="11"/>
  <c r="S1546" i="11"/>
  <c r="S1547" i="11"/>
  <c r="S1550" i="11"/>
  <c r="S1551" i="11"/>
  <c r="S1552" i="11"/>
  <c r="S1553" i="11"/>
  <c r="S1554" i="11"/>
  <c r="S1555" i="11"/>
  <c r="S1556" i="11"/>
  <c r="S1558" i="11"/>
  <c r="S1559" i="11"/>
  <c r="S1560" i="11"/>
  <c r="S1562" i="11"/>
  <c r="S1563" i="11"/>
  <c r="S1564" i="11"/>
  <c r="S1565" i="11"/>
  <c r="S1567" i="11"/>
  <c r="S1568" i="11"/>
  <c r="S1569" i="11"/>
  <c r="S1570" i="11"/>
  <c r="S1571" i="11"/>
  <c r="S1572" i="11"/>
  <c r="S1574" i="11"/>
  <c r="S1576" i="11"/>
  <c r="S1577" i="11"/>
  <c r="S1578" i="11"/>
  <c r="S1579" i="11"/>
  <c r="S1580" i="11"/>
  <c r="S1581" i="11"/>
  <c r="S1582" i="11"/>
  <c r="S1583" i="11"/>
  <c r="S1586" i="11"/>
  <c r="S1587" i="11"/>
  <c r="S1588" i="11"/>
  <c r="S1589" i="11"/>
  <c r="S1590" i="11"/>
  <c r="S1591" i="11"/>
  <c r="S1592" i="11"/>
  <c r="S1593" i="11"/>
  <c r="S1595" i="11"/>
  <c r="S1596" i="11"/>
  <c r="S1598" i="11"/>
  <c r="S1599" i="11"/>
  <c r="S1600" i="11"/>
  <c r="S1601" i="11"/>
  <c r="S1603" i="11"/>
  <c r="S1604" i="11"/>
  <c r="S1605" i="11"/>
  <c r="S1606" i="11"/>
  <c r="S1607" i="11"/>
  <c r="S1608" i="11"/>
  <c r="S1611" i="11"/>
  <c r="S1612" i="11"/>
  <c r="S1613" i="11"/>
  <c r="S1614" i="11"/>
  <c r="S1615" i="11"/>
  <c r="S1616" i="11"/>
  <c r="S1617" i="11"/>
  <c r="S1619" i="11"/>
  <c r="S1620" i="11"/>
  <c r="S1621" i="11"/>
  <c r="S1622" i="11"/>
  <c r="S1623" i="11"/>
  <c r="S1624" i="11"/>
  <c r="S1625" i="11"/>
  <c r="S1626" i="11"/>
  <c r="S1627" i="11"/>
  <c r="S1628" i="11"/>
  <c r="S1629" i="11"/>
  <c r="S1630" i="11"/>
  <c r="S1631" i="11"/>
  <c r="S1632" i="11"/>
  <c r="S1633" i="11"/>
  <c r="S1634" i="11"/>
  <c r="S1636" i="11"/>
  <c r="S1637" i="11"/>
  <c r="S1638" i="11"/>
  <c r="S1639" i="11"/>
  <c r="S1640" i="11"/>
  <c r="S1641" i="11"/>
  <c r="S1642" i="11"/>
  <c r="S1643" i="11"/>
  <c r="S1644" i="11"/>
  <c r="S1646" i="11"/>
  <c r="S1647" i="11"/>
  <c r="S1648" i="11"/>
  <c r="S1650" i="11"/>
  <c r="S1651" i="11"/>
  <c r="S1652" i="11"/>
  <c r="S1653" i="11"/>
  <c r="S1654" i="11"/>
  <c r="S1655" i="11"/>
  <c r="S1656" i="11"/>
  <c r="S1658" i="11"/>
  <c r="S1659" i="11"/>
  <c r="S1660" i="11"/>
  <c r="S1661" i="11"/>
  <c r="S1662" i="11"/>
  <c r="S1663" i="11"/>
  <c r="S1665" i="11"/>
  <c r="S1666" i="11"/>
  <c r="S1667" i="11"/>
  <c r="S1668" i="11"/>
  <c r="S1670" i="11"/>
  <c r="S1671" i="11"/>
  <c r="S1672" i="11"/>
  <c r="S1673" i="11"/>
  <c r="S1674" i="11"/>
  <c r="S1675" i="11"/>
  <c r="S1676" i="11"/>
  <c r="S1677" i="11"/>
  <c r="S1678" i="11"/>
  <c r="S1679" i="11"/>
  <c r="S1682" i="11"/>
  <c r="S1683" i="11"/>
  <c r="S1684" i="11"/>
  <c r="S1685" i="11"/>
  <c r="S1686" i="11"/>
  <c r="S1687" i="11"/>
  <c r="S1688" i="11"/>
  <c r="S1689" i="11"/>
  <c r="S1690" i="11"/>
  <c r="S1691" i="11"/>
  <c r="S1692" i="11"/>
  <c r="S1694" i="11"/>
  <c r="S1695" i="11"/>
  <c r="S1696" i="11"/>
  <c r="S1697" i="11"/>
  <c r="S1698" i="11"/>
  <c r="S1699" i="11"/>
  <c r="S1700" i="11"/>
  <c r="S1701" i="11"/>
  <c r="S1702" i="11"/>
  <c r="S1703" i="11"/>
  <c r="S1706" i="11"/>
  <c r="S1707" i="11"/>
  <c r="S1708" i="11"/>
  <c r="S1709" i="11"/>
  <c r="S1711" i="11"/>
  <c r="S1712" i="11"/>
  <c r="S1713" i="11"/>
  <c r="S1714" i="11"/>
  <c r="S1715" i="11"/>
  <c r="S1718" i="11"/>
  <c r="S1719" i="11"/>
  <c r="S1720" i="11"/>
  <c r="S1721" i="11"/>
  <c r="S1723" i="11"/>
  <c r="S1724" i="11"/>
  <c r="S1725" i="11"/>
  <c r="S1726" i="11"/>
  <c r="S1727" i="11"/>
  <c r="S1730" i="11"/>
  <c r="S1731" i="11"/>
  <c r="S1732" i="11"/>
  <c r="S1733" i="11"/>
  <c r="S1735" i="11"/>
  <c r="S1736" i="11"/>
  <c r="S1737" i="11"/>
  <c r="S1738" i="11"/>
  <c r="S1739" i="11"/>
  <c r="S1740" i="11"/>
  <c r="S1742" i="11"/>
  <c r="S1743" i="11"/>
  <c r="S1744" i="11"/>
  <c r="S1745" i="11"/>
  <c r="S1746" i="11"/>
  <c r="S1747" i="11"/>
  <c r="S1748" i="11"/>
  <c r="S1749" i="11"/>
  <c r="S1751" i="11"/>
  <c r="S1752" i="11"/>
  <c r="S1754" i="11"/>
  <c r="S1756" i="11"/>
  <c r="S1757" i="11"/>
  <c r="S1758" i="11"/>
  <c r="S1759" i="11"/>
  <c r="S1760" i="11"/>
  <c r="S1761" i="11"/>
  <c r="S1762" i="11"/>
  <c r="S1763" i="11"/>
  <c r="S1764" i="11"/>
  <c r="S1766" i="11"/>
  <c r="S1767" i="11"/>
  <c r="S1768" i="11"/>
  <c r="S1769" i="11"/>
  <c r="S1771" i="11"/>
  <c r="S1772" i="11"/>
  <c r="S1773" i="11"/>
  <c r="S1774" i="11"/>
  <c r="S1776" i="11"/>
  <c r="S1778" i="11"/>
  <c r="S1779" i="11"/>
  <c r="S1781" i="11"/>
  <c r="S1782" i="11"/>
  <c r="S1783" i="11"/>
  <c r="S1784" i="11"/>
  <c r="S1786" i="11"/>
  <c r="S1787" i="11"/>
  <c r="S1788" i="11"/>
  <c r="S1791" i="11"/>
  <c r="S1792" i="11"/>
  <c r="S1793" i="11"/>
  <c r="S1794" i="11"/>
  <c r="S1796" i="11"/>
  <c r="S1797" i="11"/>
  <c r="S1798" i="11"/>
  <c r="S1799" i="11"/>
  <c r="S1802" i="11"/>
  <c r="S1803" i="11"/>
  <c r="S1804" i="11"/>
  <c r="S1806" i="11"/>
  <c r="S1807" i="11"/>
  <c r="S1808" i="11"/>
  <c r="S1809" i="11"/>
  <c r="S1811" i="11"/>
  <c r="S1812" i="11"/>
  <c r="S1814" i="11"/>
  <c r="S1816" i="11"/>
  <c r="S1817" i="11"/>
  <c r="S1818" i="11"/>
  <c r="S1819" i="11"/>
  <c r="S1821" i="11"/>
  <c r="S1822" i="11"/>
  <c r="S1823" i="11"/>
  <c r="S1824" i="11"/>
  <c r="S1826" i="11"/>
  <c r="S1827" i="11"/>
  <c r="S1828" i="11"/>
  <c r="S1829" i="11"/>
  <c r="S1831" i="11"/>
  <c r="S1832" i="11"/>
  <c r="S1833" i="11"/>
  <c r="S1834" i="11"/>
  <c r="S1836" i="11"/>
  <c r="S1838" i="11"/>
  <c r="S1839" i="11"/>
  <c r="S1841" i="11"/>
  <c r="S1842" i="11"/>
  <c r="S1843" i="11"/>
  <c r="S1844" i="11"/>
  <c r="S1846" i="11"/>
  <c r="S1847" i="11"/>
  <c r="S1848" i="11"/>
  <c r="S1850" i="11"/>
  <c r="S1851" i="11"/>
  <c r="S1853" i="11"/>
  <c r="S1854" i="11"/>
  <c r="S1855" i="11"/>
  <c r="S1856" i="11"/>
  <c r="S1858" i="11"/>
  <c r="S1859" i="11"/>
  <c r="S1860" i="11"/>
  <c r="S1863" i="11"/>
  <c r="S1864" i="11"/>
  <c r="S1865" i="11"/>
  <c r="S1866" i="11"/>
  <c r="S1868" i="11"/>
  <c r="S1869" i="11"/>
  <c r="S1870" i="11"/>
  <c r="S1871" i="11"/>
  <c r="S1874" i="11"/>
  <c r="S1875" i="11"/>
  <c r="S1876" i="11"/>
  <c r="S1878" i="11"/>
  <c r="S1879" i="11"/>
  <c r="S1880" i="11"/>
  <c r="S1881" i="11"/>
  <c r="S1883" i="11"/>
  <c r="S1884" i="11"/>
  <c r="S1885" i="11"/>
  <c r="S1887" i="11"/>
  <c r="S1888" i="11"/>
  <c r="S1889" i="11"/>
  <c r="S1891" i="11"/>
  <c r="S1892" i="11"/>
  <c r="S1893" i="11"/>
  <c r="S1895" i="11"/>
  <c r="S1896" i="11"/>
  <c r="S1899" i="11"/>
  <c r="S1900" i="11"/>
  <c r="S1901" i="11"/>
  <c r="S1903" i="11"/>
  <c r="S1904" i="11"/>
  <c r="S1905" i="11"/>
  <c r="S1907" i="11"/>
  <c r="S1908" i="11"/>
  <c r="S1911" i="11"/>
  <c r="S1912" i="11"/>
  <c r="S1913" i="11"/>
  <c r="S1915" i="11"/>
  <c r="S1916" i="11"/>
  <c r="S1917" i="11"/>
  <c r="S1918" i="11"/>
  <c r="S1919" i="11"/>
  <c r="S1922" i="11"/>
  <c r="S1923" i="11"/>
  <c r="S1924" i="11"/>
  <c r="S1925" i="11"/>
  <c r="S1927" i="11"/>
  <c r="S1928" i="11"/>
  <c r="S1929" i="11"/>
  <c r="S1931" i="11"/>
  <c r="S1932" i="11"/>
  <c r="S1935" i="11"/>
  <c r="S1936" i="11"/>
  <c r="S1937" i="11"/>
  <c r="S1939" i="11"/>
  <c r="S1940" i="11"/>
  <c r="S1941" i="11"/>
  <c r="S1943" i="11"/>
  <c r="S1944" i="11"/>
  <c r="S1947" i="11"/>
  <c r="S1948" i="11"/>
  <c r="S1949" i="11"/>
  <c r="S1951" i="11"/>
  <c r="S1952" i="11"/>
  <c r="S1953" i="11"/>
  <c r="S1954" i="11"/>
  <c r="S1955" i="11"/>
  <c r="S1956" i="11"/>
  <c r="S1958" i="11"/>
  <c r="S1960" i="11"/>
  <c r="S1961" i="11"/>
  <c r="S1964" i="11"/>
  <c r="S1965" i="11"/>
  <c r="S1966" i="11"/>
  <c r="S1968" i="11"/>
  <c r="S1970" i="11"/>
  <c r="S1972" i="11"/>
  <c r="S1973" i="11"/>
  <c r="S1974" i="11"/>
  <c r="S1976" i="11"/>
  <c r="S1977" i="11"/>
  <c r="S1978" i="11"/>
  <c r="S1980" i="11"/>
  <c r="S1983" i="11"/>
  <c r="S1984" i="11"/>
  <c r="S1986" i="11"/>
  <c r="S1987" i="11"/>
  <c r="S1989" i="11"/>
  <c r="S1990" i="11"/>
  <c r="S1992" i="11"/>
  <c r="S1995" i="11"/>
  <c r="S1996" i="11"/>
  <c r="S1998" i="11"/>
  <c r="S1999" i="11"/>
  <c r="S2001" i="11"/>
  <c r="S2002" i="11"/>
  <c r="S2004" i="11"/>
  <c r="S2007" i="11"/>
  <c r="S2008" i="11"/>
  <c r="S2010" i="11"/>
  <c r="S2011" i="11"/>
  <c r="S2012" i="11"/>
  <c r="S2013" i="11"/>
  <c r="S2014" i="11"/>
  <c r="S2015" i="11"/>
  <c r="S2018" i="11"/>
  <c r="S2020" i="11"/>
  <c r="S2021" i="11"/>
  <c r="S2023" i="11"/>
  <c r="S2024" i="11"/>
  <c r="S2026" i="11"/>
  <c r="S2027" i="11"/>
  <c r="S2030" i="11"/>
  <c r="S2032" i="11"/>
  <c r="S2033" i="11"/>
  <c r="S2035" i="11"/>
  <c r="S2036" i="11"/>
  <c r="S2038" i="11"/>
  <c r="S2039" i="11"/>
  <c r="S2042" i="11"/>
  <c r="S2044" i="11"/>
  <c r="S2045" i="11"/>
  <c r="S2047" i="11"/>
  <c r="S2049" i="11"/>
  <c r="S2051" i="11"/>
  <c r="S2055" i="11"/>
  <c r="S2057" i="11"/>
  <c r="S2059" i="11"/>
  <c r="S2061" i="11"/>
  <c r="S2063" i="11"/>
  <c r="S2067" i="11"/>
  <c r="S2069" i="11"/>
  <c r="S2071" i="11"/>
  <c r="S2073" i="11"/>
  <c r="S2075" i="11"/>
  <c r="S2079" i="11"/>
  <c r="S2081" i="11"/>
  <c r="S2083" i="11"/>
  <c r="S2085" i="11"/>
  <c r="S2087" i="11"/>
  <c r="S2091" i="11"/>
  <c r="S2093" i="11"/>
  <c r="S2095" i="11"/>
  <c r="S2097" i="11"/>
  <c r="S2099" i="11"/>
  <c r="S2103" i="11"/>
  <c r="S2105" i="11"/>
  <c r="S2107" i="11"/>
  <c r="S2109" i="11"/>
  <c r="S2111" i="11"/>
  <c r="S2114" i="11"/>
  <c r="S2115" i="11"/>
  <c r="S2117" i="11"/>
  <c r="S2119" i="11"/>
  <c r="S2121" i="11"/>
  <c r="S2123" i="11"/>
  <c r="S2127" i="11"/>
  <c r="S2129" i="11"/>
  <c r="S2131" i="11"/>
  <c r="S2133" i="11"/>
  <c r="S2135" i="11"/>
  <c r="S2139" i="11"/>
  <c r="S2141" i="11"/>
  <c r="S2143" i="11"/>
  <c r="S2145" i="11"/>
  <c r="S2147" i="11"/>
  <c r="R2219" i="11" a="1"/>
  <c r="R2219" i="11" s="1"/>
  <c r="S2219" i="11" s="1"/>
  <c r="R3" i="11" a="1"/>
  <c r="R3" i="11" s="1"/>
  <c r="R4" i="11" a="1"/>
  <c r="R4" i="11" s="1"/>
  <c r="R5" i="11" a="1"/>
  <c r="R5" i="11" s="1"/>
  <c r="R6" i="11" a="1"/>
  <c r="R6" i="11" s="1"/>
  <c r="R7" i="11" a="1"/>
  <c r="R7" i="11" s="1"/>
  <c r="R8" i="11" a="1"/>
  <c r="R8" i="11" s="1"/>
  <c r="R9" i="11" a="1"/>
  <c r="R9" i="11" s="1"/>
  <c r="R10" i="11" a="1"/>
  <c r="R10" i="11" s="1"/>
  <c r="R11" i="11" a="1"/>
  <c r="R11" i="11" s="1"/>
  <c r="R12" i="11" a="1"/>
  <c r="R12" i="11" s="1"/>
  <c r="R13" i="11" a="1"/>
  <c r="R13" i="11" s="1"/>
  <c r="R14" i="11" a="1"/>
  <c r="R14" i="11" s="1"/>
  <c r="R15" i="11" a="1"/>
  <c r="R15" i="11" s="1"/>
  <c r="R16" i="11" a="1"/>
  <c r="R16" i="11" s="1"/>
  <c r="R17" i="11" a="1"/>
  <c r="R17" i="11" s="1"/>
  <c r="R18" i="11" a="1"/>
  <c r="R18" i="11" s="1"/>
  <c r="R19" i="11" a="1"/>
  <c r="R19" i="11" s="1"/>
  <c r="R20" i="11" a="1"/>
  <c r="R20" i="11" s="1"/>
  <c r="R21" i="11" a="1"/>
  <c r="R21" i="11" s="1"/>
  <c r="R22" i="11" a="1"/>
  <c r="R22" i="11" s="1"/>
  <c r="R23" i="11" a="1"/>
  <c r="R23" i="11" s="1"/>
  <c r="R24" i="11" a="1"/>
  <c r="R24" i="11" s="1"/>
  <c r="R25" i="11" a="1"/>
  <c r="R25" i="11" s="1"/>
  <c r="R26" i="11" a="1"/>
  <c r="R26" i="11" s="1"/>
  <c r="R27" i="11" a="1"/>
  <c r="R27" i="11" s="1"/>
  <c r="R28" i="11" a="1"/>
  <c r="R28" i="11" s="1"/>
  <c r="R29" i="11" a="1"/>
  <c r="R29" i="11" s="1"/>
  <c r="R30" i="11" a="1"/>
  <c r="R30" i="11" s="1"/>
  <c r="R31" i="11" a="1"/>
  <c r="R31" i="11" s="1"/>
  <c r="R32" i="11" a="1"/>
  <c r="R32" i="11" s="1"/>
  <c r="R33" i="11" a="1"/>
  <c r="R33" i="11" s="1"/>
  <c r="R34" i="11" a="1"/>
  <c r="R34" i="11" s="1"/>
  <c r="R35" i="11" a="1"/>
  <c r="R35" i="11" s="1"/>
  <c r="R36" i="11" a="1"/>
  <c r="R36" i="11" s="1"/>
  <c r="R37" i="11" a="1"/>
  <c r="R37" i="11" s="1"/>
  <c r="R38" i="11" a="1"/>
  <c r="R38" i="11" s="1"/>
  <c r="R39" i="11" a="1"/>
  <c r="R39" i="11" s="1"/>
  <c r="R40" i="11" a="1"/>
  <c r="R40" i="11" s="1"/>
  <c r="R41" i="11" a="1"/>
  <c r="R41" i="11" s="1"/>
  <c r="R42" i="11" a="1"/>
  <c r="R42" i="11" s="1"/>
  <c r="R43" i="11" a="1"/>
  <c r="R43" i="11" s="1"/>
  <c r="R44" i="11" a="1"/>
  <c r="R44" i="11" s="1"/>
  <c r="R45" i="11" a="1"/>
  <c r="R45" i="11" s="1"/>
  <c r="R46" i="11" a="1"/>
  <c r="R46" i="11" s="1"/>
  <c r="R47" i="11" a="1"/>
  <c r="R47" i="11" s="1"/>
  <c r="R48" i="11" a="1"/>
  <c r="R48" i="11" s="1"/>
  <c r="R49" i="11" a="1"/>
  <c r="R49" i="11" s="1"/>
  <c r="R50" i="11" a="1"/>
  <c r="R50" i="11" s="1"/>
  <c r="R51" i="11" a="1"/>
  <c r="R51" i="11" s="1"/>
  <c r="R52" i="11" a="1"/>
  <c r="R52" i="11" s="1"/>
  <c r="R53" i="11" a="1"/>
  <c r="R53" i="11" s="1"/>
  <c r="R54" i="11" a="1"/>
  <c r="R54" i="11" s="1"/>
  <c r="R55" i="11" a="1"/>
  <c r="R55" i="11" s="1"/>
  <c r="R56" i="11" a="1"/>
  <c r="R56" i="11" s="1"/>
  <c r="R57" i="11" a="1"/>
  <c r="R57" i="11" s="1"/>
  <c r="R58" i="11" a="1"/>
  <c r="R58" i="11" s="1"/>
  <c r="R59" i="11" a="1"/>
  <c r="R59" i="11" s="1"/>
  <c r="R60" i="11" a="1"/>
  <c r="R60" i="11" s="1"/>
  <c r="R61" i="11" a="1"/>
  <c r="R61" i="11" s="1"/>
  <c r="R62" i="11" a="1"/>
  <c r="R62" i="11" s="1"/>
  <c r="R63" i="11" a="1"/>
  <c r="R63" i="11" s="1"/>
  <c r="R64" i="11" a="1"/>
  <c r="R64" i="11" s="1"/>
  <c r="R65" i="11" a="1"/>
  <c r="R65" i="11" s="1"/>
  <c r="R66" i="11" a="1"/>
  <c r="R66" i="11" s="1"/>
  <c r="R67" i="11" a="1"/>
  <c r="R67" i="11" s="1"/>
  <c r="R68" i="11" a="1"/>
  <c r="R68" i="11" s="1"/>
  <c r="R69" i="11" a="1"/>
  <c r="R69" i="11" s="1"/>
  <c r="R70" i="11" a="1"/>
  <c r="R70" i="11" s="1"/>
  <c r="S70" i="11" s="1"/>
  <c r="R71" i="11" a="1"/>
  <c r="R71" i="11" s="1"/>
  <c r="R72" i="11" a="1"/>
  <c r="R72" i="11" s="1"/>
  <c r="R73" i="11" a="1"/>
  <c r="R73" i="11" s="1"/>
  <c r="R74" i="11" a="1"/>
  <c r="R74" i="11" s="1"/>
  <c r="R75" i="11" a="1"/>
  <c r="R75" i="11" s="1"/>
  <c r="R76" i="11" a="1"/>
  <c r="R76" i="11" s="1"/>
  <c r="R77" i="11" a="1"/>
  <c r="R77" i="11" s="1"/>
  <c r="R78" i="11" a="1"/>
  <c r="R78" i="11" s="1"/>
  <c r="R79" i="11" a="1"/>
  <c r="R79" i="11" s="1"/>
  <c r="R80" i="11" a="1"/>
  <c r="R80" i="11" s="1"/>
  <c r="R81" i="11" a="1"/>
  <c r="R81" i="11" s="1"/>
  <c r="R82" i="11" a="1"/>
  <c r="R82" i="11" s="1"/>
  <c r="R83" i="11" a="1"/>
  <c r="R83" i="11" s="1"/>
  <c r="R84" i="11" a="1"/>
  <c r="R84" i="11" s="1"/>
  <c r="R85" i="11" a="1"/>
  <c r="R85" i="11" s="1"/>
  <c r="R86" i="11" a="1"/>
  <c r="R86" i="11" s="1"/>
  <c r="R87" i="11" a="1"/>
  <c r="R87" i="11" s="1"/>
  <c r="R88" i="11" a="1"/>
  <c r="R88" i="11" s="1"/>
  <c r="R89" i="11" a="1"/>
  <c r="R89" i="11" s="1"/>
  <c r="R90" i="11" a="1"/>
  <c r="R90" i="11" s="1"/>
  <c r="R91" i="11" a="1"/>
  <c r="R91" i="11" s="1"/>
  <c r="R92" i="11" a="1"/>
  <c r="R92" i="11" s="1"/>
  <c r="R93" i="11" a="1"/>
  <c r="R93" i="11" s="1"/>
  <c r="R94" i="11" a="1"/>
  <c r="R94" i="11" s="1"/>
  <c r="R95" i="11" a="1"/>
  <c r="R95" i="11" s="1"/>
  <c r="R96" i="11" a="1"/>
  <c r="R96" i="11" s="1"/>
  <c r="R97" i="11" a="1"/>
  <c r="R97" i="11" s="1"/>
  <c r="R98" i="11" a="1"/>
  <c r="R98" i="11" s="1"/>
  <c r="R99" i="11" a="1"/>
  <c r="R99" i="11" s="1"/>
  <c r="R100" i="11" a="1"/>
  <c r="R100" i="11" s="1"/>
  <c r="R101" i="11" a="1"/>
  <c r="R101" i="11" s="1"/>
  <c r="R102" i="11" a="1"/>
  <c r="R102" i="11" s="1"/>
  <c r="R103" i="11" a="1"/>
  <c r="R103" i="11" s="1"/>
  <c r="R104" i="11" a="1"/>
  <c r="R104" i="11" s="1"/>
  <c r="R105" i="11" a="1"/>
  <c r="R105" i="11" s="1"/>
  <c r="S105" i="11" s="1"/>
  <c r="R106" i="11" a="1"/>
  <c r="R106" i="11" s="1"/>
  <c r="R107" i="11" a="1"/>
  <c r="R107" i="11" s="1"/>
  <c r="R108" i="11" a="1"/>
  <c r="R108" i="11" s="1"/>
  <c r="R109" i="11" a="1"/>
  <c r="R109" i="11" s="1"/>
  <c r="R110" i="11" a="1"/>
  <c r="R110" i="11" s="1"/>
  <c r="R111" i="11" a="1"/>
  <c r="R111" i="11" s="1"/>
  <c r="R112" i="11" a="1"/>
  <c r="R112" i="11" s="1"/>
  <c r="R113" i="11" a="1"/>
  <c r="R113" i="11" s="1"/>
  <c r="R114" i="11" a="1"/>
  <c r="R114" i="11" s="1"/>
  <c r="R115" i="11" a="1"/>
  <c r="R115" i="11" s="1"/>
  <c r="R116" i="11" a="1"/>
  <c r="R116" i="11" s="1"/>
  <c r="R117" i="11" a="1"/>
  <c r="R117" i="11" s="1"/>
  <c r="R118" i="11" a="1"/>
  <c r="R118" i="11" s="1"/>
  <c r="R119" i="11" a="1"/>
  <c r="R119" i="11" s="1"/>
  <c r="R120" i="11" a="1"/>
  <c r="R120" i="11" s="1"/>
  <c r="R121" i="11" a="1"/>
  <c r="R121" i="11" s="1"/>
  <c r="R122" i="11" a="1"/>
  <c r="R122" i="11" s="1"/>
  <c r="R123" i="11" a="1"/>
  <c r="R123" i="11" s="1"/>
  <c r="S123" i="11" s="1"/>
  <c r="R124" i="11" a="1"/>
  <c r="R124" i="11" s="1"/>
  <c r="R125" i="11" a="1"/>
  <c r="R125" i="11" s="1"/>
  <c r="R126" i="11" a="1"/>
  <c r="R126" i="11" s="1"/>
  <c r="R127" i="11" a="1"/>
  <c r="R127" i="11" s="1"/>
  <c r="R128" i="11" a="1"/>
  <c r="R128" i="11" s="1"/>
  <c r="R129" i="11" a="1"/>
  <c r="R129" i="11" s="1"/>
  <c r="R130" i="11" a="1"/>
  <c r="R130" i="11" s="1"/>
  <c r="R131" i="11" a="1"/>
  <c r="R131" i="11" s="1"/>
  <c r="R132" i="11" a="1"/>
  <c r="R132" i="11" s="1"/>
  <c r="R133" i="11" a="1"/>
  <c r="R133" i="11" s="1"/>
  <c r="R134" i="11" a="1"/>
  <c r="R134" i="11" s="1"/>
  <c r="R135" i="11" a="1"/>
  <c r="R135" i="11" s="1"/>
  <c r="R136" i="11" a="1"/>
  <c r="R136" i="11" s="1"/>
  <c r="R137" i="11" a="1"/>
  <c r="R137" i="11" s="1"/>
  <c r="R138" i="11" a="1"/>
  <c r="R138" i="11" s="1"/>
  <c r="R139" i="11" a="1"/>
  <c r="R139" i="11" s="1"/>
  <c r="R140" i="11" a="1"/>
  <c r="R140" i="11" s="1"/>
  <c r="S140" i="11" s="1"/>
  <c r="R141" i="11" a="1"/>
  <c r="R141" i="11" s="1"/>
  <c r="R142" i="11" a="1"/>
  <c r="R142" i="11" s="1"/>
  <c r="R143" i="11" a="1"/>
  <c r="R143" i="11" s="1"/>
  <c r="R144" i="11" a="1"/>
  <c r="R144" i="11" s="1"/>
  <c r="R145" i="11" a="1"/>
  <c r="R145" i="11" s="1"/>
  <c r="R146" i="11" a="1"/>
  <c r="R146" i="11" s="1"/>
  <c r="R147" i="11" a="1"/>
  <c r="R147" i="11" s="1"/>
  <c r="R148" i="11" a="1"/>
  <c r="R148" i="11" s="1"/>
  <c r="R149" i="11" a="1"/>
  <c r="R149" i="11" s="1"/>
  <c r="R150" i="11" a="1"/>
  <c r="R150" i="11" s="1"/>
  <c r="R151" i="11" a="1"/>
  <c r="R151" i="11" s="1"/>
  <c r="R152" i="11" a="1"/>
  <c r="R152" i="11" s="1"/>
  <c r="R153" i="11" a="1"/>
  <c r="R153" i="11" s="1"/>
  <c r="R154" i="11" a="1"/>
  <c r="R154" i="11" s="1"/>
  <c r="R155" i="11" a="1"/>
  <c r="R155" i="11" s="1"/>
  <c r="R156" i="11" a="1"/>
  <c r="R156" i="11" s="1"/>
  <c r="R157" i="11" a="1"/>
  <c r="R157" i="11" s="1"/>
  <c r="R158" i="11" a="1"/>
  <c r="R158" i="11" s="1"/>
  <c r="R159" i="11" a="1"/>
  <c r="R159" i="11" s="1"/>
  <c r="R160" i="11" a="1"/>
  <c r="R160" i="11" s="1"/>
  <c r="R161" i="11" a="1"/>
  <c r="R161" i="11" s="1"/>
  <c r="R162" i="11" a="1"/>
  <c r="R162" i="11" s="1"/>
  <c r="R163" i="11" a="1"/>
  <c r="R163" i="11" s="1"/>
  <c r="R164" i="11" a="1"/>
  <c r="R164" i="11" s="1"/>
  <c r="S164" i="11" s="1"/>
  <c r="R165" i="11" a="1"/>
  <c r="R165" i="11" s="1"/>
  <c r="R166" i="11" a="1"/>
  <c r="R166" i="11" s="1"/>
  <c r="R167" i="11" a="1"/>
  <c r="R167" i="11" s="1"/>
  <c r="R168" i="11" a="1"/>
  <c r="R168" i="11" s="1"/>
  <c r="R169" i="11" a="1"/>
  <c r="R169" i="11" s="1"/>
  <c r="R170" i="11" a="1"/>
  <c r="R170" i="11" s="1"/>
  <c r="R171" i="11" a="1"/>
  <c r="R171" i="11" s="1"/>
  <c r="R172" i="11" a="1"/>
  <c r="R172" i="11" s="1"/>
  <c r="R173" i="11" a="1"/>
  <c r="R173" i="11" s="1"/>
  <c r="R174" i="11" a="1"/>
  <c r="R174" i="11" s="1"/>
  <c r="R175" i="11" a="1"/>
  <c r="R175" i="11" s="1"/>
  <c r="R176" i="11" a="1"/>
  <c r="R176" i="11" s="1"/>
  <c r="R177" i="11" a="1"/>
  <c r="R177" i="11" s="1"/>
  <c r="R178" i="11" a="1"/>
  <c r="R178" i="11" s="1"/>
  <c r="R179" i="11" a="1"/>
  <c r="R179" i="11" s="1"/>
  <c r="R180" i="11" a="1"/>
  <c r="R180" i="11" s="1"/>
  <c r="S180" i="11" s="1"/>
  <c r="R181" i="11" a="1"/>
  <c r="R181" i="11" s="1"/>
  <c r="R182" i="11" a="1"/>
  <c r="R182" i="11" s="1"/>
  <c r="R183" i="11" a="1"/>
  <c r="R183" i="11" s="1"/>
  <c r="R184" i="11" a="1"/>
  <c r="R184" i="11" s="1"/>
  <c r="R185" i="11" a="1"/>
  <c r="R185" i="11" s="1"/>
  <c r="R186" i="11" a="1"/>
  <c r="R186" i="11" s="1"/>
  <c r="R187" i="11" a="1"/>
  <c r="R187" i="11" s="1"/>
  <c r="R188" i="11" a="1"/>
  <c r="R188" i="11" s="1"/>
  <c r="R189" i="11" a="1"/>
  <c r="R189" i="11" s="1"/>
  <c r="R190" i="11" a="1"/>
  <c r="R190" i="11" s="1"/>
  <c r="R191" i="11" a="1"/>
  <c r="R191" i="11" s="1"/>
  <c r="R192" i="11" a="1"/>
  <c r="R192" i="11" s="1"/>
  <c r="R193" i="11" a="1"/>
  <c r="R193" i="11" s="1"/>
  <c r="R194" i="11" a="1"/>
  <c r="R194" i="11" s="1"/>
  <c r="R195" i="11" a="1"/>
  <c r="R195" i="11" s="1"/>
  <c r="R196" i="11" a="1"/>
  <c r="R196" i="11" s="1"/>
  <c r="R197" i="11" a="1"/>
  <c r="R197" i="11" s="1"/>
  <c r="R198" i="11" a="1"/>
  <c r="R198" i="11" s="1"/>
  <c r="R199" i="11" a="1"/>
  <c r="R199" i="11" s="1"/>
  <c r="R200" i="11" a="1"/>
  <c r="R200" i="11" s="1"/>
  <c r="R201" i="11" a="1"/>
  <c r="R201" i="11" s="1"/>
  <c r="R202" i="11" a="1"/>
  <c r="R202" i="11" s="1"/>
  <c r="R203" i="11" a="1"/>
  <c r="R203" i="11" s="1"/>
  <c r="R204" i="11" a="1"/>
  <c r="R204" i="11" s="1"/>
  <c r="R205" i="11" a="1"/>
  <c r="R205" i="11" s="1"/>
  <c r="R206" i="11" a="1"/>
  <c r="R206" i="11" s="1"/>
  <c r="R207" i="11" a="1"/>
  <c r="R207" i="11" s="1"/>
  <c r="R208" i="11" a="1"/>
  <c r="R208" i="11" s="1"/>
  <c r="R209" i="11" a="1"/>
  <c r="R209" i="11" s="1"/>
  <c r="R210" i="11" a="1"/>
  <c r="R210" i="11" s="1"/>
  <c r="R211" i="11" a="1"/>
  <c r="R211" i="11" s="1"/>
  <c r="R212" i="11" a="1"/>
  <c r="R212" i="11" s="1"/>
  <c r="R213" i="11" a="1"/>
  <c r="R213" i="11" s="1"/>
  <c r="R214" i="11" a="1"/>
  <c r="R214" i="11" s="1"/>
  <c r="R215" i="11" a="1"/>
  <c r="R215" i="11" s="1"/>
  <c r="R216" i="11" a="1"/>
  <c r="R216" i="11" s="1"/>
  <c r="R217" i="11" a="1"/>
  <c r="R217" i="11" s="1"/>
  <c r="R218" i="11" a="1"/>
  <c r="R218" i="11" s="1"/>
  <c r="R219" i="11" a="1"/>
  <c r="R219" i="11" s="1"/>
  <c r="R220" i="11" a="1"/>
  <c r="R220" i="11" s="1"/>
  <c r="R221" i="11" a="1"/>
  <c r="R221" i="11" s="1"/>
  <c r="R222" i="11" a="1"/>
  <c r="R222" i="11" s="1"/>
  <c r="R223" i="11" a="1"/>
  <c r="R223" i="11" s="1"/>
  <c r="R224" i="11" a="1"/>
  <c r="R224" i="11" s="1"/>
  <c r="R225" i="11" a="1"/>
  <c r="R225" i="11" s="1"/>
  <c r="R226" i="11" a="1"/>
  <c r="R226" i="11" s="1"/>
  <c r="S226" i="11" s="1"/>
  <c r="R227" i="11" a="1"/>
  <c r="R227" i="11" s="1"/>
  <c r="R228" i="11" a="1"/>
  <c r="R228" i="11" s="1"/>
  <c r="R229" i="11" a="1"/>
  <c r="R229" i="11" s="1"/>
  <c r="R230" i="11" a="1"/>
  <c r="R230" i="11" s="1"/>
  <c r="R231" i="11" a="1"/>
  <c r="R231" i="11" s="1"/>
  <c r="R232" i="11" a="1"/>
  <c r="R232" i="11" s="1"/>
  <c r="R233" i="11" a="1"/>
  <c r="R233" i="11" s="1"/>
  <c r="R234" i="11" a="1"/>
  <c r="R234" i="11" s="1"/>
  <c r="R235" i="11" a="1"/>
  <c r="R235" i="11" s="1"/>
  <c r="R236" i="11" a="1"/>
  <c r="R236" i="11" s="1"/>
  <c r="R237" i="11" a="1"/>
  <c r="R237" i="11" s="1"/>
  <c r="R238" i="11" a="1"/>
  <c r="R238" i="11" s="1"/>
  <c r="R239" i="11" a="1"/>
  <c r="R239" i="11" s="1"/>
  <c r="R240" i="11" a="1"/>
  <c r="R240" i="11" s="1"/>
  <c r="R241" i="11" a="1"/>
  <c r="R241" i="11" s="1"/>
  <c r="S241" i="11" s="1"/>
  <c r="R242" i="11" a="1"/>
  <c r="R242" i="11" s="1"/>
  <c r="R243" i="11" a="1"/>
  <c r="R243" i="11" s="1"/>
  <c r="R244" i="11" a="1"/>
  <c r="R244" i="11" s="1"/>
  <c r="R245" i="11" a="1"/>
  <c r="R245" i="11" s="1"/>
  <c r="R246" i="11" a="1"/>
  <c r="R246" i="11" s="1"/>
  <c r="R247" i="11" a="1"/>
  <c r="R247" i="11" s="1"/>
  <c r="R248" i="11" a="1"/>
  <c r="R248" i="11" s="1"/>
  <c r="R249" i="11" a="1"/>
  <c r="R249" i="11" s="1"/>
  <c r="R250" i="11" a="1"/>
  <c r="R250" i="11" s="1"/>
  <c r="R251" i="11" a="1"/>
  <c r="R251" i="11" s="1"/>
  <c r="R252" i="11" a="1"/>
  <c r="R252" i="11" s="1"/>
  <c r="R253" i="11" a="1"/>
  <c r="R253" i="11" s="1"/>
  <c r="R254" i="11" a="1"/>
  <c r="R254" i="11" s="1"/>
  <c r="R255" i="11" a="1"/>
  <c r="R255" i="11" s="1"/>
  <c r="R256" i="11" a="1"/>
  <c r="R256" i="11" s="1"/>
  <c r="S256" i="11" s="1"/>
  <c r="R257" i="11" a="1"/>
  <c r="R257" i="11" s="1"/>
  <c r="R258" i="11" a="1"/>
  <c r="R258" i="11" s="1"/>
  <c r="R259" i="11" a="1"/>
  <c r="R259" i="11" s="1"/>
  <c r="R260" i="11" a="1"/>
  <c r="R260" i="11" s="1"/>
  <c r="R261" i="11" a="1"/>
  <c r="R261" i="11" s="1"/>
  <c r="R262" i="11" a="1"/>
  <c r="R262" i="11" s="1"/>
  <c r="R263" i="11" a="1"/>
  <c r="R263" i="11" s="1"/>
  <c r="R264" i="11" a="1"/>
  <c r="R264" i="11" s="1"/>
  <c r="R265" i="11" a="1"/>
  <c r="R265" i="11" s="1"/>
  <c r="R266" i="11" a="1"/>
  <c r="R266" i="11" s="1"/>
  <c r="R267" i="11" a="1"/>
  <c r="R267" i="11" s="1"/>
  <c r="R268" i="11" a="1"/>
  <c r="R268" i="11" s="1"/>
  <c r="R269" i="11" a="1"/>
  <c r="R269" i="11" s="1"/>
  <c r="R270" i="11" a="1"/>
  <c r="R270" i="11" s="1"/>
  <c r="R271" i="11" a="1"/>
  <c r="R271" i="11" s="1"/>
  <c r="S271" i="11" s="1"/>
  <c r="R272" i="11" a="1"/>
  <c r="R272" i="11" s="1"/>
  <c r="R273" i="11" a="1"/>
  <c r="R273" i="11" s="1"/>
  <c r="R274" i="11" a="1"/>
  <c r="R274" i="11" s="1"/>
  <c r="R275" i="11" a="1"/>
  <c r="R275" i="11" s="1"/>
  <c r="R276" i="11" a="1"/>
  <c r="R276" i="11" s="1"/>
  <c r="R277" i="11" a="1"/>
  <c r="R277" i="11" s="1"/>
  <c r="R278" i="11" a="1"/>
  <c r="R278" i="11" s="1"/>
  <c r="R279" i="11" a="1"/>
  <c r="R279" i="11" s="1"/>
  <c r="R280" i="11" a="1"/>
  <c r="R280" i="11" s="1"/>
  <c r="R281" i="11" a="1"/>
  <c r="R281" i="11" s="1"/>
  <c r="R282" i="11" a="1"/>
  <c r="R282" i="11" s="1"/>
  <c r="R283" i="11" a="1"/>
  <c r="R283" i="11" s="1"/>
  <c r="R284" i="11" a="1"/>
  <c r="R284" i="11" s="1"/>
  <c r="R285" i="11" a="1"/>
  <c r="R285" i="11" s="1"/>
  <c r="R286" i="11" a="1"/>
  <c r="R286" i="11" s="1"/>
  <c r="S286" i="11" s="1"/>
  <c r="R287" i="11" a="1"/>
  <c r="R287" i="11" s="1"/>
  <c r="R288" i="11" a="1"/>
  <c r="R288" i="11" s="1"/>
  <c r="R289" i="11" a="1"/>
  <c r="R289" i="11" s="1"/>
  <c r="R290" i="11" a="1"/>
  <c r="R290" i="11" s="1"/>
  <c r="R291" i="11" a="1"/>
  <c r="R291" i="11" s="1"/>
  <c r="R292" i="11" a="1"/>
  <c r="R292" i="11" s="1"/>
  <c r="R293" i="11" a="1"/>
  <c r="R293" i="11" s="1"/>
  <c r="R294" i="11" a="1"/>
  <c r="R294" i="11" s="1"/>
  <c r="R295" i="11" a="1"/>
  <c r="R295" i="11" s="1"/>
  <c r="R296" i="11" a="1"/>
  <c r="R296" i="11" s="1"/>
  <c r="R297" i="11" a="1"/>
  <c r="R297" i="11" s="1"/>
  <c r="R298" i="11" a="1"/>
  <c r="R298" i="11" s="1"/>
  <c r="R299" i="11" a="1"/>
  <c r="R299" i="11" s="1"/>
  <c r="R300" i="11" a="1"/>
  <c r="R300" i="11" s="1"/>
  <c r="R301" i="11" a="1"/>
  <c r="R301" i="11" s="1"/>
  <c r="R302" i="11" a="1"/>
  <c r="R302" i="11" s="1"/>
  <c r="R303" i="11" a="1"/>
  <c r="R303" i="11" s="1"/>
  <c r="R304" i="11" a="1"/>
  <c r="R304" i="11" s="1"/>
  <c r="R305" i="11" a="1"/>
  <c r="R305" i="11" s="1"/>
  <c r="R306" i="11" a="1"/>
  <c r="R306" i="11" s="1"/>
  <c r="R307" i="11" a="1"/>
  <c r="R307" i="11" s="1"/>
  <c r="R308" i="11" a="1"/>
  <c r="R308" i="11" s="1"/>
  <c r="R309" i="11" a="1"/>
  <c r="R309" i="11" s="1"/>
  <c r="R310" i="11" a="1"/>
  <c r="R310" i="11" s="1"/>
  <c r="R311" i="11" a="1"/>
  <c r="R311" i="11" s="1"/>
  <c r="R312" i="11" a="1"/>
  <c r="R312" i="11" s="1"/>
  <c r="R313" i="11" a="1"/>
  <c r="R313" i="11" s="1"/>
  <c r="R314" i="11" a="1"/>
  <c r="R314" i="11" s="1"/>
  <c r="R315" i="11" a="1"/>
  <c r="R315" i="11" s="1"/>
  <c r="R316" i="11" a="1"/>
  <c r="R316" i="11" s="1"/>
  <c r="R317" i="11" a="1"/>
  <c r="R317" i="11" s="1"/>
  <c r="R318" i="11" a="1"/>
  <c r="R318" i="11" s="1"/>
  <c r="R319" i="11" a="1"/>
  <c r="R319" i="11" s="1"/>
  <c r="R320" i="11" a="1"/>
  <c r="R320" i="11" s="1"/>
  <c r="R321" i="11" a="1"/>
  <c r="R321" i="11" s="1"/>
  <c r="R322" i="11" a="1"/>
  <c r="R322" i="11" s="1"/>
  <c r="R323" i="11" a="1"/>
  <c r="R323" i="11" s="1"/>
  <c r="R324" i="11" a="1"/>
  <c r="R324" i="11" s="1"/>
  <c r="R325" i="11" a="1"/>
  <c r="R325" i="11" s="1"/>
  <c r="R326" i="11" a="1"/>
  <c r="R326" i="11" s="1"/>
  <c r="R327" i="11" a="1"/>
  <c r="R327" i="11" s="1"/>
  <c r="S327" i="11" s="1"/>
  <c r="R328" i="11" a="1"/>
  <c r="R328" i="11" s="1"/>
  <c r="R329" i="11" a="1"/>
  <c r="R329" i="11" s="1"/>
  <c r="R330" i="11" a="1"/>
  <c r="R330" i="11" s="1"/>
  <c r="R331" i="11" a="1"/>
  <c r="R331" i="11" s="1"/>
  <c r="R332" i="11" a="1"/>
  <c r="R332" i="11" s="1"/>
  <c r="R333" i="11" a="1"/>
  <c r="R333" i="11" s="1"/>
  <c r="R334" i="11" a="1"/>
  <c r="R334" i="11" s="1"/>
  <c r="R335" i="11" a="1"/>
  <c r="R335" i="11" s="1"/>
  <c r="R336" i="11" a="1"/>
  <c r="R336" i="11" s="1"/>
  <c r="R337" i="11" a="1"/>
  <c r="R337" i="11" s="1"/>
  <c r="R338" i="11" a="1"/>
  <c r="R338" i="11" s="1"/>
  <c r="R339" i="11" a="1"/>
  <c r="R339" i="11" s="1"/>
  <c r="R340" i="11" a="1"/>
  <c r="R340" i="11" s="1"/>
  <c r="R341" i="11" a="1"/>
  <c r="R341" i="11" s="1"/>
  <c r="S341" i="11" s="1"/>
  <c r="R342" i="11" a="1"/>
  <c r="R342" i="11" s="1"/>
  <c r="R343" i="11" a="1"/>
  <c r="R343" i="11" s="1"/>
  <c r="R344" i="11" a="1"/>
  <c r="R344" i="11" s="1"/>
  <c r="R345" i="11" a="1"/>
  <c r="R345" i="11" s="1"/>
  <c r="R346" i="11" a="1"/>
  <c r="R346" i="11" s="1"/>
  <c r="R347" i="11" a="1"/>
  <c r="R347" i="11" s="1"/>
  <c r="R348" i="11" a="1"/>
  <c r="R348" i="11" s="1"/>
  <c r="R349" i="11" a="1"/>
  <c r="R349" i="11" s="1"/>
  <c r="R350" i="11" a="1"/>
  <c r="R350" i="11" s="1"/>
  <c r="R351" i="11" a="1"/>
  <c r="R351" i="11" s="1"/>
  <c r="R352" i="11" a="1"/>
  <c r="R352" i="11" s="1"/>
  <c r="R353" i="11" a="1"/>
  <c r="R353" i="11" s="1"/>
  <c r="R354" i="11" a="1"/>
  <c r="R354" i="11" s="1"/>
  <c r="R355" i="11" a="1"/>
  <c r="R355" i="11" s="1"/>
  <c r="S355" i="11" s="1"/>
  <c r="R356" i="11" a="1"/>
  <c r="R356" i="11" s="1"/>
  <c r="R357" i="11" a="1"/>
  <c r="R357" i="11" s="1"/>
  <c r="R358" i="11" a="1"/>
  <c r="R358" i="11" s="1"/>
  <c r="R359" i="11" a="1"/>
  <c r="R359" i="11" s="1"/>
  <c r="R360" i="11" a="1"/>
  <c r="R360" i="11" s="1"/>
  <c r="R361" i="11" a="1"/>
  <c r="R361" i="11" s="1"/>
  <c r="R362" i="11" a="1"/>
  <c r="R362" i="11" s="1"/>
  <c r="R363" i="11" a="1"/>
  <c r="R363" i="11" s="1"/>
  <c r="R364" i="11" a="1"/>
  <c r="R364" i="11" s="1"/>
  <c r="R365" i="11" a="1"/>
  <c r="R365" i="11" s="1"/>
  <c r="R366" i="11" a="1"/>
  <c r="R366" i="11" s="1"/>
  <c r="R367" i="11" a="1"/>
  <c r="R367" i="11" s="1"/>
  <c r="R368" i="11" a="1"/>
  <c r="R368" i="11" s="1"/>
  <c r="R369" i="11" a="1"/>
  <c r="R369" i="11" s="1"/>
  <c r="S369" i="11" s="1"/>
  <c r="R370" i="11" a="1"/>
  <c r="R370" i="11" s="1"/>
  <c r="R371" i="11" a="1"/>
  <c r="R371" i="11" s="1"/>
  <c r="R372" i="11" a="1"/>
  <c r="R372" i="11" s="1"/>
  <c r="R373" i="11" a="1"/>
  <c r="R373" i="11" s="1"/>
  <c r="R374" i="11" a="1"/>
  <c r="R374" i="11" s="1"/>
  <c r="R375" i="11" a="1"/>
  <c r="R375" i="11" s="1"/>
  <c r="R376" i="11" a="1"/>
  <c r="R376" i="11" s="1"/>
  <c r="R377" i="11" a="1"/>
  <c r="R377" i="11" s="1"/>
  <c r="R378" i="11" a="1"/>
  <c r="R378" i="11" s="1"/>
  <c r="R379" i="11" a="1"/>
  <c r="R379" i="11" s="1"/>
  <c r="R380" i="11" a="1"/>
  <c r="R380" i="11" s="1"/>
  <c r="R381" i="11" a="1"/>
  <c r="R381" i="11" s="1"/>
  <c r="R382" i="11" a="1"/>
  <c r="R382" i="11" s="1"/>
  <c r="R383" i="11" a="1"/>
  <c r="R383" i="11" s="1"/>
  <c r="R384" i="11" a="1"/>
  <c r="R384" i="11" s="1"/>
  <c r="R385" i="11" a="1"/>
  <c r="R385" i="11" s="1"/>
  <c r="S385" i="11" s="1"/>
  <c r="R386" i="11" a="1"/>
  <c r="R386" i="11" s="1"/>
  <c r="R387" i="11" a="1"/>
  <c r="R387" i="11" s="1"/>
  <c r="R388" i="11" a="1"/>
  <c r="R388" i="11" s="1"/>
  <c r="R389" i="11" a="1"/>
  <c r="R389" i="11" s="1"/>
  <c r="R390" i="11" a="1"/>
  <c r="R390" i="11" s="1"/>
  <c r="R391" i="11" a="1"/>
  <c r="R391" i="11" s="1"/>
  <c r="R392" i="11" a="1"/>
  <c r="R392" i="11" s="1"/>
  <c r="R393" i="11" a="1"/>
  <c r="R393" i="11" s="1"/>
  <c r="R394" i="11" a="1"/>
  <c r="R394" i="11" s="1"/>
  <c r="R395" i="11" a="1"/>
  <c r="R395" i="11" s="1"/>
  <c r="R396" i="11" a="1"/>
  <c r="R396" i="11" s="1"/>
  <c r="R397" i="11" a="1"/>
  <c r="R397" i="11" s="1"/>
  <c r="R398" i="11" a="1"/>
  <c r="R398" i="11" s="1"/>
  <c r="R399" i="11" a="1"/>
  <c r="R399" i="11" s="1"/>
  <c r="S399" i="11" s="1"/>
  <c r="R400" i="11" a="1"/>
  <c r="R400" i="11" s="1"/>
  <c r="R401" i="11" a="1"/>
  <c r="R401" i="11" s="1"/>
  <c r="R402" i="11" a="1"/>
  <c r="R402" i="11" s="1"/>
  <c r="R403" i="11" a="1"/>
  <c r="R403" i="11" s="1"/>
  <c r="R404" i="11" a="1"/>
  <c r="R404" i="11" s="1"/>
  <c r="R405" i="11" a="1"/>
  <c r="R405" i="11" s="1"/>
  <c r="R406" i="11" a="1"/>
  <c r="R406" i="11" s="1"/>
  <c r="R407" i="11" a="1"/>
  <c r="R407" i="11" s="1"/>
  <c r="R408" i="11" a="1"/>
  <c r="R408" i="11" s="1"/>
  <c r="R409" i="11" a="1"/>
  <c r="R409" i="11" s="1"/>
  <c r="R410" i="11" a="1"/>
  <c r="R410" i="11" s="1"/>
  <c r="R411" i="11" a="1"/>
  <c r="R411" i="11" s="1"/>
  <c r="R412" i="11" a="1"/>
  <c r="R412" i="11" s="1"/>
  <c r="R413" i="11" a="1"/>
  <c r="R413" i="11" s="1"/>
  <c r="R414" i="11" a="1"/>
  <c r="R414" i="11" s="1"/>
  <c r="R415" i="11" a="1"/>
  <c r="R415" i="11" s="1"/>
  <c r="R416" i="11" a="1"/>
  <c r="R416" i="11" s="1"/>
  <c r="R417" i="11" a="1"/>
  <c r="R417" i="11" s="1"/>
  <c r="R418" i="11" a="1"/>
  <c r="R418" i="11" s="1"/>
  <c r="R419" i="11" a="1"/>
  <c r="R419" i="11" s="1"/>
  <c r="R420" i="11" a="1"/>
  <c r="R420" i="11" s="1"/>
  <c r="R421" i="11" a="1"/>
  <c r="R421" i="11" s="1"/>
  <c r="R422" i="11" a="1"/>
  <c r="R422" i="11" s="1"/>
  <c r="R423" i="11" a="1"/>
  <c r="R423" i="11" s="1"/>
  <c r="R424" i="11" a="1"/>
  <c r="R424" i="11" s="1"/>
  <c r="R425" i="11" a="1"/>
  <c r="R425" i="11" s="1"/>
  <c r="R426" i="11" a="1"/>
  <c r="R426" i="11" s="1"/>
  <c r="R427" i="11" a="1"/>
  <c r="R427" i="11" s="1"/>
  <c r="R428" i="11" a="1"/>
  <c r="R428" i="11" s="1"/>
  <c r="R429" i="11" a="1"/>
  <c r="R429" i="11" s="1"/>
  <c r="R430" i="11" a="1"/>
  <c r="R430" i="11" s="1"/>
  <c r="R431" i="11" a="1"/>
  <c r="R431" i="11" s="1"/>
  <c r="R432" i="11" a="1"/>
  <c r="R432" i="11" s="1"/>
  <c r="R433" i="11" a="1"/>
  <c r="R433" i="11" s="1"/>
  <c r="R434" i="11" a="1"/>
  <c r="R434" i="11" s="1"/>
  <c r="R435" i="11" a="1"/>
  <c r="R435" i="11" s="1"/>
  <c r="R436" i="11" a="1"/>
  <c r="R436" i="11" s="1"/>
  <c r="R437" i="11" a="1"/>
  <c r="R437" i="11" s="1"/>
  <c r="R438" i="11" a="1"/>
  <c r="R438" i="11" s="1"/>
  <c r="R439" i="11" a="1"/>
  <c r="R439" i="11" s="1"/>
  <c r="R440" i="11" a="1"/>
  <c r="R440" i="11" s="1"/>
  <c r="R441" i="11" a="1"/>
  <c r="R441" i="11" s="1"/>
  <c r="R442" i="11" a="1"/>
  <c r="R442" i="11" s="1"/>
  <c r="R443" i="11" a="1"/>
  <c r="R443" i="11" s="1"/>
  <c r="R444" i="11" a="1"/>
  <c r="R444" i="11" s="1"/>
  <c r="R445" i="11" a="1"/>
  <c r="R445" i="11" s="1"/>
  <c r="R446" i="11" a="1"/>
  <c r="R446" i="11" s="1"/>
  <c r="R447" i="11" a="1"/>
  <c r="R447" i="11" s="1"/>
  <c r="R448" i="11" a="1"/>
  <c r="R448" i="11" s="1"/>
  <c r="R449" i="11" a="1"/>
  <c r="R449" i="11" s="1"/>
  <c r="R450" i="11" a="1"/>
  <c r="R450" i="11" s="1"/>
  <c r="R451" i="11" a="1"/>
  <c r="R451" i="11" s="1"/>
  <c r="R452" i="11" a="1"/>
  <c r="R452" i="11" s="1"/>
  <c r="R453" i="11" a="1"/>
  <c r="R453" i="11" s="1"/>
  <c r="R454" i="11" a="1"/>
  <c r="R454" i="11" s="1"/>
  <c r="R455" i="11" a="1"/>
  <c r="R455" i="11" s="1"/>
  <c r="R456" i="11" a="1"/>
  <c r="R456" i="11" s="1"/>
  <c r="R457" i="11" a="1"/>
  <c r="R457" i="11" s="1"/>
  <c r="S457" i="11" s="1"/>
  <c r="R458" i="11" a="1"/>
  <c r="R458" i="11" s="1"/>
  <c r="R459" i="11" a="1"/>
  <c r="R459" i="11" s="1"/>
  <c r="R460" i="11" a="1"/>
  <c r="R460" i="11" s="1"/>
  <c r="R461" i="11" a="1"/>
  <c r="R461" i="11" s="1"/>
  <c r="R462" i="11" a="1"/>
  <c r="R462" i="11" s="1"/>
  <c r="R463" i="11" a="1"/>
  <c r="R463" i="11" s="1"/>
  <c r="R464" i="11" a="1"/>
  <c r="R464" i="11" s="1"/>
  <c r="R465" i="11" a="1"/>
  <c r="R465" i="11" s="1"/>
  <c r="R466" i="11" a="1"/>
  <c r="R466" i="11" s="1"/>
  <c r="R467" i="11" a="1"/>
  <c r="R467" i="11" s="1"/>
  <c r="R468" i="11" a="1"/>
  <c r="R468" i="11" s="1"/>
  <c r="R469" i="11" a="1"/>
  <c r="R469" i="11" s="1"/>
  <c r="R470" i="11" a="1"/>
  <c r="R470" i="11" s="1"/>
  <c r="S470" i="11" s="1"/>
  <c r="R471" i="11" a="1"/>
  <c r="R471" i="11" s="1"/>
  <c r="R472" i="11" a="1"/>
  <c r="R472" i="11" s="1"/>
  <c r="R473" i="11" a="1"/>
  <c r="R473" i="11" s="1"/>
  <c r="R474" i="11" a="1"/>
  <c r="R474" i="11" s="1"/>
  <c r="R475" i="11" a="1"/>
  <c r="R475" i="11" s="1"/>
  <c r="R476" i="11" a="1"/>
  <c r="R476" i="11" s="1"/>
  <c r="R477" i="11" a="1"/>
  <c r="R477" i="11" s="1"/>
  <c r="R478" i="11" a="1"/>
  <c r="R478" i="11" s="1"/>
  <c r="R479" i="11" a="1"/>
  <c r="R479" i="11" s="1"/>
  <c r="R480" i="11" a="1"/>
  <c r="R480" i="11" s="1"/>
  <c r="R481" i="11" a="1"/>
  <c r="R481" i="11" s="1"/>
  <c r="R482" i="11" a="1"/>
  <c r="R482" i="11" s="1"/>
  <c r="R483" i="11" a="1"/>
  <c r="R483" i="11" s="1"/>
  <c r="S483" i="11" s="1"/>
  <c r="R484" i="11" a="1"/>
  <c r="R484" i="11" s="1"/>
  <c r="R485" i="11" a="1"/>
  <c r="R485" i="11" s="1"/>
  <c r="R486" i="11" a="1"/>
  <c r="R486" i="11" s="1"/>
  <c r="R487" i="11" a="1"/>
  <c r="R487" i="11" s="1"/>
  <c r="R488" i="11" a="1"/>
  <c r="R488" i="11" s="1"/>
  <c r="R489" i="11" a="1"/>
  <c r="R489" i="11" s="1"/>
  <c r="R490" i="11" a="1"/>
  <c r="R490" i="11" s="1"/>
  <c r="R491" i="11" a="1"/>
  <c r="R491" i="11" s="1"/>
  <c r="R492" i="11" a="1"/>
  <c r="R492" i="11" s="1"/>
  <c r="R493" i="11" a="1"/>
  <c r="R493" i="11" s="1"/>
  <c r="R494" i="11" a="1"/>
  <c r="R494" i="11" s="1"/>
  <c r="R495" i="11" a="1"/>
  <c r="R495" i="11" s="1"/>
  <c r="R496" i="11" a="1"/>
  <c r="R496" i="11" s="1"/>
  <c r="S496" i="11" s="1"/>
  <c r="R497" i="11" a="1"/>
  <c r="R497" i="11" s="1"/>
  <c r="R498" i="11" a="1"/>
  <c r="R498" i="11" s="1"/>
  <c r="R499" i="11" a="1"/>
  <c r="R499" i="11" s="1"/>
  <c r="R500" i="11" a="1"/>
  <c r="R500" i="11" s="1"/>
  <c r="R501" i="11" a="1"/>
  <c r="R501" i="11" s="1"/>
  <c r="R502" i="11" a="1"/>
  <c r="R502" i="11" s="1"/>
  <c r="R503" i="11" a="1"/>
  <c r="R503" i="11" s="1"/>
  <c r="R504" i="11" a="1"/>
  <c r="R504" i="11" s="1"/>
  <c r="R505" i="11" a="1"/>
  <c r="R505" i="11" s="1"/>
  <c r="R506" i="11" a="1"/>
  <c r="R506" i="11" s="1"/>
  <c r="R507" i="11" a="1"/>
  <c r="R507" i="11" s="1"/>
  <c r="R508" i="11" a="1"/>
  <c r="R508" i="11" s="1"/>
  <c r="R509" i="11" a="1"/>
  <c r="R509" i="11" s="1"/>
  <c r="S509" i="11" s="1"/>
  <c r="R510" i="11" a="1"/>
  <c r="R510" i="11" s="1"/>
  <c r="R511" i="11" a="1"/>
  <c r="R511" i="11" s="1"/>
  <c r="R512" i="11" a="1"/>
  <c r="R512" i="11" s="1"/>
  <c r="R513" i="11" a="1"/>
  <c r="R513" i="11" s="1"/>
  <c r="R514" i="11" a="1"/>
  <c r="R514" i="11" s="1"/>
  <c r="R515" i="11" a="1"/>
  <c r="R515" i="11" s="1"/>
  <c r="R516" i="11" a="1"/>
  <c r="R516" i="11" s="1"/>
  <c r="R517" i="11" a="1"/>
  <c r="R517" i="11" s="1"/>
  <c r="R518" i="11" a="1"/>
  <c r="R518" i="11" s="1"/>
  <c r="R519" i="11" a="1"/>
  <c r="R519" i="11" s="1"/>
  <c r="R520" i="11" a="1"/>
  <c r="R520" i="11" s="1"/>
  <c r="R521" i="11" a="1"/>
  <c r="R521" i="11" s="1"/>
  <c r="R522" i="11" a="1"/>
  <c r="R522" i="11" s="1"/>
  <c r="S522" i="11" s="1"/>
  <c r="R523" i="11" a="1"/>
  <c r="R523" i="11" s="1"/>
  <c r="R524" i="11" a="1"/>
  <c r="R524" i="11" s="1"/>
  <c r="R525" i="11" a="1"/>
  <c r="R525" i="11" s="1"/>
  <c r="R526" i="11" a="1"/>
  <c r="R526" i="11" s="1"/>
  <c r="R527" i="11" a="1"/>
  <c r="R527" i="11" s="1"/>
  <c r="R528" i="11" a="1"/>
  <c r="R528" i="11" s="1"/>
  <c r="R529" i="11" a="1"/>
  <c r="R529" i="11" s="1"/>
  <c r="R530" i="11" a="1"/>
  <c r="R530" i="11" s="1"/>
  <c r="R531" i="11" a="1"/>
  <c r="R531" i="11" s="1"/>
  <c r="R532" i="11" a="1"/>
  <c r="R532" i="11" s="1"/>
  <c r="R533" i="11" a="1"/>
  <c r="R533" i="11" s="1"/>
  <c r="R534" i="11" a="1"/>
  <c r="R534" i="11" s="1"/>
  <c r="R535" i="11" a="1"/>
  <c r="R535" i="11" s="1"/>
  <c r="S535" i="11" s="1"/>
  <c r="R536" i="11" a="1"/>
  <c r="R536" i="11" s="1"/>
  <c r="R537" i="11" a="1"/>
  <c r="R537" i="11" s="1"/>
  <c r="R538" i="11" a="1"/>
  <c r="R538" i="11" s="1"/>
  <c r="R539" i="11" a="1"/>
  <c r="R539" i="11" s="1"/>
  <c r="R540" i="11" a="1"/>
  <c r="R540" i="11" s="1"/>
  <c r="R541" i="11" a="1"/>
  <c r="R541" i="11" s="1"/>
  <c r="R542" i="11" a="1"/>
  <c r="R542" i="11" s="1"/>
  <c r="R543" i="11" a="1"/>
  <c r="R543" i="11" s="1"/>
  <c r="R544" i="11" a="1"/>
  <c r="R544" i="11" s="1"/>
  <c r="R545" i="11" a="1"/>
  <c r="R545" i="11" s="1"/>
  <c r="R546" i="11" a="1"/>
  <c r="R546" i="11" s="1"/>
  <c r="R547" i="11" a="1"/>
  <c r="R547" i="11" s="1"/>
  <c r="R548" i="11" a="1"/>
  <c r="R548" i="11" s="1"/>
  <c r="S548" i="11" s="1"/>
  <c r="R549" i="11" a="1"/>
  <c r="R549" i="11" s="1"/>
  <c r="R550" i="11" a="1"/>
  <c r="R550" i="11" s="1"/>
  <c r="R551" i="11" a="1"/>
  <c r="R551" i="11" s="1"/>
  <c r="R552" i="11" a="1"/>
  <c r="R552" i="11" s="1"/>
  <c r="R553" i="11" a="1"/>
  <c r="R553" i="11" s="1"/>
  <c r="R554" i="11" a="1"/>
  <c r="R554" i="11" s="1"/>
  <c r="R555" i="11" a="1"/>
  <c r="R555" i="11" s="1"/>
  <c r="R556" i="11" a="1"/>
  <c r="R556" i="11" s="1"/>
  <c r="R557" i="11" a="1"/>
  <c r="R557" i="11" s="1"/>
  <c r="R558" i="11" a="1"/>
  <c r="R558" i="11" s="1"/>
  <c r="R559" i="11" a="1"/>
  <c r="R559" i="11" s="1"/>
  <c r="R560" i="11" a="1"/>
  <c r="R560" i="11" s="1"/>
  <c r="R561" i="11" a="1"/>
  <c r="R561" i="11" s="1"/>
  <c r="S561" i="11" s="1"/>
  <c r="R562" i="11" a="1"/>
  <c r="R562" i="11" s="1"/>
  <c r="R563" i="11" a="1"/>
  <c r="R563" i="11" s="1"/>
  <c r="R564" i="11" a="1"/>
  <c r="R564" i="11" s="1"/>
  <c r="R565" i="11" a="1"/>
  <c r="R565" i="11" s="1"/>
  <c r="R566" i="11" a="1"/>
  <c r="R566" i="11" s="1"/>
  <c r="R567" i="11" a="1"/>
  <c r="R567" i="11" s="1"/>
  <c r="R568" i="11" a="1"/>
  <c r="R568" i="11" s="1"/>
  <c r="R569" i="11" a="1"/>
  <c r="R569" i="11" s="1"/>
  <c r="R570" i="11" a="1"/>
  <c r="R570" i="11" s="1"/>
  <c r="R571" i="11" a="1"/>
  <c r="R571" i="11" s="1"/>
  <c r="R572" i="11" a="1"/>
  <c r="R572" i="11" s="1"/>
  <c r="R573" i="11" a="1"/>
  <c r="R573" i="11" s="1"/>
  <c r="R574" i="11" a="1"/>
  <c r="R574" i="11" s="1"/>
  <c r="S574" i="11" s="1"/>
  <c r="R575" i="11" a="1"/>
  <c r="R575" i="11" s="1"/>
  <c r="R576" i="11" a="1"/>
  <c r="R576" i="11" s="1"/>
  <c r="R577" i="11" a="1"/>
  <c r="R577" i="11" s="1"/>
  <c r="R578" i="11" a="1"/>
  <c r="R578" i="11" s="1"/>
  <c r="R579" i="11" a="1"/>
  <c r="R579" i="11" s="1"/>
  <c r="R580" i="11" a="1"/>
  <c r="R580" i="11" s="1"/>
  <c r="R581" i="11" a="1"/>
  <c r="R581" i="11" s="1"/>
  <c r="R582" i="11" a="1"/>
  <c r="R582" i="11" s="1"/>
  <c r="R583" i="11" a="1"/>
  <c r="R583" i="11" s="1"/>
  <c r="R584" i="11" a="1"/>
  <c r="R584" i="11" s="1"/>
  <c r="R585" i="11" a="1"/>
  <c r="R585" i="11" s="1"/>
  <c r="R586" i="11" a="1"/>
  <c r="R586" i="11" s="1"/>
  <c r="R587" i="11" a="1"/>
  <c r="R587" i="11" s="1"/>
  <c r="R588" i="11" a="1"/>
  <c r="R588" i="11" s="1"/>
  <c r="R589" i="11" a="1"/>
  <c r="R589" i="11" s="1"/>
  <c r="R590" i="11" a="1"/>
  <c r="R590" i="11" s="1"/>
  <c r="R591" i="11" a="1"/>
  <c r="R591" i="11" s="1"/>
  <c r="R592" i="11" a="1"/>
  <c r="R592" i="11" s="1"/>
  <c r="R593" i="11" a="1"/>
  <c r="R593" i="11" s="1"/>
  <c r="R594" i="11" a="1"/>
  <c r="R594" i="11" s="1"/>
  <c r="R595" i="11" a="1"/>
  <c r="R595" i="11" s="1"/>
  <c r="R596" i="11" a="1"/>
  <c r="R596" i="11" s="1"/>
  <c r="R597" i="11" a="1"/>
  <c r="R597" i="11" s="1"/>
  <c r="R598" i="11" a="1"/>
  <c r="R598" i="11" s="1"/>
  <c r="S598" i="11" s="1"/>
  <c r="R599" i="11" a="1"/>
  <c r="R599" i="11" s="1"/>
  <c r="R600" i="11" a="1"/>
  <c r="R600" i="11" s="1"/>
  <c r="R601" i="11" a="1"/>
  <c r="R601" i="11" s="1"/>
  <c r="R602" i="11" a="1"/>
  <c r="R602" i="11" s="1"/>
  <c r="R603" i="11" a="1"/>
  <c r="R603" i="11" s="1"/>
  <c r="R604" i="11" a="1"/>
  <c r="R604" i="11" s="1"/>
  <c r="R605" i="11" a="1"/>
  <c r="R605" i="11" s="1"/>
  <c r="R606" i="11" a="1"/>
  <c r="R606" i="11" s="1"/>
  <c r="R607" i="11" a="1"/>
  <c r="R607" i="11" s="1"/>
  <c r="R608" i="11" a="1"/>
  <c r="R608" i="11" s="1"/>
  <c r="R609" i="11" a="1"/>
  <c r="R609" i="11" s="1"/>
  <c r="R610" i="11" a="1"/>
  <c r="R610" i="11" s="1"/>
  <c r="R611" i="11" a="1"/>
  <c r="R611" i="11" s="1"/>
  <c r="S611" i="11" s="1"/>
  <c r="R612" i="11" a="1"/>
  <c r="R612" i="11" s="1"/>
  <c r="R613" i="11" a="1"/>
  <c r="R613" i="11" s="1"/>
  <c r="R614" i="11" a="1"/>
  <c r="R614" i="11" s="1"/>
  <c r="R615" i="11" a="1"/>
  <c r="R615" i="11" s="1"/>
  <c r="R616" i="11" a="1"/>
  <c r="R616" i="11" s="1"/>
  <c r="R617" i="11" a="1"/>
  <c r="R617" i="11" s="1"/>
  <c r="R618" i="11" a="1"/>
  <c r="R618" i="11" s="1"/>
  <c r="R619" i="11" a="1"/>
  <c r="R619" i="11" s="1"/>
  <c r="R620" i="11" a="1"/>
  <c r="R620" i="11" s="1"/>
  <c r="R621" i="11" a="1"/>
  <c r="R621" i="11" s="1"/>
  <c r="R622" i="11" a="1"/>
  <c r="R622" i="11" s="1"/>
  <c r="R623" i="11" a="1"/>
  <c r="R623" i="11" s="1"/>
  <c r="R624" i="11" a="1"/>
  <c r="R624" i="11" s="1"/>
  <c r="R625" i="11" a="1"/>
  <c r="R625" i="11" s="1"/>
  <c r="R626" i="11" a="1"/>
  <c r="R626" i="11" s="1"/>
  <c r="R627" i="11" a="1"/>
  <c r="R627" i="11" s="1"/>
  <c r="R628" i="11" a="1"/>
  <c r="R628" i="11" s="1"/>
  <c r="R629" i="11" a="1"/>
  <c r="R629" i="11" s="1"/>
  <c r="R630" i="11" a="1"/>
  <c r="R630" i="11" s="1"/>
  <c r="R631" i="11" a="1"/>
  <c r="R631" i="11" s="1"/>
  <c r="R632" i="11" a="1"/>
  <c r="R632" i="11" s="1"/>
  <c r="R633" i="11" a="1"/>
  <c r="R633" i="11" s="1"/>
  <c r="R634" i="11" a="1"/>
  <c r="R634" i="11" s="1"/>
  <c r="R635" i="11" a="1"/>
  <c r="R635" i="11" s="1"/>
  <c r="R636" i="11" a="1"/>
  <c r="R636" i="11" s="1"/>
  <c r="R637" i="11" a="1"/>
  <c r="R637" i="11" s="1"/>
  <c r="R638" i="11" a="1"/>
  <c r="R638" i="11" s="1"/>
  <c r="R639" i="11" a="1"/>
  <c r="R639" i="11" s="1"/>
  <c r="R640" i="11" a="1"/>
  <c r="R640" i="11" s="1"/>
  <c r="R641" i="11" a="1"/>
  <c r="R641" i="11" s="1"/>
  <c r="R642" i="11" a="1"/>
  <c r="R642" i="11" s="1"/>
  <c r="R643" i="11" a="1"/>
  <c r="R643" i="11" s="1"/>
  <c r="R644" i="11" a="1"/>
  <c r="R644" i="11" s="1"/>
  <c r="R645" i="11" a="1"/>
  <c r="R645" i="11" s="1"/>
  <c r="R646" i="11" a="1"/>
  <c r="R646" i="11" s="1"/>
  <c r="R647" i="11" a="1"/>
  <c r="R647" i="11" s="1"/>
  <c r="R648" i="11" a="1"/>
  <c r="R648" i="11" s="1"/>
  <c r="R649" i="11" a="1"/>
  <c r="R649" i="11" s="1"/>
  <c r="R650" i="11" a="1"/>
  <c r="R650" i="11" s="1"/>
  <c r="R651" i="11" a="1"/>
  <c r="R651" i="11" s="1"/>
  <c r="R652" i="11" a="1"/>
  <c r="R652" i="11" s="1"/>
  <c r="R653" i="11" a="1"/>
  <c r="R653" i="11" s="1"/>
  <c r="R654" i="11" a="1"/>
  <c r="R654" i="11" s="1"/>
  <c r="R655" i="11" a="1"/>
  <c r="R655" i="11" s="1"/>
  <c r="R656" i="11" a="1"/>
  <c r="R656" i="11" s="1"/>
  <c r="R657" i="11" a="1"/>
  <c r="R657" i="11" s="1"/>
  <c r="R658" i="11" a="1"/>
  <c r="R658" i="11" s="1"/>
  <c r="R659" i="11" a="1"/>
  <c r="R659" i="11" s="1"/>
  <c r="R660" i="11" a="1"/>
  <c r="R660" i="11" s="1"/>
  <c r="R661" i="11" a="1"/>
  <c r="R661" i="11" s="1"/>
  <c r="R662" i="11" a="1"/>
  <c r="R662" i="11" s="1"/>
  <c r="R663" i="11" a="1"/>
  <c r="R663" i="11" s="1"/>
  <c r="R664" i="11" a="1"/>
  <c r="R664" i="11" s="1"/>
  <c r="R665" i="11" a="1"/>
  <c r="R665" i="11" s="1"/>
  <c r="R666" i="11" a="1"/>
  <c r="R666" i="11" s="1"/>
  <c r="R667" i="11" a="1"/>
  <c r="R667" i="11" s="1"/>
  <c r="R668" i="11" a="1"/>
  <c r="R668" i="11" s="1"/>
  <c r="S668" i="11" s="1"/>
  <c r="R669" i="11" a="1"/>
  <c r="R669" i="11" s="1"/>
  <c r="R670" i="11" a="1"/>
  <c r="R670" i="11" s="1"/>
  <c r="R671" i="11" a="1"/>
  <c r="R671" i="11" s="1"/>
  <c r="R672" i="11" a="1"/>
  <c r="R672" i="11" s="1"/>
  <c r="R673" i="11" a="1"/>
  <c r="R673" i="11" s="1"/>
  <c r="R674" i="11" a="1"/>
  <c r="R674" i="11" s="1"/>
  <c r="R675" i="11" a="1"/>
  <c r="R675" i="11" s="1"/>
  <c r="R676" i="11" a="1"/>
  <c r="R676" i="11" s="1"/>
  <c r="R677" i="11" a="1"/>
  <c r="R677" i="11" s="1"/>
  <c r="R678" i="11" a="1"/>
  <c r="R678" i="11" s="1"/>
  <c r="R679" i="11" a="1"/>
  <c r="R679" i="11" s="1"/>
  <c r="R680" i="11" a="1"/>
  <c r="R680" i="11" s="1"/>
  <c r="S680" i="11" s="1"/>
  <c r="R681" i="11" a="1"/>
  <c r="R681" i="11" s="1"/>
  <c r="R682" i="11" a="1"/>
  <c r="R682" i="11" s="1"/>
  <c r="R683" i="11" a="1"/>
  <c r="R683" i="11" s="1"/>
  <c r="R684" i="11" a="1"/>
  <c r="R684" i="11" s="1"/>
  <c r="R685" i="11" a="1"/>
  <c r="R685" i="11" s="1"/>
  <c r="R686" i="11" a="1"/>
  <c r="R686" i="11" s="1"/>
  <c r="R687" i="11" a="1"/>
  <c r="R687" i="11" s="1"/>
  <c r="R688" i="11" a="1"/>
  <c r="R688" i="11" s="1"/>
  <c r="R689" i="11" a="1"/>
  <c r="R689" i="11" s="1"/>
  <c r="R690" i="11" a="1"/>
  <c r="R690" i="11" s="1"/>
  <c r="R691" i="11" a="1"/>
  <c r="R691" i="11" s="1"/>
  <c r="R692" i="11" a="1"/>
  <c r="R692" i="11" s="1"/>
  <c r="S692" i="11" s="1"/>
  <c r="R693" i="11" a="1"/>
  <c r="R693" i="11" s="1"/>
  <c r="R694" i="11" a="1"/>
  <c r="R694" i="11" s="1"/>
  <c r="R695" i="11" a="1"/>
  <c r="R695" i="11" s="1"/>
  <c r="R696" i="11" a="1"/>
  <c r="R696" i="11" s="1"/>
  <c r="R697" i="11" a="1"/>
  <c r="R697" i="11" s="1"/>
  <c r="R698" i="11" a="1"/>
  <c r="R698" i="11" s="1"/>
  <c r="R699" i="11" a="1"/>
  <c r="R699" i="11" s="1"/>
  <c r="R700" i="11" a="1"/>
  <c r="R700" i="11" s="1"/>
  <c r="R701" i="11" a="1"/>
  <c r="R701" i="11" s="1"/>
  <c r="R702" i="11" a="1"/>
  <c r="R702" i="11" s="1"/>
  <c r="R703" i="11" a="1"/>
  <c r="R703" i="11" s="1"/>
  <c r="R704" i="11" a="1"/>
  <c r="R704" i="11" s="1"/>
  <c r="S704" i="11" s="1"/>
  <c r="R705" i="11" a="1"/>
  <c r="R705" i="11" s="1"/>
  <c r="R706" i="11" a="1"/>
  <c r="R706" i="11" s="1"/>
  <c r="R707" i="11" a="1"/>
  <c r="R707" i="11" s="1"/>
  <c r="R708" i="11" a="1"/>
  <c r="R708" i="11" s="1"/>
  <c r="R709" i="11" a="1"/>
  <c r="R709" i="11" s="1"/>
  <c r="R710" i="11" a="1"/>
  <c r="R710" i="11" s="1"/>
  <c r="R711" i="11" a="1"/>
  <c r="R711" i="11" s="1"/>
  <c r="R712" i="11" a="1"/>
  <c r="R712" i="11" s="1"/>
  <c r="R713" i="11" a="1"/>
  <c r="R713" i="11" s="1"/>
  <c r="R714" i="11" a="1"/>
  <c r="R714" i="11" s="1"/>
  <c r="R715" i="11" a="1"/>
  <c r="R715" i="11" s="1"/>
  <c r="R716" i="11" a="1"/>
  <c r="R716" i="11" s="1"/>
  <c r="S716" i="11" s="1"/>
  <c r="R717" i="11" a="1"/>
  <c r="R717" i="11" s="1"/>
  <c r="R718" i="11" a="1"/>
  <c r="R718" i="11" s="1"/>
  <c r="R719" i="11" a="1"/>
  <c r="R719" i="11" s="1"/>
  <c r="R720" i="11" a="1"/>
  <c r="R720" i="11" s="1"/>
  <c r="R721" i="11" a="1"/>
  <c r="R721" i="11" s="1"/>
  <c r="R722" i="11" a="1"/>
  <c r="R722" i="11" s="1"/>
  <c r="R723" i="11" a="1"/>
  <c r="R723" i="11" s="1"/>
  <c r="R724" i="11" a="1"/>
  <c r="R724" i="11" s="1"/>
  <c r="R725" i="11" a="1"/>
  <c r="R725" i="11" s="1"/>
  <c r="R726" i="11" a="1"/>
  <c r="R726" i="11" s="1"/>
  <c r="R727" i="11" a="1"/>
  <c r="R727" i="11" s="1"/>
  <c r="R728" i="11" a="1"/>
  <c r="R728" i="11" s="1"/>
  <c r="S728" i="11" s="1"/>
  <c r="R729" i="11" a="1"/>
  <c r="R729" i="11" s="1"/>
  <c r="R730" i="11" a="1"/>
  <c r="R730" i="11" s="1"/>
  <c r="R731" i="11" a="1"/>
  <c r="R731" i="11" s="1"/>
  <c r="R732" i="11" a="1"/>
  <c r="R732" i="11" s="1"/>
  <c r="R733" i="11" a="1"/>
  <c r="R733" i="11" s="1"/>
  <c r="R734" i="11" a="1"/>
  <c r="R734" i="11" s="1"/>
  <c r="R735" i="11" a="1"/>
  <c r="R735" i="11" s="1"/>
  <c r="R736" i="11" a="1"/>
  <c r="R736" i="11" s="1"/>
  <c r="R737" i="11" a="1"/>
  <c r="R737" i="11" s="1"/>
  <c r="R738" i="11" a="1"/>
  <c r="R738" i="11" s="1"/>
  <c r="R739" i="11" a="1"/>
  <c r="R739" i="11" s="1"/>
  <c r="R740" i="11" a="1"/>
  <c r="R740" i="11" s="1"/>
  <c r="S740" i="11" s="1"/>
  <c r="R741" i="11" a="1"/>
  <c r="R741" i="11" s="1"/>
  <c r="R742" i="11" a="1"/>
  <c r="R742" i="11" s="1"/>
  <c r="R743" i="11" a="1"/>
  <c r="R743" i="11" s="1"/>
  <c r="R744" i="11" a="1"/>
  <c r="R744" i="11" s="1"/>
  <c r="R745" i="11" a="1"/>
  <c r="R745" i="11" s="1"/>
  <c r="R746" i="11" a="1"/>
  <c r="R746" i="11" s="1"/>
  <c r="R747" i="11" a="1"/>
  <c r="R747" i="11" s="1"/>
  <c r="R748" i="11" a="1"/>
  <c r="R748" i="11" s="1"/>
  <c r="R749" i="11" a="1"/>
  <c r="R749" i="11" s="1"/>
  <c r="R750" i="11" a="1"/>
  <c r="R750" i="11" s="1"/>
  <c r="R751" i="11" a="1"/>
  <c r="R751" i="11" s="1"/>
  <c r="R752" i="11" a="1"/>
  <c r="R752" i="11" s="1"/>
  <c r="R753" i="11" a="1"/>
  <c r="R753" i="11" s="1"/>
  <c r="R754" i="11" a="1"/>
  <c r="R754" i="11" s="1"/>
  <c r="R755" i="11" a="1"/>
  <c r="R755" i="11" s="1"/>
  <c r="R756" i="11" a="1"/>
  <c r="R756" i="11" s="1"/>
  <c r="R757" i="11" a="1"/>
  <c r="R757" i="11" s="1"/>
  <c r="R758" i="11" a="1"/>
  <c r="R758" i="11" s="1"/>
  <c r="R759" i="11" a="1"/>
  <c r="R759" i="11" s="1"/>
  <c r="R760" i="11" a="1"/>
  <c r="R760" i="11" s="1"/>
  <c r="R761" i="11" a="1"/>
  <c r="R761" i="11" s="1"/>
  <c r="R762" i="11" a="1"/>
  <c r="R762" i="11" s="1"/>
  <c r="R763" i="11" a="1"/>
  <c r="R763" i="11" s="1"/>
  <c r="R764" i="11" a="1"/>
  <c r="R764" i="11" s="1"/>
  <c r="R765" i="11" a="1"/>
  <c r="R765" i="11" s="1"/>
  <c r="R766" i="11" a="1"/>
  <c r="R766" i="11" s="1"/>
  <c r="R767" i="11" a="1"/>
  <c r="R767" i="11" s="1"/>
  <c r="R768" i="11" a="1"/>
  <c r="R768" i="11" s="1"/>
  <c r="R769" i="11" a="1"/>
  <c r="R769" i="11" s="1"/>
  <c r="R770" i="11" a="1"/>
  <c r="R770" i="11" s="1"/>
  <c r="R771" i="11" a="1"/>
  <c r="R771" i="11" s="1"/>
  <c r="R772" i="11" a="1"/>
  <c r="R772" i="11" s="1"/>
  <c r="R773" i="11" a="1"/>
  <c r="R773" i="11" s="1"/>
  <c r="R774" i="11" a="1"/>
  <c r="R774" i="11" s="1"/>
  <c r="R775" i="11" a="1"/>
  <c r="R775" i="11" s="1"/>
  <c r="R776" i="11" a="1"/>
  <c r="R776" i="11" s="1"/>
  <c r="R777" i="11" a="1"/>
  <c r="R777" i="11" s="1"/>
  <c r="R778" i="11" a="1"/>
  <c r="R778" i="11" s="1"/>
  <c r="R779" i="11" a="1"/>
  <c r="R779" i="11" s="1"/>
  <c r="R780" i="11" a="1"/>
  <c r="R780" i="11" s="1"/>
  <c r="R781" i="11" a="1"/>
  <c r="R781" i="11" s="1"/>
  <c r="R782" i="11" a="1"/>
  <c r="R782" i="11" s="1"/>
  <c r="R783" i="11" a="1"/>
  <c r="R783" i="11" s="1"/>
  <c r="R784" i="11" a="1"/>
  <c r="R784" i="11" s="1"/>
  <c r="R785" i="11" a="1"/>
  <c r="R785" i="11" s="1"/>
  <c r="R786" i="11" a="1"/>
  <c r="R786" i="11" s="1"/>
  <c r="R787" i="11" a="1"/>
  <c r="R787" i="11" s="1"/>
  <c r="R788" i="11" a="1"/>
  <c r="R788" i="11" s="1"/>
  <c r="R789" i="11" a="1"/>
  <c r="R789" i="11" s="1"/>
  <c r="R790" i="11" a="1"/>
  <c r="R790" i="11" s="1"/>
  <c r="S790" i="11" s="1"/>
  <c r="R791" i="11" a="1"/>
  <c r="R791" i="11" s="1"/>
  <c r="R792" i="11" a="1"/>
  <c r="R792" i="11" s="1"/>
  <c r="R793" i="11" a="1"/>
  <c r="R793" i="11" s="1"/>
  <c r="R794" i="11" a="1"/>
  <c r="R794" i="11" s="1"/>
  <c r="R795" i="11" a="1"/>
  <c r="R795" i="11" s="1"/>
  <c r="R796" i="11" a="1"/>
  <c r="R796" i="11" s="1"/>
  <c r="R797" i="11" a="1"/>
  <c r="R797" i="11" s="1"/>
  <c r="R798" i="11" a="1"/>
  <c r="R798" i="11" s="1"/>
  <c r="R799" i="11" a="1"/>
  <c r="R799" i="11" s="1"/>
  <c r="R800" i="11" a="1"/>
  <c r="R800" i="11" s="1"/>
  <c r="R801" i="11" a="1"/>
  <c r="R801" i="11" s="1"/>
  <c r="R802" i="11" a="1"/>
  <c r="R802" i="11" s="1"/>
  <c r="S802" i="11" s="1"/>
  <c r="R803" i="11" a="1"/>
  <c r="R803" i="11" s="1"/>
  <c r="R804" i="11" a="1"/>
  <c r="R804" i="11" s="1"/>
  <c r="R805" i="11" a="1"/>
  <c r="R805" i="11" s="1"/>
  <c r="R806" i="11" a="1"/>
  <c r="R806" i="11" s="1"/>
  <c r="R807" i="11" a="1"/>
  <c r="R807" i="11" s="1"/>
  <c r="R808" i="11" a="1"/>
  <c r="R808" i="11" s="1"/>
  <c r="R809" i="11" a="1"/>
  <c r="R809" i="11" s="1"/>
  <c r="R810" i="11" a="1"/>
  <c r="R810" i="11" s="1"/>
  <c r="R811" i="11" a="1"/>
  <c r="R811" i="11" s="1"/>
  <c r="R812" i="11" a="1"/>
  <c r="R812" i="11" s="1"/>
  <c r="R813" i="11" a="1"/>
  <c r="R813" i="11" s="1"/>
  <c r="R814" i="11" a="1"/>
  <c r="R814" i="11" s="1"/>
  <c r="S814" i="11" s="1"/>
  <c r="R815" i="11" a="1"/>
  <c r="R815" i="11" s="1"/>
  <c r="R816" i="11" a="1"/>
  <c r="R816" i="11" s="1"/>
  <c r="R817" i="11" a="1"/>
  <c r="R817" i="11" s="1"/>
  <c r="R818" i="11" a="1"/>
  <c r="R818" i="11" s="1"/>
  <c r="R819" i="11" a="1"/>
  <c r="R819" i="11" s="1"/>
  <c r="R820" i="11" a="1"/>
  <c r="R820" i="11" s="1"/>
  <c r="R821" i="11" a="1"/>
  <c r="R821" i="11" s="1"/>
  <c r="R822" i="11" a="1"/>
  <c r="R822" i="11" s="1"/>
  <c r="R823" i="11" a="1"/>
  <c r="R823" i="11" s="1"/>
  <c r="R824" i="11" a="1"/>
  <c r="R824" i="11" s="1"/>
  <c r="R825" i="11" a="1"/>
  <c r="R825" i="11" s="1"/>
  <c r="R826" i="11" a="1"/>
  <c r="R826" i="11" s="1"/>
  <c r="R827" i="11" a="1"/>
  <c r="R827" i="11" s="1"/>
  <c r="R828" i="11" a="1"/>
  <c r="R828" i="11" s="1"/>
  <c r="R829" i="11" a="1"/>
  <c r="R829" i="11" s="1"/>
  <c r="R830" i="11" a="1"/>
  <c r="R830" i="11" s="1"/>
  <c r="R831" i="11" a="1"/>
  <c r="R831" i="11" s="1"/>
  <c r="R832" i="11" a="1"/>
  <c r="R832" i="11" s="1"/>
  <c r="R833" i="11" a="1"/>
  <c r="R833" i="11" s="1"/>
  <c r="R834" i="11" a="1"/>
  <c r="R834" i="11" s="1"/>
  <c r="R835" i="11" a="1"/>
  <c r="R835" i="11" s="1"/>
  <c r="S835" i="11" s="1"/>
  <c r="R836" i="11" a="1"/>
  <c r="R836" i="11" s="1"/>
  <c r="R837" i="11" a="1"/>
  <c r="R837" i="11" s="1"/>
  <c r="R838" i="11" a="1"/>
  <c r="R838" i="11" s="1"/>
  <c r="R839" i="11" a="1"/>
  <c r="R839" i="11" s="1"/>
  <c r="R840" i="11" a="1"/>
  <c r="R840" i="11" s="1"/>
  <c r="R841" i="11" a="1"/>
  <c r="R841" i="11" s="1"/>
  <c r="R842" i="11" a="1"/>
  <c r="R842" i="11" s="1"/>
  <c r="R843" i="11" a="1"/>
  <c r="R843" i="11" s="1"/>
  <c r="R844" i="11" a="1"/>
  <c r="R844" i="11" s="1"/>
  <c r="R845" i="11" a="1"/>
  <c r="R845" i="11" s="1"/>
  <c r="R846" i="11" a="1"/>
  <c r="R846" i="11" s="1"/>
  <c r="R847" i="11" a="1"/>
  <c r="R847" i="11" s="1"/>
  <c r="S847" i="11" s="1"/>
  <c r="R848" i="11" a="1"/>
  <c r="R848" i="11" s="1"/>
  <c r="R849" i="11" a="1"/>
  <c r="R849" i="11" s="1"/>
  <c r="R850" i="11" a="1"/>
  <c r="R850" i="11" s="1"/>
  <c r="R851" i="11" a="1"/>
  <c r="R851" i="11" s="1"/>
  <c r="R852" i="11" a="1"/>
  <c r="R852" i="11" s="1"/>
  <c r="R853" i="11" a="1"/>
  <c r="R853" i="11" s="1"/>
  <c r="R854" i="11" a="1"/>
  <c r="R854" i="11" s="1"/>
  <c r="R855" i="11" a="1"/>
  <c r="R855" i="11" s="1"/>
  <c r="R856" i="11" a="1"/>
  <c r="R856" i="11" s="1"/>
  <c r="R857" i="11" a="1"/>
  <c r="R857" i="11" s="1"/>
  <c r="R858" i="11" a="1"/>
  <c r="R858" i="11" s="1"/>
  <c r="R859" i="11" a="1"/>
  <c r="R859" i="11" s="1"/>
  <c r="R860" i="11" a="1"/>
  <c r="R860" i="11" s="1"/>
  <c r="R861" i="11" a="1"/>
  <c r="R861" i="11" s="1"/>
  <c r="R862" i="11" a="1"/>
  <c r="R862" i="11" s="1"/>
  <c r="R863" i="11" a="1"/>
  <c r="R863" i="11" s="1"/>
  <c r="R864" i="11" a="1"/>
  <c r="R864" i="11" s="1"/>
  <c r="R865" i="11" a="1"/>
  <c r="R865" i="11" s="1"/>
  <c r="R866" i="11" a="1"/>
  <c r="R866" i="11" s="1"/>
  <c r="R867" i="11" a="1"/>
  <c r="R867" i="11" s="1"/>
  <c r="R868" i="11" a="1"/>
  <c r="R868" i="11" s="1"/>
  <c r="R869" i="11" a="1"/>
  <c r="R869" i="11" s="1"/>
  <c r="R870" i="11" a="1"/>
  <c r="R870" i="11" s="1"/>
  <c r="R871" i="11" a="1"/>
  <c r="R871" i="11" s="1"/>
  <c r="R872" i="11" a="1"/>
  <c r="R872" i="11" s="1"/>
  <c r="R873" i="11" a="1"/>
  <c r="R873" i="11" s="1"/>
  <c r="R874" i="11" a="1"/>
  <c r="R874" i="11" s="1"/>
  <c r="R875" i="11" a="1"/>
  <c r="R875" i="11" s="1"/>
  <c r="R876" i="11" a="1"/>
  <c r="R876" i="11" s="1"/>
  <c r="R877" i="11" a="1"/>
  <c r="R877" i="11" s="1"/>
  <c r="R878" i="11" a="1"/>
  <c r="R878" i="11" s="1"/>
  <c r="R879" i="11" a="1"/>
  <c r="R879" i="11" s="1"/>
  <c r="R880" i="11" a="1"/>
  <c r="R880" i="11" s="1"/>
  <c r="R881" i="11" a="1"/>
  <c r="R881" i="11" s="1"/>
  <c r="R882" i="11" a="1"/>
  <c r="R882" i="11" s="1"/>
  <c r="R883" i="11" a="1"/>
  <c r="R883" i="11" s="1"/>
  <c r="R884" i="11" a="1"/>
  <c r="R884" i="11" s="1"/>
  <c r="R885" i="11" a="1"/>
  <c r="R885" i="11" s="1"/>
  <c r="R886" i="11" a="1"/>
  <c r="R886" i="11" s="1"/>
  <c r="R887" i="11" a="1"/>
  <c r="R887" i="11" s="1"/>
  <c r="R888" i="11" a="1"/>
  <c r="R888" i="11" s="1"/>
  <c r="S888" i="11" s="1"/>
  <c r="R889" i="11" a="1"/>
  <c r="R889" i="11" s="1"/>
  <c r="R890" i="11" a="1"/>
  <c r="R890" i="11" s="1"/>
  <c r="R891" i="11" a="1"/>
  <c r="R891" i="11" s="1"/>
  <c r="R892" i="11" a="1"/>
  <c r="R892" i="11" s="1"/>
  <c r="R893" i="11" a="1"/>
  <c r="R893" i="11" s="1"/>
  <c r="R894" i="11" a="1"/>
  <c r="R894" i="11" s="1"/>
  <c r="R895" i="11" a="1"/>
  <c r="R895" i="11" s="1"/>
  <c r="R896" i="11" a="1"/>
  <c r="R896" i="11" s="1"/>
  <c r="R897" i="11" a="1"/>
  <c r="R897" i="11" s="1"/>
  <c r="R898" i="11" a="1"/>
  <c r="R898" i="11" s="1"/>
  <c r="R899" i="11" a="1"/>
  <c r="R899" i="11" s="1"/>
  <c r="R900" i="11" a="1"/>
  <c r="R900" i="11" s="1"/>
  <c r="R901" i="11" a="1"/>
  <c r="R901" i="11" s="1"/>
  <c r="R902" i="11" a="1"/>
  <c r="R902" i="11" s="1"/>
  <c r="R903" i="11" a="1"/>
  <c r="R903" i="11" s="1"/>
  <c r="R904" i="11" a="1"/>
  <c r="R904" i="11" s="1"/>
  <c r="R905" i="11" a="1"/>
  <c r="R905" i="11" s="1"/>
  <c r="R906" i="11" a="1"/>
  <c r="R906" i="11" s="1"/>
  <c r="R907" i="11" a="1"/>
  <c r="R907" i="11" s="1"/>
  <c r="R908" i="11" a="1"/>
  <c r="R908" i="11" s="1"/>
  <c r="R909" i="11" a="1"/>
  <c r="R909" i="11" s="1"/>
  <c r="R910" i="11" a="1"/>
  <c r="R910" i="11" s="1"/>
  <c r="R911" i="11" a="1"/>
  <c r="R911" i="11" s="1"/>
  <c r="S911" i="11" s="1"/>
  <c r="R912" i="11" a="1"/>
  <c r="R912" i="11" s="1"/>
  <c r="R913" i="11" a="1"/>
  <c r="R913" i="11" s="1"/>
  <c r="R914" i="11" a="1"/>
  <c r="R914" i="11" s="1"/>
  <c r="R915" i="11" a="1"/>
  <c r="R915" i="11" s="1"/>
  <c r="R916" i="11" a="1"/>
  <c r="R916" i="11" s="1"/>
  <c r="R917" i="11" a="1"/>
  <c r="R917" i="11" s="1"/>
  <c r="R918" i="11" a="1"/>
  <c r="R918" i="11" s="1"/>
  <c r="R919" i="11" a="1"/>
  <c r="R919" i="11" s="1"/>
  <c r="R920" i="11" a="1"/>
  <c r="R920" i="11" s="1"/>
  <c r="R921" i="11" a="1"/>
  <c r="R921" i="11" s="1"/>
  <c r="R922" i="11" a="1"/>
  <c r="R922" i="11" s="1"/>
  <c r="S922" i="11" s="1"/>
  <c r="R923" i="11" a="1"/>
  <c r="R923" i="11" s="1"/>
  <c r="R924" i="11" a="1"/>
  <c r="R924" i="11" s="1"/>
  <c r="R925" i="11" a="1"/>
  <c r="R925" i="11" s="1"/>
  <c r="R926" i="11" a="1"/>
  <c r="R926" i="11" s="1"/>
  <c r="R927" i="11" a="1"/>
  <c r="R927" i="11" s="1"/>
  <c r="R928" i="11" a="1"/>
  <c r="R928" i="11" s="1"/>
  <c r="R929" i="11" a="1"/>
  <c r="R929" i="11" s="1"/>
  <c r="R930" i="11" a="1"/>
  <c r="R930" i="11" s="1"/>
  <c r="R931" i="11" a="1"/>
  <c r="R931" i="11" s="1"/>
  <c r="R932" i="11" a="1"/>
  <c r="R932" i="11" s="1"/>
  <c r="R933" i="11" a="1"/>
  <c r="R933" i="11" s="1"/>
  <c r="S933" i="11" s="1"/>
  <c r="R934" i="11" a="1"/>
  <c r="R934" i="11" s="1"/>
  <c r="R935" i="11" a="1"/>
  <c r="R935" i="11" s="1"/>
  <c r="R936" i="11" a="1"/>
  <c r="R936" i="11" s="1"/>
  <c r="R937" i="11" a="1"/>
  <c r="R937" i="11" s="1"/>
  <c r="R938" i="11" a="1"/>
  <c r="R938" i="11" s="1"/>
  <c r="R939" i="11" a="1"/>
  <c r="R939" i="11" s="1"/>
  <c r="R940" i="11" a="1"/>
  <c r="R940" i="11" s="1"/>
  <c r="R941" i="11" a="1"/>
  <c r="R941" i="11" s="1"/>
  <c r="R942" i="11" a="1"/>
  <c r="R942" i="11" s="1"/>
  <c r="R943" i="11" a="1"/>
  <c r="R943" i="11" s="1"/>
  <c r="R944" i="11" a="1"/>
  <c r="R944" i="11" s="1"/>
  <c r="S944" i="11" s="1"/>
  <c r="R945" i="11" a="1"/>
  <c r="R945" i="11" s="1"/>
  <c r="R946" i="11" a="1"/>
  <c r="R946" i="11" s="1"/>
  <c r="R947" i="11" a="1"/>
  <c r="R947" i="11" s="1"/>
  <c r="R948" i="11" a="1"/>
  <c r="R948" i="11" s="1"/>
  <c r="R949" i="11" a="1"/>
  <c r="R949" i="11" s="1"/>
  <c r="R950" i="11" a="1"/>
  <c r="R950" i="11" s="1"/>
  <c r="R951" i="11" a="1"/>
  <c r="R951" i="11" s="1"/>
  <c r="R952" i="11" a="1"/>
  <c r="R952" i="11" s="1"/>
  <c r="R953" i="11" a="1"/>
  <c r="R953" i="11" s="1"/>
  <c r="R954" i="11" a="1"/>
  <c r="R954" i="11" s="1"/>
  <c r="R955" i="11" a="1"/>
  <c r="R955" i="11" s="1"/>
  <c r="S955" i="11" s="1"/>
  <c r="R956" i="11" a="1"/>
  <c r="R956" i="11" s="1"/>
  <c r="R957" i="11" a="1"/>
  <c r="R957" i="11" s="1"/>
  <c r="R958" i="11" a="1"/>
  <c r="R958" i="11" s="1"/>
  <c r="R959" i="11" a="1"/>
  <c r="R959" i="11" s="1"/>
  <c r="R960" i="11" a="1"/>
  <c r="R960" i="11" s="1"/>
  <c r="R961" i="11" a="1"/>
  <c r="R961" i="11" s="1"/>
  <c r="R962" i="11" a="1"/>
  <c r="R962" i="11" s="1"/>
  <c r="R963" i="11" a="1"/>
  <c r="R963" i="11" s="1"/>
  <c r="R964" i="11" a="1"/>
  <c r="R964" i="11" s="1"/>
  <c r="R965" i="11" a="1"/>
  <c r="R965" i="11" s="1"/>
  <c r="R966" i="11" a="1"/>
  <c r="R966" i="11" s="1"/>
  <c r="S966" i="11" s="1"/>
  <c r="R967" i="11" a="1"/>
  <c r="R967" i="11" s="1"/>
  <c r="R968" i="11" a="1"/>
  <c r="R968" i="11" s="1"/>
  <c r="R969" i="11" a="1"/>
  <c r="R969" i="11" s="1"/>
  <c r="R970" i="11" a="1"/>
  <c r="R970" i="11" s="1"/>
  <c r="R971" i="11" a="1"/>
  <c r="R971" i="11" s="1"/>
  <c r="R972" i="11" a="1"/>
  <c r="R972" i="11" s="1"/>
  <c r="R973" i="11" a="1"/>
  <c r="R973" i="11" s="1"/>
  <c r="R974" i="11" a="1"/>
  <c r="R974" i="11" s="1"/>
  <c r="R975" i="11" a="1"/>
  <c r="R975" i="11" s="1"/>
  <c r="R976" i="11" a="1"/>
  <c r="R976" i="11" s="1"/>
  <c r="R977" i="11" a="1"/>
  <c r="R977" i="11" s="1"/>
  <c r="S977" i="11" s="1"/>
  <c r="R978" i="11" a="1"/>
  <c r="R978" i="11" s="1"/>
  <c r="R979" i="11" a="1"/>
  <c r="R979" i="11" s="1"/>
  <c r="R980" i="11" a="1"/>
  <c r="R980" i="11" s="1"/>
  <c r="R981" i="11" a="1"/>
  <c r="R981" i="11" s="1"/>
  <c r="R982" i="11" a="1"/>
  <c r="R982" i="11" s="1"/>
  <c r="R983" i="11" a="1"/>
  <c r="R983" i="11" s="1"/>
  <c r="R984" i="11" a="1"/>
  <c r="R984" i="11" s="1"/>
  <c r="R985" i="11" a="1"/>
  <c r="R985" i="11" s="1"/>
  <c r="R986" i="11" a="1"/>
  <c r="R986" i="11" s="1"/>
  <c r="R987" i="11" a="1"/>
  <c r="R987" i="11" s="1"/>
  <c r="R988" i="11" a="1"/>
  <c r="R988" i="11" s="1"/>
  <c r="R989" i="11" a="1"/>
  <c r="R989" i="11" s="1"/>
  <c r="R990" i="11" a="1"/>
  <c r="R990" i="11" s="1"/>
  <c r="R991" i="11" a="1"/>
  <c r="R991" i="11" s="1"/>
  <c r="R992" i="11" a="1"/>
  <c r="R992" i="11" s="1"/>
  <c r="R993" i="11" a="1"/>
  <c r="R993" i="11" s="1"/>
  <c r="R994" i="11" a="1"/>
  <c r="R994" i="11" s="1"/>
  <c r="R995" i="11" a="1"/>
  <c r="R995" i="11" s="1"/>
  <c r="R996" i="11" a="1"/>
  <c r="R996" i="11" s="1"/>
  <c r="R997" i="11" a="1"/>
  <c r="R997" i="11" s="1"/>
  <c r="R998" i="11" a="1"/>
  <c r="R998" i="11" s="1"/>
  <c r="S998" i="11" s="1"/>
  <c r="R999" i="11" a="1"/>
  <c r="R999" i="11" s="1"/>
  <c r="R1000" i="11" a="1"/>
  <c r="R1000" i="11" s="1"/>
  <c r="R1001" i="11" a="1"/>
  <c r="R1001" i="11" s="1"/>
  <c r="R1002" i="11" a="1"/>
  <c r="R1002" i="11" s="1"/>
  <c r="R1003" i="11" a="1"/>
  <c r="R1003" i="11" s="1"/>
  <c r="R1004" i="11" a="1"/>
  <c r="R1004" i="11" s="1"/>
  <c r="R1005" i="11" a="1"/>
  <c r="R1005" i="11" s="1"/>
  <c r="R1006" i="11" a="1"/>
  <c r="R1006" i="11" s="1"/>
  <c r="R1007" i="11" a="1"/>
  <c r="R1007" i="11" s="1"/>
  <c r="R1008" i="11" a="1"/>
  <c r="R1008" i="11" s="1"/>
  <c r="R1009" i="11" a="1"/>
  <c r="R1009" i="11" s="1"/>
  <c r="R1010" i="11" a="1"/>
  <c r="R1010" i="11" s="1"/>
  <c r="R1011" i="11" a="1"/>
  <c r="R1011" i="11" s="1"/>
  <c r="S1011" i="11" s="1"/>
  <c r="R1012" i="11" a="1"/>
  <c r="R1012" i="11" s="1"/>
  <c r="R1013" i="11" a="1"/>
  <c r="R1013" i="11" s="1"/>
  <c r="R1014" i="11" a="1"/>
  <c r="R1014" i="11" s="1"/>
  <c r="R1015" i="11" a="1"/>
  <c r="R1015" i="11" s="1"/>
  <c r="R1016" i="11" a="1"/>
  <c r="R1016" i="11" s="1"/>
  <c r="R1017" i="11" a="1"/>
  <c r="R1017" i="11" s="1"/>
  <c r="R1018" i="11" a="1"/>
  <c r="R1018" i="11" s="1"/>
  <c r="R1019" i="11" a="1"/>
  <c r="R1019" i="11" s="1"/>
  <c r="R1020" i="11" a="1"/>
  <c r="R1020" i="11" s="1"/>
  <c r="R1021" i="11" a="1"/>
  <c r="R1021" i="11" s="1"/>
  <c r="R1022" i="11" a="1"/>
  <c r="R1022" i="11" s="1"/>
  <c r="R1023" i="11" a="1"/>
  <c r="R1023" i="11" s="1"/>
  <c r="R1024" i="11" a="1"/>
  <c r="R1024" i="11" s="1"/>
  <c r="R1025" i="11" a="1"/>
  <c r="R1025" i="11" s="1"/>
  <c r="R1026" i="11" a="1"/>
  <c r="R1026" i="11" s="1"/>
  <c r="R1027" i="11" a="1"/>
  <c r="R1027" i="11" s="1"/>
  <c r="R1028" i="11" a="1"/>
  <c r="R1028" i="11" s="1"/>
  <c r="R1029" i="11" a="1"/>
  <c r="R1029" i="11" s="1"/>
  <c r="R1030" i="11" a="1"/>
  <c r="R1030" i="11" s="1"/>
  <c r="R1031" i="11" a="1"/>
  <c r="R1031" i="11" s="1"/>
  <c r="R1032" i="11" a="1"/>
  <c r="R1032" i="11" s="1"/>
  <c r="R1033" i="11" a="1"/>
  <c r="R1033" i="11" s="1"/>
  <c r="R1034" i="11" a="1"/>
  <c r="R1034" i="11" s="1"/>
  <c r="R1035" i="11" a="1"/>
  <c r="R1035" i="11" s="1"/>
  <c r="R1036" i="11" a="1"/>
  <c r="R1036" i="11" s="1"/>
  <c r="R1037" i="11" a="1"/>
  <c r="R1037" i="11" s="1"/>
  <c r="R1038" i="11" a="1"/>
  <c r="R1038" i="11" s="1"/>
  <c r="R1039" i="11" a="1"/>
  <c r="R1039" i="11" s="1"/>
  <c r="R1040" i="11" a="1"/>
  <c r="R1040" i="11" s="1"/>
  <c r="R1041" i="11" a="1"/>
  <c r="R1041" i="11" s="1"/>
  <c r="R1042" i="11" a="1"/>
  <c r="R1042" i="11" s="1"/>
  <c r="R1043" i="11" a="1"/>
  <c r="R1043" i="11" s="1"/>
  <c r="R1044" i="11" a="1"/>
  <c r="R1044" i="11" s="1"/>
  <c r="R1045" i="11" a="1"/>
  <c r="R1045" i="11" s="1"/>
  <c r="R1046" i="11" a="1"/>
  <c r="R1046" i="11" s="1"/>
  <c r="R1047" i="11" a="1"/>
  <c r="R1047" i="11" s="1"/>
  <c r="R1048" i="11" a="1"/>
  <c r="R1048" i="11" s="1"/>
  <c r="R1049" i="11" a="1"/>
  <c r="R1049" i="11" s="1"/>
  <c r="R1050" i="11" a="1"/>
  <c r="R1050" i="11" s="1"/>
  <c r="R1051" i="11" a="1"/>
  <c r="R1051" i="11" s="1"/>
  <c r="R1052" i="11" a="1"/>
  <c r="R1052" i="11" s="1"/>
  <c r="R1053" i="11" a="1"/>
  <c r="R1053" i="11" s="1"/>
  <c r="S1053" i="11" s="1"/>
  <c r="R1054" i="11" a="1"/>
  <c r="R1054" i="11" s="1"/>
  <c r="R1055" i="11" a="1"/>
  <c r="R1055" i="11" s="1"/>
  <c r="R1056" i="11" a="1"/>
  <c r="R1056" i="11" s="1"/>
  <c r="R1057" i="11" a="1"/>
  <c r="R1057" i="11" s="1"/>
  <c r="R1058" i="11" a="1"/>
  <c r="R1058" i="11" s="1"/>
  <c r="R1059" i="11" a="1"/>
  <c r="R1059" i="11" s="1"/>
  <c r="R1060" i="11" a="1"/>
  <c r="R1060" i="11" s="1"/>
  <c r="R1061" i="11" a="1"/>
  <c r="R1061" i="11" s="1"/>
  <c r="R1062" i="11" a="1"/>
  <c r="R1062" i="11" s="1"/>
  <c r="R1063" i="11" a="1"/>
  <c r="R1063" i="11" s="1"/>
  <c r="R1064" i="11" a="1"/>
  <c r="R1064" i="11" s="1"/>
  <c r="R1065" i="11" a="1"/>
  <c r="R1065" i="11" s="1"/>
  <c r="R1066" i="11" a="1"/>
  <c r="R1066" i="11" s="1"/>
  <c r="R1067" i="11" a="1"/>
  <c r="R1067" i="11" s="1"/>
  <c r="R1068" i="11" a="1"/>
  <c r="R1068" i="11" s="1"/>
  <c r="R1069" i="11" a="1"/>
  <c r="R1069" i="11" s="1"/>
  <c r="R1070" i="11" a="1"/>
  <c r="R1070" i="11" s="1"/>
  <c r="R1071" i="11" a="1"/>
  <c r="R1071" i="11" s="1"/>
  <c r="R1072" i="11" a="1"/>
  <c r="R1072" i="11" s="1"/>
  <c r="R1073" i="11" a="1"/>
  <c r="R1073" i="11" s="1"/>
  <c r="R1074" i="11" a="1"/>
  <c r="R1074" i="11" s="1"/>
  <c r="R1075" i="11" a="1"/>
  <c r="R1075" i="11" s="1"/>
  <c r="R1076" i="11" a="1"/>
  <c r="R1076" i="11" s="1"/>
  <c r="R1077" i="11" a="1"/>
  <c r="R1077" i="11" s="1"/>
  <c r="R1078" i="11" a="1"/>
  <c r="R1078" i="11" s="1"/>
  <c r="R1079" i="11" a="1"/>
  <c r="R1079" i="11" s="1"/>
  <c r="R1080" i="11" a="1"/>
  <c r="R1080" i="11" s="1"/>
  <c r="R1081" i="11" a="1"/>
  <c r="R1081" i="11" s="1"/>
  <c r="R1082" i="11" a="1"/>
  <c r="R1082" i="11" s="1"/>
  <c r="R1083" i="11" a="1"/>
  <c r="R1083" i="11" s="1"/>
  <c r="R1084" i="11" a="1"/>
  <c r="R1084" i="11" s="1"/>
  <c r="R1085" i="11" a="1"/>
  <c r="R1085" i="11" s="1"/>
  <c r="R1086" i="11" a="1"/>
  <c r="R1086" i="11" s="1"/>
  <c r="R1087" i="11" a="1"/>
  <c r="R1087" i="11" s="1"/>
  <c r="R1088" i="11" a="1"/>
  <c r="R1088" i="11" s="1"/>
  <c r="R1089" i="11" a="1"/>
  <c r="R1089" i="11" s="1"/>
  <c r="R1090" i="11" a="1"/>
  <c r="R1090" i="11" s="1"/>
  <c r="R1091" i="11" a="1"/>
  <c r="R1091" i="11" s="1"/>
  <c r="R1092" i="11" a="1"/>
  <c r="R1092" i="11" s="1"/>
  <c r="R1093" i="11" a="1"/>
  <c r="R1093" i="11" s="1"/>
  <c r="R1094" i="11" a="1"/>
  <c r="R1094" i="11" s="1"/>
  <c r="R1095" i="11" a="1"/>
  <c r="R1095" i="11" s="1"/>
  <c r="R1096" i="11" a="1"/>
  <c r="R1096" i="11" s="1"/>
  <c r="R1097" i="11" a="1"/>
  <c r="R1097" i="11" s="1"/>
  <c r="R1098" i="11" a="1"/>
  <c r="R1098" i="11" s="1"/>
  <c r="R1099" i="11" a="1"/>
  <c r="R1099" i="11" s="1"/>
  <c r="R1100" i="11" a="1"/>
  <c r="R1100" i="11" s="1"/>
  <c r="R1101" i="11" a="1"/>
  <c r="R1101" i="11" s="1"/>
  <c r="R1102" i="11" a="1"/>
  <c r="R1102" i="11" s="1"/>
  <c r="R1103" i="11" a="1"/>
  <c r="R1103" i="11" s="1"/>
  <c r="R1104" i="11" a="1"/>
  <c r="R1104" i="11" s="1"/>
  <c r="R1105" i="11" a="1"/>
  <c r="R1105" i="11" s="1"/>
  <c r="R1106" i="11" a="1"/>
  <c r="R1106" i="11" s="1"/>
  <c r="R1107" i="11" a="1"/>
  <c r="R1107" i="11" s="1"/>
  <c r="R1108" i="11" a="1"/>
  <c r="R1108" i="11" s="1"/>
  <c r="R1109" i="11" a="1"/>
  <c r="R1109" i="11" s="1"/>
  <c r="R1110" i="11" a="1"/>
  <c r="R1110" i="11" s="1"/>
  <c r="R1111" i="11" a="1"/>
  <c r="R1111" i="11" s="1"/>
  <c r="R1112" i="11" a="1"/>
  <c r="R1112" i="11" s="1"/>
  <c r="R1113" i="11" a="1"/>
  <c r="R1113" i="11" s="1"/>
  <c r="R1114" i="11" a="1"/>
  <c r="R1114" i="11" s="1"/>
  <c r="R1115" i="11" a="1"/>
  <c r="R1115" i="11" s="1"/>
  <c r="R1116" i="11" a="1"/>
  <c r="R1116" i="11" s="1"/>
  <c r="S1116" i="11" s="1"/>
  <c r="R1117" i="11" a="1"/>
  <c r="R1117" i="11" s="1"/>
  <c r="R1118" i="11" a="1"/>
  <c r="R1118" i="11" s="1"/>
  <c r="R1119" i="11" a="1"/>
  <c r="R1119" i="11" s="1"/>
  <c r="R1120" i="11" a="1"/>
  <c r="R1120" i="11" s="1"/>
  <c r="R1121" i="11" a="1"/>
  <c r="R1121" i="11" s="1"/>
  <c r="R1122" i="11" a="1"/>
  <c r="R1122" i="11" s="1"/>
  <c r="R1123" i="11" a="1"/>
  <c r="R1123" i="11" s="1"/>
  <c r="R1124" i="11" a="1"/>
  <c r="R1124" i="11" s="1"/>
  <c r="R1125" i="11" a="1"/>
  <c r="R1125" i="11" s="1"/>
  <c r="R1126" i="11" a="1"/>
  <c r="R1126" i="11" s="1"/>
  <c r="R1127" i="11" a="1"/>
  <c r="R1127" i="11" s="1"/>
  <c r="S1127" i="11" s="1"/>
  <c r="R1128" i="11" a="1"/>
  <c r="R1128" i="11" s="1"/>
  <c r="R1129" i="11" a="1"/>
  <c r="R1129" i="11" s="1"/>
  <c r="R1130" i="11" a="1"/>
  <c r="R1130" i="11" s="1"/>
  <c r="R1131" i="11" a="1"/>
  <c r="R1131" i="11" s="1"/>
  <c r="R1132" i="11" a="1"/>
  <c r="R1132" i="11" s="1"/>
  <c r="R1133" i="11" a="1"/>
  <c r="R1133" i="11" s="1"/>
  <c r="R1134" i="11" a="1"/>
  <c r="R1134" i="11" s="1"/>
  <c r="R1135" i="11" a="1"/>
  <c r="R1135" i="11" s="1"/>
  <c r="R1136" i="11" a="1"/>
  <c r="R1136" i="11" s="1"/>
  <c r="R1137" i="11" a="1"/>
  <c r="R1137" i="11" s="1"/>
  <c r="S1137" i="11" s="1"/>
  <c r="R1138" i="11" a="1"/>
  <c r="R1138" i="11" s="1"/>
  <c r="R1139" i="11" a="1"/>
  <c r="R1139" i="11" s="1"/>
  <c r="R1140" i="11" a="1"/>
  <c r="R1140" i="11" s="1"/>
  <c r="R1141" i="11" a="1"/>
  <c r="R1141" i="11" s="1"/>
  <c r="R1142" i="11" a="1"/>
  <c r="R1142" i="11" s="1"/>
  <c r="R1143" i="11" a="1"/>
  <c r="R1143" i="11" s="1"/>
  <c r="R1144" i="11" a="1"/>
  <c r="R1144" i="11" s="1"/>
  <c r="R1145" i="11" a="1"/>
  <c r="R1145" i="11" s="1"/>
  <c r="R1146" i="11" a="1"/>
  <c r="R1146" i="11" s="1"/>
  <c r="R1147" i="11" a="1"/>
  <c r="R1147" i="11" s="1"/>
  <c r="S1147" i="11" s="1"/>
  <c r="R1148" i="11" a="1"/>
  <c r="R1148" i="11" s="1"/>
  <c r="R1149" i="11" a="1"/>
  <c r="R1149" i="11" s="1"/>
  <c r="R1150" i="11" a="1"/>
  <c r="R1150" i="11" s="1"/>
  <c r="R1151" i="11" a="1"/>
  <c r="R1151" i="11" s="1"/>
  <c r="R1152" i="11" a="1"/>
  <c r="R1152" i="11" s="1"/>
  <c r="R1153" i="11" a="1"/>
  <c r="R1153" i="11" s="1"/>
  <c r="R1154" i="11" a="1"/>
  <c r="R1154" i="11" s="1"/>
  <c r="R1155" i="11" a="1"/>
  <c r="R1155" i="11" s="1"/>
  <c r="R1156" i="11" a="1"/>
  <c r="R1156" i="11" s="1"/>
  <c r="R1157" i="11" a="1"/>
  <c r="R1157" i="11" s="1"/>
  <c r="S1157" i="11" s="1"/>
  <c r="R1158" i="11" a="1"/>
  <c r="R1158" i="11" s="1"/>
  <c r="R1159" i="11" a="1"/>
  <c r="R1159" i="11" s="1"/>
  <c r="R1160" i="11" a="1"/>
  <c r="R1160" i="11" s="1"/>
  <c r="R1161" i="11" a="1"/>
  <c r="R1161" i="11" s="1"/>
  <c r="R1162" i="11" a="1"/>
  <c r="R1162" i="11" s="1"/>
  <c r="R1163" i="11" a="1"/>
  <c r="R1163" i="11" s="1"/>
  <c r="R1164" i="11" a="1"/>
  <c r="R1164" i="11" s="1"/>
  <c r="R1165" i="11" a="1"/>
  <c r="R1165" i="11" s="1"/>
  <c r="R1166" i="11" a="1"/>
  <c r="R1166" i="11" s="1"/>
  <c r="R1167" i="11" a="1"/>
  <c r="R1167" i="11" s="1"/>
  <c r="S1167" i="11" s="1"/>
  <c r="R1168" i="11" a="1"/>
  <c r="R1168" i="11" s="1"/>
  <c r="R1169" i="11" a="1"/>
  <c r="R1169" i="11" s="1"/>
  <c r="R1170" i="11" a="1"/>
  <c r="R1170" i="11" s="1"/>
  <c r="R1171" i="11" a="1"/>
  <c r="R1171" i="11" s="1"/>
  <c r="R1172" i="11" a="1"/>
  <c r="R1172" i="11" s="1"/>
  <c r="R1173" i="11" a="1"/>
  <c r="R1173" i="11" s="1"/>
  <c r="R1174" i="11" a="1"/>
  <c r="R1174" i="11" s="1"/>
  <c r="R1175" i="11" a="1"/>
  <c r="R1175" i="11" s="1"/>
  <c r="R1176" i="11" a="1"/>
  <c r="R1176" i="11" s="1"/>
  <c r="R1177" i="11" a="1"/>
  <c r="R1177" i="11" s="1"/>
  <c r="S1177" i="11" s="1"/>
  <c r="R1178" i="11" a="1"/>
  <c r="R1178" i="11" s="1"/>
  <c r="R1179" i="11" a="1"/>
  <c r="R1179" i="11" s="1"/>
  <c r="R1180" i="11" a="1"/>
  <c r="R1180" i="11" s="1"/>
  <c r="R1181" i="11" a="1"/>
  <c r="R1181" i="11" s="1"/>
  <c r="R1182" i="11" a="1"/>
  <c r="R1182" i="11" s="1"/>
  <c r="R1183" i="11" a="1"/>
  <c r="R1183" i="11" s="1"/>
  <c r="R1184" i="11" a="1"/>
  <c r="R1184" i="11" s="1"/>
  <c r="R1185" i="11" a="1"/>
  <c r="R1185" i="11" s="1"/>
  <c r="R1186" i="11" a="1"/>
  <c r="R1186" i="11" s="1"/>
  <c r="R1187" i="11" a="1"/>
  <c r="R1187" i="11" s="1"/>
  <c r="S1187" i="11" s="1"/>
  <c r="R1188" i="11" a="1"/>
  <c r="R1188" i="11" s="1"/>
  <c r="R1189" i="11" a="1"/>
  <c r="R1189" i="11" s="1"/>
  <c r="R1190" i="11" a="1"/>
  <c r="R1190" i="11" s="1"/>
  <c r="R1191" i="11" a="1"/>
  <c r="R1191" i="11" s="1"/>
  <c r="R1192" i="11" a="1"/>
  <c r="R1192" i="11" s="1"/>
  <c r="R1193" i="11" a="1"/>
  <c r="R1193" i="11" s="1"/>
  <c r="R1194" i="11" a="1"/>
  <c r="R1194" i="11" s="1"/>
  <c r="R1195" i="11" a="1"/>
  <c r="R1195" i="11" s="1"/>
  <c r="R1196" i="11" a="1"/>
  <c r="R1196" i="11" s="1"/>
  <c r="R1197" i="11" a="1"/>
  <c r="R1197" i="11" s="1"/>
  <c r="S1197" i="11" s="1"/>
  <c r="R1198" i="11" a="1"/>
  <c r="R1198" i="11" s="1"/>
  <c r="R1199" i="11" a="1"/>
  <c r="R1199" i="11" s="1"/>
  <c r="R1200" i="11" a="1"/>
  <c r="R1200" i="11" s="1"/>
  <c r="R1201" i="11" a="1"/>
  <c r="R1201" i="11" s="1"/>
  <c r="R1202" i="11" a="1"/>
  <c r="R1202" i="11" s="1"/>
  <c r="R1203" i="11" a="1"/>
  <c r="R1203" i="11" s="1"/>
  <c r="R1204" i="11" a="1"/>
  <c r="R1204" i="11" s="1"/>
  <c r="R1205" i="11" a="1"/>
  <c r="R1205" i="11" s="1"/>
  <c r="R1206" i="11" a="1"/>
  <c r="R1206" i="11" s="1"/>
  <c r="R1207" i="11" a="1"/>
  <c r="R1207" i="11" s="1"/>
  <c r="S1207" i="11" s="1"/>
  <c r="R1208" i="11" a="1"/>
  <c r="R1208" i="11" s="1"/>
  <c r="R1209" i="11" a="1"/>
  <c r="R1209" i="11" s="1"/>
  <c r="R1210" i="11" a="1"/>
  <c r="R1210" i="11" s="1"/>
  <c r="R1211" i="11" a="1"/>
  <c r="R1211" i="11" s="1"/>
  <c r="R1212" i="11" a="1"/>
  <c r="R1212" i="11" s="1"/>
  <c r="R1213" i="11" a="1"/>
  <c r="R1213" i="11" s="1"/>
  <c r="R1214" i="11" a="1"/>
  <c r="R1214" i="11" s="1"/>
  <c r="R1215" i="11" a="1"/>
  <c r="R1215" i="11" s="1"/>
  <c r="R1216" i="11" a="1"/>
  <c r="R1216" i="11" s="1"/>
  <c r="R1217" i="11" a="1"/>
  <c r="R1217" i="11" s="1"/>
  <c r="S1217" i="11" s="1"/>
  <c r="R1218" i="11" a="1"/>
  <c r="R1218" i="11" s="1"/>
  <c r="R1219" i="11" a="1"/>
  <c r="R1219" i="11" s="1"/>
  <c r="R1220" i="11" a="1"/>
  <c r="R1220" i="11" s="1"/>
  <c r="R1221" i="11" a="1"/>
  <c r="R1221" i="11" s="1"/>
  <c r="R1222" i="11" a="1"/>
  <c r="R1222" i="11" s="1"/>
  <c r="R1223" i="11" a="1"/>
  <c r="R1223" i="11" s="1"/>
  <c r="R1224" i="11" a="1"/>
  <c r="R1224" i="11" s="1"/>
  <c r="R1225" i="11" a="1"/>
  <c r="R1225" i="11" s="1"/>
  <c r="R1226" i="11" a="1"/>
  <c r="R1226" i="11" s="1"/>
  <c r="R1227" i="11" a="1"/>
  <c r="R1227" i="11" s="1"/>
  <c r="S1227" i="11" s="1"/>
  <c r="R1228" i="11" a="1"/>
  <c r="R1228" i="11" s="1"/>
  <c r="R1229" i="11" a="1"/>
  <c r="R1229" i="11" s="1"/>
  <c r="R1230" i="11" a="1"/>
  <c r="R1230" i="11" s="1"/>
  <c r="R1231" i="11" a="1"/>
  <c r="R1231" i="11" s="1"/>
  <c r="R1232" i="11" a="1"/>
  <c r="R1232" i="11" s="1"/>
  <c r="R1233" i="11" a="1"/>
  <c r="R1233" i="11" s="1"/>
  <c r="R1234" i="11" a="1"/>
  <c r="R1234" i="11" s="1"/>
  <c r="R1235" i="11" a="1"/>
  <c r="R1235" i="11" s="1"/>
  <c r="R1236" i="11" a="1"/>
  <c r="R1236" i="11" s="1"/>
  <c r="R1237" i="11" a="1"/>
  <c r="R1237" i="11" s="1"/>
  <c r="S1237" i="11" s="1"/>
  <c r="R1238" i="11" a="1"/>
  <c r="R1238" i="11" s="1"/>
  <c r="R1239" i="11" a="1"/>
  <c r="R1239" i="11" s="1"/>
  <c r="R1240" i="11" a="1"/>
  <c r="R1240" i="11" s="1"/>
  <c r="R1241" i="11" a="1"/>
  <c r="R1241" i="11" s="1"/>
  <c r="R1242" i="11" a="1"/>
  <c r="R1242" i="11" s="1"/>
  <c r="R1243" i="11" a="1"/>
  <c r="R1243" i="11" s="1"/>
  <c r="R1244" i="11" a="1"/>
  <c r="R1244" i="11" s="1"/>
  <c r="R1245" i="11" a="1"/>
  <c r="R1245" i="11" s="1"/>
  <c r="R1246" i="11" a="1"/>
  <c r="R1246" i="11" s="1"/>
  <c r="R1247" i="11" a="1"/>
  <c r="R1247" i="11" s="1"/>
  <c r="S1247" i="11" s="1"/>
  <c r="R1248" i="11" a="1"/>
  <c r="R1248" i="11" s="1"/>
  <c r="R1249" i="11" a="1"/>
  <c r="R1249" i="11" s="1"/>
  <c r="R1250" i="11" a="1"/>
  <c r="R1250" i="11" s="1"/>
  <c r="R1251" i="11" a="1"/>
  <c r="R1251" i="11" s="1"/>
  <c r="R1252" i="11" a="1"/>
  <c r="R1252" i="11" s="1"/>
  <c r="R1253" i="11" a="1"/>
  <c r="R1253" i="11" s="1"/>
  <c r="R1254" i="11" a="1"/>
  <c r="R1254" i="11" s="1"/>
  <c r="R1255" i="11" a="1"/>
  <c r="R1255" i="11" s="1"/>
  <c r="R1256" i="11" a="1"/>
  <c r="R1256" i="11" s="1"/>
  <c r="R1257" i="11" a="1"/>
  <c r="R1257" i="11" s="1"/>
  <c r="S1257" i="11" s="1"/>
  <c r="R1258" i="11" a="1"/>
  <c r="R1258" i="11" s="1"/>
  <c r="R1259" i="11" a="1"/>
  <c r="R1259" i="11" s="1"/>
  <c r="R1260" i="11" a="1"/>
  <c r="R1260" i="11" s="1"/>
  <c r="R1262" i="11" a="1"/>
  <c r="R1262" i="11" s="1"/>
  <c r="R1263" i="11" a="1"/>
  <c r="R1263" i="11" s="1"/>
  <c r="R1264" i="11" a="1"/>
  <c r="R1264" i="11" s="1"/>
  <c r="R1265" i="11" a="1"/>
  <c r="R1265" i="11" s="1"/>
  <c r="R1266" i="11" a="1"/>
  <c r="R1266" i="11" s="1"/>
  <c r="R1267" i="11" a="1"/>
  <c r="R1267" i="11" s="1"/>
  <c r="R1268" i="11" a="1"/>
  <c r="R1268" i="11" s="1"/>
  <c r="R1269" i="11" a="1"/>
  <c r="R1269" i="11" s="1"/>
  <c r="R1270" i="11" a="1"/>
  <c r="R1270" i="11" s="1"/>
  <c r="S1270" i="11" s="1"/>
  <c r="R1271" i="11" a="1"/>
  <c r="R1271" i="11" s="1"/>
  <c r="R1272" i="11" a="1"/>
  <c r="R1272" i="11" s="1"/>
  <c r="R1274" i="11" a="1"/>
  <c r="R1274" i="11" s="1"/>
  <c r="R1275" i="11" a="1"/>
  <c r="R1275" i="11" s="1"/>
  <c r="R1276" i="11" a="1"/>
  <c r="R1276" i="11" s="1"/>
  <c r="R1277" i="11" a="1"/>
  <c r="R1277" i="11" s="1"/>
  <c r="R1278" i="11" a="1"/>
  <c r="R1278" i="11" s="1"/>
  <c r="R1279" i="11" a="1"/>
  <c r="R1279" i="11" s="1"/>
  <c r="R1280" i="11" a="1"/>
  <c r="R1280" i="11" s="1"/>
  <c r="S1280" i="11" s="1"/>
  <c r="R1281" i="11" a="1"/>
  <c r="R1281" i="11" s="1"/>
  <c r="R1282" i="11" a="1"/>
  <c r="R1282" i="11" s="1"/>
  <c r="R1283" i="11" a="1"/>
  <c r="R1283" i="11" s="1"/>
  <c r="R1284" i="11" a="1"/>
  <c r="R1284" i="11" s="1"/>
  <c r="R1286" i="11" a="1"/>
  <c r="R1286" i="11" s="1"/>
  <c r="R1287" i="11" a="1"/>
  <c r="R1287" i="11" s="1"/>
  <c r="R1288" i="11" a="1"/>
  <c r="R1288" i="11" s="1"/>
  <c r="R1289" i="11" a="1"/>
  <c r="R1289" i="11" s="1"/>
  <c r="R1290" i="11" a="1"/>
  <c r="R1290" i="11" s="1"/>
  <c r="S1290" i="11" s="1"/>
  <c r="R1291" i="11" a="1"/>
  <c r="R1291" i="11" s="1"/>
  <c r="R1292" i="11" a="1"/>
  <c r="R1292" i="11" s="1"/>
  <c r="R1293" i="11" a="1"/>
  <c r="R1293" i="11" s="1"/>
  <c r="R1294" i="11" a="1"/>
  <c r="R1294" i="11" s="1"/>
  <c r="R1295" i="11" a="1"/>
  <c r="R1295" i="11" s="1"/>
  <c r="R1296" i="11" a="1"/>
  <c r="R1296" i="11" s="1"/>
  <c r="R1298" i="11" a="1"/>
  <c r="R1298" i="11" s="1"/>
  <c r="R1299" i="11" a="1"/>
  <c r="R1299" i="11" s="1"/>
  <c r="R1300" i="11" a="1"/>
  <c r="R1300" i="11" s="1"/>
  <c r="S1300" i="11" s="1"/>
  <c r="R1301" i="11" a="1"/>
  <c r="R1301" i="11" s="1"/>
  <c r="R1302" i="11" a="1"/>
  <c r="R1302" i="11" s="1"/>
  <c r="R1303" i="11" a="1"/>
  <c r="R1303" i="11" s="1"/>
  <c r="R1304" i="11" a="1"/>
  <c r="R1304" i="11" s="1"/>
  <c r="R1305" i="11" a="1"/>
  <c r="R1305" i="11" s="1"/>
  <c r="R1306" i="11" a="1"/>
  <c r="R1306" i="11" s="1"/>
  <c r="R1307" i="11" a="1"/>
  <c r="R1307" i="11" s="1"/>
  <c r="R1308" i="11" a="1"/>
  <c r="R1308" i="11" s="1"/>
  <c r="R1310" i="11" a="1"/>
  <c r="R1310" i="11" s="1"/>
  <c r="R1311" i="11" a="1"/>
  <c r="R1311" i="11" s="1"/>
  <c r="R1312" i="11" a="1"/>
  <c r="R1312" i="11" s="1"/>
  <c r="R1313" i="11" a="1"/>
  <c r="R1313" i="11" s="1"/>
  <c r="R1314" i="11" a="1"/>
  <c r="R1314" i="11" s="1"/>
  <c r="R1315" i="11" a="1"/>
  <c r="R1315" i="11" s="1"/>
  <c r="R1316" i="11" a="1"/>
  <c r="R1316" i="11" s="1"/>
  <c r="R1317" i="11" a="1"/>
  <c r="R1317" i="11" s="1"/>
  <c r="S1317" i="11" s="1"/>
  <c r="R1318" i="11" a="1"/>
  <c r="R1318" i="11" s="1"/>
  <c r="R1319" i="11" a="1"/>
  <c r="R1319" i="11" s="1"/>
  <c r="R1320" i="11" a="1"/>
  <c r="R1320" i="11" s="1"/>
  <c r="R1322" i="11" a="1"/>
  <c r="R1322" i="11" s="1"/>
  <c r="R1323" i="11" a="1"/>
  <c r="R1323" i="11" s="1"/>
  <c r="R1324" i="11" a="1"/>
  <c r="R1324" i="11" s="1"/>
  <c r="R1325" i="11" a="1"/>
  <c r="R1325" i="11" s="1"/>
  <c r="R1326" i="11" a="1"/>
  <c r="R1326" i="11" s="1"/>
  <c r="R1327" i="11" a="1"/>
  <c r="R1327" i="11" s="1"/>
  <c r="R1328" i="11" a="1"/>
  <c r="R1328" i="11" s="1"/>
  <c r="R1329" i="11" a="1"/>
  <c r="R1329" i="11" s="1"/>
  <c r="R1330" i="11" a="1"/>
  <c r="R1330" i="11" s="1"/>
  <c r="R1331" i="11" a="1"/>
  <c r="R1331" i="11" s="1"/>
  <c r="R1332" i="11" a="1"/>
  <c r="R1332" i="11" s="1"/>
  <c r="R1334" i="11" a="1"/>
  <c r="R1334" i="11" s="1"/>
  <c r="R1335" i="11" a="1"/>
  <c r="R1335" i="11" s="1"/>
  <c r="R1336" i="11" a="1"/>
  <c r="R1336" i="11" s="1"/>
  <c r="S1336" i="11" s="1"/>
  <c r="R1337" i="11" a="1"/>
  <c r="R1337" i="11" s="1"/>
  <c r="R1338" i="11" a="1"/>
  <c r="R1338" i="11" s="1"/>
  <c r="R1339" i="11" a="1"/>
  <c r="R1339" i="11" s="1"/>
  <c r="R1340" i="11" a="1"/>
  <c r="R1340" i="11" s="1"/>
  <c r="R1341" i="11" a="1"/>
  <c r="R1341" i="11" s="1"/>
  <c r="R1342" i="11" a="1"/>
  <c r="R1342" i="11" s="1"/>
  <c r="R1343" i="11" a="1"/>
  <c r="R1343" i="11" s="1"/>
  <c r="R1344" i="11" a="1"/>
  <c r="R1344" i="11" s="1"/>
  <c r="R1346" i="11" a="1"/>
  <c r="R1346" i="11" s="1"/>
  <c r="S1346" i="11" s="1"/>
  <c r="R1347" i="11" a="1"/>
  <c r="R1347" i="11" s="1"/>
  <c r="R1348" i="11" a="1"/>
  <c r="R1348" i="11" s="1"/>
  <c r="R1349" i="11" a="1"/>
  <c r="R1349" i="11" s="1"/>
  <c r="R1350" i="11" a="1"/>
  <c r="R1350" i="11" s="1"/>
  <c r="R1351" i="11" a="1"/>
  <c r="R1351" i="11" s="1"/>
  <c r="R1352" i="11" a="1"/>
  <c r="R1352" i="11" s="1"/>
  <c r="R1353" i="11" a="1"/>
  <c r="R1353" i="11" s="1"/>
  <c r="R1354" i="11" a="1"/>
  <c r="R1354" i="11" s="1"/>
  <c r="R1355" i="11" a="1"/>
  <c r="R1355" i="11" s="1"/>
  <c r="R1356" i="11" a="1"/>
  <c r="R1356" i="11" s="1"/>
  <c r="S1356" i="11" s="1"/>
  <c r="R1358" i="11" a="1"/>
  <c r="R1358" i="11" s="1"/>
  <c r="R1359" i="11" a="1"/>
  <c r="R1359" i="11" s="1"/>
  <c r="R1360" i="11" a="1"/>
  <c r="R1360" i="11" s="1"/>
  <c r="R1361" i="11" a="1"/>
  <c r="R1361" i="11" s="1"/>
  <c r="R1362" i="11" a="1"/>
  <c r="R1362" i="11" s="1"/>
  <c r="R1363" i="11" a="1"/>
  <c r="R1363" i="11" s="1"/>
  <c r="R1364" i="11" a="1"/>
  <c r="R1364" i="11" s="1"/>
  <c r="R1365" i="11" a="1"/>
  <c r="R1365" i="11" s="1"/>
  <c r="R1366" i="11" a="1"/>
  <c r="R1366" i="11" s="1"/>
  <c r="R1367" i="11" a="1"/>
  <c r="R1367" i="11" s="1"/>
  <c r="R1368" i="11" a="1"/>
  <c r="R1368" i="11" s="1"/>
  <c r="R1370" i="11" a="1"/>
  <c r="R1370" i="11" s="1"/>
  <c r="R1371" i="11" a="1"/>
  <c r="R1371" i="11" s="1"/>
  <c r="R1372" i="11" a="1"/>
  <c r="R1372" i="11" s="1"/>
  <c r="R1373" i="11" a="1"/>
  <c r="R1373" i="11" s="1"/>
  <c r="R1374" i="11" a="1"/>
  <c r="R1374" i="11" s="1"/>
  <c r="R1375" i="11" a="1"/>
  <c r="R1375" i="11" s="1"/>
  <c r="R1376" i="11" a="1"/>
  <c r="R1376" i="11" s="1"/>
  <c r="R1377" i="11" a="1"/>
  <c r="R1377" i="11" s="1"/>
  <c r="R1378" i="11" a="1"/>
  <c r="R1378" i="11" s="1"/>
  <c r="R1379" i="11" a="1"/>
  <c r="R1379" i="11" s="1"/>
  <c r="S1379" i="11" s="1"/>
  <c r="R1380" i="11" a="1"/>
  <c r="R1380" i="11" s="1"/>
  <c r="R1382" i="11" a="1"/>
  <c r="R1382" i="11" s="1"/>
  <c r="R1383" i="11" a="1"/>
  <c r="R1383" i="11" s="1"/>
  <c r="R1384" i="11" a="1"/>
  <c r="R1384" i="11" s="1"/>
  <c r="R1385" i="11" a="1"/>
  <c r="R1385" i="11" s="1"/>
  <c r="R1386" i="11" a="1"/>
  <c r="R1386" i="11" s="1"/>
  <c r="R1387" i="11" a="1"/>
  <c r="R1387" i="11" s="1"/>
  <c r="R1388" i="11" a="1"/>
  <c r="R1388" i="11" s="1"/>
  <c r="R1389" i="11" a="1"/>
  <c r="R1389" i="11" s="1"/>
  <c r="R1390" i="11" a="1"/>
  <c r="R1390" i="11" s="1"/>
  <c r="R1391" i="11" a="1"/>
  <c r="R1391" i="11" s="1"/>
  <c r="R1392" i="11" a="1"/>
  <c r="R1392" i="11" s="1"/>
  <c r="R1394" i="11" a="1"/>
  <c r="R1394" i="11" s="1"/>
  <c r="R1395" i="11" a="1"/>
  <c r="R1395" i="11" s="1"/>
  <c r="R1396" i="11" a="1"/>
  <c r="R1396" i="11" s="1"/>
  <c r="R1397" i="11" a="1"/>
  <c r="R1397" i="11" s="1"/>
  <c r="S1397" i="11" s="1"/>
  <c r="R1398" i="11" a="1"/>
  <c r="R1398" i="11" s="1"/>
  <c r="R1399" i="11" a="1"/>
  <c r="R1399" i="11" s="1"/>
  <c r="R1400" i="11" a="1"/>
  <c r="R1400" i="11" s="1"/>
  <c r="R1401" i="11" a="1"/>
  <c r="R1401" i="11" s="1"/>
  <c r="R1402" i="11" a="1"/>
  <c r="R1402" i="11" s="1"/>
  <c r="R1403" i="11" a="1"/>
  <c r="R1403" i="11" s="1"/>
  <c r="R1404" i="11" a="1"/>
  <c r="R1404" i="11" s="1"/>
  <c r="R1406" i="11" a="1"/>
  <c r="R1406" i="11" s="1"/>
  <c r="R1407" i="11" a="1"/>
  <c r="R1407" i="11" s="1"/>
  <c r="R1408" i="11" a="1"/>
  <c r="R1408" i="11" s="1"/>
  <c r="R1409" i="11" a="1"/>
  <c r="R1409" i="11" s="1"/>
  <c r="R1410" i="11" a="1"/>
  <c r="R1410" i="11" s="1"/>
  <c r="R1411" i="11" a="1"/>
  <c r="R1411" i="11" s="1"/>
  <c r="R1412" i="11" a="1"/>
  <c r="R1412" i="11" s="1"/>
  <c r="R1413" i="11" a="1"/>
  <c r="R1413" i="11" s="1"/>
  <c r="R1414" i="11" a="1"/>
  <c r="R1414" i="11" s="1"/>
  <c r="R1415" i="11" a="1"/>
  <c r="R1415" i="11" s="1"/>
  <c r="R1416" i="11" a="1"/>
  <c r="R1416" i="11" s="1"/>
  <c r="R1418" i="11" a="1"/>
  <c r="R1418" i="11" s="1"/>
  <c r="R1419" i="11" a="1"/>
  <c r="R1419" i="11" s="1"/>
  <c r="R1420" i="11" a="1"/>
  <c r="R1420" i="11" s="1"/>
  <c r="R1421" i="11" a="1"/>
  <c r="R1421" i="11" s="1"/>
  <c r="R1422" i="11" a="1"/>
  <c r="R1422" i="11" s="1"/>
  <c r="R1423" i="11" a="1"/>
  <c r="R1423" i="11" s="1"/>
  <c r="R1424" i="11" a="1"/>
  <c r="R1424" i="11" s="1"/>
  <c r="R1425" i="11" a="1"/>
  <c r="R1425" i="11" s="1"/>
  <c r="R1426" i="11" a="1"/>
  <c r="R1426" i="11" s="1"/>
  <c r="R1427" i="11" a="1"/>
  <c r="R1427" i="11" s="1"/>
  <c r="S1427" i="11" s="1"/>
  <c r="R1428" i="11" a="1"/>
  <c r="R1428" i="11" s="1"/>
  <c r="R1430" i="11" a="1"/>
  <c r="R1430" i="11" s="1"/>
  <c r="R1431" i="11" a="1"/>
  <c r="R1431" i="11" s="1"/>
  <c r="R1432" i="11" a="1"/>
  <c r="R1432" i="11" s="1"/>
  <c r="R1433" i="11" a="1"/>
  <c r="R1433" i="11" s="1"/>
  <c r="R1434" i="11" a="1"/>
  <c r="R1434" i="11" s="1"/>
  <c r="R1435" i="11" a="1"/>
  <c r="R1435" i="11" s="1"/>
  <c r="R1436" i="11" a="1"/>
  <c r="R1436" i="11" s="1"/>
  <c r="R1437" i="11" a="1"/>
  <c r="R1437" i="11" s="1"/>
  <c r="S1437" i="11" s="1"/>
  <c r="R1438" i="11" a="1"/>
  <c r="R1438" i="11" s="1"/>
  <c r="R1439" i="11" a="1"/>
  <c r="R1439" i="11" s="1"/>
  <c r="R1440" i="11" a="1"/>
  <c r="R1440" i="11" s="1"/>
  <c r="R1442" i="11" a="1"/>
  <c r="R1442" i="11" s="1"/>
  <c r="R1443" i="11" a="1"/>
  <c r="R1443" i="11" s="1"/>
  <c r="R1444" i="11" a="1"/>
  <c r="R1444" i="11" s="1"/>
  <c r="R1445" i="11" a="1"/>
  <c r="R1445" i="11" s="1"/>
  <c r="R1446" i="11" a="1"/>
  <c r="R1446" i="11" s="1"/>
  <c r="S1446" i="11" s="1"/>
  <c r="R1447" i="11" a="1"/>
  <c r="R1447" i="11" s="1"/>
  <c r="R1448" i="11" a="1"/>
  <c r="R1448" i="11" s="1"/>
  <c r="R1449" i="11" a="1"/>
  <c r="R1449" i="11" s="1"/>
  <c r="R1450" i="11" a="1"/>
  <c r="R1450" i="11" s="1"/>
  <c r="R1451" i="11" a="1"/>
  <c r="R1451" i="11" s="1"/>
  <c r="R1452" i="11" a="1"/>
  <c r="R1452" i="11" s="1"/>
  <c r="R1454" i="11" a="1"/>
  <c r="R1454" i="11" s="1"/>
  <c r="R1455" i="11" a="1"/>
  <c r="R1455" i="11" s="1"/>
  <c r="S1455" i="11" s="1"/>
  <c r="R1456" i="11" a="1"/>
  <c r="R1456" i="11" s="1"/>
  <c r="R1457" i="11" a="1"/>
  <c r="R1457" i="11" s="1"/>
  <c r="R1458" i="11" a="1"/>
  <c r="R1458" i="11" s="1"/>
  <c r="R1459" i="11" a="1"/>
  <c r="R1459" i="11" s="1"/>
  <c r="R1460" i="11" a="1"/>
  <c r="R1460" i="11" s="1"/>
  <c r="R1461" i="11" a="1"/>
  <c r="R1461" i="11" s="1"/>
  <c r="R1462" i="11" a="1"/>
  <c r="R1462" i="11" s="1"/>
  <c r="R1463" i="11" a="1"/>
  <c r="R1463" i="11" s="1"/>
  <c r="R1464" i="11" a="1"/>
  <c r="R1464" i="11" s="1"/>
  <c r="S1464" i="11" s="1"/>
  <c r="R1466" i="11" a="1"/>
  <c r="R1466" i="11" s="1"/>
  <c r="R1467" i="11" a="1"/>
  <c r="R1467" i="11" s="1"/>
  <c r="R1468" i="11" a="1"/>
  <c r="R1468" i="11" s="1"/>
  <c r="R1469" i="11" a="1"/>
  <c r="R1469" i="11" s="1"/>
  <c r="R1470" i="11" a="1"/>
  <c r="R1470" i="11" s="1"/>
  <c r="R1471" i="11" a="1"/>
  <c r="R1471" i="11" s="1"/>
  <c r="R1472" i="11" a="1"/>
  <c r="R1472" i="11" s="1"/>
  <c r="R1473" i="11" a="1"/>
  <c r="R1473" i="11" s="1"/>
  <c r="S1473" i="11" s="1"/>
  <c r="R1474" i="11" a="1"/>
  <c r="R1474" i="11" s="1"/>
  <c r="R1475" i="11" a="1"/>
  <c r="R1475" i="11" s="1"/>
  <c r="R1476" i="11" a="1"/>
  <c r="R1476" i="11" s="1"/>
  <c r="R1478" i="11" a="1"/>
  <c r="R1478" i="11" s="1"/>
  <c r="R1479" i="11" a="1"/>
  <c r="R1479" i="11" s="1"/>
  <c r="R1480" i="11" a="1"/>
  <c r="R1480" i="11" s="1"/>
  <c r="R1481" i="11" a="1"/>
  <c r="R1481" i="11" s="1"/>
  <c r="R1482" i="11" a="1"/>
  <c r="R1482" i="11" s="1"/>
  <c r="S1482" i="11" s="1"/>
  <c r="R1483" i="11" a="1"/>
  <c r="R1483" i="11" s="1"/>
  <c r="R1484" i="11" a="1"/>
  <c r="R1484" i="11" s="1"/>
  <c r="R1485" i="11" a="1"/>
  <c r="R1485" i="11" s="1"/>
  <c r="R1486" i="11" a="1"/>
  <c r="R1486" i="11" s="1"/>
  <c r="R1487" i="11" a="1"/>
  <c r="R1487" i="11" s="1"/>
  <c r="R1488" i="11" a="1"/>
  <c r="R1488" i="11" s="1"/>
  <c r="R1490" i="11" a="1"/>
  <c r="R1490" i="11" s="1"/>
  <c r="R1491" i="11" a="1"/>
  <c r="R1491" i="11" s="1"/>
  <c r="S1491" i="11" s="1"/>
  <c r="R1492" i="11" a="1"/>
  <c r="R1492" i="11" s="1"/>
  <c r="R1493" i="11" a="1"/>
  <c r="R1493" i="11" s="1"/>
  <c r="R1494" i="11" a="1"/>
  <c r="R1494" i="11" s="1"/>
  <c r="R1495" i="11" a="1"/>
  <c r="R1495" i="11" s="1"/>
  <c r="R1496" i="11" a="1"/>
  <c r="R1496" i="11" s="1"/>
  <c r="R1497" i="11" a="1"/>
  <c r="R1497" i="11" s="1"/>
  <c r="R1498" i="11" a="1"/>
  <c r="R1498" i="11" s="1"/>
  <c r="R1499" i="11" a="1"/>
  <c r="R1499" i="11" s="1"/>
  <c r="R1500" i="11" a="1"/>
  <c r="R1500" i="11" s="1"/>
  <c r="S1500" i="11" s="1"/>
  <c r="R1502" i="11" a="1"/>
  <c r="R1502" i="11" s="1"/>
  <c r="R1503" i="11" a="1"/>
  <c r="R1503" i="11" s="1"/>
  <c r="R1504" i="11" a="1"/>
  <c r="R1504" i="11" s="1"/>
  <c r="R1505" i="11" a="1"/>
  <c r="R1505" i="11" s="1"/>
  <c r="R1506" i="11" a="1"/>
  <c r="R1506" i="11" s="1"/>
  <c r="R1507" i="11" a="1"/>
  <c r="R1507" i="11" s="1"/>
  <c r="R1508" i="11" a="1"/>
  <c r="R1508" i="11" s="1"/>
  <c r="R1509" i="11" a="1"/>
  <c r="R1509" i="11" s="1"/>
  <c r="R1510" i="11" a="1"/>
  <c r="R1510" i="11" s="1"/>
  <c r="R1511" i="11" a="1"/>
  <c r="R1511" i="11" s="1"/>
  <c r="R1512" i="11" a="1"/>
  <c r="R1512" i="11" s="1"/>
  <c r="R1514" i="11" a="1"/>
  <c r="R1514" i="11" s="1"/>
  <c r="R1515" i="11" a="1"/>
  <c r="R1515" i="11" s="1"/>
  <c r="R1516" i="11" a="1"/>
  <c r="R1516" i="11" s="1"/>
  <c r="R1517" i="11" a="1"/>
  <c r="R1517" i="11" s="1"/>
  <c r="R1518" i="11" a="1"/>
  <c r="R1518" i="11" s="1"/>
  <c r="R1519" i="11" a="1"/>
  <c r="R1519" i="11" s="1"/>
  <c r="R1520" i="11" a="1"/>
  <c r="R1520" i="11" s="1"/>
  <c r="R1521" i="11" a="1"/>
  <c r="R1521" i="11" s="1"/>
  <c r="R1522" i="11" a="1"/>
  <c r="R1522" i="11" s="1"/>
  <c r="R1523" i="11" a="1"/>
  <c r="R1523" i="11" s="1"/>
  <c r="R1524" i="11" a="1"/>
  <c r="R1524" i="11" s="1"/>
  <c r="R1526" i="11" a="1"/>
  <c r="R1526" i="11" s="1"/>
  <c r="R1527" i="11" a="1"/>
  <c r="R1527" i="11" s="1"/>
  <c r="R1528" i="11" a="1"/>
  <c r="R1528" i="11" s="1"/>
  <c r="R1529" i="11" a="1"/>
  <c r="R1529" i="11" s="1"/>
  <c r="R1530" i="11" a="1"/>
  <c r="R1530" i="11" s="1"/>
  <c r="R1531" i="11" a="1"/>
  <c r="R1531" i="11" s="1"/>
  <c r="R1532" i="11" a="1"/>
  <c r="R1532" i="11" s="1"/>
  <c r="R1533" i="11" a="1"/>
  <c r="R1533" i="11" s="1"/>
  <c r="R1534" i="11" a="1"/>
  <c r="R1534" i="11" s="1"/>
  <c r="R1535" i="11" a="1"/>
  <c r="R1535" i="11" s="1"/>
  <c r="R1536" i="11" a="1"/>
  <c r="R1536" i="11" s="1"/>
  <c r="R1538" i="11" a="1"/>
  <c r="R1538" i="11" s="1"/>
  <c r="R1539" i="11" a="1"/>
  <c r="R1539" i="11" s="1"/>
  <c r="S1539" i="11" s="1"/>
  <c r="R1540" i="11" a="1"/>
  <c r="R1540" i="11" s="1"/>
  <c r="R1541" i="11" a="1"/>
  <c r="R1541" i="11" s="1"/>
  <c r="R1542" i="11" a="1"/>
  <c r="R1542" i="11" s="1"/>
  <c r="R1543" i="11" a="1"/>
  <c r="R1543" i="11" s="1"/>
  <c r="R1544" i="11" a="1"/>
  <c r="R1544" i="11" s="1"/>
  <c r="R1545" i="11" a="1"/>
  <c r="R1545" i="11" s="1"/>
  <c r="R1546" i="11" a="1"/>
  <c r="R1546" i="11" s="1"/>
  <c r="R1547" i="11" a="1"/>
  <c r="R1547" i="11" s="1"/>
  <c r="R1548" i="11" a="1"/>
  <c r="R1548" i="11" s="1"/>
  <c r="S1548" i="11" s="1"/>
  <c r="R1550" i="11" a="1"/>
  <c r="R1550" i="11" s="1"/>
  <c r="R1551" i="11" a="1"/>
  <c r="R1551" i="11" s="1"/>
  <c r="R1552" i="11" a="1"/>
  <c r="R1552" i="11" s="1"/>
  <c r="R1553" i="11" a="1"/>
  <c r="R1553" i="11" s="1"/>
  <c r="R1554" i="11" a="1"/>
  <c r="R1554" i="11" s="1"/>
  <c r="R1555" i="11" a="1"/>
  <c r="R1555" i="11" s="1"/>
  <c r="R1556" i="11" a="1"/>
  <c r="R1556" i="11" s="1"/>
  <c r="R1557" i="11" a="1"/>
  <c r="R1557" i="11" s="1"/>
  <c r="S1557" i="11" s="1"/>
  <c r="R1558" i="11" a="1"/>
  <c r="R1558" i="11" s="1"/>
  <c r="R1559" i="11" a="1"/>
  <c r="R1559" i="11" s="1"/>
  <c r="R1560" i="11" a="1"/>
  <c r="R1560" i="11" s="1"/>
  <c r="R1562" i="11" a="1"/>
  <c r="R1562" i="11" s="1"/>
  <c r="R1563" i="11" a="1"/>
  <c r="R1563" i="11" s="1"/>
  <c r="R1564" i="11" a="1"/>
  <c r="R1564" i="11" s="1"/>
  <c r="R1565" i="11" a="1"/>
  <c r="R1565" i="11" s="1"/>
  <c r="R1566" i="11" a="1"/>
  <c r="R1566" i="11" s="1"/>
  <c r="S1566" i="11" s="1"/>
  <c r="R1567" i="11" a="1"/>
  <c r="R1567" i="11" s="1"/>
  <c r="R1568" i="11" a="1"/>
  <c r="R1568" i="11" s="1"/>
  <c r="R1569" i="11" a="1"/>
  <c r="R1569" i="11" s="1"/>
  <c r="R1570" i="11" a="1"/>
  <c r="R1570" i="11" s="1"/>
  <c r="R1571" i="11" a="1"/>
  <c r="R1571" i="11" s="1"/>
  <c r="R1572" i="11" a="1"/>
  <c r="R1572" i="11" s="1"/>
  <c r="R1574" i="11" a="1"/>
  <c r="R1574" i="11" s="1"/>
  <c r="R1575" i="11" a="1"/>
  <c r="R1575" i="11" s="1"/>
  <c r="S1575" i="11" s="1"/>
  <c r="R1576" i="11" a="1"/>
  <c r="R1576" i="11" s="1"/>
  <c r="R1577" i="11" a="1"/>
  <c r="R1577" i="11" s="1"/>
  <c r="R1578" i="11" a="1"/>
  <c r="R1578" i="11" s="1"/>
  <c r="R1579" i="11" a="1"/>
  <c r="R1579" i="11" s="1"/>
  <c r="R1580" i="11" a="1"/>
  <c r="R1580" i="11" s="1"/>
  <c r="R1581" i="11" a="1"/>
  <c r="R1581" i="11" s="1"/>
  <c r="R1582" i="11" a="1"/>
  <c r="R1582" i="11" s="1"/>
  <c r="R1583" i="11" a="1"/>
  <c r="R1583" i="11" s="1"/>
  <c r="R1584" i="11" a="1"/>
  <c r="R1584" i="11" s="1"/>
  <c r="S1584" i="11" s="1"/>
  <c r="R1586" i="11" a="1"/>
  <c r="R1586" i="11" s="1"/>
  <c r="R1587" i="11" a="1"/>
  <c r="R1587" i="11" s="1"/>
  <c r="R1588" i="11" a="1"/>
  <c r="R1588" i="11" s="1"/>
  <c r="R1589" i="11" a="1"/>
  <c r="R1589" i="11" s="1"/>
  <c r="R1590" i="11" a="1"/>
  <c r="R1590" i="11" s="1"/>
  <c r="R1591" i="11" a="1"/>
  <c r="R1591" i="11" s="1"/>
  <c r="R1592" i="11" a="1"/>
  <c r="R1592" i="11" s="1"/>
  <c r="R1593" i="11" a="1"/>
  <c r="R1593" i="11" s="1"/>
  <c r="R1594" i="11" a="1"/>
  <c r="R1594" i="11" s="1"/>
  <c r="S1594" i="11" s="1"/>
  <c r="R1595" i="11" a="1"/>
  <c r="R1595" i="11" s="1"/>
  <c r="R1596" i="11" a="1"/>
  <c r="R1596" i="11" s="1"/>
  <c r="R1598" i="11" a="1"/>
  <c r="R1598" i="11" s="1"/>
  <c r="R1599" i="11" a="1"/>
  <c r="R1599" i="11" s="1"/>
  <c r="R1600" i="11" a="1"/>
  <c r="R1600" i="11" s="1"/>
  <c r="R1601" i="11" a="1"/>
  <c r="R1601" i="11" s="1"/>
  <c r="R1602" i="11" a="1"/>
  <c r="R1602" i="11" s="1"/>
  <c r="S1602" i="11" s="1"/>
  <c r="R1603" i="11" a="1"/>
  <c r="R1603" i="11" s="1"/>
  <c r="R1604" i="11" a="1"/>
  <c r="R1604" i="11" s="1"/>
  <c r="R1605" i="11" a="1"/>
  <c r="R1605" i="11" s="1"/>
  <c r="R1606" i="11" a="1"/>
  <c r="R1606" i="11" s="1"/>
  <c r="R1607" i="11" a="1"/>
  <c r="R1607" i="11" s="1"/>
  <c r="R1608" i="11" a="1"/>
  <c r="R1608" i="11" s="1"/>
  <c r="R1610" i="11" a="1"/>
  <c r="R1610" i="11" s="1"/>
  <c r="S1610" i="11" s="1"/>
  <c r="R1611" i="11" a="1"/>
  <c r="R1611" i="11" s="1"/>
  <c r="R1612" i="11" a="1"/>
  <c r="R1612" i="11" s="1"/>
  <c r="R1613" i="11" a="1"/>
  <c r="R1613" i="11" s="1"/>
  <c r="R1614" i="11" a="1"/>
  <c r="R1614" i="11" s="1"/>
  <c r="R1615" i="11" a="1"/>
  <c r="R1615" i="11" s="1"/>
  <c r="R1616" i="11" a="1"/>
  <c r="R1616" i="11" s="1"/>
  <c r="R1617" i="11" a="1"/>
  <c r="R1617" i="11" s="1"/>
  <c r="R1618" i="11" a="1"/>
  <c r="R1618" i="11" s="1"/>
  <c r="S1618" i="11" s="1"/>
  <c r="R1619" i="11" a="1"/>
  <c r="R1619" i="11" s="1"/>
  <c r="R1620" i="11" a="1"/>
  <c r="R1620" i="11" s="1"/>
  <c r="R1622" i="11" a="1"/>
  <c r="R1622" i="11" s="1"/>
  <c r="R1623" i="11" a="1"/>
  <c r="R1623" i="11" s="1"/>
  <c r="R1624" i="11" a="1"/>
  <c r="R1624" i="11" s="1"/>
  <c r="R1625" i="11" a="1"/>
  <c r="R1625" i="11" s="1"/>
  <c r="R1626" i="11" a="1"/>
  <c r="R1626" i="11" s="1"/>
  <c r="R1627" i="11" a="1"/>
  <c r="R1627" i="11" s="1"/>
  <c r="R1628" i="11" a="1"/>
  <c r="R1628" i="11" s="1"/>
  <c r="R1629" i="11" a="1"/>
  <c r="R1629" i="11" s="1"/>
  <c r="R1630" i="11" a="1"/>
  <c r="R1630" i="11" s="1"/>
  <c r="R1631" i="11" a="1"/>
  <c r="R1631" i="11" s="1"/>
  <c r="R1632" i="11" a="1"/>
  <c r="R1632" i="11" s="1"/>
  <c r="R1634" i="11" a="1"/>
  <c r="R1634" i="11" s="1"/>
  <c r="R1635" i="11" a="1"/>
  <c r="R1635" i="11" s="1"/>
  <c r="S1635" i="11" s="1"/>
  <c r="R1636" i="11" a="1"/>
  <c r="R1636" i="11" s="1"/>
  <c r="R1637" i="11" a="1"/>
  <c r="R1637" i="11" s="1"/>
  <c r="R1638" i="11" a="1"/>
  <c r="R1638" i="11" s="1"/>
  <c r="R1639" i="11" a="1"/>
  <c r="R1639" i="11" s="1"/>
  <c r="R1640" i="11" a="1"/>
  <c r="R1640" i="11" s="1"/>
  <c r="R1641" i="11" a="1"/>
  <c r="R1641" i="11" s="1"/>
  <c r="R1642" i="11" a="1"/>
  <c r="R1642" i="11" s="1"/>
  <c r="R1643" i="11" a="1"/>
  <c r="R1643" i="11" s="1"/>
  <c r="R1644" i="11" a="1"/>
  <c r="R1644" i="11" s="1"/>
  <c r="R1646" i="11" a="1"/>
  <c r="R1646" i="11" s="1"/>
  <c r="R1647" i="11" a="1"/>
  <c r="R1647" i="11" s="1"/>
  <c r="R1648" i="11" a="1"/>
  <c r="R1648" i="11" s="1"/>
  <c r="R1649" i="11" a="1"/>
  <c r="R1649" i="11" s="1"/>
  <c r="S1649" i="11" s="1"/>
  <c r="R1650" i="11" a="1"/>
  <c r="R1650" i="11" s="1"/>
  <c r="R1651" i="11" a="1"/>
  <c r="R1651" i="11" s="1"/>
  <c r="R1652" i="11" a="1"/>
  <c r="R1652" i="11" s="1"/>
  <c r="R1653" i="11" a="1"/>
  <c r="R1653" i="11" s="1"/>
  <c r="R1654" i="11" a="1"/>
  <c r="R1654" i="11" s="1"/>
  <c r="R1655" i="11" a="1"/>
  <c r="R1655" i="11" s="1"/>
  <c r="R1656" i="11" a="1"/>
  <c r="R1656" i="11" s="1"/>
  <c r="R1658" i="11" a="1"/>
  <c r="R1658" i="11" s="1"/>
  <c r="R1659" i="11" a="1"/>
  <c r="R1659" i="11" s="1"/>
  <c r="R1660" i="11" a="1"/>
  <c r="R1660" i="11" s="1"/>
  <c r="R1661" i="11" a="1"/>
  <c r="R1661" i="11" s="1"/>
  <c r="R1662" i="11" a="1"/>
  <c r="R1662" i="11" s="1"/>
  <c r="R1663" i="11" a="1"/>
  <c r="R1663" i="11" s="1"/>
  <c r="R1664" i="11" a="1"/>
  <c r="R1664" i="11" s="1"/>
  <c r="S1664" i="11" s="1"/>
  <c r="R1665" i="11" a="1"/>
  <c r="R1665" i="11" s="1"/>
  <c r="R1666" i="11" a="1"/>
  <c r="R1666" i="11" s="1"/>
  <c r="R1667" i="11" a="1"/>
  <c r="R1667" i="11" s="1"/>
  <c r="R1668" i="11" a="1"/>
  <c r="R1668" i="11" s="1"/>
  <c r="R1670" i="11" a="1"/>
  <c r="R1670" i="11" s="1"/>
  <c r="R1671" i="11" a="1"/>
  <c r="R1671" i="11" s="1"/>
  <c r="R1672" i="11" a="1"/>
  <c r="R1672" i="11" s="1"/>
  <c r="R1673" i="11" a="1"/>
  <c r="R1673" i="11" s="1"/>
  <c r="R1674" i="11" a="1"/>
  <c r="R1674" i="11" s="1"/>
  <c r="R1675" i="11" a="1"/>
  <c r="R1675" i="11" s="1"/>
  <c r="R1676" i="11" a="1"/>
  <c r="R1676" i="11" s="1"/>
  <c r="R1677" i="11" a="1"/>
  <c r="R1677" i="11" s="1"/>
  <c r="R1678" i="11" a="1"/>
  <c r="R1678" i="11" s="1"/>
  <c r="R1679" i="11" a="1"/>
  <c r="R1679" i="11" s="1"/>
  <c r="R1680" i="11" a="1"/>
  <c r="R1680" i="11" s="1"/>
  <c r="S1680" i="11" s="1"/>
  <c r="R1682" i="11" a="1"/>
  <c r="R1682" i="11" s="1"/>
  <c r="R1683" i="11" a="1"/>
  <c r="R1683" i="11" s="1"/>
  <c r="R1684" i="11" a="1"/>
  <c r="R1684" i="11" s="1"/>
  <c r="R1685" i="11" a="1"/>
  <c r="R1685" i="11" s="1"/>
  <c r="R1686" i="11" a="1"/>
  <c r="R1686" i="11" s="1"/>
  <c r="R1687" i="11" a="1"/>
  <c r="R1687" i="11" s="1"/>
  <c r="R1688" i="11" a="1"/>
  <c r="R1688" i="11" s="1"/>
  <c r="R1689" i="11" a="1"/>
  <c r="R1689" i="11" s="1"/>
  <c r="R1690" i="11" a="1"/>
  <c r="R1690" i="11" s="1"/>
  <c r="R1691" i="11" a="1"/>
  <c r="R1691" i="11" s="1"/>
  <c r="R1692" i="11" a="1"/>
  <c r="R1692" i="11" s="1"/>
  <c r="R1694" i="11" a="1"/>
  <c r="R1694" i="11" s="1"/>
  <c r="R1695" i="11" a="1"/>
  <c r="R1695" i="11" s="1"/>
  <c r="R1696" i="11" a="1"/>
  <c r="R1696" i="11" s="1"/>
  <c r="R1697" i="11" a="1"/>
  <c r="R1697" i="11" s="1"/>
  <c r="R1698" i="11" a="1"/>
  <c r="R1698" i="11" s="1"/>
  <c r="R1699" i="11" a="1"/>
  <c r="R1699" i="11" s="1"/>
  <c r="R1700" i="11" a="1"/>
  <c r="R1700" i="11" s="1"/>
  <c r="R1701" i="11" a="1"/>
  <c r="R1701" i="11" s="1"/>
  <c r="R1702" i="11" a="1"/>
  <c r="R1702" i="11" s="1"/>
  <c r="R1703" i="11" a="1"/>
  <c r="R1703" i="11" s="1"/>
  <c r="R1704" i="11" a="1"/>
  <c r="R1704" i="11" s="1"/>
  <c r="S1704" i="11" s="1"/>
  <c r="R1706" i="11" a="1"/>
  <c r="R1706" i="11" s="1"/>
  <c r="R1707" i="11" a="1"/>
  <c r="R1707" i="11" s="1"/>
  <c r="R1708" i="11" a="1"/>
  <c r="R1708" i="11" s="1"/>
  <c r="R1709" i="11" a="1"/>
  <c r="R1709" i="11" s="1"/>
  <c r="R1710" i="11" a="1"/>
  <c r="R1710" i="11" s="1"/>
  <c r="S1710" i="11" s="1"/>
  <c r="R1711" i="11" a="1"/>
  <c r="R1711" i="11" s="1"/>
  <c r="R1712" i="11" a="1"/>
  <c r="R1712" i="11" s="1"/>
  <c r="R1713" i="11" a="1"/>
  <c r="R1713" i="11" s="1"/>
  <c r="R1714" i="11" a="1"/>
  <c r="R1714" i="11" s="1"/>
  <c r="R1715" i="11" a="1"/>
  <c r="R1715" i="11" s="1"/>
  <c r="R1716" i="11" a="1"/>
  <c r="R1716" i="11" s="1"/>
  <c r="S1716" i="11" s="1"/>
  <c r="R1718" i="11" a="1"/>
  <c r="R1718" i="11" s="1"/>
  <c r="R1719" i="11" a="1"/>
  <c r="R1719" i="11" s="1"/>
  <c r="R1720" i="11" a="1"/>
  <c r="R1720" i="11" s="1"/>
  <c r="R1721" i="11" a="1"/>
  <c r="R1721" i="11" s="1"/>
  <c r="R1722" i="11" a="1"/>
  <c r="R1722" i="11" s="1"/>
  <c r="S1722" i="11" s="1"/>
  <c r="R1723" i="11" a="1"/>
  <c r="R1723" i="11" s="1"/>
  <c r="R1724" i="11" a="1"/>
  <c r="R1724" i="11" s="1"/>
  <c r="R1725" i="11" a="1"/>
  <c r="R1725" i="11" s="1"/>
  <c r="R1726" i="11" a="1"/>
  <c r="R1726" i="11" s="1"/>
  <c r="R1727" i="11" a="1"/>
  <c r="R1727" i="11" s="1"/>
  <c r="R1728" i="11" a="1"/>
  <c r="R1728" i="11" s="1"/>
  <c r="S1728" i="11" s="1"/>
  <c r="R1730" i="11" a="1"/>
  <c r="R1730" i="11" s="1"/>
  <c r="R1731" i="11" a="1"/>
  <c r="R1731" i="11" s="1"/>
  <c r="R1732" i="11" a="1"/>
  <c r="R1732" i="11" s="1"/>
  <c r="R1733" i="11" a="1"/>
  <c r="R1733" i="11" s="1"/>
  <c r="R1734" i="11" a="1"/>
  <c r="R1734" i="11" s="1"/>
  <c r="S1734" i="11" s="1"/>
  <c r="R1735" i="11" a="1"/>
  <c r="R1735" i="11" s="1"/>
  <c r="R1736" i="11" a="1"/>
  <c r="R1736" i="11" s="1"/>
  <c r="R1737" i="11" a="1"/>
  <c r="R1737" i="11" s="1"/>
  <c r="R1738" i="11" a="1"/>
  <c r="R1738" i="11" s="1"/>
  <c r="R1739" i="11" a="1"/>
  <c r="R1739" i="11" s="1"/>
  <c r="R1740" i="11" a="1"/>
  <c r="R1740" i="11" s="1"/>
  <c r="R1742" i="11" a="1"/>
  <c r="R1742" i="11" s="1"/>
  <c r="R1743" i="11" a="1"/>
  <c r="R1743" i="11" s="1"/>
  <c r="R1744" i="11" a="1"/>
  <c r="R1744" i="11" s="1"/>
  <c r="R1745" i="11" a="1"/>
  <c r="R1745" i="11" s="1"/>
  <c r="R1746" i="11" a="1"/>
  <c r="R1746" i="11" s="1"/>
  <c r="R1747" i="11" a="1"/>
  <c r="R1747" i="11" s="1"/>
  <c r="R1748" i="11" a="1"/>
  <c r="R1748" i="11" s="1"/>
  <c r="R1749" i="11" a="1"/>
  <c r="R1749" i="11" s="1"/>
  <c r="R1750" i="11" a="1"/>
  <c r="R1750" i="11" s="1"/>
  <c r="S1750" i="11" s="1"/>
  <c r="R1751" i="11" a="1"/>
  <c r="R1751" i="11" s="1"/>
  <c r="R1752" i="11" a="1"/>
  <c r="R1752" i="11" s="1"/>
  <c r="R1754" i="11" a="1"/>
  <c r="R1754" i="11" s="1"/>
  <c r="R1755" i="11" a="1"/>
  <c r="R1755" i="11" s="1"/>
  <c r="S1755" i="11" s="1"/>
  <c r="R1756" i="11" a="1"/>
  <c r="R1756" i="11" s="1"/>
  <c r="R1757" i="11" a="1"/>
  <c r="R1757" i="11" s="1"/>
  <c r="R1758" i="11" a="1"/>
  <c r="R1758" i="11" s="1"/>
  <c r="R1759" i="11" a="1"/>
  <c r="R1759" i="11" s="1"/>
  <c r="R1760" i="11" a="1"/>
  <c r="R1760" i="11" s="1"/>
  <c r="R1761" i="11" a="1"/>
  <c r="R1761" i="11" s="1"/>
  <c r="R1762" i="11" a="1"/>
  <c r="R1762" i="11" s="1"/>
  <c r="R1763" i="11" a="1"/>
  <c r="R1763" i="11" s="1"/>
  <c r="R1764" i="11" a="1"/>
  <c r="R1764" i="11" s="1"/>
  <c r="R1766" i="11" a="1"/>
  <c r="R1766" i="11" s="1"/>
  <c r="R1767" i="11" a="1"/>
  <c r="R1767" i="11" s="1"/>
  <c r="R1768" i="11" a="1"/>
  <c r="R1768" i="11" s="1"/>
  <c r="R1769" i="11" a="1"/>
  <c r="R1769" i="11" s="1"/>
  <c r="R1770" i="11" a="1"/>
  <c r="R1770" i="11" s="1"/>
  <c r="S1770" i="11" s="1"/>
  <c r="R1771" i="11" a="1"/>
  <c r="R1771" i="11" s="1"/>
  <c r="R1772" i="11" a="1"/>
  <c r="R1772" i="11" s="1"/>
  <c r="R1773" i="11" a="1"/>
  <c r="R1773" i="11" s="1"/>
  <c r="R1774" i="11" a="1"/>
  <c r="R1774" i="11" s="1"/>
  <c r="R1775" i="11" a="1"/>
  <c r="R1775" i="11" s="1"/>
  <c r="S1775" i="11" s="1"/>
  <c r="R1776" i="11" a="1"/>
  <c r="R1776" i="11" s="1"/>
  <c r="R1778" i="11" a="1"/>
  <c r="R1778" i="11" s="1"/>
  <c r="R1779" i="11" a="1"/>
  <c r="R1779" i="11" s="1"/>
  <c r="R1780" i="11" a="1"/>
  <c r="R1780" i="11" s="1"/>
  <c r="S1780" i="11" s="1"/>
  <c r="R1781" i="11" a="1"/>
  <c r="R1781" i="11" s="1"/>
  <c r="R1782" i="11" a="1"/>
  <c r="R1782" i="11" s="1"/>
  <c r="R1783" i="11" a="1"/>
  <c r="R1783" i="11" s="1"/>
  <c r="R1784" i="11" a="1"/>
  <c r="R1784" i="11" s="1"/>
  <c r="R1785" i="11" a="1"/>
  <c r="R1785" i="11" s="1"/>
  <c r="S1785" i="11" s="1"/>
  <c r="R1786" i="11" a="1"/>
  <c r="R1786" i="11" s="1"/>
  <c r="R1787" i="11" a="1"/>
  <c r="R1787" i="11" s="1"/>
  <c r="R1788" i="11" a="1"/>
  <c r="R1788" i="11" s="1"/>
  <c r="R1790" i="11" a="1"/>
  <c r="R1790" i="11" s="1"/>
  <c r="S1790" i="11" s="1"/>
  <c r="R1791" i="11" a="1"/>
  <c r="R1791" i="11" s="1"/>
  <c r="R1792" i="11" a="1"/>
  <c r="R1792" i="11" s="1"/>
  <c r="R1793" i="11" a="1"/>
  <c r="R1793" i="11" s="1"/>
  <c r="R1794" i="11" a="1"/>
  <c r="R1794" i="11" s="1"/>
  <c r="R1795" i="11" a="1"/>
  <c r="R1795" i="11" s="1"/>
  <c r="S1795" i="11" s="1"/>
  <c r="R1796" i="11" a="1"/>
  <c r="R1796" i="11" s="1"/>
  <c r="R1797" i="11" a="1"/>
  <c r="R1797" i="11" s="1"/>
  <c r="R1798" i="11" a="1"/>
  <c r="R1798" i="11" s="1"/>
  <c r="R1799" i="11" a="1"/>
  <c r="R1799" i="11" s="1"/>
  <c r="R1800" i="11" a="1"/>
  <c r="R1800" i="11" s="1"/>
  <c r="S1800" i="11" s="1"/>
  <c r="R1802" i="11" a="1"/>
  <c r="R1802" i="11" s="1"/>
  <c r="R1803" i="11" a="1"/>
  <c r="R1803" i="11" s="1"/>
  <c r="R1804" i="11" a="1"/>
  <c r="R1804" i="11" s="1"/>
  <c r="R1805" i="11" a="1"/>
  <c r="R1805" i="11" s="1"/>
  <c r="S1805" i="11" s="1"/>
  <c r="R1806" i="11" a="1"/>
  <c r="R1806" i="11" s="1"/>
  <c r="R1807" i="11" a="1"/>
  <c r="R1807" i="11" s="1"/>
  <c r="R1808" i="11" a="1"/>
  <c r="R1808" i="11" s="1"/>
  <c r="R1809" i="11" a="1"/>
  <c r="R1809" i="11" s="1"/>
  <c r="R1810" i="11" a="1"/>
  <c r="R1810" i="11" s="1"/>
  <c r="S1810" i="11" s="1"/>
  <c r="R1811" i="11" a="1"/>
  <c r="R1811" i="11" s="1"/>
  <c r="R1812" i="11" a="1"/>
  <c r="R1812" i="11" s="1"/>
  <c r="R1814" i="11" a="1"/>
  <c r="R1814" i="11" s="1"/>
  <c r="R1815" i="11" a="1"/>
  <c r="R1815" i="11" s="1"/>
  <c r="S1815" i="11" s="1"/>
  <c r="R1816" i="11" a="1"/>
  <c r="R1816" i="11" s="1"/>
  <c r="R1817" i="11" a="1"/>
  <c r="R1817" i="11" s="1"/>
  <c r="R1818" i="11" a="1"/>
  <c r="R1818" i="11" s="1"/>
  <c r="R1819" i="11" a="1"/>
  <c r="R1819" i="11" s="1"/>
  <c r="R1820" i="11" a="1"/>
  <c r="R1820" i="11" s="1"/>
  <c r="S1820" i="11" s="1"/>
  <c r="R1821" i="11" a="1"/>
  <c r="R1821" i="11" s="1"/>
  <c r="R1822" i="11" a="1"/>
  <c r="R1822" i="11" s="1"/>
  <c r="R1823" i="11" a="1"/>
  <c r="R1823" i="11" s="1"/>
  <c r="R1824" i="11" a="1"/>
  <c r="R1824" i="11" s="1"/>
  <c r="R1826" i="11" a="1"/>
  <c r="R1826" i="11" s="1"/>
  <c r="R1827" i="11" a="1"/>
  <c r="R1827" i="11" s="1"/>
  <c r="R1828" i="11" a="1"/>
  <c r="R1828" i="11" s="1"/>
  <c r="R1829" i="11" a="1"/>
  <c r="R1829" i="11" s="1"/>
  <c r="R1830" i="11" a="1"/>
  <c r="R1830" i="11" s="1"/>
  <c r="S1830" i="11" s="1"/>
  <c r="R1831" i="11" a="1"/>
  <c r="R1831" i="11" s="1"/>
  <c r="R1832" i="11" a="1"/>
  <c r="R1832" i="11" s="1"/>
  <c r="R1833" i="11" a="1"/>
  <c r="R1833" i="11" s="1"/>
  <c r="R1834" i="11" a="1"/>
  <c r="R1834" i="11" s="1"/>
  <c r="R1835" i="11" a="1"/>
  <c r="R1835" i="11" s="1"/>
  <c r="S1835" i="11" s="1"/>
  <c r="R1836" i="11" a="1"/>
  <c r="R1836" i="11" s="1"/>
  <c r="R1838" i="11" a="1"/>
  <c r="R1838" i="11" s="1"/>
  <c r="R1839" i="11" a="1"/>
  <c r="R1839" i="11" s="1"/>
  <c r="R1840" i="11" a="1"/>
  <c r="R1840" i="11" s="1"/>
  <c r="S1840" i="11" s="1"/>
  <c r="R1841" i="11" a="1"/>
  <c r="R1841" i="11" s="1"/>
  <c r="R1842" i="11" a="1"/>
  <c r="R1842" i="11" s="1"/>
  <c r="R1843" i="11" a="1"/>
  <c r="R1843" i="11" s="1"/>
  <c r="R1844" i="11" a="1"/>
  <c r="R1844" i="11" s="1"/>
  <c r="R1845" i="11" a="1"/>
  <c r="R1845" i="11" s="1"/>
  <c r="S1845" i="11" s="1"/>
  <c r="R1846" i="11" a="1"/>
  <c r="R1846" i="11" s="1"/>
  <c r="R1847" i="11" a="1"/>
  <c r="R1847" i="11" s="1"/>
  <c r="R1848" i="11" a="1"/>
  <c r="R1848" i="11" s="1"/>
  <c r="R1850" i="11" a="1"/>
  <c r="R1850" i="11" s="1"/>
  <c r="R1851" i="11" a="1"/>
  <c r="R1851" i="11" s="1"/>
  <c r="R1852" i="11" a="1"/>
  <c r="R1852" i="11" s="1"/>
  <c r="S1852" i="11" s="1"/>
  <c r="R1853" i="11" a="1"/>
  <c r="R1853" i="11" s="1"/>
  <c r="R1854" i="11" a="1"/>
  <c r="R1854" i="11" s="1"/>
  <c r="R1855" i="11" a="1"/>
  <c r="R1855" i="11" s="1"/>
  <c r="R1856" i="11" a="1"/>
  <c r="R1856" i="11" s="1"/>
  <c r="R1857" i="11" a="1"/>
  <c r="R1857" i="11" s="1"/>
  <c r="S1857" i="11" s="1"/>
  <c r="R1858" i="11" a="1"/>
  <c r="R1858" i="11" s="1"/>
  <c r="R1859" i="11" a="1"/>
  <c r="R1859" i="11" s="1"/>
  <c r="R1860" i="11" a="1"/>
  <c r="R1860" i="11" s="1"/>
  <c r="R1862" i="11" a="1"/>
  <c r="R1862" i="11" s="1"/>
  <c r="S1862" i="11" s="1"/>
  <c r="R1863" i="11" a="1"/>
  <c r="R1863" i="11" s="1"/>
  <c r="R1864" i="11" a="1"/>
  <c r="R1864" i="11" s="1"/>
  <c r="R1865" i="11" a="1"/>
  <c r="R1865" i="11" s="1"/>
  <c r="R1866" i="11" a="1"/>
  <c r="R1866" i="11" s="1"/>
  <c r="R1867" i="11" a="1"/>
  <c r="R1867" i="11" s="1"/>
  <c r="S1867" i="11" s="1"/>
  <c r="R1868" i="11" a="1"/>
  <c r="R1868" i="11" s="1"/>
  <c r="R1869" i="11" a="1"/>
  <c r="R1869" i="11" s="1"/>
  <c r="R1870" i="11" a="1"/>
  <c r="R1870" i="11" s="1"/>
  <c r="R1871" i="11" a="1"/>
  <c r="R1871" i="11" s="1"/>
  <c r="R1872" i="11" a="1"/>
  <c r="R1872" i="11" s="1"/>
  <c r="S1872" i="11" s="1"/>
  <c r="R1874" i="11" a="1"/>
  <c r="R1874" i="11" s="1"/>
  <c r="R1875" i="11" a="1"/>
  <c r="R1875" i="11" s="1"/>
  <c r="R1876" i="11" a="1"/>
  <c r="R1876" i="11" s="1"/>
  <c r="R1877" i="11" a="1"/>
  <c r="R1877" i="11" s="1"/>
  <c r="S1877" i="11" s="1"/>
  <c r="R1878" i="11" a="1"/>
  <c r="R1878" i="11" s="1"/>
  <c r="R1879" i="11" a="1"/>
  <c r="R1879" i="11" s="1"/>
  <c r="R1880" i="11" a="1"/>
  <c r="R1880" i="11" s="1"/>
  <c r="R1881" i="11" a="1"/>
  <c r="R1881" i="11" s="1"/>
  <c r="R1882" i="11" a="1"/>
  <c r="R1882" i="11" s="1"/>
  <c r="S1882" i="11" s="1"/>
  <c r="R1883" i="11" a="1"/>
  <c r="R1883" i="11" s="1"/>
  <c r="R1884" i="11" a="1"/>
  <c r="R1884" i="11" s="1"/>
  <c r="R1886" i="11" a="1"/>
  <c r="R1886" i="11" s="1"/>
  <c r="S1886" i="11" s="1"/>
  <c r="R1887" i="11" a="1"/>
  <c r="R1887" i="11" s="1"/>
  <c r="R1888" i="11" a="1"/>
  <c r="R1888" i="11" s="1"/>
  <c r="R1889" i="11" a="1"/>
  <c r="R1889" i="11" s="1"/>
  <c r="R1890" i="11" a="1"/>
  <c r="R1890" i="11" s="1"/>
  <c r="S1890" i="11" s="1"/>
  <c r="R1891" i="11" a="1"/>
  <c r="R1891" i="11" s="1"/>
  <c r="R1892" i="11" a="1"/>
  <c r="R1892" i="11" s="1"/>
  <c r="R1893" i="11" a="1"/>
  <c r="R1893" i="11" s="1"/>
  <c r="R1894" i="11" a="1"/>
  <c r="R1894" i="11" s="1"/>
  <c r="S1894" i="11" s="1"/>
  <c r="R1895" i="11" a="1"/>
  <c r="R1895" i="11" s="1"/>
  <c r="R1896" i="11" a="1"/>
  <c r="R1896" i="11" s="1"/>
  <c r="R1898" i="11" a="1"/>
  <c r="R1898" i="11" s="1"/>
  <c r="S1898" i="11" s="1"/>
  <c r="R1899" i="11" a="1"/>
  <c r="R1899" i="11" s="1"/>
  <c r="R1900" i="11" a="1"/>
  <c r="R1900" i="11" s="1"/>
  <c r="R1901" i="11" a="1"/>
  <c r="R1901" i="11" s="1"/>
  <c r="R1902" i="11" a="1"/>
  <c r="R1902" i="11" s="1"/>
  <c r="S1902" i="11" s="1"/>
  <c r="R1903" i="11" a="1"/>
  <c r="R1903" i="11" s="1"/>
  <c r="R1904" i="11" a="1"/>
  <c r="R1904" i="11" s="1"/>
  <c r="R1905" i="11" a="1"/>
  <c r="R1905" i="11" s="1"/>
  <c r="R1906" i="11" a="1"/>
  <c r="R1906" i="11" s="1"/>
  <c r="S1906" i="11" s="1"/>
  <c r="R1907" i="11" a="1"/>
  <c r="R1907" i="11" s="1"/>
  <c r="R1908" i="11" a="1"/>
  <c r="R1908" i="11" s="1"/>
  <c r="R1910" i="11" a="1"/>
  <c r="R1910" i="11" s="1"/>
  <c r="S1910" i="11" s="1"/>
  <c r="R1911" i="11" a="1"/>
  <c r="R1911" i="11" s="1"/>
  <c r="R1912" i="11" a="1"/>
  <c r="R1912" i="11" s="1"/>
  <c r="R1913" i="11" a="1"/>
  <c r="R1913" i="11" s="1"/>
  <c r="R1914" i="11" a="1"/>
  <c r="R1914" i="11" s="1"/>
  <c r="S1914" i="11" s="1"/>
  <c r="R1915" i="11" a="1"/>
  <c r="R1915" i="11" s="1"/>
  <c r="R1916" i="11" a="1"/>
  <c r="R1916" i="11" s="1"/>
  <c r="R1917" i="11" a="1"/>
  <c r="R1917" i="11" s="1"/>
  <c r="R1918" i="11" a="1"/>
  <c r="R1918" i="11" s="1"/>
  <c r="R1919" i="11" a="1"/>
  <c r="R1919" i="11" s="1"/>
  <c r="R1920" i="11" a="1"/>
  <c r="R1920" i="11" s="1"/>
  <c r="S1920" i="11" s="1"/>
  <c r="R1922" i="11" a="1"/>
  <c r="R1922" i="11" s="1"/>
  <c r="R1923" i="11" a="1"/>
  <c r="R1923" i="11" s="1"/>
  <c r="R1924" i="11" a="1"/>
  <c r="R1924" i="11" s="1"/>
  <c r="R1925" i="11" a="1"/>
  <c r="R1925" i="11" s="1"/>
  <c r="R1926" i="11" a="1"/>
  <c r="R1926" i="11" s="1"/>
  <c r="S1926" i="11" s="1"/>
  <c r="R1927" i="11" a="1"/>
  <c r="R1927" i="11" s="1"/>
  <c r="R1928" i="11" a="1"/>
  <c r="R1928" i="11" s="1"/>
  <c r="R1929" i="11" a="1"/>
  <c r="R1929" i="11" s="1"/>
  <c r="R1930" i="11" a="1"/>
  <c r="R1930" i="11" s="1"/>
  <c r="S1930" i="11" s="1"/>
  <c r="R1931" i="11" a="1"/>
  <c r="R1931" i="11" s="1"/>
  <c r="R1932" i="11" a="1"/>
  <c r="R1932" i="11" s="1"/>
  <c r="R1934" i="11" a="1"/>
  <c r="R1934" i="11" s="1"/>
  <c r="S1934" i="11" s="1"/>
  <c r="R1935" i="11" a="1"/>
  <c r="R1935" i="11" s="1"/>
  <c r="R1936" i="11" a="1"/>
  <c r="R1936" i="11" s="1"/>
  <c r="R1937" i="11" a="1"/>
  <c r="R1937" i="11" s="1"/>
  <c r="R1938" i="11" a="1"/>
  <c r="R1938" i="11" s="1"/>
  <c r="S1938" i="11" s="1"/>
  <c r="R1939" i="11" a="1"/>
  <c r="R1939" i="11" s="1"/>
  <c r="R1940" i="11" a="1"/>
  <c r="R1940" i="11" s="1"/>
  <c r="R1941" i="11" a="1"/>
  <c r="R1941" i="11" s="1"/>
  <c r="R1942" i="11" a="1"/>
  <c r="R1942" i="11" s="1"/>
  <c r="S1942" i="11" s="1"/>
  <c r="R1943" i="11" a="1"/>
  <c r="R1943" i="11" s="1"/>
  <c r="R1944" i="11" a="1"/>
  <c r="R1944" i="11" s="1"/>
  <c r="R1946" i="11" a="1"/>
  <c r="R1946" i="11" s="1"/>
  <c r="S1946" i="11" s="1"/>
  <c r="R1947" i="11" a="1"/>
  <c r="R1947" i="11" s="1"/>
  <c r="R1948" i="11" a="1"/>
  <c r="R1948" i="11" s="1"/>
  <c r="R1949" i="11" a="1"/>
  <c r="R1949" i="11" s="1"/>
  <c r="R1950" i="11" a="1"/>
  <c r="R1950" i="11" s="1"/>
  <c r="S1950" i="11" s="1"/>
  <c r="R1951" i="11" a="1"/>
  <c r="R1951" i="11" s="1"/>
  <c r="R1952" i="11" a="1"/>
  <c r="R1952" i="11" s="1"/>
  <c r="R1953" i="11" a="1"/>
  <c r="R1953" i="11" s="1"/>
  <c r="R1954" i="11" a="1"/>
  <c r="R1954" i="11" s="1"/>
  <c r="R1955" i="11" a="1"/>
  <c r="R1955" i="11" s="1"/>
  <c r="R1956" i="11" a="1"/>
  <c r="R1956" i="11" s="1"/>
  <c r="R1958" i="11" a="1"/>
  <c r="R1958" i="11" s="1"/>
  <c r="R1959" i="11" a="1"/>
  <c r="R1959" i="11" s="1"/>
  <c r="S1959" i="11" s="1"/>
  <c r="R1960" i="11" a="1"/>
  <c r="R1960" i="11" s="1"/>
  <c r="R1961" i="11" a="1"/>
  <c r="R1961" i="11" s="1"/>
  <c r="R1963" i="11" a="1"/>
  <c r="R1963" i="11" s="1"/>
  <c r="S1963" i="11" s="1"/>
  <c r="R1964" i="11" a="1"/>
  <c r="R1964" i="11" s="1"/>
  <c r="R1965" i="11" a="1"/>
  <c r="R1965" i="11" s="1"/>
  <c r="R1966" i="11" a="1"/>
  <c r="R1966" i="11" s="1"/>
  <c r="R1967" i="11" a="1"/>
  <c r="R1967" i="11" s="1"/>
  <c r="S1967" i="11" s="1"/>
  <c r="R1968" i="11" a="1"/>
  <c r="R1968" i="11" s="1"/>
  <c r="R1969" i="11" a="1"/>
  <c r="R1969" i="11" s="1"/>
  <c r="R1970" i="11" a="1"/>
  <c r="R1970" i="11" s="1"/>
  <c r="R1971" i="11" a="1"/>
  <c r="R1971" i="11" s="1"/>
  <c r="S1971" i="11" s="1"/>
  <c r="R1972" i="11" a="1"/>
  <c r="R1972" i="11" s="1"/>
  <c r="R1973" i="11" a="1"/>
  <c r="R1973" i="11" s="1"/>
  <c r="R1974" i="11" a="1"/>
  <c r="R1974" i="11" s="1"/>
  <c r="R1975" i="11" a="1"/>
  <c r="R1975" i="11" s="1"/>
  <c r="S1975" i="11" s="1"/>
  <c r="R1976" i="11" a="1"/>
  <c r="R1976" i="11" s="1"/>
  <c r="R1977" i="11" a="1"/>
  <c r="R1977" i="11" s="1"/>
  <c r="R1978" i="11" a="1"/>
  <c r="R1978" i="11" s="1"/>
  <c r="R1979" i="11" a="1"/>
  <c r="R1979" i="11" s="1"/>
  <c r="S1979" i="11" s="1"/>
  <c r="R1980" i="11" a="1"/>
  <c r="R1980" i="11" s="1"/>
  <c r="R1981" i="11" a="1"/>
  <c r="R1981" i="11" s="1"/>
  <c r="R1982" i="11" a="1"/>
  <c r="R1982" i="11" s="1"/>
  <c r="S1982" i="11" s="1"/>
  <c r="R1983" i="11" a="1"/>
  <c r="R1983" i="11" s="1"/>
  <c r="R1984" i="11" a="1"/>
  <c r="R1984" i="11" s="1"/>
  <c r="R1985" i="11" a="1"/>
  <c r="R1985" i="11" s="1"/>
  <c r="S1985" i="11" s="1"/>
  <c r="R1986" i="11" a="1"/>
  <c r="R1986" i="11" s="1"/>
  <c r="R1987" i="11" a="1"/>
  <c r="R1987" i="11" s="1"/>
  <c r="R1988" i="11" a="1"/>
  <c r="R1988" i="11" s="1"/>
  <c r="S1988" i="11" s="1"/>
  <c r="R1989" i="11" a="1"/>
  <c r="R1989" i="11" s="1"/>
  <c r="R1990" i="11" a="1"/>
  <c r="R1990" i="11" s="1"/>
  <c r="R1991" i="11" a="1"/>
  <c r="R1991" i="11" s="1"/>
  <c r="S1991" i="11" s="1"/>
  <c r="R1992" i="11" a="1"/>
  <c r="R1992" i="11" s="1"/>
  <c r="R1993" i="11" a="1"/>
  <c r="R1993" i="11" s="1"/>
  <c r="R1994" i="11" a="1"/>
  <c r="R1994" i="11" s="1"/>
  <c r="S1994" i="11" s="1"/>
  <c r="R1995" i="11" a="1"/>
  <c r="R1995" i="11" s="1"/>
  <c r="R1996" i="11" a="1"/>
  <c r="R1996" i="11" s="1"/>
  <c r="R1997" i="11" a="1"/>
  <c r="R1997" i="11" s="1"/>
  <c r="S1997" i="11" s="1"/>
  <c r="R1998" i="11" a="1"/>
  <c r="R1998" i="11" s="1"/>
  <c r="R1999" i="11" a="1"/>
  <c r="R1999" i="11" s="1"/>
  <c r="R2000" i="11" a="1"/>
  <c r="R2000" i="11" s="1"/>
  <c r="S2000" i="11" s="1"/>
  <c r="R2001" i="11" a="1"/>
  <c r="R2001" i="11" s="1"/>
  <c r="R2002" i="11" a="1"/>
  <c r="R2002" i="11" s="1"/>
  <c r="R2003" i="11" a="1"/>
  <c r="R2003" i="11" s="1"/>
  <c r="S2003" i="11" s="1"/>
  <c r="R2004" i="11" a="1"/>
  <c r="R2004" i="11" s="1"/>
  <c r="R2005" i="11" a="1"/>
  <c r="R2005" i="11" s="1"/>
  <c r="R2006" i="11" a="1"/>
  <c r="R2006" i="11" s="1"/>
  <c r="S2006" i="11" s="1"/>
  <c r="R2007" i="11" a="1"/>
  <c r="R2007" i="11" s="1"/>
  <c r="R2008" i="11" a="1"/>
  <c r="R2008" i="11" s="1"/>
  <c r="R2009" i="11" a="1"/>
  <c r="R2009" i="11" s="1"/>
  <c r="S2009" i="11" s="1"/>
  <c r="R2010" i="11" a="1"/>
  <c r="R2010" i="11" s="1"/>
  <c r="R2011" i="11" a="1"/>
  <c r="R2011" i="11" s="1"/>
  <c r="R2012" i="11" a="1"/>
  <c r="R2012" i="11" s="1"/>
  <c r="R2013" i="11" a="1"/>
  <c r="R2013" i="11" s="1"/>
  <c r="R2014" i="11" a="1"/>
  <c r="R2014" i="11" s="1"/>
  <c r="R2015" i="11" a="1"/>
  <c r="R2015" i="11" s="1"/>
  <c r="R2016" i="11" a="1"/>
  <c r="R2016" i="11" s="1"/>
  <c r="S2016" i="11" s="1"/>
  <c r="R2017" i="11" a="1"/>
  <c r="R2017" i="11" s="1"/>
  <c r="R2018" i="11" a="1"/>
  <c r="R2018" i="11" s="1"/>
  <c r="R2019" i="11" a="1"/>
  <c r="R2019" i="11" s="1"/>
  <c r="S2019" i="11" s="1"/>
  <c r="R2020" i="11" a="1"/>
  <c r="R2020" i="11" s="1"/>
  <c r="R2021" i="11" a="1"/>
  <c r="R2021" i="11" s="1"/>
  <c r="R2022" i="11" a="1"/>
  <c r="R2022" i="11" s="1"/>
  <c r="S2022" i="11" s="1"/>
  <c r="R2023" i="11" a="1"/>
  <c r="R2023" i="11" s="1"/>
  <c r="R2024" i="11" a="1"/>
  <c r="R2024" i="11" s="1"/>
  <c r="R2025" i="11" a="1"/>
  <c r="R2025" i="11" s="1"/>
  <c r="S2025" i="11" s="1"/>
  <c r="R2026" i="11" a="1"/>
  <c r="R2026" i="11" s="1"/>
  <c r="R2027" i="11" a="1"/>
  <c r="R2027" i="11" s="1"/>
  <c r="R2028" i="11" a="1"/>
  <c r="R2028" i="11" s="1"/>
  <c r="S2028" i="11" s="1"/>
  <c r="R2029" i="11" a="1"/>
  <c r="R2029" i="11" s="1"/>
  <c r="R2030" i="11" a="1"/>
  <c r="R2030" i="11" s="1"/>
  <c r="R2031" i="11" a="1"/>
  <c r="R2031" i="11" s="1"/>
  <c r="S2031" i="11" s="1"/>
  <c r="R2032" i="11" a="1"/>
  <c r="R2032" i="11" s="1"/>
  <c r="R2033" i="11" a="1"/>
  <c r="R2033" i="11" s="1"/>
  <c r="R2034" i="11" a="1"/>
  <c r="R2034" i="11" s="1"/>
  <c r="S2034" i="11" s="1"/>
  <c r="R2035" i="11" a="1"/>
  <c r="R2035" i="11" s="1"/>
  <c r="R2036" i="11" a="1"/>
  <c r="R2036" i="11" s="1"/>
  <c r="R2037" i="11" a="1"/>
  <c r="R2037" i="11" s="1"/>
  <c r="S2037" i="11" s="1"/>
  <c r="R2038" i="11" a="1"/>
  <c r="R2038" i="11" s="1"/>
  <c r="R2039" i="11" a="1"/>
  <c r="R2039" i="11" s="1"/>
  <c r="R2040" i="11" a="1"/>
  <c r="R2040" i="11" s="1"/>
  <c r="S2040" i="11" s="1"/>
  <c r="R2041" i="11" a="1"/>
  <c r="R2041" i="11" s="1"/>
  <c r="R2042" i="11" a="1"/>
  <c r="R2042" i="11" s="1"/>
  <c r="R2043" i="11" a="1"/>
  <c r="R2043" i="11" s="1"/>
  <c r="S2043" i="11" s="1"/>
  <c r="R2044" i="11" a="1"/>
  <c r="R2044" i="11" s="1"/>
  <c r="R2045" i="11" a="1"/>
  <c r="R2045" i="11" s="1"/>
  <c r="R2046" i="11" a="1"/>
  <c r="R2046" i="11" s="1"/>
  <c r="S2046" i="11" s="1"/>
  <c r="R2047" i="11" a="1"/>
  <c r="R2047" i="11" s="1"/>
  <c r="R2048" i="11" a="1"/>
  <c r="R2048" i="11" s="1"/>
  <c r="S2048" i="11" s="1"/>
  <c r="R2049" i="11" a="1"/>
  <c r="R2049" i="11" s="1"/>
  <c r="R2050" i="11" a="1"/>
  <c r="R2050" i="11" s="1"/>
  <c r="S2050" i="11" s="1"/>
  <c r="R2051" i="11" a="1"/>
  <c r="R2051" i="11" s="1"/>
  <c r="R2052" i="11" a="1"/>
  <c r="R2052" i="11" s="1"/>
  <c r="S2052" i="11" s="1"/>
  <c r="R2053" i="11" a="1"/>
  <c r="R2053" i="11" s="1"/>
  <c r="R2054" i="11" a="1"/>
  <c r="R2054" i="11" s="1"/>
  <c r="S2054" i="11" s="1"/>
  <c r="R2055" i="11" a="1"/>
  <c r="R2055" i="11" s="1"/>
  <c r="R2056" i="11" a="1"/>
  <c r="R2056" i="11" s="1"/>
  <c r="S2056" i="11" s="1"/>
  <c r="R2057" i="11" a="1"/>
  <c r="R2057" i="11" s="1"/>
  <c r="R2058" i="11" a="1"/>
  <c r="R2058" i="11" s="1"/>
  <c r="S2058" i="11" s="1"/>
  <c r="R2059" i="11" a="1"/>
  <c r="R2059" i="11" s="1"/>
  <c r="R2060" i="11" a="1"/>
  <c r="R2060" i="11" s="1"/>
  <c r="S2060" i="11" s="1"/>
  <c r="R2061" i="11" a="1"/>
  <c r="R2061" i="11" s="1"/>
  <c r="R2062" i="11" a="1"/>
  <c r="R2062" i="11" s="1"/>
  <c r="S2062" i="11" s="1"/>
  <c r="R2063" i="11" a="1"/>
  <c r="R2063" i="11" s="1"/>
  <c r="R2064" i="11" a="1"/>
  <c r="R2064" i="11" s="1"/>
  <c r="S2064" i="11" s="1"/>
  <c r="R2065" i="11" a="1"/>
  <c r="R2065" i="11" s="1"/>
  <c r="R2066" i="11" a="1"/>
  <c r="R2066" i="11" s="1"/>
  <c r="S2066" i="11" s="1"/>
  <c r="R2067" i="11" a="1"/>
  <c r="R2067" i="11" s="1"/>
  <c r="R2068" i="11" a="1"/>
  <c r="R2068" i="11" s="1"/>
  <c r="S2068" i="11" s="1"/>
  <c r="R2069" i="11" a="1"/>
  <c r="R2069" i="11" s="1"/>
  <c r="R2070" i="11" a="1"/>
  <c r="R2070" i="11" s="1"/>
  <c r="S2070" i="11" s="1"/>
  <c r="R2071" i="11" a="1"/>
  <c r="R2071" i="11" s="1"/>
  <c r="R2072" i="11" a="1"/>
  <c r="R2072" i="11" s="1"/>
  <c r="S2072" i="11" s="1"/>
  <c r="R2073" i="11" a="1"/>
  <c r="R2073" i="11" s="1"/>
  <c r="R2074" i="11" a="1"/>
  <c r="R2074" i="11" s="1"/>
  <c r="S2074" i="11" s="1"/>
  <c r="R2075" i="11" a="1"/>
  <c r="R2075" i="11" s="1"/>
  <c r="R2076" i="11" a="1"/>
  <c r="R2076" i="11" s="1"/>
  <c r="S2076" i="11" s="1"/>
  <c r="R2077" i="11" a="1"/>
  <c r="R2077" i="11" s="1"/>
  <c r="R2078" i="11" a="1"/>
  <c r="R2078" i="11" s="1"/>
  <c r="S2078" i="11" s="1"/>
  <c r="R2079" i="11" a="1"/>
  <c r="R2079" i="11" s="1"/>
  <c r="R2080" i="11" a="1"/>
  <c r="R2080" i="11" s="1"/>
  <c r="S2080" i="11" s="1"/>
  <c r="R2081" i="11" a="1"/>
  <c r="R2081" i="11" s="1"/>
  <c r="R2082" i="11" a="1"/>
  <c r="R2082" i="11" s="1"/>
  <c r="S2082" i="11" s="1"/>
  <c r="R2083" i="11" a="1"/>
  <c r="R2083" i="11" s="1"/>
  <c r="R2084" i="11" a="1"/>
  <c r="R2084" i="11" s="1"/>
  <c r="S2084" i="11" s="1"/>
  <c r="R2085" i="11" a="1"/>
  <c r="R2085" i="11" s="1"/>
  <c r="R2086" i="11" a="1"/>
  <c r="R2086" i="11" s="1"/>
  <c r="S2086" i="11" s="1"/>
  <c r="R2087" i="11" a="1"/>
  <c r="R2087" i="11" s="1"/>
  <c r="R2088" i="11" a="1"/>
  <c r="R2088" i="11" s="1"/>
  <c r="S2088" i="11" s="1"/>
  <c r="R2089" i="11" a="1"/>
  <c r="R2089" i="11" s="1"/>
  <c r="R2090" i="11" a="1"/>
  <c r="R2090" i="11" s="1"/>
  <c r="S2090" i="11" s="1"/>
  <c r="R2091" i="11" a="1"/>
  <c r="R2091" i="11" s="1"/>
  <c r="R2092" i="11" a="1"/>
  <c r="R2092" i="11" s="1"/>
  <c r="S2092" i="11" s="1"/>
  <c r="R2093" i="11" a="1"/>
  <c r="R2093" i="11" s="1"/>
  <c r="R2094" i="11" a="1"/>
  <c r="R2094" i="11" s="1"/>
  <c r="S2094" i="11" s="1"/>
  <c r="R2095" i="11" a="1"/>
  <c r="R2095" i="11" s="1"/>
  <c r="R2096" i="11" a="1"/>
  <c r="R2096" i="11" s="1"/>
  <c r="S2096" i="11" s="1"/>
  <c r="R2097" i="11" a="1"/>
  <c r="R2097" i="11" s="1"/>
  <c r="R2098" i="11" a="1"/>
  <c r="R2098" i="11" s="1"/>
  <c r="S2098" i="11" s="1"/>
  <c r="R2099" i="11" a="1"/>
  <c r="R2099" i="11" s="1"/>
  <c r="R2100" i="11" a="1"/>
  <c r="R2100" i="11" s="1"/>
  <c r="S2100" i="11" s="1"/>
  <c r="R2101" i="11" a="1"/>
  <c r="R2101" i="11" s="1"/>
  <c r="R2102" i="11" a="1"/>
  <c r="R2102" i="11" s="1"/>
  <c r="S2102" i="11" s="1"/>
  <c r="R2103" i="11" a="1"/>
  <c r="R2103" i="11" s="1"/>
  <c r="R2104" i="11" a="1"/>
  <c r="R2104" i="11" s="1"/>
  <c r="S2104" i="11" s="1"/>
  <c r="R2105" i="11" a="1"/>
  <c r="R2105" i="11" s="1"/>
  <c r="R2106" i="11" a="1"/>
  <c r="R2106" i="11" s="1"/>
  <c r="S2106" i="11" s="1"/>
  <c r="R2107" i="11" a="1"/>
  <c r="R2107" i="11" s="1"/>
  <c r="R2108" i="11" a="1"/>
  <c r="R2108" i="11" s="1"/>
  <c r="S2108" i="11" s="1"/>
  <c r="R2109" i="11" a="1"/>
  <c r="R2109" i="11" s="1"/>
  <c r="R2110" i="11" a="1"/>
  <c r="R2110" i="11" s="1"/>
  <c r="S2110" i="11" s="1"/>
  <c r="R2111" i="11" a="1"/>
  <c r="R2111" i="11" s="1"/>
  <c r="R2112" i="11" a="1"/>
  <c r="R2112" i="11" s="1"/>
  <c r="S2112" i="11" s="1"/>
  <c r="R2113" i="11" a="1"/>
  <c r="R2113" i="11" s="1"/>
  <c r="R2114" i="11" a="1"/>
  <c r="R2114" i="11" s="1"/>
  <c r="R2115" i="11" a="1"/>
  <c r="R2115" i="11" s="1"/>
  <c r="R2116" i="11" a="1"/>
  <c r="R2116" i="11" s="1"/>
  <c r="S2116" i="11" s="1"/>
  <c r="R2117" i="11" a="1"/>
  <c r="R2117" i="11" s="1"/>
  <c r="R2118" i="11" a="1"/>
  <c r="R2118" i="11" s="1"/>
  <c r="S2118" i="11" s="1"/>
  <c r="R2119" i="11" a="1"/>
  <c r="R2119" i="11" s="1"/>
  <c r="R2120" i="11" a="1"/>
  <c r="R2120" i="11" s="1"/>
  <c r="S2120" i="11" s="1"/>
  <c r="R2121" i="11" a="1"/>
  <c r="R2121" i="11" s="1"/>
  <c r="R2122" i="11" a="1"/>
  <c r="R2122" i="11" s="1"/>
  <c r="S2122" i="11" s="1"/>
  <c r="R2123" i="11" a="1"/>
  <c r="R2123" i="11" s="1"/>
  <c r="R2124" i="11" a="1"/>
  <c r="R2124" i="11" s="1"/>
  <c r="S2124" i="11" s="1"/>
  <c r="R2125" i="11" a="1"/>
  <c r="R2125" i="11" s="1"/>
  <c r="R2126" i="11" a="1"/>
  <c r="R2126" i="11" s="1"/>
  <c r="S2126" i="11" s="1"/>
  <c r="R2127" i="11" a="1"/>
  <c r="R2127" i="11" s="1"/>
  <c r="R2128" i="11" a="1"/>
  <c r="R2128" i="11" s="1"/>
  <c r="S2128" i="11" s="1"/>
  <c r="R2129" i="11" a="1"/>
  <c r="R2129" i="11" s="1"/>
  <c r="R2130" i="11" a="1"/>
  <c r="R2130" i="11" s="1"/>
  <c r="S2130" i="11" s="1"/>
  <c r="R2131" i="11" a="1"/>
  <c r="R2131" i="11" s="1"/>
  <c r="R2132" i="11" a="1"/>
  <c r="R2132" i="11" s="1"/>
  <c r="S2132" i="11" s="1"/>
  <c r="R2133" i="11" a="1"/>
  <c r="R2133" i="11" s="1"/>
  <c r="R2134" i="11" a="1"/>
  <c r="R2134" i="11" s="1"/>
  <c r="S2134" i="11" s="1"/>
  <c r="R2135" i="11" a="1"/>
  <c r="R2135" i="11" s="1"/>
  <c r="R2136" i="11" a="1"/>
  <c r="R2136" i="11" s="1"/>
  <c r="S2136" i="11" s="1"/>
  <c r="R2137" i="11" a="1"/>
  <c r="R2137" i="11" s="1"/>
  <c r="R2138" i="11" a="1"/>
  <c r="R2138" i="11" s="1"/>
  <c r="S2138" i="11" s="1"/>
  <c r="R2139" i="11" a="1"/>
  <c r="R2139" i="11" s="1"/>
  <c r="R2140" i="11" a="1"/>
  <c r="R2140" i="11" s="1"/>
  <c r="S2140" i="11" s="1"/>
  <c r="R2141" i="11" a="1"/>
  <c r="R2141" i="11" s="1"/>
  <c r="R2142" i="11" a="1"/>
  <c r="R2142" i="11" s="1"/>
  <c r="S2142" i="11" s="1"/>
  <c r="R2143" i="11" a="1"/>
  <c r="R2143" i="11" s="1"/>
  <c r="R2144" i="11" a="1"/>
  <c r="R2144" i="11" s="1"/>
  <c r="S2144" i="11" s="1"/>
  <c r="R2145" i="11" a="1"/>
  <c r="R2145" i="11" s="1"/>
  <c r="R2146" i="11" a="1"/>
  <c r="R2146" i="11" s="1"/>
  <c r="S2146" i="11" s="1"/>
  <c r="R2147" i="11" a="1"/>
  <c r="R2147" i="11" s="1"/>
  <c r="R2148" i="11" a="1"/>
  <c r="R2148" i="11" s="1"/>
  <c r="S2148" i="11" s="1"/>
  <c r="R2149" i="11" a="1"/>
  <c r="R2149" i="11" s="1"/>
  <c r="S2149" i="11" s="1"/>
  <c r="R2150" i="11" a="1"/>
  <c r="R2150" i="11" s="1"/>
  <c r="S2150" i="11" s="1"/>
  <c r="R2151" i="11" a="1"/>
  <c r="R2151" i="11" s="1"/>
  <c r="S2151" i="11" s="1"/>
  <c r="R2152" i="11" a="1"/>
  <c r="R2152" i="11" s="1"/>
  <c r="S2152" i="11" s="1"/>
  <c r="R2153" i="11" a="1"/>
  <c r="R2153" i="11" s="1"/>
  <c r="S2153" i="11" s="1"/>
  <c r="R2154" i="11" a="1"/>
  <c r="R2154" i="11" s="1"/>
  <c r="S2154" i="11" s="1"/>
  <c r="R2155" i="11" a="1"/>
  <c r="R2155" i="11" s="1"/>
  <c r="S2155" i="11" s="1"/>
  <c r="R2156" i="11" a="1"/>
  <c r="R2156" i="11" s="1"/>
  <c r="S2156" i="11" s="1"/>
  <c r="R2157" i="11" a="1"/>
  <c r="R2157" i="11" s="1"/>
  <c r="S2157" i="11" s="1"/>
  <c r="R2158" i="11" a="1"/>
  <c r="R2158" i="11" s="1"/>
  <c r="S2158" i="11" s="1"/>
  <c r="R2159" i="11" a="1"/>
  <c r="R2159" i="11" s="1"/>
  <c r="S2159" i="11" s="1"/>
  <c r="R2160" i="11" a="1"/>
  <c r="R2160" i="11" s="1"/>
  <c r="S2160" i="11" s="1"/>
  <c r="R2161" i="11" a="1"/>
  <c r="R2161" i="11" s="1"/>
  <c r="S2161" i="11" s="1"/>
  <c r="R2162" i="11" a="1"/>
  <c r="R2162" i="11" s="1"/>
  <c r="S2162" i="11" s="1"/>
  <c r="R2163" i="11" a="1"/>
  <c r="R2163" i="11" s="1"/>
  <c r="S2163" i="11" s="1"/>
  <c r="R2164" i="11" a="1"/>
  <c r="R2164" i="11" s="1"/>
  <c r="S2164" i="11" s="1"/>
  <c r="R2165" i="11" a="1"/>
  <c r="R2165" i="11" s="1"/>
  <c r="S2165" i="11" s="1"/>
  <c r="R2166" i="11" a="1"/>
  <c r="R2166" i="11" s="1"/>
  <c r="S2166" i="11" s="1"/>
  <c r="R2167" i="11" a="1"/>
  <c r="R2167" i="11" s="1"/>
  <c r="S2167" i="11" s="1"/>
  <c r="R2168" i="11" a="1"/>
  <c r="R2168" i="11" s="1"/>
  <c r="S2168" i="11" s="1"/>
  <c r="R2169" i="11" a="1"/>
  <c r="R2169" i="11" s="1"/>
  <c r="S2169" i="11" s="1"/>
  <c r="R2170" i="11" a="1"/>
  <c r="R2170" i="11" s="1"/>
  <c r="S2170" i="11" s="1"/>
  <c r="R2171" i="11" a="1"/>
  <c r="R2171" i="11" s="1"/>
  <c r="S2171" i="11" s="1"/>
  <c r="R2172" i="11" a="1"/>
  <c r="R2172" i="11" s="1"/>
  <c r="S2172" i="11" s="1"/>
  <c r="R2173" i="11" a="1"/>
  <c r="R2173" i="11" s="1"/>
  <c r="S2173" i="11" s="1"/>
  <c r="R2174" i="11" a="1"/>
  <c r="R2174" i="11" s="1"/>
  <c r="S2174" i="11" s="1"/>
  <c r="R2175" i="11" a="1"/>
  <c r="R2175" i="11" s="1"/>
  <c r="S2175" i="11" s="1"/>
  <c r="R2176" i="11" a="1"/>
  <c r="R2176" i="11" s="1"/>
  <c r="S2176" i="11" s="1"/>
  <c r="R2177" i="11" a="1"/>
  <c r="R2177" i="11" s="1"/>
  <c r="S2177" i="11" s="1"/>
  <c r="R2178" i="11" a="1"/>
  <c r="R2178" i="11" s="1"/>
  <c r="S2178" i="11" s="1"/>
  <c r="R2179" i="11" a="1"/>
  <c r="R2179" i="11" s="1"/>
  <c r="S2179" i="11" s="1"/>
  <c r="R2180" i="11" a="1"/>
  <c r="R2180" i="11" s="1"/>
  <c r="S2180" i="11" s="1"/>
  <c r="R2181" i="11" a="1"/>
  <c r="R2181" i="11" s="1"/>
  <c r="S2181" i="11" s="1"/>
  <c r="R2182" i="11" a="1"/>
  <c r="R2182" i="11" s="1"/>
  <c r="S2182" i="11" s="1"/>
  <c r="R2183" i="11" a="1"/>
  <c r="R2183" i="11" s="1"/>
  <c r="S2183" i="11" s="1"/>
  <c r="R2184" i="11" a="1"/>
  <c r="R2184" i="11" s="1"/>
  <c r="S2184" i="11" s="1"/>
  <c r="R2185" i="11" a="1"/>
  <c r="R2185" i="11" s="1"/>
  <c r="S2185" i="11" s="1"/>
  <c r="R2186" i="11" a="1"/>
  <c r="R2186" i="11" s="1"/>
  <c r="S2186" i="11" s="1"/>
  <c r="R2187" i="11" a="1"/>
  <c r="R2187" i="11" s="1"/>
  <c r="S2187" i="11" s="1"/>
  <c r="R2188" i="11" a="1"/>
  <c r="R2188" i="11" s="1"/>
  <c r="S2188" i="11" s="1"/>
  <c r="R2189" i="11" a="1"/>
  <c r="R2189" i="11" s="1"/>
  <c r="S2189" i="11" s="1"/>
  <c r="R2190" i="11" a="1"/>
  <c r="R2190" i="11" s="1"/>
  <c r="S2190" i="11" s="1"/>
  <c r="R2191" i="11" a="1"/>
  <c r="R2191" i="11" s="1"/>
  <c r="S2191" i="11" s="1"/>
  <c r="R2192" i="11" a="1"/>
  <c r="R2192" i="11" s="1"/>
  <c r="S2192" i="11" s="1"/>
  <c r="R2193" i="11" a="1"/>
  <c r="R2193" i="11" s="1"/>
  <c r="S2193" i="11" s="1"/>
  <c r="R2194" i="11" a="1"/>
  <c r="R2194" i="11" s="1"/>
  <c r="S2194" i="11" s="1"/>
  <c r="R2195" i="11" a="1"/>
  <c r="R2195" i="11" s="1"/>
  <c r="S2195" i="11" s="1"/>
  <c r="R2196" i="11" a="1"/>
  <c r="R2196" i="11" s="1"/>
  <c r="S2196" i="11" s="1"/>
  <c r="R2197" i="11" a="1"/>
  <c r="R2197" i="11" s="1"/>
  <c r="S2197" i="11" s="1"/>
  <c r="R2198" i="11" a="1"/>
  <c r="R2198" i="11" s="1"/>
  <c r="S2198" i="11" s="1"/>
  <c r="R2199" i="11" a="1"/>
  <c r="R2199" i="11" s="1"/>
  <c r="S2199" i="11" s="1"/>
  <c r="R2200" i="11" a="1"/>
  <c r="R2200" i="11" s="1"/>
  <c r="S2200" i="11" s="1"/>
  <c r="R2201" i="11" a="1"/>
  <c r="R2201" i="11" s="1"/>
  <c r="S2201" i="11" s="1"/>
  <c r="R2202" i="11" a="1"/>
  <c r="R2202" i="11" s="1"/>
  <c r="S2202" i="11" s="1"/>
  <c r="R2203" i="11" a="1"/>
  <c r="R2203" i="11" s="1"/>
  <c r="S2203" i="11" s="1"/>
  <c r="R2204" i="11" a="1"/>
  <c r="R2204" i="11" s="1"/>
  <c r="S2204" i="11" s="1"/>
  <c r="R2205" i="11" a="1"/>
  <c r="R2205" i="11" s="1"/>
  <c r="S2205" i="11" s="1"/>
  <c r="R2206" i="11" a="1"/>
  <c r="R2206" i="11" s="1"/>
  <c r="S2206" i="11" s="1"/>
  <c r="R2207" i="11" a="1"/>
  <c r="R2207" i="11" s="1"/>
  <c r="S2207" i="11" s="1"/>
  <c r="R2208" i="11" a="1"/>
  <c r="R2208" i="11" s="1"/>
  <c r="S2208" i="11" s="1"/>
  <c r="R2209" i="11" a="1"/>
  <c r="R2209" i="11" s="1"/>
  <c r="S2209" i="11" s="1"/>
  <c r="R2210" i="11" a="1"/>
  <c r="R2210" i="11" s="1"/>
  <c r="S2210" i="11" s="1"/>
  <c r="R2211" i="11" a="1"/>
  <c r="R2211" i="11" s="1"/>
  <c r="S2211" i="11" s="1"/>
  <c r="R2212" i="11" a="1"/>
  <c r="R2212" i="11" s="1"/>
  <c r="S2212" i="11" s="1"/>
  <c r="R2213" i="11" a="1"/>
  <c r="R2213" i="11" s="1"/>
  <c r="S2213" i="11" s="1"/>
  <c r="R2214" i="11" a="1"/>
  <c r="R2214" i="11" s="1"/>
  <c r="S2214" i="11" s="1"/>
  <c r="R2215" i="11" a="1"/>
  <c r="R2215" i="11" s="1"/>
  <c r="S2215" i="11" s="1"/>
  <c r="R2216" i="11" a="1"/>
  <c r="R2216" i="11" s="1"/>
  <c r="S2216" i="11" s="1"/>
  <c r="R2217" i="11" a="1"/>
  <c r="R2217" i="11" s="1"/>
  <c r="S2217" i="11" s="1"/>
  <c r="R2218" i="11" a="1"/>
  <c r="R2218" i="11" s="1"/>
  <c r="S2218" i="11" s="1"/>
  <c r="R2220" i="11" a="1"/>
  <c r="R2220" i="11" s="1"/>
  <c r="S2220" i="11" s="1"/>
  <c r="R2" i="11" a="1"/>
  <c r="R2" i="11" s="1"/>
  <c r="P2" i="11"/>
  <c r="O2" i="11" a="1"/>
  <c r="O2" i="11" s="1"/>
  <c r="O3" i="11" a="1"/>
  <c r="O3" i="11" s="1"/>
  <c r="O4" i="11" a="1"/>
  <c r="O4" i="11" s="1"/>
  <c r="O5" i="11" a="1"/>
  <c r="O5" i="11" s="1"/>
  <c r="O6" i="11" a="1"/>
  <c r="O6" i="11" s="1"/>
  <c r="O7" i="11" a="1"/>
  <c r="O7" i="11" s="1"/>
  <c r="O8" i="11" a="1"/>
  <c r="O8" i="11" s="1"/>
  <c r="O9" i="11" a="1"/>
  <c r="O9" i="11" s="1"/>
  <c r="O10" i="11" a="1"/>
  <c r="O10" i="11" s="1"/>
  <c r="O11" i="11" a="1"/>
  <c r="O11" i="11" s="1"/>
  <c r="O12" i="11" a="1"/>
  <c r="O12" i="11" s="1"/>
  <c r="O13" i="11" a="1"/>
  <c r="O13" i="11" s="1"/>
  <c r="O14" i="11" a="1"/>
  <c r="O14" i="11" s="1"/>
  <c r="O15" i="11" a="1"/>
  <c r="O15" i="11" s="1"/>
  <c r="O16" i="11" a="1"/>
  <c r="O16" i="11" s="1"/>
  <c r="O17" i="11" a="1"/>
  <c r="O17" i="11"/>
  <c r="O18" i="11" a="1"/>
  <c r="O18" i="11" s="1"/>
  <c r="O19" i="11" a="1"/>
  <c r="O19" i="11" s="1"/>
  <c r="O20" i="11" a="1"/>
  <c r="O20" i="11" s="1"/>
  <c r="O21" i="11" a="1"/>
  <c r="O21" i="11" s="1"/>
  <c r="O22" i="11" a="1"/>
  <c r="O22" i="11" s="1"/>
  <c r="O23" i="11" a="1"/>
  <c r="O23" i="11" s="1"/>
  <c r="O24" i="11" a="1"/>
  <c r="O24" i="11" s="1"/>
  <c r="O25" i="11" a="1"/>
  <c r="O25" i="11" s="1"/>
  <c r="O26" i="11" a="1"/>
  <c r="O26" i="11" s="1"/>
  <c r="O27" i="11" a="1"/>
  <c r="O27" i="11" s="1"/>
  <c r="O28" i="11" a="1"/>
  <c r="O28" i="11" s="1"/>
  <c r="O29" i="11" a="1"/>
  <c r="O29" i="11" s="1"/>
  <c r="O30" i="11" a="1"/>
  <c r="O30" i="11" s="1"/>
  <c r="O31" i="11" a="1"/>
  <c r="O31" i="11" s="1"/>
  <c r="O32" i="11" a="1"/>
  <c r="O32" i="11" s="1"/>
  <c r="O33" i="11" a="1"/>
  <c r="O33" i="11" s="1"/>
  <c r="O34" i="11" a="1"/>
  <c r="O34" i="11" s="1"/>
  <c r="O35" i="11" a="1"/>
  <c r="O35" i="11" s="1"/>
  <c r="O36" i="11" a="1"/>
  <c r="O36" i="11" s="1"/>
  <c r="O37" i="11" a="1"/>
  <c r="O37" i="11" s="1"/>
  <c r="O38" i="11" a="1"/>
  <c r="O38" i="11" s="1"/>
  <c r="O39" i="11" a="1"/>
  <c r="O39" i="11" s="1"/>
  <c r="O40" i="11" a="1"/>
  <c r="O40" i="11" s="1"/>
  <c r="O41" i="11" a="1"/>
  <c r="O41" i="11" s="1"/>
  <c r="O42" i="11" a="1"/>
  <c r="O42" i="11" s="1"/>
  <c r="O43" i="11" a="1"/>
  <c r="O43" i="11" s="1"/>
  <c r="O44" i="11" a="1"/>
  <c r="O44" i="11" s="1"/>
  <c r="O45" i="11" a="1"/>
  <c r="O45" i="11" s="1"/>
  <c r="O46" i="11" a="1"/>
  <c r="O46" i="11" s="1"/>
  <c r="O47" i="11" a="1"/>
  <c r="O47" i="11" s="1"/>
  <c r="O48" i="11" a="1"/>
  <c r="O48" i="11" s="1"/>
  <c r="O49" i="11" a="1"/>
  <c r="O49" i="11" s="1"/>
  <c r="O50" i="11" a="1"/>
  <c r="O50" i="11" s="1"/>
  <c r="O51" i="11" a="1"/>
  <c r="O51" i="11" s="1"/>
  <c r="O52" i="11" a="1"/>
  <c r="O52" i="11" s="1"/>
  <c r="O53" i="11" a="1"/>
  <c r="O53" i="11" s="1"/>
  <c r="O54" i="11" a="1"/>
  <c r="O54" i="11" s="1"/>
  <c r="O55" i="11" a="1"/>
  <c r="O55" i="11" s="1"/>
  <c r="O56" i="11" a="1"/>
  <c r="O56" i="11" s="1"/>
  <c r="O57" i="11" a="1"/>
  <c r="O57" i="11" s="1"/>
  <c r="O58" i="11" a="1"/>
  <c r="O58" i="11" s="1"/>
  <c r="O59" i="11" a="1"/>
  <c r="O59" i="11" s="1"/>
  <c r="O60" i="11" a="1"/>
  <c r="O60" i="11" s="1"/>
  <c r="O61" i="11" a="1"/>
  <c r="O61" i="11" s="1"/>
  <c r="O62" i="11" a="1"/>
  <c r="O62" i="11" s="1"/>
  <c r="O63" i="11" a="1"/>
  <c r="O63" i="11" s="1"/>
  <c r="O64" i="11" a="1"/>
  <c r="O64" i="11" s="1"/>
  <c r="O65" i="11" a="1"/>
  <c r="O65" i="11" s="1"/>
  <c r="O66" i="11" a="1"/>
  <c r="O66" i="11" s="1"/>
  <c r="O67" i="11" a="1"/>
  <c r="O67" i="11" s="1"/>
  <c r="O68" i="11" a="1"/>
  <c r="O68" i="11" s="1"/>
  <c r="O69" i="11" a="1"/>
  <c r="O69" i="11" s="1"/>
  <c r="O70" i="11" a="1"/>
  <c r="O70" i="11" s="1"/>
  <c r="O71" i="11" a="1"/>
  <c r="O71" i="11" s="1"/>
  <c r="O72" i="11" a="1"/>
  <c r="O72" i="11" s="1"/>
  <c r="O73" i="11" a="1"/>
  <c r="O73" i="11" s="1"/>
  <c r="O74" i="11" a="1"/>
  <c r="O74" i="11" s="1"/>
  <c r="O75" i="11" a="1"/>
  <c r="O75" i="11" s="1"/>
  <c r="O76" i="11" a="1"/>
  <c r="O76" i="11" s="1"/>
  <c r="O77" i="11" a="1"/>
  <c r="O77" i="11" s="1"/>
  <c r="O78" i="11" a="1"/>
  <c r="O78" i="11" s="1"/>
  <c r="O79" i="11" a="1"/>
  <c r="O79" i="11" s="1"/>
  <c r="O80" i="11" a="1"/>
  <c r="O80" i="11" s="1"/>
  <c r="O81" i="11" a="1"/>
  <c r="O81" i="11" s="1"/>
  <c r="O82" i="11" a="1"/>
  <c r="O82" i="11" s="1"/>
  <c r="O83" i="11" a="1"/>
  <c r="O83" i="11" s="1"/>
  <c r="O84" i="11" a="1"/>
  <c r="O84" i="11" s="1"/>
  <c r="O85" i="11" a="1"/>
  <c r="O85" i="11" s="1"/>
  <c r="O86" i="11" a="1"/>
  <c r="O86" i="11" s="1"/>
  <c r="O87" i="11" a="1"/>
  <c r="O87" i="11" s="1"/>
  <c r="O88" i="11" a="1"/>
  <c r="O88" i="11" s="1"/>
  <c r="O89" i="11" a="1"/>
  <c r="O89" i="11" s="1"/>
  <c r="O90" i="11" a="1"/>
  <c r="O90" i="11" s="1"/>
  <c r="O91" i="11" a="1"/>
  <c r="O91" i="11" s="1"/>
  <c r="O92" i="11" a="1"/>
  <c r="O92" i="11" s="1"/>
  <c r="O93" i="11" a="1"/>
  <c r="O93" i="11" s="1"/>
  <c r="O94" i="11" a="1"/>
  <c r="O94" i="11" s="1"/>
  <c r="O95" i="11" a="1"/>
  <c r="O95" i="11" s="1"/>
  <c r="O96" i="11" a="1"/>
  <c r="O96" i="11" s="1"/>
  <c r="O97" i="11" a="1"/>
  <c r="O97" i="11" s="1"/>
  <c r="O98" i="11" a="1"/>
  <c r="O98" i="11" s="1"/>
  <c r="O99" i="11" a="1"/>
  <c r="O99" i="11" s="1"/>
  <c r="O100" i="11" a="1"/>
  <c r="O100" i="11" s="1"/>
  <c r="O101" i="11" a="1"/>
  <c r="O101" i="11" s="1"/>
  <c r="O102" i="11" a="1"/>
  <c r="O102" i="11" s="1"/>
  <c r="O103" i="11" a="1"/>
  <c r="O103" i="11" s="1"/>
  <c r="O104" i="11" a="1"/>
  <c r="O104" i="11" s="1"/>
  <c r="O105" i="11" a="1"/>
  <c r="O105" i="11" s="1"/>
  <c r="O106" i="11" a="1"/>
  <c r="O106" i="11" s="1"/>
  <c r="O107" i="11" a="1"/>
  <c r="O107" i="11" s="1"/>
  <c r="O108" i="11" a="1"/>
  <c r="O108" i="11" s="1"/>
  <c r="O109" i="11" a="1"/>
  <c r="O109" i="11" s="1"/>
  <c r="O110" i="11" a="1"/>
  <c r="O110" i="11" s="1"/>
  <c r="O111" i="11" a="1"/>
  <c r="O111" i="11" s="1"/>
  <c r="O112" i="11" a="1"/>
  <c r="O112" i="11" s="1"/>
  <c r="O113" i="11" a="1"/>
  <c r="O113" i="11" s="1"/>
  <c r="O114" i="11" a="1"/>
  <c r="O114" i="11" s="1"/>
  <c r="O115" i="11" a="1"/>
  <c r="O115" i="11" s="1"/>
  <c r="O116" i="11" a="1"/>
  <c r="O116" i="11" s="1"/>
  <c r="O117" i="11" a="1"/>
  <c r="O117" i="11" s="1"/>
  <c r="O118" i="11" a="1"/>
  <c r="O118" i="11" s="1"/>
  <c r="O119" i="11" a="1"/>
  <c r="O119" i="11" s="1"/>
  <c r="O120" i="11" a="1"/>
  <c r="O120" i="11" s="1"/>
  <c r="O121" i="11" a="1"/>
  <c r="O121" i="11" s="1"/>
  <c r="O122" i="11" a="1"/>
  <c r="O122" i="11" s="1"/>
  <c r="O123" i="11" a="1"/>
  <c r="O123" i="11" s="1"/>
  <c r="O124" i="11" a="1"/>
  <c r="O124" i="11" s="1"/>
  <c r="O125" i="11" a="1"/>
  <c r="O125" i="11" s="1"/>
  <c r="O126" i="11" a="1"/>
  <c r="O126" i="11" s="1"/>
  <c r="O127" i="11" a="1"/>
  <c r="O127" i="11" s="1"/>
  <c r="O128" i="11" a="1"/>
  <c r="O128" i="11" s="1"/>
  <c r="O129" i="11" a="1"/>
  <c r="O129" i="11" s="1"/>
  <c r="O130" i="11" a="1"/>
  <c r="O130" i="11" s="1"/>
  <c r="O131" i="11" a="1"/>
  <c r="O131" i="11" s="1"/>
  <c r="O132" i="11" a="1"/>
  <c r="O132" i="11" s="1"/>
  <c r="O133" i="11" a="1"/>
  <c r="O133" i="11" s="1"/>
  <c r="O134" i="11" a="1"/>
  <c r="O134" i="11" s="1"/>
  <c r="O135" i="11" a="1"/>
  <c r="O135" i="11" s="1"/>
  <c r="O136" i="11" a="1"/>
  <c r="O136" i="11" s="1"/>
  <c r="O137" i="11" a="1"/>
  <c r="O137" i="11" s="1"/>
  <c r="O138" i="11" a="1"/>
  <c r="O138" i="11"/>
  <c r="O139" i="11" a="1"/>
  <c r="O139" i="11" s="1"/>
  <c r="O140" i="11" a="1"/>
  <c r="O140" i="11"/>
  <c r="O141" i="11" a="1"/>
  <c r="O141" i="11" s="1"/>
  <c r="O142" i="11" a="1"/>
  <c r="O142" i="11" s="1"/>
  <c r="O143" i="11" a="1"/>
  <c r="O143" i="11" s="1"/>
  <c r="O144" i="11" a="1"/>
  <c r="O144" i="11" s="1"/>
  <c r="O145" i="11" a="1"/>
  <c r="O145" i="11" s="1"/>
  <c r="O146" i="11" a="1"/>
  <c r="O146" i="11" s="1"/>
  <c r="O147" i="11" a="1"/>
  <c r="O147" i="11" s="1"/>
  <c r="O148" i="11" a="1"/>
  <c r="O148" i="11" s="1"/>
  <c r="O149" i="11" a="1"/>
  <c r="O149" i="11" s="1"/>
  <c r="O150" i="11" a="1"/>
  <c r="O150" i="11" s="1"/>
  <c r="O151" i="11" a="1"/>
  <c r="O151" i="11" s="1"/>
  <c r="O152" i="11" a="1"/>
  <c r="O152" i="11" s="1"/>
  <c r="O153" i="11" a="1"/>
  <c r="O153" i="11" s="1"/>
  <c r="O154" i="11" a="1"/>
  <c r="O154" i="11" s="1"/>
  <c r="O155" i="11" a="1"/>
  <c r="O155" i="11" s="1"/>
  <c r="O156" i="11" a="1"/>
  <c r="O156" i="11" s="1"/>
  <c r="O157" i="11" a="1"/>
  <c r="O157" i="11" s="1"/>
  <c r="O158" i="11" a="1"/>
  <c r="O158" i="11" s="1"/>
  <c r="O159" i="11" a="1"/>
  <c r="O159" i="11" s="1"/>
  <c r="O160" i="11" a="1"/>
  <c r="O160" i="11" s="1"/>
  <c r="O161" i="11" a="1"/>
  <c r="O161" i="11" s="1"/>
  <c r="O162" i="11" a="1"/>
  <c r="O162" i="11" s="1"/>
  <c r="O163" i="11" a="1"/>
  <c r="O163" i="11" s="1"/>
  <c r="O164" i="11" a="1"/>
  <c r="O164" i="11" s="1"/>
  <c r="O165" i="11" a="1"/>
  <c r="O165" i="11" s="1"/>
  <c r="O166" i="11" a="1"/>
  <c r="O166" i="11" s="1"/>
  <c r="O167" i="11" a="1"/>
  <c r="O167" i="11" s="1"/>
  <c r="O168" i="11" a="1"/>
  <c r="O168" i="11" s="1"/>
  <c r="O169" i="11" a="1"/>
  <c r="O169" i="11" s="1"/>
  <c r="O170" i="11" a="1"/>
  <c r="O170" i="11" s="1"/>
  <c r="O171" i="11" a="1"/>
  <c r="O171" i="11" s="1"/>
  <c r="O172" i="11" a="1"/>
  <c r="O172" i="11" s="1"/>
  <c r="O173" i="11" a="1"/>
  <c r="O173" i="11" s="1"/>
  <c r="O174" i="11" a="1"/>
  <c r="O174" i="11" s="1"/>
  <c r="O175" i="11" a="1"/>
  <c r="O175" i="11" s="1"/>
  <c r="O176" i="11" a="1"/>
  <c r="O176" i="11" s="1"/>
  <c r="O177" i="11" a="1"/>
  <c r="O177" i="11" s="1"/>
  <c r="O178" i="11" a="1"/>
  <c r="O178" i="11" s="1"/>
  <c r="O179" i="11" a="1"/>
  <c r="O179" i="11" s="1"/>
  <c r="O180" i="11" a="1"/>
  <c r="O180" i="11" s="1"/>
  <c r="O181" i="11" a="1"/>
  <c r="O181" i="11" s="1"/>
  <c r="O182" i="11" a="1"/>
  <c r="O182" i="11" s="1"/>
  <c r="O183" i="11" a="1"/>
  <c r="O183" i="11" s="1"/>
  <c r="O184" i="11" a="1"/>
  <c r="O184" i="11" s="1"/>
  <c r="O185" i="11" a="1"/>
  <c r="O185" i="11" s="1"/>
  <c r="O186" i="11" a="1"/>
  <c r="O186" i="11" s="1"/>
  <c r="O187" i="11" a="1"/>
  <c r="O187" i="11" s="1"/>
  <c r="O188" i="11" a="1"/>
  <c r="O188" i="11" s="1"/>
  <c r="O189" i="11" a="1"/>
  <c r="O189" i="11" s="1"/>
  <c r="O190" i="11" a="1"/>
  <c r="O190" i="11" s="1"/>
  <c r="O191" i="11" a="1"/>
  <c r="O191" i="11" s="1"/>
  <c r="O192" i="11" a="1"/>
  <c r="O192" i="11" s="1"/>
  <c r="O193" i="11" a="1"/>
  <c r="O193" i="11" s="1"/>
  <c r="O194" i="11" a="1"/>
  <c r="O194" i="11" s="1"/>
  <c r="O195" i="11" a="1"/>
  <c r="O195" i="11" s="1"/>
  <c r="O196" i="11" a="1"/>
  <c r="O196" i="11" s="1"/>
  <c r="O197" i="11" a="1"/>
  <c r="O197" i="11" s="1"/>
  <c r="O198" i="11" a="1"/>
  <c r="O198" i="11" s="1"/>
  <c r="O199" i="11" a="1"/>
  <c r="O199" i="11" s="1"/>
  <c r="O200" i="11" a="1"/>
  <c r="O200" i="11" s="1"/>
  <c r="O201" i="11" a="1"/>
  <c r="O201" i="11" s="1"/>
  <c r="O202" i="11" a="1"/>
  <c r="O202" i="11" s="1"/>
  <c r="O203" i="11" a="1"/>
  <c r="O203" i="11" s="1"/>
  <c r="O204" i="11" a="1"/>
  <c r="O204" i="11" s="1"/>
  <c r="O205" i="11" a="1"/>
  <c r="O205" i="11" s="1"/>
  <c r="O206" i="11" a="1"/>
  <c r="O206" i="11" s="1"/>
  <c r="O207" i="11" a="1"/>
  <c r="O207" i="11" s="1"/>
  <c r="O208" i="11" a="1"/>
  <c r="O208" i="11" s="1"/>
  <c r="O209" i="11" a="1"/>
  <c r="O209" i="11" s="1"/>
  <c r="O210" i="11" a="1"/>
  <c r="O210" i="11" s="1"/>
  <c r="O211" i="11" a="1"/>
  <c r="O211" i="11" s="1"/>
  <c r="O212" i="11" a="1"/>
  <c r="O212" i="11" s="1"/>
  <c r="O213" i="11" a="1"/>
  <c r="O213" i="11" s="1"/>
  <c r="O214" i="11" a="1"/>
  <c r="O214" i="11" s="1"/>
  <c r="O215" i="11" a="1"/>
  <c r="O215" i="11" s="1"/>
  <c r="O216" i="11" a="1"/>
  <c r="O216" i="11" s="1"/>
  <c r="O217" i="11" a="1"/>
  <c r="O217" i="11" s="1"/>
  <c r="O218" i="11" a="1"/>
  <c r="O218" i="11" s="1"/>
  <c r="O219" i="11" a="1"/>
  <c r="O219" i="11" s="1"/>
  <c r="O220" i="11" a="1"/>
  <c r="O220" i="11" s="1"/>
  <c r="O221" i="11" a="1"/>
  <c r="O221" i="11" s="1"/>
  <c r="O222" i="11" a="1"/>
  <c r="O222" i="11" s="1"/>
  <c r="O223" i="11" a="1"/>
  <c r="O223" i="11" s="1"/>
  <c r="O224" i="11" a="1"/>
  <c r="O224" i="11" s="1"/>
  <c r="O225" i="11" a="1"/>
  <c r="O225" i="11" s="1"/>
  <c r="O226" i="11" a="1"/>
  <c r="O226" i="11" s="1"/>
  <c r="O227" i="11" a="1"/>
  <c r="O227" i="11" s="1"/>
  <c r="O228" i="11" a="1"/>
  <c r="O228" i="11" s="1"/>
  <c r="O229" i="11" a="1"/>
  <c r="O229" i="11" s="1"/>
  <c r="O230" i="11" a="1"/>
  <c r="O230" i="11" s="1"/>
  <c r="O231" i="11" a="1"/>
  <c r="O231" i="11" s="1"/>
  <c r="O232" i="11" a="1"/>
  <c r="O232" i="11" s="1"/>
  <c r="O233" i="11" a="1"/>
  <c r="O233" i="11" s="1"/>
  <c r="O234" i="11" a="1"/>
  <c r="O234" i="11" s="1"/>
  <c r="O235" i="11" a="1"/>
  <c r="O235" i="11" s="1"/>
  <c r="O236" i="11" a="1"/>
  <c r="O236" i="11" s="1"/>
  <c r="O237" i="11" a="1"/>
  <c r="O237" i="11" s="1"/>
  <c r="O238" i="11" a="1"/>
  <c r="O238" i="11" s="1"/>
  <c r="O239" i="11" a="1"/>
  <c r="O239" i="11" s="1"/>
  <c r="O240" i="11" a="1"/>
  <c r="O240" i="11" s="1"/>
  <c r="O241" i="11" a="1"/>
  <c r="O241" i="11" s="1"/>
  <c r="O242" i="11" a="1"/>
  <c r="O242" i="11" s="1"/>
  <c r="O243" i="11" a="1"/>
  <c r="O243" i="11" s="1"/>
  <c r="O244" i="11" a="1"/>
  <c r="O244" i="11" s="1"/>
  <c r="O245" i="11" a="1"/>
  <c r="O245" i="11" s="1"/>
  <c r="O246" i="11" a="1"/>
  <c r="O246" i="11" s="1"/>
  <c r="O247" i="11" a="1"/>
  <c r="O247" i="11" s="1"/>
  <c r="O248" i="11" a="1"/>
  <c r="O248" i="11" s="1"/>
  <c r="O249" i="11" a="1"/>
  <c r="O249" i="11" s="1"/>
  <c r="O250" i="11" a="1"/>
  <c r="O250" i="11" s="1"/>
  <c r="O251" i="11" a="1"/>
  <c r="O251" i="11" s="1"/>
  <c r="O252" i="11" a="1"/>
  <c r="O252" i="11" s="1"/>
  <c r="O253" i="11" a="1"/>
  <c r="O253" i="11" s="1"/>
  <c r="O254" i="11" a="1"/>
  <c r="O254" i="11" s="1"/>
  <c r="O255" i="11" a="1"/>
  <c r="O255" i="11" s="1"/>
  <c r="O256" i="11" a="1"/>
  <c r="O256" i="11" s="1"/>
  <c r="O257" i="11" a="1"/>
  <c r="O257" i="11" s="1"/>
  <c r="O258" i="11" a="1"/>
  <c r="O258" i="11" s="1"/>
  <c r="O259" i="11" a="1"/>
  <c r="O259" i="11" s="1"/>
  <c r="O260" i="11" a="1"/>
  <c r="O260" i="11" s="1"/>
  <c r="O261" i="11" a="1"/>
  <c r="O261" i="11" s="1"/>
  <c r="O262" i="11" a="1"/>
  <c r="O262" i="11" s="1"/>
  <c r="O263" i="11" a="1"/>
  <c r="O263" i="11" s="1"/>
  <c r="O264" i="11" a="1"/>
  <c r="O264" i="11" s="1"/>
  <c r="O265" i="11" a="1"/>
  <c r="O265" i="11" s="1"/>
  <c r="O266" i="11" a="1"/>
  <c r="O266" i="11" s="1"/>
  <c r="O267" i="11" a="1"/>
  <c r="O267" i="11" s="1"/>
  <c r="O268" i="11" a="1"/>
  <c r="O268" i="11" s="1"/>
  <c r="O269" i="11" a="1"/>
  <c r="O269" i="11" s="1"/>
  <c r="O270" i="11" a="1"/>
  <c r="O270" i="11" s="1"/>
  <c r="O271" i="11" a="1"/>
  <c r="O271" i="11" s="1"/>
  <c r="O272" i="11" a="1"/>
  <c r="O272" i="11" s="1"/>
  <c r="O273" i="11" a="1"/>
  <c r="O273" i="11" s="1"/>
  <c r="O274" i="11" a="1"/>
  <c r="O274" i="11" s="1"/>
  <c r="O275" i="11" a="1"/>
  <c r="O275" i="11" s="1"/>
  <c r="O276" i="11" a="1"/>
  <c r="O276" i="11" s="1"/>
  <c r="O277" i="11" a="1"/>
  <c r="O277" i="11" s="1"/>
  <c r="O278" i="11" a="1"/>
  <c r="O278" i="11" s="1"/>
  <c r="O279" i="11" a="1"/>
  <c r="O279" i="11" s="1"/>
  <c r="O280" i="11" a="1"/>
  <c r="O280" i="11" s="1"/>
  <c r="O281" i="11" a="1"/>
  <c r="O281" i="11" s="1"/>
  <c r="O282" i="11" a="1"/>
  <c r="O282" i="11" s="1"/>
  <c r="O283" i="11" a="1"/>
  <c r="O283" i="11" s="1"/>
  <c r="O284" i="11" a="1"/>
  <c r="O284" i="11" s="1"/>
  <c r="O285" i="11" a="1"/>
  <c r="O285" i="11" s="1"/>
  <c r="O286" i="11" a="1"/>
  <c r="O286" i="11" s="1"/>
  <c r="O287" i="11" a="1"/>
  <c r="O287" i="11" s="1"/>
  <c r="O288" i="11" a="1"/>
  <c r="O288" i="11" s="1"/>
  <c r="O289" i="11" a="1"/>
  <c r="O289" i="11" s="1"/>
  <c r="O290" i="11" a="1"/>
  <c r="O290" i="11" s="1"/>
  <c r="O291" i="11" a="1"/>
  <c r="O291" i="11" s="1"/>
  <c r="O292" i="11" a="1"/>
  <c r="O292" i="11" s="1"/>
  <c r="O293" i="11" a="1"/>
  <c r="O293" i="11" s="1"/>
  <c r="O294" i="11" a="1"/>
  <c r="O294" i="11" s="1"/>
  <c r="O295" i="11" a="1"/>
  <c r="O295" i="11" s="1"/>
  <c r="O296" i="11" a="1"/>
  <c r="O296" i="11" s="1"/>
  <c r="O297" i="11" a="1"/>
  <c r="O297" i="11" s="1"/>
  <c r="O298" i="11" a="1"/>
  <c r="O298" i="11" s="1"/>
  <c r="O299" i="11" a="1"/>
  <c r="O299" i="11" s="1"/>
  <c r="O300" i="11" a="1"/>
  <c r="O300" i="11" s="1"/>
  <c r="O301" i="11" a="1"/>
  <c r="O301" i="11" s="1"/>
  <c r="O302" i="11" a="1"/>
  <c r="O302" i="11" s="1"/>
  <c r="O303" i="11" a="1"/>
  <c r="O303" i="11" s="1"/>
  <c r="O304" i="11" a="1"/>
  <c r="O304" i="11" s="1"/>
  <c r="O305" i="11" a="1"/>
  <c r="O305" i="11" s="1"/>
  <c r="O306" i="11" a="1"/>
  <c r="O306" i="11" s="1"/>
  <c r="O307" i="11" a="1"/>
  <c r="O307" i="11" s="1"/>
  <c r="O308" i="11" a="1"/>
  <c r="O308" i="11" s="1"/>
  <c r="O309" i="11" a="1"/>
  <c r="O309" i="11" s="1"/>
  <c r="O310" i="11" a="1"/>
  <c r="O310" i="11" s="1"/>
  <c r="O311" i="11" a="1"/>
  <c r="O311" i="11" s="1"/>
  <c r="O312" i="11" a="1"/>
  <c r="O312" i="11" s="1"/>
  <c r="O313" i="11" a="1"/>
  <c r="O313" i="11" s="1"/>
  <c r="O314" i="11" a="1"/>
  <c r="O314" i="11" s="1"/>
  <c r="O315" i="11" a="1"/>
  <c r="O315" i="11" s="1"/>
  <c r="O316" i="11" a="1"/>
  <c r="O316" i="11" s="1"/>
  <c r="O317" i="11" a="1"/>
  <c r="O317" i="11" s="1"/>
  <c r="O318" i="11" a="1"/>
  <c r="O318" i="11" s="1"/>
  <c r="O319" i="11" a="1"/>
  <c r="O319" i="11" s="1"/>
  <c r="O320" i="11" a="1"/>
  <c r="O320" i="11" s="1"/>
  <c r="O321" i="11" a="1"/>
  <c r="O321" i="11" s="1"/>
  <c r="O322" i="11" a="1"/>
  <c r="O322" i="11" s="1"/>
  <c r="O323" i="11" a="1"/>
  <c r="O323" i="11" s="1"/>
  <c r="O324" i="11" a="1"/>
  <c r="O324" i="11" s="1"/>
  <c r="O325" i="11" a="1"/>
  <c r="O325" i="11" s="1"/>
  <c r="O326" i="11" a="1"/>
  <c r="O326" i="11" s="1"/>
  <c r="O327" i="11" a="1"/>
  <c r="O327" i="11" s="1"/>
  <c r="O328" i="11" a="1"/>
  <c r="O328" i="11" s="1"/>
  <c r="O329" i="11" a="1"/>
  <c r="O329" i="11" s="1"/>
  <c r="O330" i="11" a="1"/>
  <c r="O330" i="11" s="1"/>
  <c r="O331" i="11" a="1"/>
  <c r="O331" i="11" s="1"/>
  <c r="O332" i="11" a="1"/>
  <c r="O332" i="11" s="1"/>
  <c r="O333" i="11" a="1"/>
  <c r="O333" i="11" s="1"/>
  <c r="O334" i="11" a="1"/>
  <c r="O334" i="11" s="1"/>
  <c r="O335" i="11" a="1"/>
  <c r="O335" i="11" s="1"/>
  <c r="O336" i="11" a="1"/>
  <c r="O336" i="11" s="1"/>
  <c r="O337" i="11" a="1"/>
  <c r="O337" i="11" s="1"/>
  <c r="O338" i="11" a="1"/>
  <c r="O338" i="11" s="1"/>
  <c r="O339" i="11" a="1"/>
  <c r="O339" i="11" s="1"/>
  <c r="O340" i="11" a="1"/>
  <c r="O340" i="11" s="1"/>
  <c r="O341" i="11" a="1"/>
  <c r="O341" i="11" s="1"/>
  <c r="O342" i="11" a="1"/>
  <c r="O342" i="11" s="1"/>
  <c r="O343" i="11" a="1"/>
  <c r="O343" i="11" s="1"/>
  <c r="O344" i="11" a="1"/>
  <c r="O344" i="11" s="1"/>
  <c r="O345" i="11" a="1"/>
  <c r="O345" i="11" s="1"/>
  <c r="O346" i="11" a="1"/>
  <c r="O346" i="11" s="1"/>
  <c r="O347" i="11" a="1"/>
  <c r="O347" i="11" s="1"/>
  <c r="O348" i="11" a="1"/>
  <c r="O348" i="11" s="1"/>
  <c r="O349" i="11" a="1"/>
  <c r="O349" i="11" s="1"/>
  <c r="O350" i="11" a="1"/>
  <c r="O350" i="11" s="1"/>
  <c r="O351" i="11" a="1"/>
  <c r="O351" i="11" s="1"/>
  <c r="O352" i="11" a="1"/>
  <c r="O352" i="11" s="1"/>
  <c r="O353" i="11" a="1"/>
  <c r="O353" i="11" s="1"/>
  <c r="O354" i="11" a="1"/>
  <c r="O354" i="11" s="1"/>
  <c r="O355" i="11" a="1"/>
  <c r="O355" i="11" s="1"/>
  <c r="O356" i="11" a="1"/>
  <c r="O356" i="11" s="1"/>
  <c r="O357" i="11" a="1"/>
  <c r="O357" i="11" s="1"/>
  <c r="O358" i="11" a="1"/>
  <c r="O358" i="11" s="1"/>
  <c r="O359" i="11" a="1"/>
  <c r="O359" i="11" s="1"/>
  <c r="O360" i="11" a="1"/>
  <c r="O360" i="11" s="1"/>
  <c r="O361" i="11" a="1"/>
  <c r="O361" i="11" s="1"/>
  <c r="O362" i="11" a="1"/>
  <c r="O362" i="11" s="1"/>
  <c r="O363" i="11" a="1"/>
  <c r="O363" i="11" s="1"/>
  <c r="O364" i="11" a="1"/>
  <c r="O364" i="11" s="1"/>
  <c r="O365" i="11" a="1"/>
  <c r="O365" i="11" s="1"/>
  <c r="O366" i="11" a="1"/>
  <c r="O366" i="11" s="1"/>
  <c r="O367" i="11" a="1"/>
  <c r="O367" i="11" s="1"/>
  <c r="O368" i="11" a="1"/>
  <c r="O368" i="11" s="1"/>
  <c r="O369" i="11" a="1"/>
  <c r="O369" i="11" s="1"/>
  <c r="O370" i="11" a="1"/>
  <c r="O370" i="11" s="1"/>
  <c r="O371" i="11" a="1"/>
  <c r="O371" i="11" s="1"/>
  <c r="O372" i="11" a="1"/>
  <c r="O372" i="11" s="1"/>
  <c r="O373" i="11" a="1"/>
  <c r="O373" i="11" s="1"/>
  <c r="O374" i="11" a="1"/>
  <c r="O374" i="11" s="1"/>
  <c r="O375" i="11" a="1"/>
  <c r="O375" i="11" s="1"/>
  <c r="O376" i="11" a="1"/>
  <c r="O376" i="11" s="1"/>
  <c r="O377" i="11" a="1"/>
  <c r="O377" i="11" s="1"/>
  <c r="O378" i="11" a="1"/>
  <c r="O378" i="11" s="1"/>
  <c r="O379" i="11" a="1"/>
  <c r="O379" i="11" s="1"/>
  <c r="O380" i="11" a="1"/>
  <c r="O380" i="11" s="1"/>
  <c r="O381" i="11" a="1"/>
  <c r="O381" i="11" s="1"/>
  <c r="O382" i="11" a="1"/>
  <c r="O382" i="11" s="1"/>
  <c r="O383" i="11" a="1"/>
  <c r="O383" i="11" s="1"/>
  <c r="O384" i="11" a="1"/>
  <c r="O384" i="11" s="1"/>
  <c r="O385" i="11" a="1"/>
  <c r="O385" i="11" s="1"/>
  <c r="O386" i="11" a="1"/>
  <c r="O386" i="11" s="1"/>
  <c r="O387" i="11" a="1"/>
  <c r="O387" i="11" s="1"/>
  <c r="O388" i="11" a="1"/>
  <c r="O388" i="11" s="1"/>
  <c r="O389" i="11" a="1"/>
  <c r="O389" i="11" s="1"/>
  <c r="O390" i="11" a="1"/>
  <c r="O390" i="11" s="1"/>
  <c r="O391" i="11" a="1"/>
  <c r="O391" i="11" s="1"/>
  <c r="O392" i="11" a="1"/>
  <c r="O392" i="11" s="1"/>
  <c r="O393" i="11" a="1"/>
  <c r="O393" i="11" s="1"/>
  <c r="O394" i="11" a="1"/>
  <c r="O394" i="11" s="1"/>
  <c r="O395" i="11" a="1"/>
  <c r="O395" i="11" s="1"/>
  <c r="O396" i="11" a="1"/>
  <c r="O396" i="11" s="1"/>
  <c r="O397" i="11" a="1"/>
  <c r="O397" i="11" s="1"/>
  <c r="O398" i="11" a="1"/>
  <c r="O398" i="11" s="1"/>
  <c r="O399" i="11" a="1"/>
  <c r="O399" i="11" s="1"/>
  <c r="O400" i="11" a="1"/>
  <c r="O400" i="11" s="1"/>
  <c r="O401" i="11" a="1"/>
  <c r="O401" i="11" s="1"/>
  <c r="O402" i="11" a="1"/>
  <c r="O402" i="11" s="1"/>
  <c r="O403" i="11" a="1"/>
  <c r="O403" i="11" s="1"/>
  <c r="O404" i="11" a="1"/>
  <c r="O404" i="11" s="1"/>
  <c r="O405" i="11" a="1"/>
  <c r="O405" i="11" s="1"/>
  <c r="O406" i="11" a="1"/>
  <c r="O406" i="11" s="1"/>
  <c r="O407" i="11" a="1"/>
  <c r="O407" i="11" s="1"/>
  <c r="O408" i="11" a="1"/>
  <c r="O408" i="11" s="1"/>
  <c r="O409" i="11" a="1"/>
  <c r="O409" i="11" s="1"/>
  <c r="O410" i="11" a="1"/>
  <c r="O410" i="11" s="1"/>
  <c r="O411" i="11" a="1"/>
  <c r="O411" i="11" s="1"/>
  <c r="O412" i="11" a="1"/>
  <c r="O412" i="11" s="1"/>
  <c r="O413" i="11" a="1"/>
  <c r="O413" i="11" s="1"/>
  <c r="O414" i="11" a="1"/>
  <c r="O414" i="11" s="1"/>
  <c r="O415" i="11" a="1"/>
  <c r="O415" i="11" s="1"/>
  <c r="O416" i="11" a="1"/>
  <c r="O416" i="11" s="1"/>
  <c r="O417" i="11" a="1"/>
  <c r="O417" i="11" s="1"/>
  <c r="O418" i="11" a="1"/>
  <c r="O418" i="11" s="1"/>
  <c r="O419" i="11" a="1"/>
  <c r="O419" i="11" s="1"/>
  <c r="O420" i="11" a="1"/>
  <c r="O420" i="11" s="1"/>
  <c r="O421" i="11" a="1"/>
  <c r="O421" i="11" s="1"/>
  <c r="O422" i="11" a="1"/>
  <c r="O422" i="11" s="1"/>
  <c r="O423" i="11" a="1"/>
  <c r="O423" i="11" s="1"/>
  <c r="O424" i="11" a="1"/>
  <c r="O424" i="11" s="1"/>
  <c r="O425" i="11" a="1"/>
  <c r="O425" i="11" s="1"/>
  <c r="O426" i="11" a="1"/>
  <c r="O426" i="11" s="1"/>
  <c r="O427" i="11" a="1"/>
  <c r="O427" i="11" s="1"/>
  <c r="O428" i="11" a="1"/>
  <c r="O428" i="11" s="1"/>
  <c r="O429" i="11" a="1"/>
  <c r="O429" i="11" s="1"/>
  <c r="O430" i="11" a="1"/>
  <c r="O430" i="11" s="1"/>
  <c r="O431" i="11" a="1"/>
  <c r="O431" i="11" s="1"/>
  <c r="O432" i="11" a="1"/>
  <c r="O432" i="11" s="1"/>
  <c r="O433" i="11" a="1"/>
  <c r="O433" i="11" s="1"/>
  <c r="O434" i="11" a="1"/>
  <c r="O434" i="11" s="1"/>
  <c r="O435" i="11" a="1"/>
  <c r="O435" i="11" s="1"/>
  <c r="O436" i="11" a="1"/>
  <c r="O436" i="11" s="1"/>
  <c r="O437" i="11" a="1"/>
  <c r="O437" i="11" s="1"/>
  <c r="O438" i="11" a="1"/>
  <c r="O438" i="11" s="1"/>
  <c r="O439" i="11" a="1"/>
  <c r="O439" i="11" s="1"/>
  <c r="O440" i="11" a="1"/>
  <c r="O440" i="11" s="1"/>
  <c r="O441" i="11" a="1"/>
  <c r="O441" i="11" s="1"/>
  <c r="O442" i="11" a="1"/>
  <c r="O442" i="11" s="1"/>
  <c r="O443" i="11" a="1"/>
  <c r="O443" i="11" s="1"/>
  <c r="O444" i="11" a="1"/>
  <c r="O444" i="11" s="1"/>
  <c r="O445" i="11" a="1"/>
  <c r="O445" i="11" s="1"/>
  <c r="O446" i="11" a="1"/>
  <c r="O446" i="11"/>
  <c r="O447" i="11" a="1"/>
  <c r="O447" i="11" s="1"/>
  <c r="O448" i="11" a="1"/>
  <c r="O448" i="11" s="1"/>
  <c r="O449" i="11" a="1"/>
  <c r="O449" i="11" s="1"/>
  <c r="O450" i="11" a="1"/>
  <c r="O450" i="11"/>
  <c r="O451" i="11" a="1"/>
  <c r="O451" i="11" s="1"/>
  <c r="O452" i="11" a="1"/>
  <c r="O452" i="11" s="1"/>
  <c r="O453" i="11" a="1"/>
  <c r="O453" i="11" s="1"/>
  <c r="O454" i="11" a="1"/>
  <c r="O454" i="11" s="1"/>
  <c r="O455" i="11" a="1"/>
  <c r="O455" i="11" s="1"/>
  <c r="O456" i="11" a="1"/>
  <c r="O456" i="11" s="1"/>
  <c r="O457" i="11" a="1"/>
  <c r="O457" i="11" s="1"/>
  <c r="O458" i="11" a="1"/>
  <c r="O458" i="11" s="1"/>
  <c r="O459" i="11" a="1"/>
  <c r="O459" i="11" s="1"/>
  <c r="O460" i="11" a="1"/>
  <c r="O460" i="11" s="1"/>
  <c r="O461" i="11" a="1"/>
  <c r="O461" i="11" s="1"/>
  <c r="O462" i="11" a="1"/>
  <c r="O462" i="11" s="1"/>
  <c r="O463" i="11" a="1"/>
  <c r="O463" i="11" s="1"/>
  <c r="O464" i="11" a="1"/>
  <c r="O464" i="11" s="1"/>
  <c r="O465" i="11" a="1"/>
  <c r="O465" i="11" s="1"/>
  <c r="O466" i="11" a="1"/>
  <c r="O466" i="11" s="1"/>
  <c r="O467" i="11" a="1"/>
  <c r="O467" i="11" s="1"/>
  <c r="O468" i="11" a="1"/>
  <c r="O468" i="11"/>
  <c r="O469" i="11" a="1"/>
  <c r="O469" i="11" s="1"/>
  <c r="O470" i="11" a="1"/>
  <c r="O470" i="11" s="1"/>
  <c r="O471" i="11" a="1"/>
  <c r="O471" i="11" s="1"/>
  <c r="O472" i="11" a="1"/>
  <c r="O472" i="11" s="1"/>
  <c r="O473" i="11" a="1"/>
  <c r="O473" i="11" s="1"/>
  <c r="O474" i="11" a="1"/>
  <c r="O474" i="11" s="1"/>
  <c r="O475" i="11" a="1"/>
  <c r="O475" i="11" s="1"/>
  <c r="O476" i="11" a="1"/>
  <c r="O476" i="11" s="1"/>
  <c r="O477" i="11" a="1"/>
  <c r="O477" i="11" s="1"/>
  <c r="O478" i="11" a="1"/>
  <c r="O478" i="11" s="1"/>
  <c r="O479" i="11" a="1"/>
  <c r="O479" i="11" s="1"/>
  <c r="O480" i="11" a="1"/>
  <c r="O480" i="11" s="1"/>
  <c r="O481" i="11" a="1"/>
  <c r="O481" i="11" s="1"/>
  <c r="O482" i="11" a="1"/>
  <c r="O482" i="11" s="1"/>
  <c r="O483" i="11" a="1"/>
  <c r="O483" i="11" s="1"/>
  <c r="O484" i="11" a="1"/>
  <c r="O484" i="11" s="1"/>
  <c r="O485" i="11" a="1"/>
  <c r="O485" i="11" s="1"/>
  <c r="O486" i="11" a="1"/>
  <c r="O486" i="11" s="1"/>
  <c r="O487" i="11" a="1"/>
  <c r="O487" i="11" s="1"/>
  <c r="O488" i="11" a="1"/>
  <c r="O488" i="11" s="1"/>
  <c r="O489" i="11" a="1"/>
  <c r="O489" i="11" s="1"/>
  <c r="O490" i="11" a="1"/>
  <c r="O490" i="11" s="1"/>
  <c r="O491" i="11" a="1"/>
  <c r="O491" i="11" s="1"/>
  <c r="O492" i="11" a="1"/>
  <c r="O492" i="11" s="1"/>
  <c r="O493" i="11" a="1"/>
  <c r="O493" i="11" s="1"/>
  <c r="O494" i="11" a="1"/>
  <c r="O494" i="11" s="1"/>
  <c r="O495" i="11" a="1"/>
  <c r="O495" i="11" s="1"/>
  <c r="O496" i="11" a="1"/>
  <c r="O496" i="11" s="1"/>
  <c r="O497" i="11" a="1"/>
  <c r="O497" i="11" s="1"/>
  <c r="O498" i="11" a="1"/>
  <c r="O498" i="11" s="1"/>
  <c r="O499" i="11" a="1"/>
  <c r="O499" i="11" s="1"/>
  <c r="O500" i="11" a="1"/>
  <c r="O500" i="11" s="1"/>
  <c r="O501" i="11" a="1"/>
  <c r="O501" i="11" s="1"/>
  <c r="O502" i="11" a="1"/>
  <c r="O502" i="11" s="1"/>
  <c r="O503" i="11" a="1"/>
  <c r="O503" i="11" s="1"/>
  <c r="O504" i="11" a="1"/>
  <c r="O504" i="11" s="1"/>
  <c r="O505" i="11" a="1"/>
  <c r="O505" i="11" s="1"/>
  <c r="O506" i="11" a="1"/>
  <c r="O506" i="11" s="1"/>
  <c r="O507" i="11" a="1"/>
  <c r="O507" i="11" s="1"/>
  <c r="O508" i="11" a="1"/>
  <c r="O508" i="11" s="1"/>
  <c r="O509" i="11" a="1"/>
  <c r="O509" i="11" s="1"/>
  <c r="O510" i="11" a="1"/>
  <c r="O510" i="11" s="1"/>
  <c r="O511" i="11" a="1"/>
  <c r="O511" i="11" s="1"/>
  <c r="O512" i="11" a="1"/>
  <c r="O512" i="11" s="1"/>
  <c r="O513" i="11" a="1"/>
  <c r="O513" i="11" s="1"/>
  <c r="O514" i="11" a="1"/>
  <c r="O514" i="11" s="1"/>
  <c r="O515" i="11" a="1"/>
  <c r="O515" i="11" s="1"/>
  <c r="O516" i="11" a="1"/>
  <c r="O516" i="11" s="1"/>
  <c r="O517" i="11" a="1"/>
  <c r="O517" i="11" s="1"/>
  <c r="O518" i="11" a="1"/>
  <c r="O518" i="11" s="1"/>
  <c r="O519" i="11" a="1"/>
  <c r="O519" i="11" s="1"/>
  <c r="O520" i="11" a="1"/>
  <c r="O520" i="11" s="1"/>
  <c r="O521" i="11" a="1"/>
  <c r="O521" i="11" s="1"/>
  <c r="O522" i="11" a="1"/>
  <c r="O522" i="11" s="1"/>
  <c r="O523" i="11" a="1"/>
  <c r="O523" i="11" s="1"/>
  <c r="O524" i="11" a="1"/>
  <c r="O524" i="11" s="1"/>
  <c r="O525" i="11" a="1"/>
  <c r="O525" i="11" s="1"/>
  <c r="O526" i="11" a="1"/>
  <c r="O526" i="11" s="1"/>
  <c r="O527" i="11" a="1"/>
  <c r="O527" i="11" s="1"/>
  <c r="O528" i="11" a="1"/>
  <c r="O528" i="11" s="1"/>
  <c r="O529" i="11" a="1"/>
  <c r="O529" i="11" s="1"/>
  <c r="O530" i="11" a="1"/>
  <c r="O530" i="11" s="1"/>
  <c r="O531" i="11" a="1"/>
  <c r="O531" i="11" s="1"/>
  <c r="O532" i="11" a="1"/>
  <c r="O532" i="11" s="1"/>
  <c r="O533" i="11" a="1"/>
  <c r="O533" i="11" s="1"/>
  <c r="O534" i="11" a="1"/>
  <c r="O534" i="11" s="1"/>
  <c r="O535" i="11" a="1"/>
  <c r="O535" i="11" s="1"/>
  <c r="O536" i="11" a="1"/>
  <c r="O536" i="11" s="1"/>
  <c r="O537" i="11" a="1"/>
  <c r="O537" i="11" s="1"/>
  <c r="O538" i="11" a="1"/>
  <c r="O538" i="11" s="1"/>
  <c r="O539" i="11" a="1"/>
  <c r="O539" i="11" s="1"/>
  <c r="O540" i="11" a="1"/>
  <c r="O540" i="11" s="1"/>
  <c r="O541" i="11" a="1"/>
  <c r="O541" i="11" s="1"/>
  <c r="O542" i="11" a="1"/>
  <c r="O542" i="11" s="1"/>
  <c r="O543" i="11" a="1"/>
  <c r="O543" i="11" s="1"/>
  <c r="O544" i="11" a="1"/>
  <c r="O544" i="11" s="1"/>
  <c r="O545" i="11" a="1"/>
  <c r="O545" i="11" s="1"/>
  <c r="O546" i="11" a="1"/>
  <c r="O546" i="11" s="1"/>
  <c r="O547" i="11" a="1"/>
  <c r="O547" i="11" s="1"/>
  <c r="O548" i="11" a="1"/>
  <c r="O548" i="11" s="1"/>
  <c r="O549" i="11" a="1"/>
  <c r="O549" i="11" s="1"/>
  <c r="O550" i="11" a="1"/>
  <c r="O550" i="11" s="1"/>
  <c r="O551" i="11" a="1"/>
  <c r="O551" i="11" s="1"/>
  <c r="O552" i="11" a="1"/>
  <c r="O552" i="11" s="1"/>
  <c r="O553" i="11" a="1"/>
  <c r="O553" i="11" s="1"/>
  <c r="O554" i="11" a="1"/>
  <c r="O554" i="11" s="1"/>
  <c r="O555" i="11" a="1"/>
  <c r="O555" i="11" s="1"/>
  <c r="O556" i="11" a="1"/>
  <c r="O556" i="11" s="1"/>
  <c r="O557" i="11" a="1"/>
  <c r="O557" i="11" s="1"/>
  <c r="O558" i="11" a="1"/>
  <c r="O558" i="11" s="1"/>
  <c r="O559" i="11" a="1"/>
  <c r="O559" i="11" s="1"/>
  <c r="O560" i="11" a="1"/>
  <c r="O560" i="11" s="1"/>
  <c r="O561" i="11" a="1"/>
  <c r="O561" i="11" s="1"/>
  <c r="O562" i="11" a="1"/>
  <c r="O562" i="11" s="1"/>
  <c r="O563" i="11" a="1"/>
  <c r="O563" i="11" s="1"/>
  <c r="O564" i="11" a="1"/>
  <c r="O564" i="11" s="1"/>
  <c r="O565" i="11" a="1"/>
  <c r="O565" i="11" s="1"/>
  <c r="O566" i="11" a="1"/>
  <c r="O566" i="11" s="1"/>
  <c r="O567" i="11" a="1"/>
  <c r="O567" i="11" s="1"/>
  <c r="O568" i="11" a="1"/>
  <c r="O568" i="11" s="1"/>
  <c r="O569" i="11" a="1"/>
  <c r="O569" i="11" s="1"/>
  <c r="O570" i="11" a="1"/>
  <c r="O570" i="11" s="1"/>
  <c r="O571" i="11" a="1"/>
  <c r="O571" i="11" s="1"/>
  <c r="O572" i="11" a="1"/>
  <c r="O572" i="11" s="1"/>
  <c r="O573" i="11" a="1"/>
  <c r="O573" i="11" s="1"/>
  <c r="O574" i="11" a="1"/>
  <c r="O574" i="11" s="1"/>
  <c r="O575" i="11" a="1"/>
  <c r="O575" i="11" s="1"/>
  <c r="O576" i="11" a="1"/>
  <c r="O576" i="11" s="1"/>
  <c r="O577" i="11" a="1"/>
  <c r="O577" i="11" s="1"/>
  <c r="O578" i="11" a="1"/>
  <c r="O578" i="11" s="1"/>
  <c r="O579" i="11" a="1"/>
  <c r="O579" i="11" s="1"/>
  <c r="O580" i="11" a="1"/>
  <c r="O580" i="11" s="1"/>
  <c r="O581" i="11" a="1"/>
  <c r="O581" i="11" s="1"/>
  <c r="O582" i="11" a="1"/>
  <c r="O582" i="11" s="1"/>
  <c r="O583" i="11" a="1"/>
  <c r="O583" i="11" s="1"/>
  <c r="O584" i="11" a="1"/>
  <c r="O584" i="11" s="1"/>
  <c r="O585" i="11" a="1"/>
  <c r="O585" i="11" s="1"/>
  <c r="O586" i="11" a="1"/>
  <c r="O586" i="11" s="1"/>
  <c r="O587" i="11" a="1"/>
  <c r="O587" i="11" s="1"/>
  <c r="O588" i="11" a="1"/>
  <c r="O588" i="11" s="1"/>
  <c r="O589" i="11" a="1"/>
  <c r="O589" i="11" s="1"/>
  <c r="O590" i="11" a="1"/>
  <c r="O590" i="11" s="1"/>
  <c r="O591" i="11" a="1"/>
  <c r="O591" i="11" s="1"/>
  <c r="O592" i="11" a="1"/>
  <c r="O592" i="11" s="1"/>
  <c r="O593" i="11" a="1"/>
  <c r="O593" i="11" s="1"/>
  <c r="O594" i="11" a="1"/>
  <c r="O594" i="11" s="1"/>
  <c r="O595" i="11" a="1"/>
  <c r="O595" i="11" s="1"/>
  <c r="O596" i="11" a="1"/>
  <c r="O596" i="11" s="1"/>
  <c r="O597" i="11" a="1"/>
  <c r="O597" i="11" s="1"/>
  <c r="O598" i="11" a="1"/>
  <c r="O598" i="11" s="1"/>
  <c r="O599" i="11" a="1"/>
  <c r="O599" i="11" s="1"/>
  <c r="O600" i="11" a="1"/>
  <c r="O600" i="11" s="1"/>
  <c r="O601" i="11" a="1"/>
  <c r="O601" i="11" s="1"/>
  <c r="O602" i="11" a="1"/>
  <c r="O602" i="11" s="1"/>
  <c r="O603" i="11" a="1"/>
  <c r="O603" i="11" s="1"/>
  <c r="O604" i="11" a="1"/>
  <c r="O604" i="11" s="1"/>
  <c r="O605" i="11" a="1"/>
  <c r="O605" i="11" s="1"/>
  <c r="O606" i="11" a="1"/>
  <c r="O606" i="11" s="1"/>
  <c r="O607" i="11" a="1"/>
  <c r="O607" i="11" s="1"/>
  <c r="O608" i="11" a="1"/>
  <c r="O608" i="11" s="1"/>
  <c r="O609" i="11" a="1"/>
  <c r="O609" i="11" s="1"/>
  <c r="O610" i="11" a="1"/>
  <c r="O610" i="11" s="1"/>
  <c r="O611" i="11" a="1"/>
  <c r="O611" i="11" s="1"/>
  <c r="O612" i="11" a="1"/>
  <c r="O612" i="11" s="1"/>
  <c r="O613" i="11" a="1"/>
  <c r="O613" i="11" s="1"/>
  <c r="O614" i="11" a="1"/>
  <c r="O614" i="11" s="1"/>
  <c r="O615" i="11" a="1"/>
  <c r="O615" i="11" s="1"/>
  <c r="O616" i="11" a="1"/>
  <c r="O616" i="11" s="1"/>
  <c r="O617" i="11" a="1"/>
  <c r="O617" i="11" s="1"/>
  <c r="O618" i="11" a="1"/>
  <c r="O618" i="11" s="1"/>
  <c r="O619" i="11" a="1"/>
  <c r="O619" i="11" s="1"/>
  <c r="O620" i="11" a="1"/>
  <c r="O620" i="11" s="1"/>
  <c r="O621" i="11" a="1"/>
  <c r="O621" i="11" s="1"/>
  <c r="O622" i="11" a="1"/>
  <c r="O622" i="11" s="1"/>
  <c r="O623" i="11" a="1"/>
  <c r="O623" i="11" s="1"/>
  <c r="O624" i="11" a="1"/>
  <c r="O624" i="11" s="1"/>
  <c r="O625" i="11" a="1"/>
  <c r="O625" i="11" s="1"/>
  <c r="O626" i="11" a="1"/>
  <c r="O626" i="11" s="1"/>
  <c r="O627" i="11" a="1"/>
  <c r="O627" i="11" s="1"/>
  <c r="O628" i="11" a="1"/>
  <c r="O628" i="11" s="1"/>
  <c r="O629" i="11" a="1"/>
  <c r="O629" i="11" s="1"/>
  <c r="O630" i="11" a="1"/>
  <c r="O630" i="11" s="1"/>
  <c r="O631" i="11" a="1"/>
  <c r="O631" i="11" s="1"/>
  <c r="O632" i="11" a="1"/>
  <c r="O632" i="11" s="1"/>
  <c r="O633" i="11" a="1"/>
  <c r="O633" i="11" s="1"/>
  <c r="O634" i="11" a="1"/>
  <c r="O634" i="11" s="1"/>
  <c r="O635" i="11" a="1"/>
  <c r="O635" i="11" s="1"/>
  <c r="O636" i="11" a="1"/>
  <c r="O636" i="11" s="1"/>
  <c r="O637" i="11" a="1"/>
  <c r="O637" i="11" s="1"/>
  <c r="O638" i="11" a="1"/>
  <c r="O638" i="11" s="1"/>
  <c r="O639" i="11" a="1"/>
  <c r="O639" i="11" s="1"/>
  <c r="O640" i="11" a="1"/>
  <c r="O640" i="11" s="1"/>
  <c r="O641" i="11" a="1"/>
  <c r="O641" i="11" s="1"/>
  <c r="O642" i="11" a="1"/>
  <c r="O642" i="11"/>
  <c r="O643" i="11" a="1"/>
  <c r="O643" i="11" s="1"/>
  <c r="O644" i="11" a="1"/>
  <c r="O644" i="11" s="1"/>
  <c r="O645" i="11" a="1"/>
  <c r="O645" i="11" s="1"/>
  <c r="O646" i="11" a="1"/>
  <c r="O646" i="11" s="1"/>
  <c r="O647" i="11" a="1"/>
  <c r="O647" i="11" s="1"/>
  <c r="O648" i="11" a="1"/>
  <c r="O648" i="11" s="1"/>
  <c r="O649" i="11" a="1"/>
  <c r="O649" i="11" s="1"/>
  <c r="O650" i="11" a="1"/>
  <c r="O650" i="11" s="1"/>
  <c r="O651" i="11" a="1"/>
  <c r="O651" i="11" s="1"/>
  <c r="O652" i="11" a="1"/>
  <c r="O652" i="11" s="1"/>
  <c r="O653" i="11" a="1"/>
  <c r="O653" i="11" s="1"/>
  <c r="O654" i="11" a="1"/>
  <c r="O654" i="11" s="1"/>
  <c r="O655" i="11" a="1"/>
  <c r="O655" i="11" s="1"/>
  <c r="O656" i="11" a="1"/>
  <c r="O656" i="11" s="1"/>
  <c r="O657" i="11" a="1"/>
  <c r="O657" i="11" s="1"/>
  <c r="O658" i="11" a="1"/>
  <c r="O658" i="11" s="1"/>
  <c r="O659" i="11" a="1"/>
  <c r="O659" i="11" s="1"/>
  <c r="O660" i="11" a="1"/>
  <c r="O660" i="11" s="1"/>
  <c r="O661" i="11" a="1"/>
  <c r="O661" i="11" s="1"/>
  <c r="O662" i="11" a="1"/>
  <c r="O662" i="11" s="1"/>
  <c r="O663" i="11" a="1"/>
  <c r="O663" i="11" s="1"/>
  <c r="O664" i="11" a="1"/>
  <c r="O664" i="11" s="1"/>
  <c r="O665" i="11" a="1"/>
  <c r="O665" i="11" s="1"/>
  <c r="O666" i="11" a="1"/>
  <c r="O666" i="11" s="1"/>
  <c r="O667" i="11" a="1"/>
  <c r="O667" i="11" s="1"/>
  <c r="O668" i="11" a="1"/>
  <c r="O668" i="11" s="1"/>
  <c r="O669" i="11" a="1"/>
  <c r="O669" i="11" s="1"/>
  <c r="O670" i="11" a="1"/>
  <c r="O670" i="11" s="1"/>
  <c r="O671" i="11" a="1"/>
  <c r="O671" i="11" s="1"/>
  <c r="O672" i="11" a="1"/>
  <c r="O672" i="11" s="1"/>
  <c r="O673" i="11" a="1"/>
  <c r="O673" i="11" s="1"/>
  <c r="O674" i="11" a="1"/>
  <c r="O674" i="11" s="1"/>
  <c r="O675" i="11" a="1"/>
  <c r="O675" i="11" s="1"/>
  <c r="O676" i="11" a="1"/>
  <c r="O676" i="11" s="1"/>
  <c r="O677" i="11" a="1"/>
  <c r="O677" i="11" s="1"/>
  <c r="O678" i="11" a="1"/>
  <c r="O678" i="11" s="1"/>
  <c r="O679" i="11" a="1"/>
  <c r="O679" i="11" s="1"/>
  <c r="O680" i="11" a="1"/>
  <c r="O680" i="11" s="1"/>
  <c r="O681" i="11" a="1"/>
  <c r="O681" i="11" s="1"/>
  <c r="O682" i="11" a="1"/>
  <c r="O682" i="11" s="1"/>
  <c r="O683" i="11" a="1"/>
  <c r="O683" i="11" s="1"/>
  <c r="O684" i="11" a="1"/>
  <c r="O684" i="11" s="1"/>
  <c r="O685" i="11" a="1"/>
  <c r="O685" i="11" s="1"/>
  <c r="O686" i="11" a="1"/>
  <c r="O686" i="11" s="1"/>
  <c r="O687" i="11" a="1"/>
  <c r="O687" i="11" s="1"/>
  <c r="O688" i="11" a="1"/>
  <c r="O688" i="11" s="1"/>
  <c r="O689" i="11" a="1"/>
  <c r="O689" i="11" s="1"/>
  <c r="O690" i="11" a="1"/>
  <c r="O690" i="11" s="1"/>
  <c r="O691" i="11" a="1"/>
  <c r="O691" i="11" s="1"/>
  <c r="O692" i="11" a="1"/>
  <c r="O692" i="11" s="1"/>
  <c r="O693" i="11" a="1"/>
  <c r="O693" i="11" s="1"/>
  <c r="O694" i="11" a="1"/>
  <c r="O694" i="11" s="1"/>
  <c r="O695" i="11" a="1"/>
  <c r="O695" i="11" s="1"/>
  <c r="O696" i="11" a="1"/>
  <c r="O696" i="11" s="1"/>
  <c r="O697" i="11" a="1"/>
  <c r="O697" i="11" s="1"/>
  <c r="O698" i="11" a="1"/>
  <c r="O698" i="11" s="1"/>
  <c r="O699" i="11" a="1"/>
  <c r="O699" i="11" s="1"/>
  <c r="O700" i="11" a="1"/>
  <c r="O700" i="11" s="1"/>
  <c r="O701" i="11" a="1"/>
  <c r="O701" i="11" s="1"/>
  <c r="O702" i="11" a="1"/>
  <c r="O702" i="11" s="1"/>
  <c r="O703" i="11" a="1"/>
  <c r="O703" i="11" s="1"/>
  <c r="O704" i="11" a="1"/>
  <c r="O704" i="11" s="1"/>
  <c r="O705" i="11" a="1"/>
  <c r="O705" i="11" s="1"/>
  <c r="O706" i="11" a="1"/>
  <c r="O706" i="11" s="1"/>
  <c r="O707" i="11" a="1"/>
  <c r="O707" i="11" s="1"/>
  <c r="O708" i="11" a="1"/>
  <c r="O708" i="11" s="1"/>
  <c r="O709" i="11" a="1"/>
  <c r="O709" i="11" s="1"/>
  <c r="O710" i="11" a="1"/>
  <c r="O710" i="11" s="1"/>
  <c r="O711" i="11" a="1"/>
  <c r="O711" i="11" s="1"/>
  <c r="O712" i="11" a="1"/>
  <c r="O712" i="11" s="1"/>
  <c r="O713" i="11" a="1"/>
  <c r="O713" i="11" s="1"/>
  <c r="O714" i="11" a="1"/>
  <c r="O714" i="11" s="1"/>
  <c r="O715" i="11" a="1"/>
  <c r="O715" i="11" s="1"/>
  <c r="O716" i="11" a="1"/>
  <c r="O716" i="11" s="1"/>
  <c r="O717" i="11" a="1"/>
  <c r="O717" i="11" s="1"/>
  <c r="O718" i="11" a="1"/>
  <c r="O718" i="11" s="1"/>
  <c r="O719" i="11" a="1"/>
  <c r="O719" i="11" s="1"/>
  <c r="O720" i="11" a="1"/>
  <c r="O720" i="11" s="1"/>
  <c r="O721" i="11" a="1"/>
  <c r="O721" i="11" s="1"/>
  <c r="O722" i="11" a="1"/>
  <c r="O722" i="11" s="1"/>
  <c r="O723" i="11" a="1"/>
  <c r="O723" i="11" s="1"/>
  <c r="O724" i="11" a="1"/>
  <c r="O724" i="11" s="1"/>
  <c r="O725" i="11" a="1"/>
  <c r="O725" i="11" s="1"/>
  <c r="O726" i="11" a="1"/>
  <c r="O726" i="11" s="1"/>
  <c r="O727" i="11" a="1"/>
  <c r="O727" i="11" s="1"/>
  <c r="O728" i="11" a="1"/>
  <c r="O728" i="11" s="1"/>
  <c r="O729" i="11" a="1"/>
  <c r="O729" i="11" s="1"/>
  <c r="O730" i="11" a="1"/>
  <c r="O730" i="11" s="1"/>
  <c r="O731" i="11" a="1"/>
  <c r="O731" i="11" s="1"/>
  <c r="O732" i="11" a="1"/>
  <c r="O732" i="11" s="1"/>
  <c r="O733" i="11" a="1"/>
  <c r="O733" i="11" s="1"/>
  <c r="O734" i="11" a="1"/>
  <c r="O734" i="11" s="1"/>
  <c r="O735" i="11" a="1"/>
  <c r="O735" i="11" s="1"/>
  <c r="O736" i="11" a="1"/>
  <c r="O736" i="11" s="1"/>
  <c r="O737" i="11" a="1"/>
  <c r="O737" i="11" s="1"/>
  <c r="O738" i="11" a="1"/>
  <c r="O738" i="11" s="1"/>
  <c r="O739" i="11" a="1"/>
  <c r="O739" i="11" s="1"/>
  <c r="O740" i="11" a="1"/>
  <c r="O740" i="11" s="1"/>
  <c r="O741" i="11" a="1"/>
  <c r="O741" i="11" s="1"/>
  <c r="O742" i="11" a="1"/>
  <c r="O742" i="11" s="1"/>
  <c r="O743" i="11" a="1"/>
  <c r="O743" i="11" s="1"/>
  <c r="O744" i="11" a="1"/>
  <c r="O744" i="11" s="1"/>
  <c r="O745" i="11" a="1"/>
  <c r="O745" i="11" s="1"/>
  <c r="O746" i="11" a="1"/>
  <c r="O746" i="11" s="1"/>
  <c r="O747" i="11" a="1"/>
  <c r="O747" i="11" s="1"/>
  <c r="O748" i="11" a="1"/>
  <c r="O748" i="11" s="1"/>
  <c r="O749" i="11" a="1"/>
  <c r="O749" i="11" s="1"/>
  <c r="O750" i="11" a="1"/>
  <c r="O750" i="11" s="1"/>
  <c r="O751" i="11" a="1"/>
  <c r="O751" i="11" s="1"/>
  <c r="O752" i="11" a="1"/>
  <c r="O752" i="11" s="1"/>
  <c r="O753" i="11" a="1"/>
  <c r="O753" i="11" s="1"/>
  <c r="O754" i="11" a="1"/>
  <c r="O754" i="11" s="1"/>
  <c r="O755" i="11" a="1"/>
  <c r="O755" i="11" s="1"/>
  <c r="O756" i="11" a="1"/>
  <c r="O756" i="11" s="1"/>
  <c r="O757" i="11" a="1"/>
  <c r="O757" i="11" s="1"/>
  <c r="O758" i="11" a="1"/>
  <c r="O758" i="11" s="1"/>
  <c r="O759" i="11" a="1"/>
  <c r="O759" i="11" s="1"/>
  <c r="O760" i="11" a="1"/>
  <c r="O760" i="11" s="1"/>
  <c r="O761" i="11" a="1"/>
  <c r="O761" i="11" s="1"/>
  <c r="O762" i="11" a="1"/>
  <c r="O762" i="11" s="1"/>
  <c r="O763" i="11" a="1"/>
  <c r="O763" i="11" s="1"/>
  <c r="O764" i="11" a="1"/>
  <c r="O764" i="11" s="1"/>
  <c r="O765" i="11" a="1"/>
  <c r="O765" i="11" s="1"/>
  <c r="O766" i="11" a="1"/>
  <c r="O766" i="11" s="1"/>
  <c r="O767" i="11" a="1"/>
  <c r="O767" i="11" s="1"/>
  <c r="O768" i="11" a="1"/>
  <c r="O768" i="11" s="1"/>
  <c r="O769" i="11" a="1"/>
  <c r="O769" i="11" s="1"/>
  <c r="O770" i="11" a="1"/>
  <c r="O770" i="11" s="1"/>
  <c r="O771" i="11" a="1"/>
  <c r="O771" i="11" s="1"/>
  <c r="O772" i="11" a="1"/>
  <c r="O772" i="11" s="1"/>
  <c r="O773" i="11" a="1"/>
  <c r="O773" i="11" s="1"/>
  <c r="O774" i="11" a="1"/>
  <c r="O774" i="11" s="1"/>
  <c r="O775" i="11" a="1"/>
  <c r="O775" i="11" s="1"/>
  <c r="O776" i="11" a="1"/>
  <c r="O776" i="11" s="1"/>
  <c r="O777" i="11" a="1"/>
  <c r="O777" i="11" s="1"/>
  <c r="O778" i="11" a="1"/>
  <c r="O778" i="11" s="1"/>
  <c r="O779" i="11" a="1"/>
  <c r="O779" i="11" s="1"/>
  <c r="O780" i="11" a="1"/>
  <c r="O780" i="11" s="1"/>
  <c r="O781" i="11" a="1"/>
  <c r="O781" i="11" s="1"/>
  <c r="O782" i="11" a="1"/>
  <c r="O782" i="11" s="1"/>
  <c r="O783" i="11" a="1"/>
  <c r="O783" i="11" s="1"/>
  <c r="O784" i="11" a="1"/>
  <c r="O784" i="11" s="1"/>
  <c r="O785" i="11" a="1"/>
  <c r="O785" i="11" s="1"/>
  <c r="O786" i="11" a="1"/>
  <c r="O786" i="11" s="1"/>
  <c r="O787" i="11" a="1"/>
  <c r="O787" i="11" s="1"/>
  <c r="O788" i="11" a="1"/>
  <c r="O788" i="11" s="1"/>
  <c r="O789" i="11" a="1"/>
  <c r="O789" i="11" s="1"/>
  <c r="O790" i="11" a="1"/>
  <c r="O790" i="11" s="1"/>
  <c r="O791" i="11" a="1"/>
  <c r="O791" i="11" s="1"/>
  <c r="O792" i="11" a="1"/>
  <c r="O792" i="11" s="1"/>
  <c r="O793" i="11" a="1"/>
  <c r="O793" i="11" s="1"/>
  <c r="O794" i="11" a="1"/>
  <c r="O794" i="11" s="1"/>
  <c r="O795" i="11" a="1"/>
  <c r="O795" i="11" s="1"/>
  <c r="O796" i="11" a="1"/>
  <c r="O796" i="11"/>
  <c r="O797" i="11" a="1"/>
  <c r="O797" i="11" s="1"/>
  <c r="O798" i="11" a="1"/>
  <c r="O798" i="11" s="1"/>
  <c r="O799" i="11" a="1"/>
  <c r="O799" i="11" s="1"/>
  <c r="O800" i="11" a="1"/>
  <c r="O800" i="11" s="1"/>
  <c r="O801" i="11" a="1"/>
  <c r="O801" i="11" s="1"/>
  <c r="O802" i="11" a="1"/>
  <c r="O802" i="11" s="1"/>
  <c r="O803" i="11" a="1"/>
  <c r="O803" i="11" s="1"/>
  <c r="O804" i="11" a="1"/>
  <c r="O804" i="11" s="1"/>
  <c r="O805" i="11" a="1"/>
  <c r="O805" i="11" s="1"/>
  <c r="O806" i="11" a="1"/>
  <c r="O806" i="11" s="1"/>
  <c r="O807" i="11" a="1"/>
  <c r="O807" i="11" s="1"/>
  <c r="O808" i="11" a="1"/>
  <c r="O808" i="11" s="1"/>
  <c r="O809" i="11" a="1"/>
  <c r="O809" i="11" s="1"/>
  <c r="O810" i="11" a="1"/>
  <c r="O810" i="11" s="1"/>
  <c r="O811" i="11" a="1"/>
  <c r="O811" i="11" s="1"/>
  <c r="O812" i="11" a="1"/>
  <c r="O812" i="11"/>
  <c r="O813" i="11" a="1"/>
  <c r="O813" i="11" s="1"/>
  <c r="O814" i="11" a="1"/>
  <c r="O814" i="11" s="1"/>
  <c r="O815" i="11" a="1"/>
  <c r="O815" i="11" s="1"/>
  <c r="O816" i="11" a="1"/>
  <c r="O816" i="11" s="1"/>
  <c r="O817" i="11" a="1"/>
  <c r="O817" i="11" s="1"/>
  <c r="O818" i="11" a="1"/>
  <c r="O818" i="11" s="1"/>
  <c r="O819" i="11" a="1"/>
  <c r="O819" i="11" s="1"/>
  <c r="O820" i="11" a="1"/>
  <c r="O820" i="11" s="1"/>
  <c r="O821" i="11" a="1"/>
  <c r="O821" i="11" s="1"/>
  <c r="O822" i="11" a="1"/>
  <c r="O822" i="11" s="1"/>
  <c r="O823" i="11" a="1"/>
  <c r="O823" i="11" s="1"/>
  <c r="O824" i="11" a="1"/>
  <c r="O824" i="11" s="1"/>
  <c r="O825" i="11" a="1"/>
  <c r="O825" i="11" s="1"/>
  <c r="O826" i="11" a="1"/>
  <c r="O826" i="11" s="1"/>
  <c r="O827" i="11" a="1"/>
  <c r="O827" i="11" s="1"/>
  <c r="O828" i="11" a="1"/>
  <c r="O828" i="11" s="1"/>
  <c r="O829" i="11" a="1"/>
  <c r="O829" i="11" s="1"/>
  <c r="O830" i="11" a="1"/>
  <c r="O830" i="11" s="1"/>
  <c r="O831" i="11" a="1"/>
  <c r="O831" i="11" s="1"/>
  <c r="O832" i="11" a="1"/>
  <c r="O832" i="11" s="1"/>
  <c r="O833" i="11" a="1"/>
  <c r="O833" i="11" s="1"/>
  <c r="O834" i="11" a="1"/>
  <c r="O834" i="11" s="1"/>
  <c r="O835" i="11" a="1"/>
  <c r="O835" i="11" s="1"/>
  <c r="O836" i="11" a="1"/>
  <c r="O836" i="11" s="1"/>
  <c r="O837" i="11" a="1"/>
  <c r="O837" i="11" s="1"/>
  <c r="O838" i="11" a="1"/>
  <c r="O838" i="11" s="1"/>
  <c r="O839" i="11" a="1"/>
  <c r="O839" i="11" s="1"/>
  <c r="O840" i="11" a="1"/>
  <c r="O840" i="11" s="1"/>
  <c r="O841" i="11" a="1"/>
  <c r="O841" i="11" s="1"/>
  <c r="O842" i="11" a="1"/>
  <c r="O842" i="11" s="1"/>
  <c r="O843" i="11" a="1"/>
  <c r="O843" i="11" s="1"/>
  <c r="O844" i="11" a="1"/>
  <c r="O844" i="11" s="1"/>
  <c r="O845" i="11" a="1"/>
  <c r="O845" i="11" s="1"/>
  <c r="O846" i="11" a="1"/>
  <c r="O846" i="11" s="1"/>
  <c r="O847" i="11" a="1"/>
  <c r="O847" i="11" s="1"/>
  <c r="O848" i="11" a="1"/>
  <c r="O848" i="11" s="1"/>
  <c r="O849" i="11" a="1"/>
  <c r="O849" i="11" s="1"/>
  <c r="O850" i="11" a="1"/>
  <c r="O850" i="11" s="1"/>
  <c r="O851" i="11" a="1"/>
  <c r="O851" i="11" s="1"/>
  <c r="O852" i="11" a="1"/>
  <c r="O852" i="11" s="1"/>
  <c r="O853" i="11" a="1"/>
  <c r="O853" i="11" s="1"/>
  <c r="O854" i="11" a="1"/>
  <c r="O854" i="11" s="1"/>
  <c r="O855" i="11" a="1"/>
  <c r="O855" i="11" s="1"/>
  <c r="O856" i="11" a="1"/>
  <c r="O856" i="11" s="1"/>
  <c r="O857" i="11" a="1"/>
  <c r="O857" i="11" s="1"/>
  <c r="O858" i="11" a="1"/>
  <c r="O858" i="11"/>
  <c r="O859" i="11" a="1"/>
  <c r="O859" i="11" s="1"/>
  <c r="O860" i="11" a="1"/>
  <c r="O860" i="11" s="1"/>
  <c r="O861" i="11" a="1"/>
  <c r="O861" i="11" s="1"/>
  <c r="O862" i="11" a="1"/>
  <c r="O862" i="11" s="1"/>
  <c r="O863" i="11" a="1"/>
  <c r="O863" i="11" s="1"/>
  <c r="O864" i="11" a="1"/>
  <c r="O864" i="11" s="1"/>
  <c r="O865" i="11" a="1"/>
  <c r="O865" i="11" s="1"/>
  <c r="O866" i="11" a="1"/>
  <c r="O866" i="11" s="1"/>
  <c r="O867" i="11" a="1"/>
  <c r="O867" i="11" s="1"/>
  <c r="O868" i="11" a="1"/>
  <c r="O868" i="11" s="1"/>
  <c r="O869" i="11" a="1"/>
  <c r="O869" i="11" s="1"/>
  <c r="O870" i="11" a="1"/>
  <c r="O870" i="11" s="1"/>
  <c r="O871" i="11" a="1"/>
  <c r="O871" i="11" s="1"/>
  <c r="O872" i="11" a="1"/>
  <c r="O872" i="11" s="1"/>
  <c r="O873" i="11" a="1"/>
  <c r="O873" i="11" s="1"/>
  <c r="O874" i="11" a="1"/>
  <c r="O874" i="11" s="1"/>
  <c r="O875" i="11" a="1"/>
  <c r="O875" i="11" s="1"/>
  <c r="O876" i="11" a="1"/>
  <c r="O876" i="11" s="1"/>
  <c r="O877" i="11" a="1"/>
  <c r="O877" i="11" s="1"/>
  <c r="O878" i="11" a="1"/>
  <c r="O878" i="11" s="1"/>
  <c r="O879" i="11" a="1"/>
  <c r="O879" i="11" s="1"/>
  <c r="O880" i="11" a="1"/>
  <c r="O880" i="11" s="1"/>
  <c r="O881" i="11" a="1"/>
  <c r="O881" i="11" s="1"/>
  <c r="O882" i="11" a="1"/>
  <c r="O882" i="11" s="1"/>
  <c r="O883" i="11" a="1"/>
  <c r="O883" i="11" s="1"/>
  <c r="O884" i="11" a="1"/>
  <c r="O884" i="11" s="1"/>
  <c r="O885" i="11" a="1"/>
  <c r="O885" i="11" s="1"/>
  <c r="O886" i="11" a="1"/>
  <c r="O886" i="11" s="1"/>
  <c r="O887" i="11" a="1"/>
  <c r="O887" i="11" s="1"/>
  <c r="O888" i="11" a="1"/>
  <c r="O888" i="11" s="1"/>
  <c r="O889" i="11" a="1"/>
  <c r="O889" i="11" s="1"/>
  <c r="O890" i="11" a="1"/>
  <c r="O890" i="11" s="1"/>
  <c r="O891" i="11" a="1"/>
  <c r="O891" i="11" s="1"/>
  <c r="O892" i="11" a="1"/>
  <c r="O892" i="11" s="1"/>
  <c r="O893" i="11" a="1"/>
  <c r="O893" i="11" s="1"/>
  <c r="O894" i="11" a="1"/>
  <c r="O894" i="11" s="1"/>
  <c r="O895" i="11" a="1"/>
  <c r="O895" i="11" s="1"/>
  <c r="O896" i="11" a="1"/>
  <c r="O896" i="11" s="1"/>
  <c r="O897" i="11" a="1"/>
  <c r="O897" i="11" s="1"/>
  <c r="O898" i="11" a="1"/>
  <c r="O898" i="11" s="1"/>
  <c r="O899" i="11" a="1"/>
  <c r="O899" i="11" s="1"/>
  <c r="O900" i="11" a="1"/>
  <c r="O900" i="11" s="1"/>
  <c r="O901" i="11" a="1"/>
  <c r="O901" i="11" s="1"/>
  <c r="O902" i="11" a="1"/>
  <c r="O902" i="11" s="1"/>
  <c r="O903" i="11" a="1"/>
  <c r="O903" i="11" s="1"/>
  <c r="O904" i="11" a="1"/>
  <c r="O904" i="11" s="1"/>
  <c r="O905" i="11" a="1"/>
  <c r="O905" i="11" s="1"/>
  <c r="O906" i="11" a="1"/>
  <c r="O906" i="11" s="1"/>
  <c r="O907" i="11" a="1"/>
  <c r="O907" i="11" s="1"/>
  <c r="O908" i="11" a="1"/>
  <c r="O908" i="11" s="1"/>
  <c r="O909" i="11" a="1"/>
  <c r="O909" i="11" s="1"/>
  <c r="O910" i="11" a="1"/>
  <c r="O910" i="11" s="1"/>
  <c r="O911" i="11" a="1"/>
  <c r="O911" i="11" s="1"/>
  <c r="O912" i="11" a="1"/>
  <c r="O912" i="11" s="1"/>
  <c r="O913" i="11" a="1"/>
  <c r="O913" i="11" s="1"/>
  <c r="O914" i="11" a="1"/>
  <c r="O914" i="11" s="1"/>
  <c r="O915" i="11" a="1"/>
  <c r="O915" i="11" s="1"/>
  <c r="O916" i="11" a="1"/>
  <c r="O916" i="11" s="1"/>
  <c r="O917" i="11" a="1"/>
  <c r="O917" i="11" s="1"/>
  <c r="O918" i="11" a="1"/>
  <c r="O918" i="11"/>
  <c r="O919" i="11" a="1"/>
  <c r="O919" i="11" s="1"/>
  <c r="O920" i="11" a="1"/>
  <c r="O920" i="11" s="1"/>
  <c r="O921" i="11" a="1"/>
  <c r="O921" i="11" s="1"/>
  <c r="O922" i="11" a="1"/>
  <c r="O922" i="11" s="1"/>
  <c r="O923" i="11" a="1"/>
  <c r="O923" i="11" s="1"/>
  <c r="O924" i="11" a="1"/>
  <c r="O924" i="11" s="1"/>
  <c r="O925" i="11" a="1"/>
  <c r="O925" i="11" s="1"/>
  <c r="O926" i="11" a="1"/>
  <c r="O926" i="11" s="1"/>
  <c r="O927" i="11" a="1"/>
  <c r="O927" i="11" s="1"/>
  <c r="O928" i="11" a="1"/>
  <c r="O928" i="11" s="1"/>
  <c r="O929" i="11" a="1"/>
  <c r="O929" i="11" s="1"/>
  <c r="O930" i="11" a="1"/>
  <c r="O930" i="11" s="1"/>
  <c r="O931" i="11" a="1"/>
  <c r="O931" i="11" s="1"/>
  <c r="O932" i="11" a="1"/>
  <c r="O932" i="11" s="1"/>
  <c r="O933" i="11" a="1"/>
  <c r="O933" i="11" s="1"/>
  <c r="O934" i="11" a="1"/>
  <c r="O934" i="11" s="1"/>
  <c r="O935" i="11" a="1"/>
  <c r="O935" i="11" s="1"/>
  <c r="O936" i="11" a="1"/>
  <c r="O936" i="11" s="1"/>
  <c r="O937" i="11" a="1"/>
  <c r="O937" i="11" s="1"/>
  <c r="O938" i="11" a="1"/>
  <c r="O938" i="11" s="1"/>
  <c r="O939" i="11" a="1"/>
  <c r="O939" i="11" s="1"/>
  <c r="O940" i="11" a="1"/>
  <c r="O940" i="11" s="1"/>
  <c r="O941" i="11" a="1"/>
  <c r="O941" i="11" s="1"/>
  <c r="O942" i="11" a="1"/>
  <c r="O942" i="11" s="1"/>
  <c r="O943" i="11" a="1"/>
  <c r="O943" i="11" s="1"/>
  <c r="O944" i="11" a="1"/>
  <c r="O944" i="11" s="1"/>
  <c r="O945" i="11" a="1"/>
  <c r="O945" i="11" s="1"/>
  <c r="O946" i="11" a="1"/>
  <c r="O946" i="11" s="1"/>
  <c r="O947" i="11" a="1"/>
  <c r="O947" i="11" s="1"/>
  <c r="O948" i="11" a="1"/>
  <c r="O948" i="11" s="1"/>
  <c r="O949" i="11" a="1"/>
  <c r="O949" i="11" s="1"/>
  <c r="O950" i="11" a="1"/>
  <c r="O950" i="11" s="1"/>
  <c r="O951" i="11" a="1"/>
  <c r="O951" i="11" s="1"/>
  <c r="O952" i="11" a="1"/>
  <c r="O952" i="11" s="1"/>
  <c r="O953" i="11" a="1"/>
  <c r="O953" i="11" s="1"/>
  <c r="O954" i="11" a="1"/>
  <c r="O954" i="11" s="1"/>
  <c r="O955" i="11" a="1"/>
  <c r="O955" i="11" s="1"/>
  <c r="O956" i="11" a="1"/>
  <c r="O956" i="11" s="1"/>
  <c r="O957" i="11" a="1"/>
  <c r="O957" i="11" s="1"/>
  <c r="O958" i="11" a="1"/>
  <c r="O958" i="11" s="1"/>
  <c r="O959" i="11" a="1"/>
  <c r="O959" i="11" s="1"/>
  <c r="O960" i="11" a="1"/>
  <c r="O960" i="11" s="1"/>
  <c r="O961" i="11" a="1"/>
  <c r="O961" i="11" s="1"/>
  <c r="O962" i="11" a="1"/>
  <c r="O962" i="11" s="1"/>
  <c r="O963" i="11" a="1"/>
  <c r="O963" i="11" s="1"/>
  <c r="O964" i="11" a="1"/>
  <c r="O964" i="11" s="1"/>
  <c r="O965" i="11" a="1"/>
  <c r="O965" i="11" s="1"/>
  <c r="O966" i="11" a="1"/>
  <c r="O966" i="11" s="1"/>
  <c r="O967" i="11" a="1"/>
  <c r="O967" i="11" s="1"/>
  <c r="O968" i="11" a="1"/>
  <c r="O968" i="11" s="1"/>
  <c r="O969" i="11" a="1"/>
  <c r="O969" i="11" s="1"/>
  <c r="O970" i="11" a="1"/>
  <c r="O970" i="11" s="1"/>
  <c r="O971" i="11" a="1"/>
  <c r="O971" i="11" s="1"/>
  <c r="O972" i="11" a="1"/>
  <c r="O972" i="11" s="1"/>
  <c r="O973" i="11" a="1"/>
  <c r="O973" i="11" s="1"/>
  <c r="O974" i="11" a="1"/>
  <c r="O974" i="11" s="1"/>
  <c r="O975" i="11" a="1"/>
  <c r="O975" i="11" s="1"/>
  <c r="O976" i="11" a="1"/>
  <c r="O976" i="11" s="1"/>
  <c r="O977" i="11" a="1"/>
  <c r="O977" i="11" s="1"/>
  <c r="O978" i="11" a="1"/>
  <c r="O978" i="11" s="1"/>
  <c r="O979" i="11" a="1"/>
  <c r="O979" i="11" s="1"/>
  <c r="O980" i="11" a="1"/>
  <c r="O980" i="11" s="1"/>
  <c r="O981" i="11" a="1"/>
  <c r="O981" i="11" s="1"/>
  <c r="O982" i="11" a="1"/>
  <c r="O982" i="11" s="1"/>
  <c r="O983" i="11" a="1"/>
  <c r="O983" i="11" s="1"/>
  <c r="O984" i="11" a="1"/>
  <c r="O984" i="11" s="1"/>
  <c r="O985" i="11" a="1"/>
  <c r="O985" i="11" s="1"/>
  <c r="O986" i="11" a="1"/>
  <c r="O986" i="11" s="1"/>
  <c r="O987" i="11" a="1"/>
  <c r="O987" i="11" s="1"/>
  <c r="O988" i="11" a="1"/>
  <c r="O988" i="11" s="1"/>
  <c r="O989" i="11" a="1"/>
  <c r="O989" i="11" s="1"/>
  <c r="O990" i="11" a="1"/>
  <c r="O990" i="11" s="1"/>
  <c r="O991" i="11" a="1"/>
  <c r="O991" i="11" s="1"/>
  <c r="O992" i="11" a="1"/>
  <c r="O992" i="11" s="1"/>
  <c r="O993" i="11" a="1"/>
  <c r="O993" i="11" s="1"/>
  <c r="O994" i="11" a="1"/>
  <c r="O994" i="11" s="1"/>
  <c r="O995" i="11" a="1"/>
  <c r="O995" i="11" s="1"/>
  <c r="O996" i="11" a="1"/>
  <c r="O996" i="11" s="1"/>
  <c r="O997" i="11" a="1"/>
  <c r="O997" i="11" s="1"/>
  <c r="O998" i="11" a="1"/>
  <c r="O998" i="11" s="1"/>
  <c r="O999" i="11" a="1"/>
  <c r="O999" i="11" s="1"/>
  <c r="O1000" i="11" a="1"/>
  <c r="O1000" i="11" s="1"/>
  <c r="O1001" i="11" a="1"/>
  <c r="O1001" i="11" s="1"/>
  <c r="O1002" i="11" a="1"/>
  <c r="O1002" i="11" s="1"/>
  <c r="O1003" i="11" a="1"/>
  <c r="O1003" i="11" s="1"/>
  <c r="O1004" i="11" a="1"/>
  <c r="O1004" i="11" s="1"/>
  <c r="O1005" i="11" a="1"/>
  <c r="O1005" i="11" s="1"/>
  <c r="O1006" i="11" a="1"/>
  <c r="O1006" i="11" s="1"/>
  <c r="O1007" i="11" a="1"/>
  <c r="O1007" i="11" s="1"/>
  <c r="O1008" i="11" a="1"/>
  <c r="O1008" i="11" s="1"/>
  <c r="O1009" i="11" a="1"/>
  <c r="O1009" i="11" s="1"/>
  <c r="O1010" i="11" a="1"/>
  <c r="O1010" i="11" s="1"/>
  <c r="O1011" i="11" a="1"/>
  <c r="O1011" i="11" s="1"/>
  <c r="O1012" i="11" a="1"/>
  <c r="O1012" i="11" s="1"/>
  <c r="O1013" i="11" a="1"/>
  <c r="O1013" i="11" s="1"/>
  <c r="O1014" i="11" a="1"/>
  <c r="O1014" i="11" s="1"/>
  <c r="O1015" i="11" a="1"/>
  <c r="O1015" i="11" s="1"/>
  <c r="O1016" i="11" a="1"/>
  <c r="O1016" i="11" s="1"/>
  <c r="O1017" i="11" a="1"/>
  <c r="O1017" i="11" s="1"/>
  <c r="O1018" i="11" a="1"/>
  <c r="O1018" i="11" s="1"/>
  <c r="O1019" i="11" a="1"/>
  <c r="O1019" i="11" s="1"/>
  <c r="O1020" i="11" a="1"/>
  <c r="O1020" i="11" s="1"/>
  <c r="O1021" i="11" a="1"/>
  <c r="O1021" i="11" s="1"/>
  <c r="O1022" i="11" a="1"/>
  <c r="O1022" i="11" s="1"/>
  <c r="O1023" i="11" a="1"/>
  <c r="O1023" i="11" s="1"/>
  <c r="O1024" i="11" a="1"/>
  <c r="O1024" i="11" s="1"/>
  <c r="O1025" i="11" a="1"/>
  <c r="O1025" i="11" s="1"/>
  <c r="O1026" i="11" a="1"/>
  <c r="O1026" i="11" s="1"/>
  <c r="O1027" i="11" a="1"/>
  <c r="O1027" i="11" s="1"/>
  <c r="O1028" i="11" a="1"/>
  <c r="O1028" i="11" s="1"/>
  <c r="O1029" i="11" a="1"/>
  <c r="O1029" i="11" s="1"/>
  <c r="O1030" i="11" a="1"/>
  <c r="O1030" i="11" s="1"/>
  <c r="O1031" i="11" a="1"/>
  <c r="O1031" i="11" s="1"/>
  <c r="O1032" i="11" a="1"/>
  <c r="O1032" i="11" s="1"/>
  <c r="O1033" i="11" a="1"/>
  <c r="O1033" i="11" s="1"/>
  <c r="O1034" i="11" a="1"/>
  <c r="O1034" i="11" s="1"/>
  <c r="O1035" i="11" a="1"/>
  <c r="O1035" i="11" s="1"/>
  <c r="O1036" i="11" a="1"/>
  <c r="O1036" i="11" s="1"/>
  <c r="O1037" i="11" a="1"/>
  <c r="O1037" i="11" s="1"/>
  <c r="O1038" i="11" a="1"/>
  <c r="O1038" i="11" s="1"/>
  <c r="O1039" i="11" a="1"/>
  <c r="O1039" i="11" s="1"/>
  <c r="O1040" i="11" a="1"/>
  <c r="O1040" i="11" s="1"/>
  <c r="O1041" i="11" a="1"/>
  <c r="O1041" i="11" s="1"/>
  <c r="O1042" i="11" a="1"/>
  <c r="O1042" i="11" s="1"/>
  <c r="O1043" i="11" a="1"/>
  <c r="O1043" i="11" s="1"/>
  <c r="O1044" i="11" a="1"/>
  <c r="O1044" i="11" s="1"/>
  <c r="O1045" i="11" a="1"/>
  <c r="O1045" i="11" s="1"/>
  <c r="O1046" i="11" a="1"/>
  <c r="O1046" i="11" s="1"/>
  <c r="O1047" i="11" a="1"/>
  <c r="O1047" i="11" s="1"/>
  <c r="O1048" i="11" a="1"/>
  <c r="O1048" i="11" s="1"/>
  <c r="O1049" i="11" a="1"/>
  <c r="O1049" i="11" s="1"/>
  <c r="O1050" i="11" a="1"/>
  <c r="O1050" i="11" s="1"/>
  <c r="O1051" i="11" a="1"/>
  <c r="O1051" i="11" s="1"/>
  <c r="O1052" i="11" a="1"/>
  <c r="O1052" i="11" s="1"/>
  <c r="O1053" i="11" a="1"/>
  <c r="O1053" i="11" s="1"/>
  <c r="O1054" i="11" a="1"/>
  <c r="O1054" i="11" s="1"/>
  <c r="O1055" i="11" a="1"/>
  <c r="O1055" i="11" s="1"/>
  <c r="O1056" i="11" a="1"/>
  <c r="O1056" i="11" s="1"/>
  <c r="O1057" i="11" a="1"/>
  <c r="O1057" i="11" s="1"/>
  <c r="O1058" i="11" a="1"/>
  <c r="O1058" i="11" s="1"/>
  <c r="O1059" i="11" a="1"/>
  <c r="O1059" i="11" s="1"/>
  <c r="O1060" i="11" a="1"/>
  <c r="O1060" i="11" s="1"/>
  <c r="O1061" i="11" a="1"/>
  <c r="O1061" i="11" s="1"/>
  <c r="O1062" i="11" a="1"/>
  <c r="O1062" i="11" s="1"/>
  <c r="O1063" i="11" a="1"/>
  <c r="O1063" i="11" s="1"/>
  <c r="O1064" i="11" a="1"/>
  <c r="O1064" i="11" s="1"/>
  <c r="O1065" i="11" a="1"/>
  <c r="O1065" i="11" s="1"/>
  <c r="O1066" i="11" a="1"/>
  <c r="O1066" i="11" s="1"/>
  <c r="O1067" i="11" a="1"/>
  <c r="O1067" i="11" s="1"/>
  <c r="O1068" i="11" a="1"/>
  <c r="O1068" i="11" s="1"/>
  <c r="O1069" i="11" a="1"/>
  <c r="O1069" i="11" s="1"/>
  <c r="O1070" i="11" a="1"/>
  <c r="O1070" i="11" s="1"/>
  <c r="O1071" i="11" a="1"/>
  <c r="O1071" i="11" s="1"/>
  <c r="O1072" i="11" a="1"/>
  <c r="O1072" i="11" s="1"/>
  <c r="O1073" i="11" a="1"/>
  <c r="O1073" i="11" s="1"/>
  <c r="O1074" i="11" a="1"/>
  <c r="O1074" i="11" s="1"/>
  <c r="O1075" i="11" a="1"/>
  <c r="O1075" i="11" s="1"/>
  <c r="O1076" i="11" a="1"/>
  <c r="O1076" i="11" s="1"/>
  <c r="O1077" i="11" a="1"/>
  <c r="O1077" i="11" s="1"/>
  <c r="O1078" i="11" a="1"/>
  <c r="O1078" i="11" s="1"/>
  <c r="O1079" i="11" a="1"/>
  <c r="O1079" i="11" s="1"/>
  <c r="O1080" i="11" a="1"/>
  <c r="O1080" i="11" s="1"/>
  <c r="O1081" i="11" a="1"/>
  <c r="O1081" i="11" s="1"/>
  <c r="O1082" i="11" a="1"/>
  <c r="O1082" i="11" s="1"/>
  <c r="O1083" i="11" a="1"/>
  <c r="O1083" i="11" s="1"/>
  <c r="O1084" i="11" a="1"/>
  <c r="O1084" i="11" s="1"/>
  <c r="O1085" i="11" a="1"/>
  <c r="O1085" i="11" s="1"/>
  <c r="O1086" i="11" a="1"/>
  <c r="O1086" i="11" s="1"/>
  <c r="O1087" i="11" a="1"/>
  <c r="O1087" i="11" s="1"/>
  <c r="O1088" i="11" a="1"/>
  <c r="O1088" i="11" s="1"/>
  <c r="O1089" i="11" a="1"/>
  <c r="O1089" i="11" s="1"/>
  <c r="O1090" i="11" a="1"/>
  <c r="O1090" i="11" s="1"/>
  <c r="O1091" i="11" a="1"/>
  <c r="O1091" i="11" s="1"/>
  <c r="O1092" i="11" a="1"/>
  <c r="O1092" i="11" s="1"/>
  <c r="O1093" i="11" a="1"/>
  <c r="O1093" i="11" s="1"/>
  <c r="O1094" i="11" a="1"/>
  <c r="O1094" i="11" s="1"/>
  <c r="O1095" i="11" a="1"/>
  <c r="O1095" i="11" s="1"/>
  <c r="O1096" i="11" a="1"/>
  <c r="O1096" i="11" s="1"/>
  <c r="O1097" i="11" a="1"/>
  <c r="O1097" i="11" s="1"/>
  <c r="O1098" i="11" a="1"/>
  <c r="O1098" i="11" s="1"/>
  <c r="O1099" i="11" a="1"/>
  <c r="O1099" i="11" s="1"/>
  <c r="O1100" i="11" a="1"/>
  <c r="O1100" i="11" s="1"/>
  <c r="O1101" i="11" a="1"/>
  <c r="O1101" i="11" s="1"/>
  <c r="O1102" i="11" a="1"/>
  <c r="O1102" i="11" s="1"/>
  <c r="O1103" i="11" a="1"/>
  <c r="O1103" i="11" s="1"/>
  <c r="O1104" i="11" a="1"/>
  <c r="O1104" i="11" s="1"/>
  <c r="O1105" i="11" a="1"/>
  <c r="O1105" i="11" s="1"/>
  <c r="O1106" i="11" a="1"/>
  <c r="O1106" i="11" s="1"/>
  <c r="O1107" i="11" a="1"/>
  <c r="O1107" i="11" s="1"/>
  <c r="O1108" i="11" a="1"/>
  <c r="O1108" i="11" s="1"/>
  <c r="O1109" i="11" a="1"/>
  <c r="O1109" i="11" s="1"/>
  <c r="O1110" i="11" a="1"/>
  <c r="O1110" i="11" s="1"/>
  <c r="O1111" i="11" a="1"/>
  <c r="O1111" i="11" s="1"/>
  <c r="O1112" i="11" a="1"/>
  <c r="O1112" i="11" s="1"/>
  <c r="O1113" i="11" a="1"/>
  <c r="O1113" i="11" s="1"/>
  <c r="O1114" i="11" a="1"/>
  <c r="O1114" i="11" s="1"/>
  <c r="O1115" i="11" a="1"/>
  <c r="O1115" i="11" s="1"/>
  <c r="O1116" i="11" a="1"/>
  <c r="O1116" i="11" s="1"/>
  <c r="O1117" i="11" a="1"/>
  <c r="O1117" i="11" s="1"/>
  <c r="O1118" i="11" a="1"/>
  <c r="O1118" i="11" s="1"/>
  <c r="O1119" i="11" a="1"/>
  <c r="O1119" i="11" s="1"/>
  <c r="O1120" i="11" a="1"/>
  <c r="O1120" i="11" s="1"/>
  <c r="O1121" i="11" a="1"/>
  <c r="O1121" i="11" s="1"/>
  <c r="O1122" i="11" a="1"/>
  <c r="O1122" i="11" s="1"/>
  <c r="O1123" i="11" a="1"/>
  <c r="O1123" i="11" s="1"/>
  <c r="O1124" i="11" a="1"/>
  <c r="O1124" i="11" s="1"/>
  <c r="O1125" i="11" a="1"/>
  <c r="O1125" i="11" s="1"/>
  <c r="O1126" i="11" a="1"/>
  <c r="O1126" i="11" s="1"/>
  <c r="O1127" i="11" a="1"/>
  <c r="O1127" i="11" s="1"/>
  <c r="O1128" i="11" a="1"/>
  <c r="O1128" i="11" s="1"/>
  <c r="O1129" i="11" a="1"/>
  <c r="O1129" i="11" s="1"/>
  <c r="O1130" i="11" a="1"/>
  <c r="O1130" i="11" s="1"/>
  <c r="O1131" i="11" a="1"/>
  <c r="O1131" i="11" s="1"/>
  <c r="O1132" i="11" a="1"/>
  <c r="O1132" i="11" s="1"/>
  <c r="O1133" i="11" a="1"/>
  <c r="O1133" i="11" s="1"/>
  <c r="O1134" i="11" a="1"/>
  <c r="O1134" i="11" s="1"/>
  <c r="O1135" i="11" a="1"/>
  <c r="O1135" i="11" s="1"/>
  <c r="O1136" i="11" a="1"/>
  <c r="O1136" i="11" s="1"/>
  <c r="O1137" i="11" a="1"/>
  <c r="O1137" i="11" s="1"/>
  <c r="O1138" i="11" a="1"/>
  <c r="O1138" i="11" s="1"/>
  <c r="O1139" i="11" a="1"/>
  <c r="O1139" i="11" s="1"/>
  <c r="O1140" i="11" a="1"/>
  <c r="O1140" i="11" s="1"/>
  <c r="O1141" i="11" a="1"/>
  <c r="O1141" i="11" s="1"/>
  <c r="O1142" i="11" a="1"/>
  <c r="O1142" i="11" s="1"/>
  <c r="O1143" i="11" a="1"/>
  <c r="O1143" i="11" s="1"/>
  <c r="O1144" i="11" a="1"/>
  <c r="O1144" i="11" s="1"/>
  <c r="O1145" i="11" a="1"/>
  <c r="O1145" i="11" s="1"/>
  <c r="O1146" i="11" a="1"/>
  <c r="O1146" i="11" s="1"/>
  <c r="O1147" i="11" a="1"/>
  <c r="O1147" i="11" s="1"/>
  <c r="O1148" i="11" a="1"/>
  <c r="O1148" i="11" s="1"/>
  <c r="O1149" i="11" a="1"/>
  <c r="O1149" i="11" s="1"/>
  <c r="O1150" i="11" a="1"/>
  <c r="O1150" i="11" s="1"/>
  <c r="O1151" i="11" a="1"/>
  <c r="O1151" i="11" s="1"/>
  <c r="O1152" i="11" a="1"/>
  <c r="O1152" i="11" s="1"/>
  <c r="O1153" i="11" a="1"/>
  <c r="O1153" i="11" s="1"/>
  <c r="O1154" i="11" a="1"/>
  <c r="O1154" i="11" s="1"/>
  <c r="O1155" i="11" a="1"/>
  <c r="O1155" i="11" s="1"/>
  <c r="O1156" i="11" a="1"/>
  <c r="O1156" i="11" s="1"/>
  <c r="O1157" i="11" a="1"/>
  <c r="O1157" i="11" s="1"/>
  <c r="O1158" i="11" a="1"/>
  <c r="O1158" i="11" s="1"/>
  <c r="O1159" i="11" a="1"/>
  <c r="O1159" i="11" s="1"/>
  <c r="O1160" i="11" a="1"/>
  <c r="O1160" i="11" s="1"/>
  <c r="O1161" i="11" a="1"/>
  <c r="O1161" i="11" s="1"/>
  <c r="O1162" i="11" a="1"/>
  <c r="O1162" i="11" s="1"/>
  <c r="O1163" i="11" a="1"/>
  <c r="O1163" i="11" s="1"/>
  <c r="O1164" i="11" a="1"/>
  <c r="O1164" i="11" s="1"/>
  <c r="O1165" i="11" a="1"/>
  <c r="O1165" i="11" s="1"/>
  <c r="O1166" i="11" a="1"/>
  <c r="O1166" i="11" s="1"/>
  <c r="O1167" i="11" a="1"/>
  <c r="O1167" i="11" s="1"/>
  <c r="O1168" i="11" a="1"/>
  <c r="O1168" i="11" s="1"/>
  <c r="O1169" i="11" a="1"/>
  <c r="O1169" i="11" s="1"/>
  <c r="O1170" i="11" a="1"/>
  <c r="O1170" i="11" s="1"/>
  <c r="O1171" i="11" a="1"/>
  <c r="O1171" i="11" s="1"/>
  <c r="O1172" i="11" a="1"/>
  <c r="O1172" i="11" s="1"/>
  <c r="O1173" i="11" a="1"/>
  <c r="O1173" i="11" s="1"/>
  <c r="O1174" i="11" a="1"/>
  <c r="O1174" i="11" s="1"/>
  <c r="O1175" i="11" a="1"/>
  <c r="O1175" i="11" s="1"/>
  <c r="O1176" i="11" a="1"/>
  <c r="O1176" i="11" s="1"/>
  <c r="O1177" i="11" a="1"/>
  <c r="O1177" i="11" s="1"/>
  <c r="O1178" i="11" a="1"/>
  <c r="O1178" i="11" s="1"/>
  <c r="O1179" i="11" a="1"/>
  <c r="O1179" i="11" s="1"/>
  <c r="O1180" i="11" a="1"/>
  <c r="O1180" i="11" s="1"/>
  <c r="O1181" i="11" a="1"/>
  <c r="O1181" i="11" s="1"/>
  <c r="O1182" i="11" a="1"/>
  <c r="O1182" i="11" s="1"/>
  <c r="O1183" i="11" a="1"/>
  <c r="O1183" i="11" s="1"/>
  <c r="O1184" i="11" a="1"/>
  <c r="O1184" i="11" s="1"/>
  <c r="O1185" i="11" a="1"/>
  <c r="O1185" i="11" s="1"/>
  <c r="O1186" i="11" a="1"/>
  <c r="O1186" i="11" s="1"/>
  <c r="O1187" i="11" a="1"/>
  <c r="O1187" i="11" s="1"/>
  <c r="O1188" i="11" a="1"/>
  <c r="O1188" i="11" s="1"/>
  <c r="O1189" i="11" a="1"/>
  <c r="O1189" i="11" s="1"/>
  <c r="O1190" i="11" a="1"/>
  <c r="O1190" i="11" s="1"/>
  <c r="O1191" i="11" a="1"/>
  <c r="O1191" i="11" s="1"/>
  <c r="O1192" i="11" a="1"/>
  <c r="O1192" i="11" s="1"/>
  <c r="O1193" i="11" a="1"/>
  <c r="O1193" i="11" s="1"/>
  <c r="O1194" i="11" a="1"/>
  <c r="O1194" i="11" s="1"/>
  <c r="O1195" i="11" a="1"/>
  <c r="O1195" i="11" s="1"/>
  <c r="O1196" i="11" a="1"/>
  <c r="O1196" i="11" s="1"/>
  <c r="O1197" i="11" a="1"/>
  <c r="O1197" i="11" s="1"/>
  <c r="O1198" i="11" a="1"/>
  <c r="O1198" i="11" s="1"/>
  <c r="O1199" i="11" a="1"/>
  <c r="O1199" i="11" s="1"/>
  <c r="O1200" i="11" a="1"/>
  <c r="O1200" i="11" s="1"/>
  <c r="O1201" i="11" a="1"/>
  <c r="O1201" i="11" s="1"/>
  <c r="O1202" i="11" a="1"/>
  <c r="O1202" i="11" s="1"/>
  <c r="O1203" i="11" a="1"/>
  <c r="O1203" i="11" s="1"/>
  <c r="O1204" i="11" a="1"/>
  <c r="O1204" i="11" s="1"/>
  <c r="O1205" i="11" a="1"/>
  <c r="O1205" i="11" s="1"/>
  <c r="O1206" i="11" a="1"/>
  <c r="O1206" i="11" s="1"/>
  <c r="O1207" i="11" a="1"/>
  <c r="O1207" i="11" s="1"/>
  <c r="O1208" i="11" a="1"/>
  <c r="O1208" i="11" s="1"/>
  <c r="O1209" i="11" a="1"/>
  <c r="O1209" i="11" s="1"/>
  <c r="O1210" i="11" a="1"/>
  <c r="O1210" i="11" s="1"/>
  <c r="O1211" i="11" a="1"/>
  <c r="O1211" i="11" s="1"/>
  <c r="O1212" i="11" a="1"/>
  <c r="O1212" i="11" s="1"/>
  <c r="O1213" i="11" a="1"/>
  <c r="O1213" i="11" s="1"/>
  <c r="O1214" i="11" a="1"/>
  <c r="O1214" i="11" s="1"/>
  <c r="O1215" i="11" a="1"/>
  <c r="O1215" i="11" s="1"/>
  <c r="O1216" i="11" a="1"/>
  <c r="O1216" i="11" s="1"/>
  <c r="O1217" i="11" a="1"/>
  <c r="O1217" i="11" s="1"/>
  <c r="O1218" i="11" a="1"/>
  <c r="O1218" i="11" s="1"/>
  <c r="O1219" i="11" a="1"/>
  <c r="O1219" i="11" s="1"/>
  <c r="O1220" i="11" a="1"/>
  <c r="O1220" i="11" s="1"/>
  <c r="O1221" i="11" a="1"/>
  <c r="O1221" i="11" s="1"/>
  <c r="O1222" i="11" a="1"/>
  <c r="O1222" i="11" s="1"/>
  <c r="O1223" i="11" a="1"/>
  <c r="O1223" i="11" s="1"/>
  <c r="O1224" i="11" a="1"/>
  <c r="O1224" i="11" s="1"/>
  <c r="O1225" i="11" a="1"/>
  <c r="O1225" i="11" s="1"/>
  <c r="O1226" i="11" a="1"/>
  <c r="O1226" i="11" s="1"/>
  <c r="O1227" i="11" a="1"/>
  <c r="O1227" i="11" s="1"/>
  <c r="O1228" i="11" a="1"/>
  <c r="O1228" i="11" s="1"/>
  <c r="O1229" i="11" a="1"/>
  <c r="O1229" i="11" s="1"/>
  <c r="O1230" i="11" a="1"/>
  <c r="O1230" i="11" s="1"/>
  <c r="O1231" i="11" a="1"/>
  <c r="O1231" i="11" s="1"/>
  <c r="O1232" i="11" a="1"/>
  <c r="O1232" i="11" s="1"/>
  <c r="O1233" i="11" a="1"/>
  <c r="O1233" i="11" s="1"/>
  <c r="O1234" i="11" a="1"/>
  <c r="O1234" i="11" s="1"/>
  <c r="O1235" i="11" a="1"/>
  <c r="O1235" i="11" s="1"/>
  <c r="O1236" i="11" a="1"/>
  <c r="O1236" i="11" s="1"/>
  <c r="O1237" i="11" a="1"/>
  <c r="O1237" i="11" s="1"/>
  <c r="O1238" i="11" a="1"/>
  <c r="O1238" i="11" s="1"/>
  <c r="O1239" i="11" a="1"/>
  <c r="O1239" i="11" s="1"/>
  <c r="O1240" i="11" a="1"/>
  <c r="O1240" i="11" s="1"/>
  <c r="O1241" i="11" a="1"/>
  <c r="O1241" i="11" s="1"/>
  <c r="O1242" i="11" a="1"/>
  <c r="O1242" i="11" s="1"/>
  <c r="O1243" i="11" a="1"/>
  <c r="O1243" i="11" s="1"/>
  <c r="O1244" i="11" a="1"/>
  <c r="O1244" i="11" s="1"/>
  <c r="O1245" i="11" a="1"/>
  <c r="O1245" i="11" s="1"/>
  <c r="O1246" i="11" a="1"/>
  <c r="O1246" i="11" s="1"/>
  <c r="O1247" i="11" a="1"/>
  <c r="O1247" i="11" s="1"/>
  <c r="O1248" i="11" a="1"/>
  <c r="O1248" i="11" s="1"/>
  <c r="O1249" i="11" a="1"/>
  <c r="O1249" i="11" s="1"/>
  <c r="O1250" i="11" a="1"/>
  <c r="O1250" i="11" s="1"/>
  <c r="O1251" i="11" a="1"/>
  <c r="O1251" i="11" s="1"/>
  <c r="O1252" i="11" a="1"/>
  <c r="O1252" i="11" s="1"/>
  <c r="O1253" i="11" a="1"/>
  <c r="O1253" i="11" s="1"/>
  <c r="O1254" i="11" a="1"/>
  <c r="O1254" i="11" s="1"/>
  <c r="O1255" i="11" a="1"/>
  <c r="O1255" i="11" s="1"/>
  <c r="O1256" i="11" a="1"/>
  <c r="O1256" i="11" s="1"/>
  <c r="O1257" i="11" a="1"/>
  <c r="O1257" i="11" s="1"/>
  <c r="O1258" i="11" a="1"/>
  <c r="O1258" i="11" s="1"/>
  <c r="O1259" i="11" a="1"/>
  <c r="O1259" i="11" s="1"/>
  <c r="O1260" i="11" a="1"/>
  <c r="O1260" i="11" s="1"/>
  <c r="O1261" i="11" a="1"/>
  <c r="O1261" i="11" s="1"/>
  <c r="O1262" i="11" a="1"/>
  <c r="O1262" i="11" s="1"/>
  <c r="O1263" i="11" a="1"/>
  <c r="O1263" i="11" s="1"/>
  <c r="O1264" i="11" a="1"/>
  <c r="O1264" i="11" s="1"/>
  <c r="O1265" i="11" a="1"/>
  <c r="O1265" i="11" s="1"/>
  <c r="O1266" i="11" a="1"/>
  <c r="O1266" i="11" s="1"/>
  <c r="O1267" i="11" a="1"/>
  <c r="O1267" i="11" s="1"/>
  <c r="O1268" i="11" a="1"/>
  <c r="O1268" i="11" s="1"/>
  <c r="O1269" i="11" a="1"/>
  <c r="O1269" i="11" s="1"/>
  <c r="O1270" i="11" a="1"/>
  <c r="O1270" i="11" s="1"/>
  <c r="O1271" i="11" a="1"/>
  <c r="O1271" i="11" s="1"/>
  <c r="O1272" i="11" a="1"/>
  <c r="O1272" i="11" s="1"/>
  <c r="O1273" i="11" a="1"/>
  <c r="O1273" i="11" s="1"/>
  <c r="O1274" i="11" a="1"/>
  <c r="O1274" i="11" s="1"/>
  <c r="O1275" i="11" a="1"/>
  <c r="O1275" i="11" s="1"/>
  <c r="O1276" i="11" a="1"/>
  <c r="O1276" i="11" s="1"/>
  <c r="O1277" i="11" a="1"/>
  <c r="O1277" i="11" s="1"/>
  <c r="O1278" i="11" a="1"/>
  <c r="O1278" i="11" s="1"/>
  <c r="O1279" i="11" a="1"/>
  <c r="O1279" i="11" s="1"/>
  <c r="O1280" i="11" a="1"/>
  <c r="O1280" i="11" s="1"/>
  <c r="O1281" i="11" a="1"/>
  <c r="O1281" i="11" s="1"/>
  <c r="O1282" i="11" a="1"/>
  <c r="O1282" i="11" s="1"/>
  <c r="O1283" i="11" a="1"/>
  <c r="O1283" i="11" s="1"/>
  <c r="O1284" i="11" a="1"/>
  <c r="O1284" i="11" s="1"/>
  <c r="O1285" i="11" a="1"/>
  <c r="O1285" i="11" s="1"/>
  <c r="O1286" i="11" a="1"/>
  <c r="O1286" i="11" s="1"/>
  <c r="O1287" i="11" a="1"/>
  <c r="O1287" i="11" s="1"/>
  <c r="O1288" i="11" a="1"/>
  <c r="O1288" i="11" s="1"/>
  <c r="O1289" i="11" a="1"/>
  <c r="O1289" i="11" s="1"/>
  <c r="O1290" i="11" a="1"/>
  <c r="O1290" i="11" s="1"/>
  <c r="O1291" i="11" a="1"/>
  <c r="O1291" i="11" s="1"/>
  <c r="O1292" i="11" a="1"/>
  <c r="O1292" i="11" s="1"/>
  <c r="O1293" i="11" a="1"/>
  <c r="O1293" i="11" s="1"/>
  <c r="O1294" i="11" a="1"/>
  <c r="O1294" i="11" s="1"/>
  <c r="O1295" i="11" a="1"/>
  <c r="O1295" i="11" s="1"/>
  <c r="O1296" i="11" a="1"/>
  <c r="O1296" i="11" s="1"/>
  <c r="O1297" i="11" a="1"/>
  <c r="O1297" i="11" s="1"/>
  <c r="O1298" i="11" a="1"/>
  <c r="O1298" i="11" s="1"/>
  <c r="O1299" i="11" a="1"/>
  <c r="O1299" i="11" s="1"/>
  <c r="O1300" i="11" a="1"/>
  <c r="O1300" i="11" s="1"/>
  <c r="O1301" i="11" a="1"/>
  <c r="O1301" i="11" s="1"/>
  <c r="O1302" i="11" a="1"/>
  <c r="O1302" i="11" s="1"/>
  <c r="O1303" i="11" a="1"/>
  <c r="O1303" i="11" s="1"/>
  <c r="O1304" i="11" a="1"/>
  <c r="O1304" i="11" s="1"/>
  <c r="O1305" i="11" a="1"/>
  <c r="O1305" i="11" s="1"/>
  <c r="O1306" i="11" a="1"/>
  <c r="O1306" i="11" s="1"/>
  <c r="O1307" i="11" a="1"/>
  <c r="O1307" i="11" s="1"/>
  <c r="O1308" i="11" a="1"/>
  <c r="O1308" i="11" s="1"/>
  <c r="O1309" i="11" a="1"/>
  <c r="O1309" i="11" s="1"/>
  <c r="O1310" i="11" a="1"/>
  <c r="O1310" i="11" s="1"/>
  <c r="O1311" i="11" a="1"/>
  <c r="O1311" i="11" s="1"/>
  <c r="O1312" i="11" a="1"/>
  <c r="O1312" i="11" s="1"/>
  <c r="O1313" i="11" a="1"/>
  <c r="O1313" i="11" s="1"/>
  <c r="O1314" i="11" a="1"/>
  <c r="O1314" i="11" s="1"/>
  <c r="O1315" i="11" a="1"/>
  <c r="O1315" i="11" s="1"/>
  <c r="O1316" i="11" a="1"/>
  <c r="O1316" i="11" s="1"/>
  <c r="O1317" i="11" a="1"/>
  <c r="O1317" i="11" s="1"/>
  <c r="O1318" i="11" a="1"/>
  <c r="O1318" i="11" s="1"/>
  <c r="O1319" i="11" a="1"/>
  <c r="O1319" i="11" s="1"/>
  <c r="O1320" i="11" a="1"/>
  <c r="O1320" i="11" s="1"/>
  <c r="O1321" i="11" a="1"/>
  <c r="O1321" i="11" s="1"/>
  <c r="O1322" i="11" a="1"/>
  <c r="O1322" i="11" s="1"/>
  <c r="O1323" i="11" a="1"/>
  <c r="O1323" i="11" s="1"/>
  <c r="O1324" i="11" a="1"/>
  <c r="O1324" i="11" s="1"/>
  <c r="O1325" i="11" a="1"/>
  <c r="O1325" i="11" s="1"/>
  <c r="O1326" i="11" a="1"/>
  <c r="O1326" i="11" s="1"/>
  <c r="O1327" i="11" a="1"/>
  <c r="O1327" i="11" s="1"/>
  <c r="O1328" i="11" a="1"/>
  <c r="O1328" i="11" s="1"/>
  <c r="O1329" i="11" a="1"/>
  <c r="O1329" i="11" s="1"/>
  <c r="O1330" i="11" a="1"/>
  <c r="O1330" i="11" s="1"/>
  <c r="O1331" i="11" a="1"/>
  <c r="O1331" i="11" s="1"/>
  <c r="O1332" i="11" a="1"/>
  <c r="O1332" i="11" s="1"/>
  <c r="O1333" i="11" a="1"/>
  <c r="O1333" i="11" s="1"/>
  <c r="O1334" i="11" a="1"/>
  <c r="O1334" i="11" s="1"/>
  <c r="O1335" i="11" a="1"/>
  <c r="O1335" i="11" s="1"/>
  <c r="O1336" i="11" a="1"/>
  <c r="O1336" i="11" s="1"/>
  <c r="O1337" i="11" a="1"/>
  <c r="O1337" i="11" s="1"/>
  <c r="O1338" i="11" a="1"/>
  <c r="O1338" i="11" s="1"/>
  <c r="O1339" i="11" a="1"/>
  <c r="O1339" i="11" s="1"/>
  <c r="O1340" i="11" a="1"/>
  <c r="O1340" i="11" s="1"/>
  <c r="O1341" i="11" a="1"/>
  <c r="O1341" i="11" s="1"/>
  <c r="O1342" i="11" a="1"/>
  <c r="O1342" i="11" s="1"/>
  <c r="O1343" i="11" a="1"/>
  <c r="O1343" i="11" s="1"/>
  <c r="O1344" i="11" a="1"/>
  <c r="O1344" i="11" s="1"/>
  <c r="O1345" i="11" a="1"/>
  <c r="O1345" i="11" s="1"/>
  <c r="O1346" i="11" a="1"/>
  <c r="O1346" i="11" s="1"/>
  <c r="O1347" i="11" a="1"/>
  <c r="O1347" i="11" s="1"/>
  <c r="O1348" i="11" a="1"/>
  <c r="O1348" i="11" s="1"/>
  <c r="O1349" i="11" a="1"/>
  <c r="O1349" i="11" s="1"/>
  <c r="O1350" i="11" a="1"/>
  <c r="O1350" i="11" s="1"/>
  <c r="O1351" i="11" a="1"/>
  <c r="O1351" i="11" s="1"/>
  <c r="O1352" i="11" a="1"/>
  <c r="O1352" i="11" s="1"/>
  <c r="O1353" i="11" a="1"/>
  <c r="O1353" i="11" s="1"/>
  <c r="O1354" i="11" a="1"/>
  <c r="O1354" i="11" s="1"/>
  <c r="O1355" i="11" a="1"/>
  <c r="O1355" i="11" s="1"/>
  <c r="O1356" i="11" a="1"/>
  <c r="O1356" i="11" s="1"/>
  <c r="O1357" i="11" a="1"/>
  <c r="O1357" i="11" s="1"/>
  <c r="O1358" i="11" a="1"/>
  <c r="O1358" i="11" s="1"/>
  <c r="O1359" i="11" a="1"/>
  <c r="O1359" i="11" s="1"/>
  <c r="O1360" i="11" a="1"/>
  <c r="O1360" i="11" s="1"/>
  <c r="O1361" i="11" a="1"/>
  <c r="O1361" i="11" s="1"/>
  <c r="O1362" i="11" a="1"/>
  <c r="O1362" i="11" s="1"/>
  <c r="O1363" i="11" a="1"/>
  <c r="O1363" i="11" s="1"/>
  <c r="O1364" i="11" a="1"/>
  <c r="O1364" i="11" s="1"/>
  <c r="O1365" i="11" a="1"/>
  <c r="O1365" i="11" s="1"/>
  <c r="O1366" i="11" a="1"/>
  <c r="O1366" i="11" s="1"/>
  <c r="O1367" i="11" a="1"/>
  <c r="O1367" i="11" s="1"/>
  <c r="O1368" i="11" a="1"/>
  <c r="O1368" i="11" s="1"/>
  <c r="O1369" i="11" a="1"/>
  <c r="O1369" i="11" s="1"/>
  <c r="O1370" i="11" a="1"/>
  <c r="O1370" i="11" s="1"/>
  <c r="O1371" i="11" a="1"/>
  <c r="O1371" i="11" s="1"/>
  <c r="O1372" i="11" a="1"/>
  <c r="O1372" i="11" s="1"/>
  <c r="O1373" i="11" a="1"/>
  <c r="O1373" i="11" s="1"/>
  <c r="O1374" i="11" a="1"/>
  <c r="O1374" i="11" s="1"/>
  <c r="O1375" i="11" a="1"/>
  <c r="O1375" i="11" s="1"/>
  <c r="O1376" i="11" a="1"/>
  <c r="O1376" i="11" s="1"/>
  <c r="O1377" i="11" a="1"/>
  <c r="O1377" i="11" s="1"/>
  <c r="O1378" i="11" a="1"/>
  <c r="O1378" i="11" s="1"/>
  <c r="O1379" i="11" a="1"/>
  <c r="O1379" i="11" s="1"/>
  <c r="O1380" i="11" a="1"/>
  <c r="O1380" i="11" s="1"/>
  <c r="O1381" i="11" a="1"/>
  <c r="O1381" i="11" s="1"/>
  <c r="O1382" i="11" a="1"/>
  <c r="O1382" i="11" s="1"/>
  <c r="O1383" i="11" a="1"/>
  <c r="O1383" i="11" s="1"/>
  <c r="O1384" i="11" a="1"/>
  <c r="O1384" i="11" s="1"/>
  <c r="O1385" i="11" a="1"/>
  <c r="O1385" i="11" s="1"/>
  <c r="O1386" i="11" a="1"/>
  <c r="O1386" i="11" s="1"/>
  <c r="O1387" i="11" a="1"/>
  <c r="O1387" i="11" s="1"/>
  <c r="O1388" i="11" a="1"/>
  <c r="O1388" i="11" s="1"/>
  <c r="O1389" i="11" a="1"/>
  <c r="O1389" i="11" s="1"/>
  <c r="O1390" i="11" a="1"/>
  <c r="O1390" i="11" s="1"/>
  <c r="O1391" i="11" a="1"/>
  <c r="O1391" i="11" s="1"/>
  <c r="O1392" i="11" a="1"/>
  <c r="O1392" i="11" s="1"/>
  <c r="O1393" i="11" a="1"/>
  <c r="O1393" i="11" s="1"/>
  <c r="O1394" i="11" a="1"/>
  <c r="O1394" i="11" s="1"/>
  <c r="O1395" i="11" a="1"/>
  <c r="O1395" i="11" s="1"/>
  <c r="O1396" i="11" a="1"/>
  <c r="O1396" i="11" s="1"/>
  <c r="O1397" i="11" a="1"/>
  <c r="O1397" i="11" s="1"/>
  <c r="O1398" i="11" a="1"/>
  <c r="O1398" i="11" s="1"/>
  <c r="O1399" i="11" a="1"/>
  <c r="O1399" i="11" s="1"/>
  <c r="O1400" i="11" a="1"/>
  <c r="O1400" i="11" s="1"/>
  <c r="O1401" i="11" a="1"/>
  <c r="O1401" i="11" s="1"/>
  <c r="O1402" i="11" a="1"/>
  <c r="O1402" i="11" s="1"/>
  <c r="O1403" i="11" a="1"/>
  <c r="O1403" i="11" s="1"/>
  <c r="O1404" i="11" a="1"/>
  <c r="O1404" i="11" s="1"/>
  <c r="O1405" i="11" a="1"/>
  <c r="O1405" i="11" s="1"/>
  <c r="O1406" i="11" a="1"/>
  <c r="O1406" i="11" s="1"/>
  <c r="O1407" i="11" a="1"/>
  <c r="O1407" i="11" s="1"/>
  <c r="O1408" i="11" a="1"/>
  <c r="O1408" i="11" s="1"/>
  <c r="O1409" i="11" a="1"/>
  <c r="O1409" i="11" s="1"/>
  <c r="O1410" i="11" a="1"/>
  <c r="O1410" i="11" s="1"/>
  <c r="O1411" i="11" a="1"/>
  <c r="O1411" i="11" s="1"/>
  <c r="O1412" i="11" a="1"/>
  <c r="O1412" i="11" s="1"/>
  <c r="O1413" i="11" a="1"/>
  <c r="O1413" i="11" s="1"/>
  <c r="O1414" i="11" a="1"/>
  <c r="O1414" i="11" s="1"/>
  <c r="O1415" i="11" a="1"/>
  <c r="O1415" i="11" s="1"/>
  <c r="O1416" i="11" a="1"/>
  <c r="O1416" i="11" s="1"/>
  <c r="O1417" i="11" a="1"/>
  <c r="O1417" i="11" s="1"/>
  <c r="O1418" i="11" a="1"/>
  <c r="O1418" i="11" s="1"/>
  <c r="O1419" i="11" a="1"/>
  <c r="O1419" i="11" s="1"/>
  <c r="O1420" i="11" a="1"/>
  <c r="O1420" i="11" s="1"/>
  <c r="O1421" i="11" a="1"/>
  <c r="O1421" i="11" s="1"/>
  <c r="O1422" i="11" a="1"/>
  <c r="O1422" i="11" s="1"/>
  <c r="O1423" i="11" a="1"/>
  <c r="O1423" i="11" s="1"/>
  <c r="O1424" i="11" a="1"/>
  <c r="O1424" i="11" s="1"/>
  <c r="O1425" i="11" a="1"/>
  <c r="O1425" i="11" s="1"/>
  <c r="O1426" i="11" a="1"/>
  <c r="O1426" i="11" s="1"/>
  <c r="O1427" i="11" a="1"/>
  <c r="O1427" i="11" s="1"/>
  <c r="O1428" i="11" a="1"/>
  <c r="O1428" i="11" s="1"/>
  <c r="O1429" i="11" a="1"/>
  <c r="O1429" i="11" s="1"/>
  <c r="O1430" i="11" a="1"/>
  <c r="O1430" i="11" s="1"/>
  <c r="O1431" i="11" a="1"/>
  <c r="O1431" i="11" s="1"/>
  <c r="O1432" i="11" a="1"/>
  <c r="O1432" i="11" s="1"/>
  <c r="O1433" i="11" a="1"/>
  <c r="O1433" i="11" s="1"/>
  <c r="O1434" i="11" a="1"/>
  <c r="O1434" i="11" s="1"/>
  <c r="O1435" i="11" a="1"/>
  <c r="O1435" i="11" s="1"/>
  <c r="O1436" i="11" a="1"/>
  <c r="O1436" i="11" s="1"/>
  <c r="O1437" i="11" a="1"/>
  <c r="O1437" i="11" s="1"/>
  <c r="O1438" i="11" a="1"/>
  <c r="O1438" i="11" s="1"/>
  <c r="O1439" i="11" a="1"/>
  <c r="O1439" i="11" s="1"/>
  <c r="O1440" i="11" a="1"/>
  <c r="O1440" i="11" s="1"/>
  <c r="O1441" i="11" a="1"/>
  <c r="O1441" i="11" s="1"/>
  <c r="O1442" i="11" a="1"/>
  <c r="O1442" i="11" s="1"/>
  <c r="O1443" i="11" a="1"/>
  <c r="O1443" i="11" s="1"/>
  <c r="O1444" i="11" a="1"/>
  <c r="O1444" i="11" s="1"/>
  <c r="O1445" i="11" a="1"/>
  <c r="O1445" i="11" s="1"/>
  <c r="O1446" i="11" a="1"/>
  <c r="O1446" i="11" s="1"/>
  <c r="O1447" i="11" a="1"/>
  <c r="O1447" i="11" s="1"/>
  <c r="O1448" i="11" a="1"/>
  <c r="O1448" i="11" s="1"/>
  <c r="O1449" i="11" a="1"/>
  <c r="O1449" i="11" s="1"/>
  <c r="O1450" i="11" a="1"/>
  <c r="O1450" i="11" s="1"/>
  <c r="O1451" i="11" a="1"/>
  <c r="O1451" i="11" s="1"/>
  <c r="O1452" i="11" a="1"/>
  <c r="O1452" i="11" s="1"/>
  <c r="O1453" i="11" a="1"/>
  <c r="O1453" i="11" s="1"/>
  <c r="O1454" i="11" a="1"/>
  <c r="O1454" i="11" s="1"/>
  <c r="O1455" i="11" a="1"/>
  <c r="O1455" i="11" s="1"/>
  <c r="O1456" i="11" a="1"/>
  <c r="O1456" i="11" s="1"/>
  <c r="O1457" i="11" a="1"/>
  <c r="O1457" i="11" s="1"/>
  <c r="O1458" i="11" a="1"/>
  <c r="O1458" i="11" s="1"/>
  <c r="O1459" i="11" a="1"/>
  <c r="O1459" i="11" s="1"/>
  <c r="O1460" i="11" a="1"/>
  <c r="O1460" i="11" s="1"/>
  <c r="O1461" i="11" a="1"/>
  <c r="O1461" i="11" s="1"/>
  <c r="O1462" i="11" a="1"/>
  <c r="O1462" i="11" s="1"/>
  <c r="O1463" i="11" a="1"/>
  <c r="O1463" i="11" s="1"/>
  <c r="O1464" i="11" a="1"/>
  <c r="O1464" i="11" s="1"/>
  <c r="O1465" i="11" a="1"/>
  <c r="O1465" i="11" s="1"/>
  <c r="O1466" i="11" a="1"/>
  <c r="O1466" i="11" s="1"/>
  <c r="O1467" i="11" a="1"/>
  <c r="O1467" i="11" s="1"/>
  <c r="O1468" i="11" a="1"/>
  <c r="O1468" i="11" s="1"/>
  <c r="O1469" i="11" a="1"/>
  <c r="O1469" i="11" s="1"/>
  <c r="O1470" i="11" a="1"/>
  <c r="O1470" i="11" s="1"/>
  <c r="O1471" i="11" a="1"/>
  <c r="O1471" i="11" s="1"/>
  <c r="O1472" i="11" a="1"/>
  <c r="O1472" i="11" s="1"/>
  <c r="O1473" i="11" a="1"/>
  <c r="O1473" i="11" s="1"/>
  <c r="O1474" i="11" a="1"/>
  <c r="O1474" i="11" s="1"/>
  <c r="O1475" i="11" a="1"/>
  <c r="O1475" i="11" s="1"/>
  <c r="O1476" i="11" a="1"/>
  <c r="O1476" i="11" s="1"/>
  <c r="O1477" i="11" a="1"/>
  <c r="O1477" i="11" s="1"/>
  <c r="O1478" i="11" a="1"/>
  <c r="O1478" i="11" s="1"/>
  <c r="O1479" i="11" a="1"/>
  <c r="O1479" i="11" s="1"/>
  <c r="O1480" i="11" a="1"/>
  <c r="O1480" i="11" s="1"/>
  <c r="O1481" i="11" a="1"/>
  <c r="O1481" i="11" s="1"/>
  <c r="O1482" i="11" a="1"/>
  <c r="O1482" i="11" s="1"/>
  <c r="O1483" i="11" a="1"/>
  <c r="O1483" i="11" s="1"/>
  <c r="O1484" i="11" a="1"/>
  <c r="O1484" i="11" s="1"/>
  <c r="O1485" i="11" a="1"/>
  <c r="O1485" i="11" s="1"/>
  <c r="O1486" i="11" a="1"/>
  <c r="O1486" i="11" s="1"/>
  <c r="O1487" i="11" a="1"/>
  <c r="O1487" i="11" s="1"/>
  <c r="O1488" i="11" a="1"/>
  <c r="O1488" i="11" s="1"/>
  <c r="O1489" i="11" a="1"/>
  <c r="O1489" i="11" s="1"/>
  <c r="O1490" i="11" a="1"/>
  <c r="O1490" i="11" s="1"/>
  <c r="O1491" i="11" a="1"/>
  <c r="O1491" i="11" s="1"/>
  <c r="O1492" i="11" a="1"/>
  <c r="O1492" i="11" s="1"/>
  <c r="O1493" i="11" a="1"/>
  <c r="O1493" i="11" s="1"/>
  <c r="O1494" i="11" a="1"/>
  <c r="O1494" i="11" s="1"/>
  <c r="O1495" i="11" a="1"/>
  <c r="O1495" i="11" s="1"/>
  <c r="O1496" i="11" a="1"/>
  <c r="O1496" i="11" s="1"/>
  <c r="O1497" i="11" a="1"/>
  <c r="O1497" i="11" s="1"/>
  <c r="O1498" i="11" a="1"/>
  <c r="O1498" i="11" s="1"/>
  <c r="O1499" i="11" a="1"/>
  <c r="O1499" i="11" s="1"/>
  <c r="O1500" i="11" a="1"/>
  <c r="O1500" i="11" s="1"/>
  <c r="O1501" i="11" a="1"/>
  <c r="O1501" i="11" s="1"/>
  <c r="O1502" i="11" a="1"/>
  <c r="O1502" i="11" s="1"/>
  <c r="O1503" i="11" a="1"/>
  <c r="O1503" i="11" s="1"/>
  <c r="O1504" i="11" a="1"/>
  <c r="O1504" i="11" s="1"/>
  <c r="O1505" i="11" a="1"/>
  <c r="O1505" i="11" s="1"/>
  <c r="O1506" i="11" a="1"/>
  <c r="O1506" i="11" s="1"/>
  <c r="O1507" i="11" a="1"/>
  <c r="O1507" i="11" s="1"/>
  <c r="O1508" i="11" a="1"/>
  <c r="O1508" i="11" s="1"/>
  <c r="O1509" i="11" a="1"/>
  <c r="O1509" i="11" s="1"/>
  <c r="O1510" i="11" a="1"/>
  <c r="O1510" i="11" s="1"/>
  <c r="O1511" i="11" a="1"/>
  <c r="O1511" i="11" s="1"/>
  <c r="O1512" i="11" a="1"/>
  <c r="O1512" i="11" s="1"/>
  <c r="O1513" i="11" a="1"/>
  <c r="O1513" i="11" s="1"/>
  <c r="O1514" i="11" a="1"/>
  <c r="O1514" i="11" s="1"/>
  <c r="O1515" i="11" a="1"/>
  <c r="O1515" i="11" s="1"/>
  <c r="O1516" i="11" a="1"/>
  <c r="O1516" i="11" s="1"/>
  <c r="O1517" i="11" a="1"/>
  <c r="O1517" i="11" s="1"/>
  <c r="O1518" i="11" a="1"/>
  <c r="O1518" i="11" s="1"/>
  <c r="O1519" i="11" a="1"/>
  <c r="O1519" i="11" s="1"/>
  <c r="O1520" i="11" a="1"/>
  <c r="O1520" i="11" s="1"/>
  <c r="O1521" i="11" a="1"/>
  <c r="O1521" i="11" s="1"/>
  <c r="O1522" i="11" a="1"/>
  <c r="O1522" i="11" s="1"/>
  <c r="O1523" i="11" a="1"/>
  <c r="O1523" i="11" s="1"/>
  <c r="O1524" i="11" a="1"/>
  <c r="O1524" i="11" s="1"/>
  <c r="O1525" i="11" a="1"/>
  <c r="O1525" i="11" s="1"/>
  <c r="O1526" i="11" a="1"/>
  <c r="O1526" i="11" s="1"/>
  <c r="O1527" i="11" a="1"/>
  <c r="O1527" i="11" s="1"/>
  <c r="O1528" i="11" a="1"/>
  <c r="O1528" i="11" s="1"/>
  <c r="O1529" i="11" a="1"/>
  <c r="O1529" i="11" s="1"/>
  <c r="O1530" i="11" a="1"/>
  <c r="O1530" i="11" s="1"/>
  <c r="O1531" i="11" a="1"/>
  <c r="O1531" i="11" s="1"/>
  <c r="O1532" i="11" a="1"/>
  <c r="O1532" i="11" s="1"/>
  <c r="O1533" i="11" a="1"/>
  <c r="O1533" i="11" s="1"/>
  <c r="O1534" i="11" a="1"/>
  <c r="O1534" i="11" s="1"/>
  <c r="O1535" i="11" a="1"/>
  <c r="O1535" i="11" s="1"/>
  <c r="O1536" i="11" a="1"/>
  <c r="O1536" i="11" s="1"/>
  <c r="O1537" i="11" a="1"/>
  <c r="O1537" i="11" s="1"/>
  <c r="O1538" i="11" a="1"/>
  <c r="O1538" i="11" s="1"/>
  <c r="O1539" i="11" a="1"/>
  <c r="O1539" i="11" s="1"/>
  <c r="O1540" i="11" a="1"/>
  <c r="O1540" i="11" s="1"/>
  <c r="O1541" i="11" a="1"/>
  <c r="O1541" i="11" s="1"/>
  <c r="O1542" i="11" a="1"/>
  <c r="O1542" i="11" s="1"/>
  <c r="O1543" i="11" a="1"/>
  <c r="O1543" i="11" s="1"/>
  <c r="O1544" i="11" a="1"/>
  <c r="O1544" i="11" s="1"/>
  <c r="O1545" i="11" a="1"/>
  <c r="O1545" i="11" s="1"/>
  <c r="O1546" i="11" a="1"/>
  <c r="O1546" i="11" s="1"/>
  <c r="O1547" i="11" a="1"/>
  <c r="O1547" i="11" s="1"/>
  <c r="O1548" i="11" a="1"/>
  <c r="O1548" i="11" s="1"/>
  <c r="O1549" i="11" a="1"/>
  <c r="O1549" i="11" s="1"/>
  <c r="O1550" i="11" a="1"/>
  <c r="O1550" i="11" s="1"/>
  <c r="O1551" i="11" a="1"/>
  <c r="O1551" i="11" s="1"/>
  <c r="O1552" i="11" a="1"/>
  <c r="O1552" i="11" s="1"/>
  <c r="O1553" i="11" a="1"/>
  <c r="O1553" i="11" s="1"/>
  <c r="O1554" i="11" a="1"/>
  <c r="O1554" i="11" s="1"/>
  <c r="O1555" i="11" a="1"/>
  <c r="O1555" i="11" s="1"/>
  <c r="O1556" i="11" a="1"/>
  <c r="O1556" i="11" s="1"/>
  <c r="O1557" i="11" a="1"/>
  <c r="O1557" i="11" s="1"/>
  <c r="O1558" i="11" a="1"/>
  <c r="O1558" i="11" s="1"/>
  <c r="O1559" i="11" a="1"/>
  <c r="O1559" i="11" s="1"/>
  <c r="O1560" i="11" a="1"/>
  <c r="O1560" i="11" s="1"/>
  <c r="O1561" i="11" a="1"/>
  <c r="O1561" i="11" s="1"/>
  <c r="O1562" i="11" a="1"/>
  <c r="O1562" i="11" s="1"/>
  <c r="O1563" i="11" a="1"/>
  <c r="O1563" i="11" s="1"/>
  <c r="O1564" i="11" a="1"/>
  <c r="O1564" i="11" s="1"/>
  <c r="O1565" i="11" a="1"/>
  <c r="O1565" i="11" s="1"/>
  <c r="O1566" i="11" a="1"/>
  <c r="O1566" i="11" s="1"/>
  <c r="O1567" i="11" a="1"/>
  <c r="O1567" i="11" s="1"/>
  <c r="O1568" i="11" a="1"/>
  <c r="O1568" i="11" s="1"/>
  <c r="O1569" i="11" a="1"/>
  <c r="O1569" i="11" s="1"/>
  <c r="O1570" i="11" a="1"/>
  <c r="O1570" i="11" s="1"/>
  <c r="O1571" i="11" a="1"/>
  <c r="O1571" i="11" s="1"/>
  <c r="O1572" i="11" a="1"/>
  <c r="O1572" i="11" s="1"/>
  <c r="O1573" i="11" a="1"/>
  <c r="O1573" i="11" s="1"/>
  <c r="O1574" i="11" a="1"/>
  <c r="O1574" i="11" s="1"/>
  <c r="O1575" i="11" a="1"/>
  <c r="O1575" i="11" s="1"/>
  <c r="O1576" i="11" a="1"/>
  <c r="O1576" i="11" s="1"/>
  <c r="O1577" i="11" a="1"/>
  <c r="O1577" i="11" s="1"/>
  <c r="O1578" i="11" a="1"/>
  <c r="O1578" i="11" s="1"/>
  <c r="O1579" i="11" a="1"/>
  <c r="O1579" i="11" s="1"/>
  <c r="O1580" i="11" a="1"/>
  <c r="O1580" i="11" s="1"/>
  <c r="O1581" i="11" a="1"/>
  <c r="O1581" i="11" s="1"/>
  <c r="O1582" i="11" a="1"/>
  <c r="O1582" i="11" s="1"/>
  <c r="O1583" i="11" a="1"/>
  <c r="O1583" i="11" s="1"/>
  <c r="O1584" i="11" a="1"/>
  <c r="O1584" i="11" s="1"/>
  <c r="O1585" i="11" a="1"/>
  <c r="O1585" i="11" s="1"/>
  <c r="O1586" i="11" a="1"/>
  <c r="O1586" i="11" s="1"/>
  <c r="O1587" i="11" a="1"/>
  <c r="O1587" i="11" s="1"/>
  <c r="O1588" i="11" a="1"/>
  <c r="O1588" i="11" s="1"/>
  <c r="O1589" i="11" a="1"/>
  <c r="O1589" i="11" s="1"/>
  <c r="O1590" i="11" a="1"/>
  <c r="O1590" i="11" s="1"/>
  <c r="O1591" i="11" a="1"/>
  <c r="O1591" i="11" s="1"/>
  <c r="O1592" i="11" a="1"/>
  <c r="O1592" i="11" s="1"/>
  <c r="O1593" i="11" a="1"/>
  <c r="O1593" i="11" s="1"/>
  <c r="O1594" i="11" a="1"/>
  <c r="O1594" i="11" s="1"/>
  <c r="O1595" i="11" a="1"/>
  <c r="O1595" i="11" s="1"/>
  <c r="O1596" i="11" a="1"/>
  <c r="O1596" i="11" s="1"/>
  <c r="O1597" i="11" a="1"/>
  <c r="O1597" i="11" s="1"/>
  <c r="O1598" i="11" a="1"/>
  <c r="O1598" i="11" s="1"/>
  <c r="O1599" i="11" a="1"/>
  <c r="O1599" i="11" s="1"/>
  <c r="O1600" i="11" a="1"/>
  <c r="O1600" i="11" s="1"/>
  <c r="O1601" i="11" a="1"/>
  <c r="O1601" i="11" s="1"/>
  <c r="O1602" i="11" a="1"/>
  <c r="O1602" i="11" s="1"/>
  <c r="O1603" i="11" a="1"/>
  <c r="O1603" i="11" s="1"/>
  <c r="O1604" i="11" a="1"/>
  <c r="O1604" i="11" s="1"/>
  <c r="O1605" i="11" a="1"/>
  <c r="O1605" i="11" s="1"/>
  <c r="O1606" i="11" a="1"/>
  <c r="O1606" i="11" s="1"/>
  <c r="O1607" i="11" a="1"/>
  <c r="O1607" i="11" s="1"/>
  <c r="O1608" i="11" a="1"/>
  <c r="O1608" i="11" s="1"/>
  <c r="O1609" i="11" a="1"/>
  <c r="O1609" i="11" s="1"/>
  <c r="O1610" i="11" a="1"/>
  <c r="O1610" i="11" s="1"/>
  <c r="O1611" i="11" a="1"/>
  <c r="O1611" i="11" s="1"/>
  <c r="O1612" i="11" a="1"/>
  <c r="O1612" i="11" s="1"/>
  <c r="O1613" i="11" a="1"/>
  <c r="O1613" i="11" s="1"/>
  <c r="O1614" i="11" a="1"/>
  <c r="O1614" i="11" s="1"/>
  <c r="O1615" i="11" a="1"/>
  <c r="O1615" i="11" s="1"/>
  <c r="O1616" i="11" a="1"/>
  <c r="O1616" i="11" s="1"/>
  <c r="O1617" i="11" a="1"/>
  <c r="O1617" i="11" s="1"/>
  <c r="O1618" i="11" a="1"/>
  <c r="O1618" i="11" s="1"/>
  <c r="O1619" i="11" a="1"/>
  <c r="O1619" i="11" s="1"/>
  <c r="O1620" i="11" a="1"/>
  <c r="O1620" i="11" s="1"/>
  <c r="O1621" i="11" a="1"/>
  <c r="O1621" i="11" s="1"/>
  <c r="O1622" i="11" a="1"/>
  <c r="O1622" i="11" s="1"/>
  <c r="O1623" i="11" a="1"/>
  <c r="O1623" i="11" s="1"/>
  <c r="O1624" i="11" a="1"/>
  <c r="O1624" i="11" s="1"/>
  <c r="O1625" i="11" a="1"/>
  <c r="O1625" i="11" s="1"/>
  <c r="O1626" i="11" a="1"/>
  <c r="O1626" i="11" s="1"/>
  <c r="O1627" i="11" a="1"/>
  <c r="O1627" i="11" s="1"/>
  <c r="O1628" i="11" a="1"/>
  <c r="O1628" i="11" s="1"/>
  <c r="O1629" i="11" a="1"/>
  <c r="O1629" i="11" s="1"/>
  <c r="O1630" i="11" a="1"/>
  <c r="O1630" i="11" s="1"/>
  <c r="O1631" i="11" a="1"/>
  <c r="O1631" i="11" s="1"/>
  <c r="O1632" i="11" a="1"/>
  <c r="O1632" i="11" s="1"/>
  <c r="O1633" i="11" a="1"/>
  <c r="O1633" i="11" s="1"/>
  <c r="O1634" i="11" a="1"/>
  <c r="O1634" i="11" s="1"/>
  <c r="O1635" i="11" a="1"/>
  <c r="O1635" i="11" s="1"/>
  <c r="O1636" i="11" a="1"/>
  <c r="O1636" i="11" s="1"/>
  <c r="O1637" i="11" a="1"/>
  <c r="O1637" i="11" s="1"/>
  <c r="O1638" i="11" a="1"/>
  <c r="O1638" i="11" s="1"/>
  <c r="O1639" i="11" a="1"/>
  <c r="O1639" i="11" s="1"/>
  <c r="O1640" i="11" a="1"/>
  <c r="O1640" i="11" s="1"/>
  <c r="O1641" i="11" a="1"/>
  <c r="O1641" i="11" s="1"/>
  <c r="O1642" i="11" a="1"/>
  <c r="O1642" i="11" s="1"/>
  <c r="O1643" i="11" a="1"/>
  <c r="O1643" i="11" s="1"/>
  <c r="O1644" i="11" a="1"/>
  <c r="O1644" i="11" s="1"/>
  <c r="O1645" i="11" a="1"/>
  <c r="O1645" i="11" s="1"/>
  <c r="O1646" i="11" a="1"/>
  <c r="O1646" i="11" s="1"/>
  <c r="O1647" i="11" a="1"/>
  <c r="O1647" i="11" s="1"/>
  <c r="O1648" i="11" a="1"/>
  <c r="O1648" i="11" s="1"/>
  <c r="O1649" i="11" a="1"/>
  <c r="O1649" i="11" s="1"/>
  <c r="O1650" i="11" a="1"/>
  <c r="O1650" i="11" s="1"/>
  <c r="O1651" i="11" a="1"/>
  <c r="O1651" i="11" s="1"/>
  <c r="O1652" i="11" a="1"/>
  <c r="O1652" i="11" s="1"/>
  <c r="O1653" i="11" a="1"/>
  <c r="O1653" i="11" s="1"/>
  <c r="O1654" i="11" a="1"/>
  <c r="O1654" i="11" s="1"/>
  <c r="O1655" i="11" a="1"/>
  <c r="O1655" i="11" s="1"/>
  <c r="O1656" i="11" a="1"/>
  <c r="O1656" i="11" s="1"/>
  <c r="O1657" i="11" a="1"/>
  <c r="O1657" i="11" s="1"/>
  <c r="O1658" i="11" a="1"/>
  <c r="O1658" i="11" s="1"/>
  <c r="O1659" i="11" a="1"/>
  <c r="O1659" i="11" s="1"/>
  <c r="O1660" i="11" a="1"/>
  <c r="O1660" i="11" s="1"/>
  <c r="O1661" i="11" a="1"/>
  <c r="O1661" i="11" s="1"/>
  <c r="O1662" i="11" a="1"/>
  <c r="O1662" i="11" s="1"/>
  <c r="O1663" i="11" a="1"/>
  <c r="O1663" i="11" s="1"/>
  <c r="O1664" i="11" a="1"/>
  <c r="O1664" i="11"/>
  <c r="O1665" i="11" a="1"/>
  <c r="O1665" i="11" s="1"/>
  <c r="O1666" i="11" a="1"/>
  <c r="O1666" i="11" s="1"/>
  <c r="O1667" i="11" a="1"/>
  <c r="O1667" i="11" s="1"/>
  <c r="O1668" i="11" a="1"/>
  <c r="O1668" i="11" s="1"/>
  <c r="O1669" i="11" a="1"/>
  <c r="O1669" i="11" s="1"/>
  <c r="O1670" i="11" a="1"/>
  <c r="O1670" i="11" s="1"/>
  <c r="O1671" i="11" a="1"/>
  <c r="O1671" i="11" s="1"/>
  <c r="O1672" i="11" a="1"/>
  <c r="O1672" i="11" s="1"/>
  <c r="O1673" i="11" a="1"/>
  <c r="O1673" i="11" s="1"/>
  <c r="O1674" i="11" a="1"/>
  <c r="O1674" i="11" s="1"/>
  <c r="O1675" i="11" a="1"/>
  <c r="O1675" i="11" s="1"/>
  <c r="O1676" i="11" a="1"/>
  <c r="O1676" i="11" s="1"/>
  <c r="O1677" i="11" a="1"/>
  <c r="O1677" i="11" s="1"/>
  <c r="O1678" i="11" a="1"/>
  <c r="O1678" i="11" s="1"/>
  <c r="O1679" i="11" a="1"/>
  <c r="O1679" i="11" s="1"/>
  <c r="O1680" i="11" a="1"/>
  <c r="O1680" i="11" s="1"/>
  <c r="O1681" i="11" a="1"/>
  <c r="O1681" i="11" s="1"/>
  <c r="O1682" i="11" a="1"/>
  <c r="O1682" i="11" s="1"/>
  <c r="O1683" i="11" a="1"/>
  <c r="O1683" i="11" s="1"/>
  <c r="O1684" i="11" a="1"/>
  <c r="O1684" i="11" s="1"/>
  <c r="O1685" i="11" a="1"/>
  <c r="O1685" i="11" s="1"/>
  <c r="O1686" i="11" a="1"/>
  <c r="O1686" i="11" s="1"/>
  <c r="O1687" i="11" a="1"/>
  <c r="O1687" i="11" s="1"/>
  <c r="O1688" i="11" a="1"/>
  <c r="O1688" i="11" s="1"/>
  <c r="O1689" i="11" a="1"/>
  <c r="O1689" i="11" s="1"/>
  <c r="O1690" i="11" a="1"/>
  <c r="O1690" i="11" s="1"/>
  <c r="O1691" i="11" a="1"/>
  <c r="O1691" i="11" s="1"/>
  <c r="O1692" i="11" a="1"/>
  <c r="O1692" i="11" s="1"/>
  <c r="O1693" i="11" a="1"/>
  <c r="O1693" i="11" s="1"/>
  <c r="O1694" i="11" a="1"/>
  <c r="O1694" i="11" s="1"/>
  <c r="O1695" i="11" a="1"/>
  <c r="O1695" i="11" s="1"/>
  <c r="O1696" i="11" a="1"/>
  <c r="O1696" i="11" s="1"/>
  <c r="O1697" i="11" a="1"/>
  <c r="O1697" i="11"/>
  <c r="O1698" i="11" a="1"/>
  <c r="O1698" i="11" s="1"/>
  <c r="O1699" i="11" a="1"/>
  <c r="O1699" i="11" s="1"/>
  <c r="O1700" i="11" a="1"/>
  <c r="O1700" i="11" s="1"/>
  <c r="O1701" i="11" a="1"/>
  <c r="O1701" i="11" s="1"/>
  <c r="O1702" i="11" a="1"/>
  <c r="O1702" i="11" s="1"/>
  <c r="O1703" i="11" a="1"/>
  <c r="O1703" i="11" s="1"/>
  <c r="O1704" i="11" a="1"/>
  <c r="O1704" i="11" s="1"/>
  <c r="O1705" i="11" a="1"/>
  <c r="O1705" i="11" s="1"/>
  <c r="O1706" i="11" a="1"/>
  <c r="O1706" i="11" s="1"/>
  <c r="O1707" i="11" a="1"/>
  <c r="O1707" i="11" s="1"/>
  <c r="O1708" i="11" a="1"/>
  <c r="O1708" i="11"/>
  <c r="O1709" i="11" a="1"/>
  <c r="O1709" i="11" s="1"/>
  <c r="O1710" i="11" a="1"/>
  <c r="O1710" i="11" s="1"/>
  <c r="O1711" i="11" a="1"/>
  <c r="O1711" i="11" s="1"/>
  <c r="O1712" i="11" a="1"/>
  <c r="O1712" i="11" s="1"/>
  <c r="O1713" i="11" a="1"/>
  <c r="O1713" i="11" s="1"/>
  <c r="O1714" i="11" a="1"/>
  <c r="O1714" i="11" s="1"/>
  <c r="O1715" i="11" a="1"/>
  <c r="O1715" i="11" s="1"/>
  <c r="O1716" i="11" a="1"/>
  <c r="O1716" i="11" s="1"/>
  <c r="O1717" i="11" a="1"/>
  <c r="O1717" i="11" s="1"/>
  <c r="O1718" i="11" a="1"/>
  <c r="O1718" i="11" s="1"/>
  <c r="O1719" i="11" a="1"/>
  <c r="O1719" i="11" s="1"/>
  <c r="O1720" i="11" a="1"/>
  <c r="O1720" i="11" s="1"/>
  <c r="O1721" i="11" a="1"/>
  <c r="O1721" i="11" s="1"/>
  <c r="O1722" i="11" a="1"/>
  <c r="O1722" i="11" s="1"/>
  <c r="O1723" i="11" a="1"/>
  <c r="O1723" i="11" s="1"/>
  <c r="O1724" i="11" a="1"/>
  <c r="O1724" i="11" s="1"/>
  <c r="O1725" i="11" a="1"/>
  <c r="O1725" i="11" s="1"/>
  <c r="O1726" i="11" a="1"/>
  <c r="O1726" i="11" s="1"/>
  <c r="O1727" i="11" a="1"/>
  <c r="O1727" i="11" s="1"/>
  <c r="O1728" i="11" a="1"/>
  <c r="O1728" i="11" s="1"/>
  <c r="O1729" i="11" a="1"/>
  <c r="O1729" i="11" s="1"/>
  <c r="O1730" i="11" a="1"/>
  <c r="O1730" i="11" s="1"/>
  <c r="O1731" i="11" a="1"/>
  <c r="O1731" i="11" s="1"/>
  <c r="O1732" i="11" a="1"/>
  <c r="O1732" i="11" s="1"/>
  <c r="O1733" i="11" a="1"/>
  <c r="O1733" i="11" s="1"/>
  <c r="O1734" i="11" a="1"/>
  <c r="O1734" i="11" s="1"/>
  <c r="O1735" i="11" a="1"/>
  <c r="O1735" i="11" s="1"/>
  <c r="O1736" i="11" a="1"/>
  <c r="O1736" i="11" s="1"/>
  <c r="O1737" i="11" a="1"/>
  <c r="O1737" i="11" s="1"/>
  <c r="O1738" i="11" a="1"/>
  <c r="O1738" i="11" s="1"/>
  <c r="O1739" i="11" a="1"/>
  <c r="O1739" i="11" s="1"/>
  <c r="O1740" i="11" a="1"/>
  <c r="O1740" i="11" s="1"/>
  <c r="O1741" i="11" a="1"/>
  <c r="O1741" i="11" s="1"/>
  <c r="O1742" i="11" a="1"/>
  <c r="O1742" i="11" s="1"/>
  <c r="O1743" i="11" a="1"/>
  <c r="O1743" i="11" s="1"/>
  <c r="O1744" i="11" a="1"/>
  <c r="O1744" i="11" s="1"/>
  <c r="O1745" i="11" a="1"/>
  <c r="O1745" i="11" s="1"/>
  <c r="O1746" i="11" a="1"/>
  <c r="O1746" i="11" s="1"/>
  <c r="O1747" i="11" a="1"/>
  <c r="O1747" i="11" s="1"/>
  <c r="O1748" i="11" a="1"/>
  <c r="O1748" i="11" s="1"/>
  <c r="O1749" i="11" a="1"/>
  <c r="O1749" i="11" s="1"/>
  <c r="O1750" i="11" a="1"/>
  <c r="O1750" i="11" s="1"/>
  <c r="O1751" i="11" a="1"/>
  <c r="O1751" i="11" s="1"/>
  <c r="O1752" i="11" a="1"/>
  <c r="O1752" i="11" s="1"/>
  <c r="O1753" i="11" a="1"/>
  <c r="O1753" i="11" s="1"/>
  <c r="O1754" i="11" a="1"/>
  <c r="O1754" i="11" s="1"/>
  <c r="O1755" i="11" a="1"/>
  <c r="O1755" i="11" s="1"/>
  <c r="O1756" i="11" a="1"/>
  <c r="O1756" i="11" s="1"/>
  <c r="O1757" i="11" a="1"/>
  <c r="O1757" i="11" s="1"/>
  <c r="O1758" i="11" a="1"/>
  <c r="O1758" i="11" s="1"/>
  <c r="O1759" i="11" a="1"/>
  <c r="O1759" i="11" s="1"/>
  <c r="O1760" i="11" a="1"/>
  <c r="O1760" i="11" s="1"/>
  <c r="O1761" i="11" a="1"/>
  <c r="O1761" i="11" s="1"/>
  <c r="O1762" i="11" a="1"/>
  <c r="O1762" i="11" s="1"/>
  <c r="O1763" i="11" a="1"/>
  <c r="O1763" i="11" s="1"/>
  <c r="O1764" i="11" a="1"/>
  <c r="O1764" i="11" s="1"/>
  <c r="O1765" i="11" a="1"/>
  <c r="O1765" i="11" s="1"/>
  <c r="O1766" i="11" a="1"/>
  <c r="O1766" i="11" s="1"/>
  <c r="O1767" i="11" a="1"/>
  <c r="O1767" i="11" s="1"/>
  <c r="O1768" i="11" a="1"/>
  <c r="O1768" i="11" s="1"/>
  <c r="O1769" i="11" a="1"/>
  <c r="O1769" i="11" s="1"/>
  <c r="O1770" i="11" a="1"/>
  <c r="O1770" i="11" s="1"/>
  <c r="O1771" i="11" a="1"/>
  <c r="O1771" i="11" s="1"/>
  <c r="O1772" i="11" a="1"/>
  <c r="O1772" i="11" s="1"/>
  <c r="O1773" i="11" a="1"/>
  <c r="O1773" i="11" s="1"/>
  <c r="O1774" i="11" a="1"/>
  <c r="O1774" i="11" s="1"/>
  <c r="O1775" i="11" a="1"/>
  <c r="O1775" i="11" s="1"/>
  <c r="O1776" i="11" a="1"/>
  <c r="O1776" i="11" s="1"/>
  <c r="O1777" i="11" a="1"/>
  <c r="O1777" i="11" s="1"/>
  <c r="O1778" i="11" a="1"/>
  <c r="O1778" i="11" s="1"/>
  <c r="O1779" i="11" a="1"/>
  <c r="O1779" i="11" s="1"/>
  <c r="O1780" i="11" a="1"/>
  <c r="O1780" i="11" s="1"/>
  <c r="O1781" i="11" a="1"/>
  <c r="O1781" i="11" s="1"/>
  <c r="O1782" i="11" a="1"/>
  <c r="O1782" i="11" s="1"/>
  <c r="O1783" i="11" a="1"/>
  <c r="O1783" i="11" s="1"/>
  <c r="O1784" i="11" a="1"/>
  <c r="O1784" i="11" s="1"/>
  <c r="O1785" i="11" a="1"/>
  <c r="O1785" i="11" s="1"/>
  <c r="O1786" i="11" a="1"/>
  <c r="O1786" i="11" s="1"/>
  <c r="O1787" i="11" a="1"/>
  <c r="O1787" i="11" s="1"/>
  <c r="O1788" i="11" a="1"/>
  <c r="O1788" i="11" s="1"/>
  <c r="O1789" i="11" a="1"/>
  <c r="O1789" i="11" s="1"/>
  <c r="O1790" i="11" a="1"/>
  <c r="O1790" i="11" s="1"/>
  <c r="O1791" i="11" a="1"/>
  <c r="O1791" i="11" s="1"/>
  <c r="O1792" i="11" a="1"/>
  <c r="O1792" i="11" s="1"/>
  <c r="O1793" i="11" a="1"/>
  <c r="O1793" i="11" s="1"/>
  <c r="O1794" i="11" a="1"/>
  <c r="O1794" i="11" s="1"/>
  <c r="O1795" i="11" a="1"/>
  <c r="O1795" i="11" s="1"/>
  <c r="O1796" i="11" a="1"/>
  <c r="O1796" i="11" s="1"/>
  <c r="O1797" i="11" a="1"/>
  <c r="O1797" i="11" s="1"/>
  <c r="O1798" i="11" a="1"/>
  <c r="O1798" i="11" s="1"/>
  <c r="O1799" i="11" a="1"/>
  <c r="O1799" i="11" s="1"/>
  <c r="O1800" i="11" a="1"/>
  <c r="O1800" i="11" s="1"/>
  <c r="O1801" i="11" a="1"/>
  <c r="O1801" i="11" s="1"/>
  <c r="O1802" i="11" a="1"/>
  <c r="O1802" i="11" s="1"/>
  <c r="O1803" i="11" a="1"/>
  <c r="O1803" i="11" s="1"/>
  <c r="O1804" i="11" a="1"/>
  <c r="O1804" i="11" s="1"/>
  <c r="O1805" i="11" a="1"/>
  <c r="O1805" i="11" s="1"/>
  <c r="O1806" i="11" a="1"/>
  <c r="O1806" i="11" s="1"/>
  <c r="O1807" i="11" a="1"/>
  <c r="O1807" i="11" s="1"/>
  <c r="O1808" i="11" a="1"/>
  <c r="O1808" i="11" s="1"/>
  <c r="O1809" i="11" a="1"/>
  <c r="O1809" i="11" s="1"/>
  <c r="O1810" i="11" a="1"/>
  <c r="O1810" i="11" s="1"/>
  <c r="O1811" i="11" a="1"/>
  <c r="O1811" i="11" s="1"/>
  <c r="O1812" i="11" a="1"/>
  <c r="O1812" i="11" s="1"/>
  <c r="O1813" i="11" a="1"/>
  <c r="O1813" i="11" s="1"/>
  <c r="O1814" i="11" a="1"/>
  <c r="O1814" i="11" s="1"/>
  <c r="O1815" i="11" a="1"/>
  <c r="O1815" i="11" s="1"/>
  <c r="O1816" i="11" a="1"/>
  <c r="O1816" i="11" s="1"/>
  <c r="O1817" i="11" a="1"/>
  <c r="O1817" i="11" s="1"/>
  <c r="O1818" i="11" a="1"/>
  <c r="O1818" i="11" s="1"/>
  <c r="O1819" i="11" a="1"/>
  <c r="O1819" i="11" s="1"/>
  <c r="O1820" i="11" a="1"/>
  <c r="O1820" i="11" s="1"/>
  <c r="O1821" i="11" a="1"/>
  <c r="O1821" i="11" s="1"/>
  <c r="O1822" i="11" a="1"/>
  <c r="O1822" i="11" s="1"/>
  <c r="O1823" i="11" a="1"/>
  <c r="O1823" i="11" s="1"/>
  <c r="O1824" i="11" a="1"/>
  <c r="O1824" i="11" s="1"/>
  <c r="O1825" i="11" a="1"/>
  <c r="O1825" i="11" s="1"/>
  <c r="O1826" i="11" a="1"/>
  <c r="O1826" i="11" s="1"/>
  <c r="O1827" i="11" a="1"/>
  <c r="O1827" i="11" s="1"/>
  <c r="O1828" i="11" a="1"/>
  <c r="O1828" i="11" s="1"/>
  <c r="O1829" i="11" a="1"/>
  <c r="O1829" i="11" s="1"/>
  <c r="O1830" i="11" a="1"/>
  <c r="O1830" i="11" s="1"/>
  <c r="O1831" i="11" a="1"/>
  <c r="O1831" i="11" s="1"/>
  <c r="O1832" i="11" a="1"/>
  <c r="O1832" i="11" s="1"/>
  <c r="O1833" i="11" a="1"/>
  <c r="O1833" i="11" s="1"/>
  <c r="O1834" i="11" a="1"/>
  <c r="O1834" i="11" s="1"/>
  <c r="O1835" i="11" a="1"/>
  <c r="O1835" i="11" s="1"/>
  <c r="O1836" i="11" a="1"/>
  <c r="O1836" i="11" s="1"/>
  <c r="O1837" i="11" a="1"/>
  <c r="O1837" i="11" s="1"/>
  <c r="O1838" i="11" a="1"/>
  <c r="O1838" i="11" s="1"/>
  <c r="O1839" i="11" a="1"/>
  <c r="O1839" i="11" s="1"/>
  <c r="O1840" i="11" a="1"/>
  <c r="O1840" i="11" s="1"/>
  <c r="O1841" i="11" a="1"/>
  <c r="O1841" i="11" s="1"/>
  <c r="O1842" i="11" a="1"/>
  <c r="O1842" i="11" s="1"/>
  <c r="O1843" i="11" a="1"/>
  <c r="O1843" i="11" s="1"/>
  <c r="O1844" i="11" a="1"/>
  <c r="O1844" i="11" s="1"/>
  <c r="O1845" i="11" a="1"/>
  <c r="O1845" i="11" s="1"/>
  <c r="O1846" i="11" a="1"/>
  <c r="O1846" i="11" s="1"/>
  <c r="O1847" i="11" a="1"/>
  <c r="O1847" i="11" s="1"/>
  <c r="O1848" i="11" a="1"/>
  <c r="O1848" i="11" s="1"/>
  <c r="O1849" i="11" a="1"/>
  <c r="O1849" i="11" s="1"/>
  <c r="O1850" i="11" a="1"/>
  <c r="O1850" i="11" s="1"/>
  <c r="O1851" i="11" a="1"/>
  <c r="O1851" i="11" s="1"/>
  <c r="O1852" i="11" a="1"/>
  <c r="O1852" i="11" s="1"/>
  <c r="O1853" i="11" a="1"/>
  <c r="O1853" i="11" s="1"/>
  <c r="O1854" i="11" a="1"/>
  <c r="O1854" i="11" s="1"/>
  <c r="O1855" i="11" a="1"/>
  <c r="O1855" i="11" s="1"/>
  <c r="O1856" i="11" a="1"/>
  <c r="O1856" i="11" s="1"/>
  <c r="O1857" i="11" a="1"/>
  <c r="O1857" i="11" s="1"/>
  <c r="O1858" i="11" a="1"/>
  <c r="O1858" i="11" s="1"/>
  <c r="O1859" i="11" a="1"/>
  <c r="O1859" i="11" s="1"/>
  <c r="O1860" i="11" a="1"/>
  <c r="O1860" i="11" s="1"/>
  <c r="O1861" i="11" a="1"/>
  <c r="O1861" i="11" s="1"/>
  <c r="O1862" i="11" a="1"/>
  <c r="O1862" i="11" s="1"/>
  <c r="O1863" i="11" a="1"/>
  <c r="O1863" i="11" s="1"/>
  <c r="O1864" i="11" a="1"/>
  <c r="O1864" i="11" s="1"/>
  <c r="O1865" i="11" a="1"/>
  <c r="O1865" i="11" s="1"/>
  <c r="O1866" i="11" a="1"/>
  <c r="O1866" i="11" s="1"/>
  <c r="O1867" i="11" a="1"/>
  <c r="O1867" i="11" s="1"/>
  <c r="O1868" i="11" a="1"/>
  <c r="O1868" i="11" s="1"/>
  <c r="O1869" i="11" a="1"/>
  <c r="O1869" i="11" s="1"/>
  <c r="O1870" i="11" a="1"/>
  <c r="O1870" i="11" s="1"/>
  <c r="O1871" i="11" a="1"/>
  <c r="O1871" i="11" s="1"/>
  <c r="O1872" i="11" a="1"/>
  <c r="O1872" i="11" s="1"/>
  <c r="O1873" i="11" a="1"/>
  <c r="O1873" i="11"/>
  <c r="O1874" i="11" a="1"/>
  <c r="O1874" i="11" s="1"/>
  <c r="O1875" i="11" a="1"/>
  <c r="O1875" i="11" s="1"/>
  <c r="O1876" i="11" a="1"/>
  <c r="O1876" i="11" s="1"/>
  <c r="O1877" i="11" a="1"/>
  <c r="O1877" i="11" s="1"/>
  <c r="O1878" i="11" a="1"/>
  <c r="O1878" i="11" s="1"/>
  <c r="O1879" i="11" a="1"/>
  <c r="O1879" i="11" s="1"/>
  <c r="O1880" i="11" a="1"/>
  <c r="O1880" i="11" s="1"/>
  <c r="O1881" i="11" a="1"/>
  <c r="O1881" i="11" s="1"/>
  <c r="O1882" i="11" a="1"/>
  <c r="O1882" i="11" s="1"/>
  <c r="O1883" i="11" a="1"/>
  <c r="O1883" i="11" s="1"/>
  <c r="O1884" i="11" a="1"/>
  <c r="O1884" i="11"/>
  <c r="O1885" i="11" a="1"/>
  <c r="O1885" i="11" s="1"/>
  <c r="O1886" i="11" a="1"/>
  <c r="O1886" i="11" s="1"/>
  <c r="O1887" i="11" a="1"/>
  <c r="O1887" i="11" s="1"/>
  <c r="O1888" i="11" a="1"/>
  <c r="O1888" i="11" s="1"/>
  <c r="O1889" i="11" a="1"/>
  <c r="O1889" i="11" s="1"/>
  <c r="O1890" i="11" a="1"/>
  <c r="O1890" i="11" s="1"/>
  <c r="O1891" i="11" a="1"/>
  <c r="O1891" i="11" s="1"/>
  <c r="O1892" i="11" a="1"/>
  <c r="O1892" i="11" s="1"/>
  <c r="O1893" i="11" a="1"/>
  <c r="O1893" i="11" s="1"/>
  <c r="O1894" i="11" a="1"/>
  <c r="O1894" i="11" s="1"/>
  <c r="O1895" i="11" a="1"/>
  <c r="O1895" i="11" s="1"/>
  <c r="O1896" i="11" a="1"/>
  <c r="O1896" i="11" s="1"/>
  <c r="O1897" i="11" a="1"/>
  <c r="O1897" i="11" s="1"/>
  <c r="O1898" i="11" a="1"/>
  <c r="O1898" i="11" s="1"/>
  <c r="O1899" i="11" a="1"/>
  <c r="O1899" i="11" s="1"/>
  <c r="O1900" i="11" a="1"/>
  <c r="O1900" i="11" s="1"/>
  <c r="O1901" i="11" a="1"/>
  <c r="O1901" i="11" s="1"/>
  <c r="O1902" i="11" a="1"/>
  <c r="O1902" i="11" s="1"/>
  <c r="O1903" i="11" a="1"/>
  <c r="O1903" i="11" s="1"/>
  <c r="O1904" i="11" a="1"/>
  <c r="O1904" i="11" s="1"/>
  <c r="O1905" i="11" a="1"/>
  <c r="O1905" i="11" s="1"/>
  <c r="O1906" i="11" a="1"/>
  <c r="O1906" i="11" s="1"/>
  <c r="O1907" i="11" a="1"/>
  <c r="O1907" i="11" s="1"/>
  <c r="O1908" i="11" a="1"/>
  <c r="O1908" i="11" s="1"/>
  <c r="O1909" i="11" a="1"/>
  <c r="O1909" i="11" s="1"/>
  <c r="O1910" i="11" a="1"/>
  <c r="O1910" i="11" s="1"/>
  <c r="O1911" i="11" a="1"/>
  <c r="O1911" i="11" s="1"/>
  <c r="O1912" i="11" a="1"/>
  <c r="O1912" i="11" s="1"/>
  <c r="O1913" i="11" a="1"/>
  <c r="O1913" i="11" s="1"/>
  <c r="O1914" i="11" a="1"/>
  <c r="O1914" i="11" s="1"/>
  <c r="O1915" i="11" a="1"/>
  <c r="O1915" i="11" s="1"/>
  <c r="O1916" i="11" a="1"/>
  <c r="O1916" i="11" s="1"/>
  <c r="O1917" i="11" a="1"/>
  <c r="O1917" i="11" s="1"/>
  <c r="O1918" i="11" a="1"/>
  <c r="O1918" i="11" s="1"/>
  <c r="O1919" i="11" a="1"/>
  <c r="O1919" i="11" s="1"/>
  <c r="O1920" i="11" a="1"/>
  <c r="O1920" i="11" s="1"/>
  <c r="O1921" i="11" a="1"/>
  <c r="O1921" i="11" s="1"/>
  <c r="O1922" i="11" a="1"/>
  <c r="O1922" i="11" s="1"/>
  <c r="O1923" i="11" a="1"/>
  <c r="O1923" i="11" s="1"/>
  <c r="O1924" i="11" a="1"/>
  <c r="O1924" i="11" s="1"/>
  <c r="O1925" i="11" a="1"/>
  <c r="O1925" i="11" s="1"/>
  <c r="O1926" i="11" a="1"/>
  <c r="O1926" i="11" s="1"/>
  <c r="O1927" i="11" a="1"/>
  <c r="O1927" i="11" s="1"/>
  <c r="O1928" i="11" a="1"/>
  <c r="O1928" i="11" s="1"/>
  <c r="O1929" i="11" a="1"/>
  <c r="O1929" i="11" s="1"/>
  <c r="O1930" i="11" a="1"/>
  <c r="O1930" i="11" s="1"/>
  <c r="O1931" i="11" a="1"/>
  <c r="O1931" i="11" s="1"/>
  <c r="O1932" i="11" a="1"/>
  <c r="O1932" i="11" s="1"/>
  <c r="O1933" i="11" a="1"/>
  <c r="O1933" i="11" s="1"/>
  <c r="O1934" i="11" a="1"/>
  <c r="O1934" i="11" s="1"/>
  <c r="O1935" i="11" a="1"/>
  <c r="O1935" i="11" s="1"/>
  <c r="O1936" i="11" a="1"/>
  <c r="O1936" i="11" s="1"/>
  <c r="O1937" i="11" a="1"/>
  <c r="O1937" i="11" s="1"/>
  <c r="O1938" i="11" a="1"/>
  <c r="O1938" i="11"/>
  <c r="O1939" i="11" a="1"/>
  <c r="O1939" i="11" s="1"/>
  <c r="O1940" i="11" a="1"/>
  <c r="O1940" i="11" s="1"/>
  <c r="O1941" i="11" a="1"/>
  <c r="O1941" i="11" s="1"/>
  <c r="O1942" i="11" a="1"/>
  <c r="O1942" i="11" s="1"/>
  <c r="O1943" i="11" a="1"/>
  <c r="O1943" i="11" s="1"/>
  <c r="O1944" i="11" a="1"/>
  <c r="O1944" i="11" s="1"/>
  <c r="O1945" i="11" a="1"/>
  <c r="O1945" i="11" s="1"/>
  <c r="O1946" i="11" a="1"/>
  <c r="O1946" i="11" s="1"/>
  <c r="O1947" i="11" a="1"/>
  <c r="O1947" i="11" s="1"/>
  <c r="O1948" i="11" a="1"/>
  <c r="O1948" i="11" s="1"/>
  <c r="O1949" i="11" a="1"/>
  <c r="O1949" i="11" s="1"/>
  <c r="O1950" i="11" a="1"/>
  <c r="O1950" i="11" s="1"/>
  <c r="O1951" i="11" a="1"/>
  <c r="O1951" i="11" s="1"/>
  <c r="O1952" i="11" a="1"/>
  <c r="O1952" i="11" s="1"/>
  <c r="O1953" i="11" a="1"/>
  <c r="O1953" i="11" s="1"/>
  <c r="O1954" i="11" a="1"/>
  <c r="O1954" i="11" s="1"/>
  <c r="O1955" i="11" a="1"/>
  <c r="O1955" i="11" s="1"/>
  <c r="O1956" i="11" a="1"/>
  <c r="O1956" i="11" s="1"/>
  <c r="O1957" i="11" a="1"/>
  <c r="O1957" i="11" s="1"/>
  <c r="O1958" i="11" a="1"/>
  <c r="O1958" i="11" s="1"/>
  <c r="O1959" i="11" a="1"/>
  <c r="O1959" i="11" s="1"/>
  <c r="O1960" i="11" a="1"/>
  <c r="O1960" i="11" s="1"/>
  <c r="O1961" i="11" a="1"/>
  <c r="O1961" i="11" s="1"/>
  <c r="O1962" i="11" a="1"/>
  <c r="O1962" i="11" s="1"/>
  <c r="O1963" i="11" a="1"/>
  <c r="O1963" i="11" s="1"/>
  <c r="O1964" i="11" a="1"/>
  <c r="O1964" i="11" s="1"/>
  <c r="O1965" i="11" a="1"/>
  <c r="O1965" i="11" s="1"/>
  <c r="O1966" i="11" a="1"/>
  <c r="O1966" i="11" s="1"/>
  <c r="O1967" i="11" a="1"/>
  <c r="O1967" i="11" s="1"/>
  <c r="O1968" i="11" a="1"/>
  <c r="O1968" i="11" s="1"/>
  <c r="O1969" i="11" a="1"/>
  <c r="O1969" i="11" s="1"/>
  <c r="O1970" i="11" a="1"/>
  <c r="O1970" i="11" s="1"/>
  <c r="O1971" i="11" a="1"/>
  <c r="O1971" i="11" s="1"/>
  <c r="O1972" i="11" a="1"/>
  <c r="O1972" i="11"/>
  <c r="O1973" i="11" a="1"/>
  <c r="O1973" i="11" s="1"/>
  <c r="O1974" i="11" a="1"/>
  <c r="O1974" i="11" s="1"/>
  <c r="O1975" i="11" a="1"/>
  <c r="O1975" i="11" s="1"/>
  <c r="O1976" i="11" a="1"/>
  <c r="O1976" i="11" s="1"/>
  <c r="O1977" i="11" a="1"/>
  <c r="O1977" i="11" s="1"/>
  <c r="O1978" i="11" a="1"/>
  <c r="O1978" i="11" s="1"/>
  <c r="O1979" i="11" a="1"/>
  <c r="O1979" i="11" s="1"/>
  <c r="O1980" i="11" a="1"/>
  <c r="O1980" i="11" s="1"/>
  <c r="O1981" i="11" a="1"/>
  <c r="O1981" i="11" s="1"/>
  <c r="O1982" i="11" a="1"/>
  <c r="O1982" i="11" s="1"/>
  <c r="O1983" i="11" a="1"/>
  <c r="O1983" i="11" s="1"/>
  <c r="O1984" i="11" a="1"/>
  <c r="O1984" i="11" s="1"/>
  <c r="O1985" i="11" a="1"/>
  <c r="O1985" i="11" s="1"/>
  <c r="O1986" i="11" a="1"/>
  <c r="O1986" i="11" s="1"/>
  <c r="O1987" i="11" a="1"/>
  <c r="O1987" i="11" s="1"/>
  <c r="O1988" i="11" a="1"/>
  <c r="O1988" i="11" s="1"/>
  <c r="O1989" i="11" a="1"/>
  <c r="O1989" i="11" s="1"/>
  <c r="O1990" i="11" a="1"/>
  <c r="O1990" i="11" s="1"/>
  <c r="O1991" i="11" a="1"/>
  <c r="O1991" i="11" s="1"/>
  <c r="O1992" i="11" a="1"/>
  <c r="O1992" i="11" s="1"/>
  <c r="O1993" i="11" a="1"/>
  <c r="O1993" i="11" s="1"/>
  <c r="O1994" i="11" a="1"/>
  <c r="O1994" i="11" s="1"/>
  <c r="O1995" i="11" a="1"/>
  <c r="O1995" i="11" s="1"/>
  <c r="O1996" i="11" a="1"/>
  <c r="O1996" i="11" s="1"/>
  <c r="O1997" i="11" a="1"/>
  <c r="O1997" i="11" s="1"/>
  <c r="O1998" i="11" a="1"/>
  <c r="O1998" i="11" s="1"/>
  <c r="O1999" i="11" a="1"/>
  <c r="O1999" i="11" s="1"/>
  <c r="O2000" i="11" a="1"/>
  <c r="O2000" i="11" s="1"/>
  <c r="O2001" i="11" a="1"/>
  <c r="O2001" i="11" s="1"/>
  <c r="O2002" i="11" a="1"/>
  <c r="O2002" i="11" s="1"/>
  <c r="O2003" i="11" a="1"/>
  <c r="O2003" i="11" s="1"/>
  <c r="O2004" i="11" a="1"/>
  <c r="O2004" i="11" s="1"/>
  <c r="O2005" i="11" a="1"/>
  <c r="O2005" i="11" s="1"/>
  <c r="O2006" i="11" a="1"/>
  <c r="O2006" i="11" s="1"/>
  <c r="O2007" i="11" a="1"/>
  <c r="O2007" i="11" s="1"/>
  <c r="O2008" i="11" a="1"/>
  <c r="O2008" i="11" s="1"/>
  <c r="O2009" i="11" a="1"/>
  <c r="O2009" i="11" s="1"/>
  <c r="O2010" i="11" a="1"/>
  <c r="O2010" i="11" s="1"/>
  <c r="O2011" i="11" a="1"/>
  <c r="O2011" i="11" s="1"/>
  <c r="O2012" i="11" a="1"/>
  <c r="O2012" i="11" s="1"/>
  <c r="O2013" i="11" a="1"/>
  <c r="O2013" i="11" s="1"/>
  <c r="O2014" i="11" a="1"/>
  <c r="O2014" i="11" s="1"/>
  <c r="O2015" i="11" a="1"/>
  <c r="O2015" i="11" s="1"/>
  <c r="O2016" i="11" a="1"/>
  <c r="O2016" i="11" s="1"/>
  <c r="O2017" i="11" a="1"/>
  <c r="O2017" i="11" s="1"/>
  <c r="O2018" i="11" a="1"/>
  <c r="O2018" i="11" s="1"/>
  <c r="O2019" i="11" a="1"/>
  <c r="O2019" i="11" s="1"/>
  <c r="O2020" i="11" a="1"/>
  <c r="O2020" i="11" s="1"/>
  <c r="O2021" i="11" a="1"/>
  <c r="O2021" i="11" s="1"/>
  <c r="O2022" i="11" a="1"/>
  <c r="O2022" i="11" s="1"/>
  <c r="O2023" i="11" a="1"/>
  <c r="O2023" i="11" s="1"/>
  <c r="O2024" i="11" a="1"/>
  <c r="O2024" i="11" s="1"/>
  <c r="O2025" i="11" a="1"/>
  <c r="O2025" i="11" s="1"/>
  <c r="O2026" i="11" a="1"/>
  <c r="O2026" i="11" s="1"/>
  <c r="O2027" i="11" a="1"/>
  <c r="O2027" i="11" s="1"/>
  <c r="O2028" i="11" a="1"/>
  <c r="O2028" i="11" s="1"/>
  <c r="O2029" i="11" a="1"/>
  <c r="O2029" i="11" s="1"/>
  <c r="O2030" i="11" a="1"/>
  <c r="O2030" i="11" s="1"/>
  <c r="O2031" i="11" a="1"/>
  <c r="O2031" i="11" s="1"/>
  <c r="O2032" i="11" a="1"/>
  <c r="O2032" i="11" s="1"/>
  <c r="O2033" i="11" a="1"/>
  <c r="O2033" i="11" s="1"/>
  <c r="O2034" i="11" a="1"/>
  <c r="O2034" i="11" s="1"/>
  <c r="O2035" i="11" a="1"/>
  <c r="O2035" i="11" s="1"/>
  <c r="O2036" i="11" a="1"/>
  <c r="O2036" i="11" s="1"/>
  <c r="O2037" i="11" a="1"/>
  <c r="O2037" i="11" s="1"/>
  <c r="O2038" i="11" a="1"/>
  <c r="O2038" i="11" s="1"/>
  <c r="O2039" i="11" a="1"/>
  <c r="O2039" i="11" s="1"/>
  <c r="O2040" i="11" a="1"/>
  <c r="O2040" i="11" s="1"/>
  <c r="O2041" i="11" a="1"/>
  <c r="O2041" i="11" s="1"/>
  <c r="O2042" i="11" a="1"/>
  <c r="O2042" i="11" s="1"/>
  <c r="O2043" i="11" a="1"/>
  <c r="O2043" i="11" s="1"/>
  <c r="O2044" i="11" a="1"/>
  <c r="O2044" i="11" s="1"/>
  <c r="O2045" i="11" a="1"/>
  <c r="O2045" i="11" s="1"/>
  <c r="O2046" i="11" a="1"/>
  <c r="O2046" i="11" s="1"/>
  <c r="O2047" i="11" a="1"/>
  <c r="O2047" i="11" s="1"/>
  <c r="O2048" i="11" a="1"/>
  <c r="O2048" i="11" s="1"/>
  <c r="O2049" i="11" a="1"/>
  <c r="O2049" i="11" s="1"/>
  <c r="O2050" i="11" a="1"/>
  <c r="O2050" i="11" s="1"/>
  <c r="O2051" i="11" a="1"/>
  <c r="O2051" i="11" s="1"/>
  <c r="O2052" i="11" a="1"/>
  <c r="O2052" i="11" s="1"/>
  <c r="O2053" i="11" a="1"/>
  <c r="O2053" i="11" s="1"/>
  <c r="O2054" i="11" a="1"/>
  <c r="O2054" i="11" s="1"/>
  <c r="O2055" i="11" a="1"/>
  <c r="O2055" i="11" s="1"/>
  <c r="O2056" i="11" a="1"/>
  <c r="O2056" i="11" s="1"/>
  <c r="O2057" i="11" a="1"/>
  <c r="O2057" i="11" s="1"/>
  <c r="O2058" i="11" a="1"/>
  <c r="O2058" i="11" s="1"/>
  <c r="O2059" i="11" a="1"/>
  <c r="O2059" i="11" s="1"/>
  <c r="O2060" i="11" a="1"/>
  <c r="O2060" i="11" s="1"/>
  <c r="O2061" i="11" a="1"/>
  <c r="O2061" i="11" s="1"/>
  <c r="O2062" i="11" a="1"/>
  <c r="O2062" i="11" s="1"/>
  <c r="O2063" i="11" a="1"/>
  <c r="O2063" i="11" s="1"/>
  <c r="O2064" i="11" a="1"/>
  <c r="O2064" i="11" s="1"/>
  <c r="O2065" i="11" a="1"/>
  <c r="O2065" i="11" s="1"/>
  <c r="O2066" i="11" a="1"/>
  <c r="O2066" i="11" s="1"/>
  <c r="O2067" i="11" a="1"/>
  <c r="O2067" i="11" s="1"/>
  <c r="O2068" i="11" a="1"/>
  <c r="O2068" i="11" s="1"/>
  <c r="O2069" i="11" a="1"/>
  <c r="O2069" i="11" s="1"/>
  <c r="O2070" i="11" a="1"/>
  <c r="O2070" i="11" s="1"/>
  <c r="O2071" i="11" a="1"/>
  <c r="O2071" i="11" s="1"/>
  <c r="O2072" i="11" a="1"/>
  <c r="O2072" i="11" s="1"/>
  <c r="O2073" i="11" a="1"/>
  <c r="O2073" i="11"/>
  <c r="O2074" i="11" a="1"/>
  <c r="O2074" i="11" s="1"/>
  <c r="O2075" i="11" a="1"/>
  <c r="O2075" i="11" s="1"/>
  <c r="O2076" i="11" a="1"/>
  <c r="O2076" i="11" s="1"/>
  <c r="O2077" i="11" a="1"/>
  <c r="O2077" i="11" s="1"/>
  <c r="O2078" i="11" a="1"/>
  <c r="O2078" i="11" s="1"/>
  <c r="O2079" i="11" a="1"/>
  <c r="O2079" i="11" s="1"/>
  <c r="O2080" i="11" a="1"/>
  <c r="O2080" i="11" s="1"/>
  <c r="O2081" i="11" a="1"/>
  <c r="O2081" i="11" s="1"/>
  <c r="O2082" i="11" a="1"/>
  <c r="O2082" i="11" s="1"/>
  <c r="O2083" i="11" a="1"/>
  <c r="O2083" i="11" s="1"/>
  <c r="O2084" i="11" a="1"/>
  <c r="O2084" i="11" s="1"/>
  <c r="O2085" i="11" a="1"/>
  <c r="O2085" i="11" s="1"/>
  <c r="O2086" i="11" a="1"/>
  <c r="O2086" i="11" s="1"/>
  <c r="O2087" i="11" a="1"/>
  <c r="O2087" i="11" s="1"/>
  <c r="O2088" i="11" a="1"/>
  <c r="O2088" i="11" s="1"/>
  <c r="O2089" i="11" a="1"/>
  <c r="O2089" i="11" s="1"/>
  <c r="O2090" i="11" a="1"/>
  <c r="O2090" i="11" s="1"/>
  <c r="O2091" i="11" a="1"/>
  <c r="O2091" i="11" s="1"/>
  <c r="O2092" i="11" a="1"/>
  <c r="O2092" i="11" s="1"/>
  <c r="O2093" i="11" a="1"/>
  <c r="O2093" i="11" s="1"/>
  <c r="O2094" i="11" a="1"/>
  <c r="O2094" i="11" s="1"/>
  <c r="O2095" i="11" a="1"/>
  <c r="O2095" i="11" s="1"/>
  <c r="O2096" i="11" a="1"/>
  <c r="O2096" i="11" s="1"/>
  <c r="O2097" i="11" a="1"/>
  <c r="O2097" i="11" s="1"/>
  <c r="O2098" i="11" a="1"/>
  <c r="O2098" i="11" s="1"/>
  <c r="O2099" i="11" a="1"/>
  <c r="O2099" i="11" s="1"/>
  <c r="O2100" i="11" a="1"/>
  <c r="O2100" i="11" s="1"/>
  <c r="O2101" i="11" a="1"/>
  <c r="O2101" i="11" s="1"/>
  <c r="O2102" i="11" a="1"/>
  <c r="O2102" i="11" s="1"/>
  <c r="O2103" i="11" a="1"/>
  <c r="O2103" i="11" s="1"/>
  <c r="O2104" i="11" a="1"/>
  <c r="O2104" i="11" s="1"/>
  <c r="O2105" i="11" a="1"/>
  <c r="O2105" i="11" s="1"/>
  <c r="O2106" i="11" a="1"/>
  <c r="O2106" i="11" s="1"/>
  <c r="O2107" i="11" a="1"/>
  <c r="O2107" i="11" s="1"/>
  <c r="O2108" i="11" a="1"/>
  <c r="O2108" i="11" s="1"/>
  <c r="O2109" i="11" a="1"/>
  <c r="O2109" i="11" s="1"/>
  <c r="O2110" i="11" a="1"/>
  <c r="O2110" i="11" s="1"/>
  <c r="O2111" i="11" a="1"/>
  <c r="O2111" i="11" s="1"/>
  <c r="O2112" i="11" a="1"/>
  <c r="O2112" i="11" s="1"/>
  <c r="O2113" i="11" a="1"/>
  <c r="O2113" i="11" s="1"/>
  <c r="O2114" i="11" a="1"/>
  <c r="O2114" i="11" s="1"/>
  <c r="O2115" i="11" a="1"/>
  <c r="O2115" i="11" s="1"/>
  <c r="O2116" i="11" a="1"/>
  <c r="O2116" i="11" s="1"/>
  <c r="O2117" i="11" a="1"/>
  <c r="O2117" i="11" s="1"/>
  <c r="O2118" i="11" a="1"/>
  <c r="O2118" i="11" s="1"/>
  <c r="O2119" i="11" a="1"/>
  <c r="O2119" i="11" s="1"/>
  <c r="O2120" i="11" a="1"/>
  <c r="O2120" i="11" s="1"/>
  <c r="O2121" i="11" a="1"/>
  <c r="O2121" i="11" s="1"/>
  <c r="O2122" i="11" a="1"/>
  <c r="O2122" i="11" s="1"/>
  <c r="O2123" i="11" a="1"/>
  <c r="O2123" i="11" s="1"/>
  <c r="O2124" i="11" a="1"/>
  <c r="O2124" i="11" s="1"/>
  <c r="O2125" i="11" a="1"/>
  <c r="O2125" i="11" s="1"/>
  <c r="O2126" i="11" a="1"/>
  <c r="O2126" i="11" s="1"/>
  <c r="O2127" i="11" a="1"/>
  <c r="O2127" i="11" s="1"/>
  <c r="O2128" i="11" a="1"/>
  <c r="O2128" i="11" s="1"/>
  <c r="O2129" i="11" a="1"/>
  <c r="O2129" i="11" s="1"/>
  <c r="O2130" i="11" a="1"/>
  <c r="O2130" i="11" s="1"/>
  <c r="O2131" i="11" a="1"/>
  <c r="O2131" i="11" s="1"/>
  <c r="O2132" i="11" a="1"/>
  <c r="O2132" i="11" s="1"/>
  <c r="O2133" i="11" a="1"/>
  <c r="O2133" i="11" s="1"/>
  <c r="O2134" i="11" a="1"/>
  <c r="O2134" i="11" s="1"/>
  <c r="O2135" i="11" a="1"/>
  <c r="O2135" i="11" s="1"/>
  <c r="O2136" i="11" a="1"/>
  <c r="O2136" i="11" s="1"/>
  <c r="O2137" i="11" a="1"/>
  <c r="O2137" i="11" s="1"/>
  <c r="O2138" i="11" a="1"/>
  <c r="O2138" i="11" s="1"/>
  <c r="O2139" i="11" a="1"/>
  <c r="O2139" i="11"/>
  <c r="O2140" i="11" a="1"/>
  <c r="O2140" i="11" s="1"/>
  <c r="O2141" i="11" a="1"/>
  <c r="O2141" i="11" s="1"/>
  <c r="O2142" i="11" a="1"/>
  <c r="O2142" i="11" s="1"/>
  <c r="O2143" i="11" a="1"/>
  <c r="O2143" i="11" s="1"/>
  <c r="O2144" i="11" a="1"/>
  <c r="O2144" i="11" s="1"/>
  <c r="O2145" i="11" a="1"/>
  <c r="O2145" i="11" s="1"/>
  <c r="O2146" i="11" a="1"/>
  <c r="O2146" i="11" s="1"/>
  <c r="O2147" i="11" a="1"/>
  <c r="O2147" i="11" s="1"/>
  <c r="O2148" i="11" a="1"/>
  <c r="O2148" i="11" s="1"/>
  <c r="O2149" i="11" a="1"/>
  <c r="O2149" i="11" s="1"/>
  <c r="O2150" i="11" a="1"/>
  <c r="O2150" i="11" s="1"/>
  <c r="O2151" i="11" a="1"/>
  <c r="O2151" i="11" s="1"/>
  <c r="O2152" i="11" a="1"/>
  <c r="O2152" i="11" s="1"/>
  <c r="O2153" i="11" a="1"/>
  <c r="O2153" i="11" s="1"/>
  <c r="O2154" i="11" a="1"/>
  <c r="O2154" i="11" s="1"/>
  <c r="O2155" i="11" a="1"/>
  <c r="O2155" i="11" s="1"/>
  <c r="O2156" i="11" a="1"/>
  <c r="O2156" i="11" s="1"/>
  <c r="O2157" i="11" a="1"/>
  <c r="O2157" i="11" s="1"/>
  <c r="O2158" i="11" a="1"/>
  <c r="O2158" i="11" s="1"/>
  <c r="O2159" i="11" a="1"/>
  <c r="O2159" i="11" s="1"/>
  <c r="O2160" i="11" a="1"/>
  <c r="O2160" i="11" s="1"/>
  <c r="O2161" i="11" a="1"/>
  <c r="O2161" i="11" s="1"/>
  <c r="O2162" i="11" a="1"/>
  <c r="O2162" i="11" s="1"/>
  <c r="O2163" i="11" a="1"/>
  <c r="O2163" i="11" s="1"/>
  <c r="O2164" i="11" a="1"/>
  <c r="O2164" i="11" s="1"/>
  <c r="O2165" i="11" a="1"/>
  <c r="O2165" i="11" s="1"/>
  <c r="O2166" i="11" a="1"/>
  <c r="O2166" i="11" s="1"/>
  <c r="O2167" i="11" a="1"/>
  <c r="O2167" i="11" s="1"/>
  <c r="O2168" i="11" a="1"/>
  <c r="O2168" i="11" s="1"/>
  <c r="O2169" i="11" a="1"/>
  <c r="O2169" i="11" s="1"/>
  <c r="O2170" i="11" a="1"/>
  <c r="O2170" i="11" s="1"/>
  <c r="O2171" i="11" a="1"/>
  <c r="O2171" i="11" s="1"/>
  <c r="O2172" i="11" a="1"/>
  <c r="O2172" i="11" s="1"/>
  <c r="O2173" i="11" a="1"/>
  <c r="O2173" i="11" s="1"/>
  <c r="O2174" i="11" a="1"/>
  <c r="O2174" i="11" s="1"/>
  <c r="O2175" i="11" a="1"/>
  <c r="O2175" i="11" s="1"/>
  <c r="O2176" i="11" a="1"/>
  <c r="O2176" i="11" s="1"/>
  <c r="O2177" i="11" a="1"/>
  <c r="O2177" i="11" s="1"/>
  <c r="O2178" i="11" a="1"/>
  <c r="O2178" i="11" s="1"/>
  <c r="O2179" i="11" a="1"/>
  <c r="O2179" i="11" s="1"/>
  <c r="O2180" i="11" a="1"/>
  <c r="O2180" i="11" s="1"/>
  <c r="O2181" i="11" a="1"/>
  <c r="O2181" i="11" s="1"/>
  <c r="O2182" i="11" a="1"/>
  <c r="O2182" i="11" s="1"/>
  <c r="O2183" i="11" a="1"/>
  <c r="O2183" i="11" s="1"/>
  <c r="O2184" i="11" a="1"/>
  <c r="O2184" i="11" s="1"/>
  <c r="O2185" i="11" a="1"/>
  <c r="O2185" i="11" s="1"/>
  <c r="O2186" i="11" a="1"/>
  <c r="O2186" i="11" s="1"/>
  <c r="O2187" i="11" a="1"/>
  <c r="O2187" i="11" s="1"/>
  <c r="O2188" i="11" a="1"/>
  <c r="O2188" i="11" s="1"/>
  <c r="O2189" i="11" a="1"/>
  <c r="O2189" i="11" s="1"/>
  <c r="O2190" i="11" a="1"/>
  <c r="O2190" i="11" s="1"/>
  <c r="O2191" i="11" a="1"/>
  <c r="O2191" i="11" s="1"/>
  <c r="O2192" i="11" a="1"/>
  <c r="O2192" i="11" s="1"/>
  <c r="O2193" i="11" a="1"/>
  <c r="O2193" i="11" s="1"/>
  <c r="O2194" i="11" a="1"/>
  <c r="O2194" i="11" s="1"/>
  <c r="O2195" i="11" a="1"/>
  <c r="O2195" i="11" s="1"/>
  <c r="O2196" i="11" a="1"/>
  <c r="O2196" i="11" s="1"/>
  <c r="O2197" i="11" a="1"/>
  <c r="O2197" i="11" s="1"/>
  <c r="O2198" i="11" a="1"/>
  <c r="O2198" i="11" s="1"/>
  <c r="O2199" i="11" a="1"/>
  <c r="O2199" i="11" s="1"/>
  <c r="O2200" i="11" a="1"/>
  <c r="O2200" i="11" s="1"/>
  <c r="O2201" i="11" a="1"/>
  <c r="O2201" i="11" s="1"/>
  <c r="O2202" i="11" a="1"/>
  <c r="O2202" i="11" s="1"/>
  <c r="O2203" i="11" a="1"/>
  <c r="O2203" i="11" s="1"/>
  <c r="O2204" i="11" a="1"/>
  <c r="O2204" i="11" s="1"/>
  <c r="O2205" i="11" a="1"/>
  <c r="O2205" i="11" s="1"/>
  <c r="O2206" i="11" a="1"/>
  <c r="O2206" i="11" s="1"/>
  <c r="O2207" i="11" a="1"/>
  <c r="O2207" i="11" s="1"/>
  <c r="O2208" i="11" a="1"/>
  <c r="O2208" i="11" s="1"/>
  <c r="O2209" i="11" a="1"/>
  <c r="O2209" i="11" s="1"/>
  <c r="O2210" i="11" a="1"/>
  <c r="O2210" i="11" s="1"/>
  <c r="O2211" i="11" a="1"/>
  <c r="O2211" i="11" s="1"/>
  <c r="O2212" i="11" a="1"/>
  <c r="O2212" i="11" s="1"/>
  <c r="O2213" i="11" a="1"/>
  <c r="O2213" i="11" s="1"/>
  <c r="O2214" i="11" a="1"/>
  <c r="O2214" i="11" s="1"/>
  <c r="O2215" i="11" a="1"/>
  <c r="O2215" i="11" s="1"/>
  <c r="O2216" i="11" a="1"/>
  <c r="O2216" i="11" s="1"/>
  <c r="O2217" i="11" a="1"/>
  <c r="O2217" i="11" s="1"/>
  <c r="O2218" i="11" a="1"/>
  <c r="O2218" i="11" s="1"/>
  <c r="O2219" i="11" a="1"/>
  <c r="O2219" i="11" s="1"/>
  <c r="O2220" i="11" a="1"/>
  <c r="O2220" i="11" s="1"/>
  <c r="O2221" i="11" a="1"/>
  <c r="O2221" i="11" s="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G36" i="18"/>
  <c r="D36" i="18"/>
  <c r="E36" i="18"/>
  <c r="G37" i="18"/>
  <c r="D37" i="18"/>
  <c r="E37" i="18"/>
  <c r="D34" i="18"/>
  <c r="G34" i="18"/>
  <c r="E34" i="18"/>
  <c r="D35" i="18"/>
  <c r="G35" i="18"/>
  <c r="E35" i="18"/>
  <c r="E33" i="18"/>
  <c r="G33" i="18"/>
  <c r="D33" i="18"/>
  <c r="G32" i="18"/>
  <c r="E32" i="18"/>
  <c r="D32" i="18"/>
  <c r="H28" i="18"/>
  <c r="H29" i="18"/>
  <c r="H30" i="18"/>
  <c r="H31" i="18"/>
  <c r="G27" i="18"/>
  <c r="G28" i="18"/>
  <c r="G29" i="18"/>
  <c r="G30" i="18"/>
  <c r="G31" i="18"/>
  <c r="G26" i="18"/>
  <c r="D26" i="18"/>
  <c r="D27" i="18"/>
  <c r="F27" i="18"/>
  <c r="F28" i="18"/>
  <c r="F29" i="18"/>
  <c r="F30" i="18"/>
  <c r="F31" i="18"/>
  <c r="C26" i="18"/>
  <c r="C27" i="18"/>
  <c r="C28" i="18"/>
  <c r="C29" i="18"/>
  <c r="C30" i="18"/>
  <c r="C31" i="18"/>
  <c r="C5" i="15" l="1"/>
  <c r="C7" i="15"/>
  <c r="C8" i="15" s="1"/>
  <c r="C9" i="15" s="1"/>
  <c r="C10" i="15" s="1"/>
  <c r="E17" i="14"/>
  <c r="D6" i="14"/>
  <c r="J10" i="13"/>
  <c r="R1957" i="11" a="1"/>
  <c r="R1957" i="11" s="1"/>
  <c r="R1945" i="11" a="1"/>
  <c r="R1945" i="11" s="1"/>
  <c r="R1933" i="11" a="1"/>
  <c r="R1933" i="11" s="1"/>
  <c r="R1921" i="11" a="1"/>
  <c r="R1921" i="11" s="1"/>
  <c r="R1909" i="11" a="1"/>
  <c r="R1909" i="11" s="1"/>
  <c r="R1897" i="11" a="1"/>
  <c r="R1897" i="11" s="1"/>
  <c r="R1873" i="11" a="1"/>
  <c r="R1873" i="11" s="1"/>
  <c r="R1861" i="11" a="1"/>
  <c r="R1861" i="11" s="1"/>
  <c r="R1849" i="11" a="1"/>
  <c r="R1849" i="11" s="1"/>
  <c r="R1837" i="11" a="1"/>
  <c r="R1837" i="11" s="1"/>
  <c r="R1813" i="11" a="1"/>
  <c r="R1813" i="11" s="1"/>
  <c r="R1801" i="11" a="1"/>
  <c r="R1801" i="11" s="1"/>
  <c r="R1789" i="11" a="1"/>
  <c r="R1789" i="11" s="1"/>
  <c r="R1777" i="11" a="1"/>
  <c r="R1777" i="11" s="1"/>
  <c r="R1753" i="11" a="1"/>
  <c r="R1753" i="11" s="1"/>
  <c r="R1741" i="11" a="1"/>
  <c r="R1741" i="11" s="1"/>
  <c r="R1729" i="11" a="1"/>
  <c r="R1729" i="11" s="1"/>
  <c r="R1717" i="11" a="1"/>
  <c r="R1717" i="11" s="1"/>
  <c r="R1705" i="11" a="1"/>
  <c r="R1705" i="11" s="1"/>
  <c r="R1693" i="11" a="1"/>
  <c r="R1693" i="11" s="1"/>
  <c r="R1681" i="11" a="1"/>
  <c r="R1681" i="11" s="1"/>
  <c r="R1669" i="11" a="1"/>
  <c r="R1669" i="11" s="1"/>
  <c r="R1657" i="11" a="1"/>
  <c r="R1657" i="11" s="1"/>
  <c r="R1645" i="11" a="1"/>
  <c r="R1645" i="11" s="1"/>
  <c r="R1609" i="11" a="1"/>
  <c r="R1609" i="11" s="1"/>
  <c r="R1597" i="11" a="1"/>
  <c r="R1597" i="11" s="1"/>
  <c r="R1585" i="11" a="1"/>
  <c r="R1585" i="11" s="1"/>
  <c r="R1573" i="11" a="1"/>
  <c r="R1573" i="11" s="1"/>
  <c r="R1561" i="11" a="1"/>
  <c r="R1561" i="11" s="1"/>
  <c r="R1549" i="11" a="1"/>
  <c r="R1549" i="11" s="1"/>
  <c r="R1537" i="11" a="1"/>
  <c r="R1537" i="11" s="1"/>
  <c r="R1525" i="11" a="1"/>
  <c r="R1525" i="11" s="1"/>
  <c r="R1501" i="11" a="1"/>
  <c r="R1501" i="11" s="1"/>
  <c r="R1489" i="11" a="1"/>
  <c r="R1489" i="11" s="1"/>
  <c r="R1477" i="11" a="1"/>
  <c r="R1477" i="11" s="1"/>
  <c r="R1465" i="11" a="1"/>
  <c r="R1465" i="11" s="1"/>
  <c r="R1453" i="11" a="1"/>
  <c r="R1453" i="11" s="1"/>
  <c r="R1441" i="11" a="1"/>
  <c r="R1441" i="11" s="1"/>
  <c r="R1429" i="11" a="1"/>
  <c r="R1429" i="11" s="1"/>
  <c r="R1405" i="11" a="1"/>
  <c r="R1405" i="11" s="1"/>
  <c r="R1393" i="11" a="1"/>
  <c r="R1393" i="11" s="1"/>
  <c r="R1381" i="11" a="1"/>
  <c r="R1381" i="11" s="1"/>
  <c r="R1369" i="11" a="1"/>
  <c r="R1369" i="11" s="1"/>
  <c r="R1357" i="11" a="1"/>
  <c r="R1357" i="11" s="1"/>
  <c r="R1345" i="11" a="1"/>
  <c r="R1345" i="11" s="1"/>
  <c r="R1333" i="11" a="1"/>
  <c r="R1333" i="11" s="1"/>
  <c r="R1321" i="11" a="1"/>
  <c r="R1321" i="11" s="1"/>
  <c r="R1309" i="11" a="1"/>
  <c r="R1309" i="11" s="1"/>
  <c r="R1297" i="11" a="1"/>
  <c r="R1297" i="11" s="1"/>
  <c r="R1285" i="11" a="1"/>
  <c r="R1285" i="11" s="1"/>
  <c r="R1273" i="11" a="1"/>
  <c r="R1273" i="11" s="1"/>
  <c r="R1962" i="11" a="1"/>
  <c r="R1962" i="11" s="1"/>
  <c r="Q2222" i="11"/>
  <c r="D29" i="18"/>
  <c r="D28" i="18"/>
  <c r="E27" i="18"/>
  <c r="E26" i="18"/>
  <c r="D31" i="18"/>
  <c r="D30" i="18"/>
  <c r="E31" i="18"/>
  <c r="E30" i="18"/>
  <c r="E29" i="18"/>
  <c r="C11" i="15" l="1"/>
  <c r="C12" i="15" s="1"/>
  <c r="C13" i="15" l="1"/>
  <c r="C14" i="15" s="1"/>
  <c r="C15" i="15" l="1"/>
  <c r="C16" i="15"/>
  <c r="C17" i="15" l="1"/>
  <c r="C18" i="15" s="1"/>
  <c r="C19" i="15" l="1"/>
  <c r="C20" i="15" l="1"/>
  <c r="C21" i="15" s="1"/>
  <c r="C22" i="15" l="1"/>
  <c r="C23" i="15"/>
  <c r="C24" i="15" s="1"/>
  <c r="C25" i="15" l="1"/>
  <c r="C26"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<sst xmlns="http://schemas.openxmlformats.org/spreadsheetml/2006/main" count="2300" uniqueCount="63">
  <si>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</si>
  <si>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</si>
  <si>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</si>
  <si>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</si>
  <si>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</si>
  <si>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</si>
  <si>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</si>
  <si>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</si>
  <si>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</si>
  <si>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</si>
  <si>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</si>
  <si>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</si>
  <si>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</si>
  <si>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</si>
  <si>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</si>
  <si>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</si>
  <si>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</si>
  <si>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</si>
  <si>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</si>
  <si>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</si>
  <si>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Sales per Sub</t>
  </si>
  <si>
    <t>Paid</t>
  </si>
  <si>
    <t>0-24</t>
  </si>
  <si>
    <t>25-49</t>
  </si>
  <si>
    <t>50-74</t>
  </si>
  <si>
    <t>Apr</t>
  </si>
  <si>
    <t>May</t>
  </si>
  <si>
    <t>Jun</t>
  </si>
  <si>
    <t>Column Labels</t>
  </si>
  <si>
    <t>Upsell $ Per Non-Paying User</t>
  </si>
  <si>
    <t>Non-Paying Users</t>
  </si>
  <si>
    <t>Current Upsell $</t>
  </si>
  <si>
    <t>Upsell Priority</t>
  </si>
  <si>
    <t>Upsell Account Detail</t>
  </si>
  <si>
    <t>Number of Customers</t>
  </si>
  <si>
    <t>Total Sales</t>
  </si>
  <si>
    <t>Avg Sales Per Customer</t>
  </si>
  <si>
    <t>Non-Paying Customers</t>
  </si>
  <si>
    <t>Paying Customers</t>
  </si>
  <si>
    <t>Premium Sales</t>
  </si>
  <si>
    <t>Business Sales</t>
  </si>
  <si>
    <t>Enterprise Sales</t>
  </si>
  <si>
    <t>Enterprise Sales Share</t>
  </si>
  <si>
    <t>Upsell Opportunity</t>
  </si>
  <si>
    <t>Conversion Rates</t>
  </si>
  <si>
    <t>Projected Upsell Amount</t>
  </si>
  <si>
    <t>Sales Last Month</t>
  </si>
  <si>
    <t>Growth Rate</t>
  </si>
  <si>
    <t>Sales Target</t>
  </si>
  <si>
    <t>License Price</t>
  </si>
  <si>
    <t>Projected Sales</t>
  </si>
  <si>
    <t>Elasticity</t>
  </si>
  <si>
    <t>SMA Forecast</t>
  </si>
  <si>
    <t>WMA Forecast</t>
  </si>
  <si>
    <t>Forecast 1</t>
  </si>
  <si>
    <t>Lower Bound 1</t>
  </si>
  <si>
    <t>Upper Bound 1</t>
  </si>
  <si>
    <t>Upper Bound 2</t>
  </si>
  <si>
    <t>Forecast 2</t>
  </si>
  <si>
    <t>Lower Bound 2</t>
  </si>
  <si>
    <t>Bin</t>
  </si>
  <si>
    <t>More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</si>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</sst>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8"/>
      <name val="Calibri"/>
      <family val="2"/>
      <scheme val="minor"/>
    </font>
    <font>
      <i/>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2">
    <xf numFmtId="0" fontId="0" fillId="0" borderId="0" xfId="0"/>
    <xf numFmtId="14" fontId="0" fillId="0" borderId="0" xfId="0" applyNumberFormat="1"/>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3" borderId="1" xfId="0" applyFont="1" applyFill="1" applyBorder="1"/>
    <xf numFmtId="0" fontId="0" fillId="0" borderId="1" xfId="0" applyFont="1" applyBorder="1"/>
    <xf numFmtId="10" fontId="0" fillId="0" borderId="0" xfId="0" applyNumberFormat="1"/>
    <xf numFmtId="9" fontId="0" fillId="0" borderId="0" xfId="0" applyNumberFormat="1"/>
    <xf numFmtId="1" fontId="0" fillId="0" borderId="0" xfId="0" applyNumberFormat="1"/>
    <xf numFmtId="0" fontId="1" fillId="2" borderId="2" xfId="0" applyFont="1" applyFill="1" applyBorder="1"/>
    <xf numFmtId="0" fontId="0" fillId="0" borderId="3" xfId="0" applyFont="1" applyBorder="1"/>
    <xf numFmtId="10" fontId="0" fillId="3" borderId="0" xfId="0" applyNumberFormat="1" applyFont="1" applyFill="1" applyBorder="1"/>
    <xf numFmtId="10" fontId="0" fillId="0" borderId="0" xfId="0" applyNumberFormat="1" applyFont="1" applyBorder="1"/>
    <xf numFmtId="2" fontId="0" fillId="0" borderId="0" xfId="0" applyNumberFormat="1" applyFont="1" applyBorder="1"/>
    <xf numFmtId="2" fontId="0" fillId="3" borderId="0" xfId="0" applyNumberFormat="1" applyFont="1" applyFill="1" applyBorder="1"/>
    <xf numFmtId="0" fontId="0" fillId="0" borderId="0" xfId="0" applyFill="1" applyBorder="1" applyAlignment="1"/>
    <xf numFmtId="0" fontId="0" fillId="0" borderId="4" xfId="0" applyFill="1" applyBorder="1" applyAlignment="1"/>
    <xf numFmtId="0" fontId="3" fillId="0" borderId="5" xfId="0" applyFont="1" applyFill="1" applyBorder="1" applyAlignment="1">
      <alignment horizontal="center"/>
    </xf>
  </cellXfs>
  <cellStyles count="1">
    <cellStyle name="Normal" xfId="0" builtinId="0"/>
  </cellStyles>
  <dxfs count="59">
    <dxf>
      <numFmt numFmtId="2" formatCode="0.00"/>
    </dxf>
    <dxf>
      <numFmt numFmtId="2" formatCode="0.00"/>
    </dxf>
    <dxf>
      <numFmt numFmtId="2" formatCode="0.00"/>
    </dxf>
    <dxf>
      <numFmt numFmtId="2" formatCode="0.00"/>
    </dxf>
    <dxf>
      <numFmt numFmtId="2" formatCode="0.00"/>
    </dxf>
    <dxf>
      <numFmt numFmtId="19" formatCode="m/d/yyyy"/>
    </dxf>
    <dxf>
      <numFmt numFmtId="19" formatCode="m/d/yyyy"/>
    </dxf>
    <dxf>
      <numFmt numFmtId="19" formatCode="m/d/yyyy"/>
    </dxf>
    <dxf>
      <numFmt numFmtId="19" formatCode="m/d/yyyy"/>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numFmt numFmtId="2" formatCode="0.00"/>
    </dxf>
    <dxf>
      <numFmt numFmtId="2" formatCode="0.00"/>
    </dxf>
    <dxf>
      <numFmt numFmtId="2" formatCode="0.00"/>
    </dxf>
    <dxf>
      <numFmt numFmtId="2" formatCode="0.00"/>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1" formatCode="0"/>
    </dxf>
    <dxf>
      <numFmt numFmtId="13" formatCode="0%"/>
    </dxf>
    <dxf>
      <numFmt numFmtId="2" formatCode="0.00"/>
    </dxf>
    <dxf>
      <numFmt numFmtId="13" formatCode="0%"/>
    </dxf>
    <dxf>
      <numFmt numFmtId="19" formatCode="m/d/yyyy"/>
    </dxf>
    <dxf>
      <numFmt numFmtId="19" formatCode="m/d/yyyy"/>
    </dxf>
    <dxf>
      <numFmt numFmtId="19" formatCode="m/d/yyyy"/>
    </dxf>
    <dxf>
      <numFmt numFmtId="2" formatCode="0.00"/>
    </dxf>
    <dxf>
      <numFmt numFmtId="2" formatCode="0.00"/>
    </dxf>
    <dxf>
      <numFmt numFmtId="2" formatCode="0.00"/>
    </dxf>
    <dxf>
      <numFmt numFmtId="2" formatCode="0.00"/>
    </dxf>
    <dxf>
      <numFmt numFmtId="2" formatCode="0.00"/>
    </dxf>
    <dxf>
      <numFmt numFmtId="2" formatCode="0.00"/>
    </dxf>
    <dxf>
      <numFmt numFmtId="19" formatCode="m/d/yyyy"/>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9" formatCode="m/d/yyyy"/>
    </dxf>
    <dxf>
      <numFmt numFmtId="19" formatCode="m/d/yyyy"/>
    </dxf>
    <dxf>
      <numFmt numFmtId="2" formatCode="0.00"/>
    </dxf>
    <dxf>
      <numFmt numFmtId="2" formatCode="0.00"/>
    </dxf>
    <dxf>
      <numFmt numFmtId="2" formatCode="0.00"/>
    </dxf>
    <dxf>
      <numFmt numFmtId="2" formatCode="0.00"/>
    </dxf>
    <dxf>
      <numFmt numFmtId="2" formatCode="0.00"/>
    </dxf>
    <dxf>
      <numFmt numFmtId="2" formatCode="0.00"/>
    </dxf>
    <dxf>
      <numFmt numFmtId="19" formatCode="m/d/yyyy"/>
    </dxf>
    <dxf>
      <numFmt numFmtId="19" formatCode="m/d/yyyy"/>
    </dxf>
    <dxf>
      <numFmt numFmtId="19" formatCode="m/d/yyyy"/>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9545980665461E-2"/>
          <c:y val="1.9021713194941541E-2"/>
          <c:w val="0.89300350499665804"/>
          <c:h val="0.71829893990523908"/>
        </c:manualLayout>
      </c:layout>
      <c:lineChart>
        <c:grouping val="standard"/>
        <c:varyColors val="0"/>
        <c:ser>
          <c:idx val="0"/>
          <c:order val="0"/>
          <c:tx>
            <c:strRef>
              <c:f>'Forecast Sheet'!$B$1</c:f>
              <c:strCache>
                <c:ptCount val="1"/>
                <c:pt idx="0">
                  <c:v>Total Sales</c:v>
                </c:pt>
              </c:strCache>
            </c:strRef>
          </c:tx>
          <c:spPr>
            <a:ln w="28575" cap="rnd">
              <a:solidFill>
                <a:schemeClr val="accent1"/>
              </a:solidFill>
              <a:round/>
            </a:ln>
            <a:effectLst/>
          </c:spPr>
          <c:marker>
            <c:symbol val="none"/>
          </c:marker>
          <c:val>
            <c:numRef>
              <c:f>'Forecast Sheet'!$B$2:$B$37</c:f>
              <c:numCache>
                <c:formatCode>0.00</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ED15-40F2-B78D-8B73654ED8B1}"/>
            </c:ext>
          </c:extLst>
        </c:ser>
        <c:ser>
          <c:idx val="1"/>
          <c:order val="1"/>
          <c:tx>
            <c:strRef>
              <c:f>'Forecast Sheet'!$C$1</c:f>
              <c:strCache>
                <c:ptCount val="1"/>
                <c:pt idx="0">
                  <c:v>Forecast 1</c:v>
                </c:pt>
              </c:strCache>
            </c:strRef>
          </c:tx>
          <c:spPr>
            <a:ln w="25400" cap="rnd">
              <a:solidFill>
                <a:schemeClr val="accent2"/>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0.00">
                  <c:v>80335</c:v>
                </c:pt>
                <c:pt idx="24" formatCode="0.00">
                  <c:v>82995.899706484532</c:v>
                </c:pt>
                <c:pt idx="25" formatCode="0.00">
                  <c:v>86538.844926448161</c:v>
                </c:pt>
                <c:pt idx="26" formatCode="0.00">
                  <c:v>90081.790146411789</c:v>
                </c:pt>
                <c:pt idx="27" formatCode="0.00">
                  <c:v>93624.735366375418</c:v>
                </c:pt>
                <c:pt idx="28" formatCode="0.00">
                  <c:v>97167.680586339047</c:v>
                </c:pt>
                <c:pt idx="29" formatCode="0.00">
                  <c:v>100710.62580630268</c:v>
                </c:pt>
                <c:pt idx="30" formatCode="0.00">
                  <c:v>104253.57102626631</c:v>
                </c:pt>
                <c:pt idx="31" formatCode="0.00">
                  <c:v>107796.51624622993</c:v>
                </c:pt>
                <c:pt idx="32" formatCode="0.00">
                  <c:v>111339.46146619356</c:v>
                </c:pt>
                <c:pt idx="33" formatCode="0.00">
                  <c:v>114882.40668615719</c:v>
                </c:pt>
                <c:pt idx="34" formatCode="0.00">
                  <c:v>118425.35190612082</c:v>
                </c:pt>
                <c:pt idx="35" formatCode="0.00">
                  <c:v>121968.29712608445</c:v>
                </c:pt>
              </c:numCache>
            </c:numRef>
          </c:val>
          <c:smooth val="0"/>
          <c:extLst>
            <c:ext xmlns:c16="http://schemas.microsoft.com/office/drawing/2014/chart" uri="{C3380CC4-5D6E-409C-BE32-E72D297353CC}">
              <c16:uniqueId val="{00000001-ED15-40F2-B78D-8B73654ED8B1}"/>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0.00">
                  <c:v>80335</c:v>
                </c:pt>
                <c:pt idx="24" formatCode="0.00">
                  <c:v>77967.187598291886</c:v>
                </c:pt>
                <c:pt idx="25" formatCode="0.00">
                  <c:v>79770.039648911581</c:v>
                </c:pt>
                <c:pt idx="26" formatCode="0.00">
                  <c:v>81933.716848446944</c:v>
                </c:pt>
                <c:pt idx="27" formatCode="0.00">
                  <c:v>84296.760409592098</c:v>
                </c:pt>
                <c:pt idx="28" formatCode="0.00">
                  <c:v>86790.935892688503</c:v>
                </c:pt>
                <c:pt idx="29" formatCode="0.00">
                  <c:v>89379.770146936848</c:v>
                </c:pt>
                <c:pt idx="30" formatCode="0.00">
                  <c:v>92041.055070133385</c:v>
                </c:pt>
                <c:pt idx="31" formatCode="0.00">
                  <c:v>94760.080804386482</c:v>
                </c:pt>
                <c:pt idx="32" formatCode="0.00">
                  <c:v>97526.50922197997</c:v>
                </c:pt>
                <c:pt idx="33" formatCode="0.00">
                  <c:v>100332.74694548242</c:v>
                </c:pt>
                <c:pt idx="34" formatCode="0.00">
                  <c:v>103173.02270003875</c:v>
                </c:pt>
                <c:pt idx="35" formatCode="0.00">
                  <c:v>106042.82874362577</c:v>
                </c:pt>
              </c:numCache>
            </c:numRef>
          </c:val>
          <c:smooth val="0"/>
          <c:extLst>
            <c:ext xmlns:c16="http://schemas.microsoft.com/office/drawing/2014/chart" uri="{C3380CC4-5D6E-409C-BE32-E72D297353CC}">
              <c16:uniqueId val="{00000002-ED15-40F2-B78D-8B73654ED8B1}"/>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0.00">
                  <c:v>80335</c:v>
                </c:pt>
                <c:pt idx="24" formatCode="0.00">
                  <c:v>88024.611814677177</c:v>
                </c:pt>
                <c:pt idx="25" formatCode="0.00">
                  <c:v>93307.65020398474</c:v>
                </c:pt>
                <c:pt idx="26" formatCode="0.00">
                  <c:v>98229.863444376635</c:v>
                </c:pt>
                <c:pt idx="27" formatCode="0.00">
                  <c:v>102952.71032315874</c:v>
                </c:pt>
                <c:pt idx="28" formatCode="0.00">
                  <c:v>107544.42527998959</c:v>
                </c:pt>
                <c:pt idx="29" formatCode="0.00">
                  <c:v>112041.4814656685</c:v>
                </c:pt>
                <c:pt idx="30" formatCode="0.00">
                  <c:v>116466.08698239923</c:v>
                </c:pt>
                <c:pt idx="31" formatCode="0.00">
                  <c:v>120832.95168807339</c:v>
                </c:pt>
                <c:pt idx="32" formatCode="0.00">
                  <c:v>125152.41371040716</c:v>
                </c:pt>
                <c:pt idx="33" formatCode="0.00">
                  <c:v>129432.06642683197</c:v>
                </c:pt>
                <c:pt idx="34" formatCode="0.00">
                  <c:v>133677.68111220287</c:v>
                </c:pt>
                <c:pt idx="35" formatCode="0.00">
                  <c:v>137893.76550854315</c:v>
                </c:pt>
              </c:numCache>
            </c:numRef>
          </c:val>
          <c:smooth val="0"/>
          <c:extLst>
            <c:ext xmlns:c16="http://schemas.microsoft.com/office/drawing/2014/chart" uri="{C3380CC4-5D6E-409C-BE32-E72D297353CC}">
              <c16:uniqueId val="{00000003-ED15-40F2-B78D-8B73654ED8B1}"/>
            </c:ext>
          </c:extLst>
        </c:ser>
        <c:dLbls>
          <c:showLegendKey val="0"/>
          <c:showVal val="0"/>
          <c:showCatName val="0"/>
          <c:showSerName val="0"/>
          <c:showPercent val="0"/>
          <c:showBubbleSize val="0"/>
        </c:dLbls>
        <c:smooth val="0"/>
        <c:axId val="1943071455"/>
        <c:axId val="1943067711"/>
      </c:lineChart>
      <c:catAx>
        <c:axId val="194307145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67711"/>
        <c:crosses val="autoZero"/>
        <c:auto val="1"/>
        <c:lblAlgn val="ctr"/>
        <c:lblOffset val="100"/>
        <c:noMultiLvlLbl val="0"/>
      </c:catAx>
      <c:valAx>
        <c:axId val="19430677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7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Total Sales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poly"/>
            <c:order val="2"/>
            <c:dispRSqr val="0"/>
            <c:dispEq val="0"/>
          </c:trendline>
          <c:cat>
            <c:numRef>
              <c:f>Forecasting!$A$2:$A$25</c:f>
              <c:numCache>
                <c:formatCode>m/d/yyyy</c:formatCode>
                <c:ptCount val="24"/>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numCache>
            </c:numRef>
          </c:cat>
          <c:val>
            <c:numRef>
              <c:f>Forecasting!$B$2:$B$25</c:f>
              <c:numCache>
                <c:formatCode>0.00</c:formatCode>
                <c:ptCount val="24"/>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DF62-4890-BDC6-62EB279EF444}"/>
            </c:ext>
          </c:extLst>
        </c:ser>
        <c:dLbls>
          <c:showLegendKey val="0"/>
          <c:showVal val="0"/>
          <c:showCatName val="0"/>
          <c:showSerName val="0"/>
          <c:showPercent val="0"/>
          <c:showBubbleSize val="0"/>
        </c:dLbls>
        <c:smooth val="0"/>
        <c:axId val="2109949903"/>
        <c:axId val="2109955311"/>
      </c:lineChart>
      <c:dateAx>
        <c:axId val="21099499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55311"/>
        <c:crosses val="autoZero"/>
        <c:auto val="1"/>
        <c:lblOffset val="100"/>
        <c:baseTimeUnit val="months"/>
      </c:dateAx>
      <c:valAx>
        <c:axId val="21099553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4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8890</xdr:colOff>
      <xdr:row>0</xdr:row>
      <xdr:rowOff>114300</xdr:rowOff>
    </xdr:from>
    <xdr:to>
      <xdr:col>19</xdr:col>
      <xdr:colOff>305435</xdr:colOff>
      <xdr:row>19</xdr:row>
      <xdr:rowOff>17145</xdr:rowOff>
    </xdr:to>
    <xdr:graphicFrame macro="">
      <xdr:nvGraphicFramePr>
        <xdr:cNvPr id="2" name="Chart 1">
          <a:extLst>
            <a:ext uri="{FF2B5EF4-FFF2-40B4-BE49-F238E27FC236}">
              <a16:creationId xmlns:a16="http://schemas.microsoft.com/office/drawing/2014/main" id="{250C006A-65B7-4224-ACFE-63CF87978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0</xdr:row>
      <xdr:rowOff>19050</xdr:rowOff>
    </xdr:from>
    <xdr:to>
      <xdr:col>10</xdr:col>
      <xdr:colOff>567690</xdr:colOff>
      <xdr:row>13</xdr:row>
      <xdr:rowOff>186690</xdr:rowOff>
    </xdr:to>
    <xdr:graphicFrame macro="">
      <xdr:nvGraphicFramePr>
        <xdr:cNvPr id="3" name="Chart 2">
          <a:extLst>
            <a:ext uri="{FF2B5EF4-FFF2-40B4-BE49-F238E27FC236}">
              <a16:creationId xmlns:a16="http://schemas.microsoft.com/office/drawing/2014/main" id="{D663C2DC-98E0-42A2-8B81-7BD0AFD8D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441960</xdr:colOff>
      <xdr:row>0</xdr:row>
      <xdr:rowOff>1</xdr:rowOff>
    </xdr:from>
    <xdr:to>
      <xdr:col>12</xdr:col>
      <xdr:colOff>22860</xdr:colOff>
      <xdr:row>12</xdr:row>
      <xdr:rowOff>22860</xdr:rowOff>
    </xdr:to>
    <mc:AlternateContent xmlns:mc="http://schemas.openxmlformats.org/markup-compatibility/2006">
      <mc:Choice xmlns:a14="http://schemas.microsoft.com/office/drawing/2010/main" Requires="a14">
        <xdr:graphicFrame macro="">
          <xdr:nvGraphicFramePr>
            <xdr:cNvPr id="2" name="Subscription Type">
              <a:extLst>
                <a:ext uri="{FF2B5EF4-FFF2-40B4-BE49-F238E27FC236}">
                  <a16:creationId xmlns:a16="http://schemas.microsoft.com/office/drawing/2014/main" id="{3F406D51-81BA-40D8-9EB2-07A36B9490B2}"/>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5669280" y="1"/>
              <a:ext cx="1828800" cy="2400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15240</xdr:colOff>
      <xdr:row>0</xdr:row>
      <xdr:rowOff>0</xdr:rowOff>
    </xdr:from>
    <xdr:to>
      <xdr:col>17</xdr:col>
      <xdr:colOff>60960</xdr:colOff>
      <xdr:row>6</xdr:row>
      <xdr:rowOff>182880</xdr:rowOff>
    </xdr:to>
    <mc:AlternateContent xmlns:mc="http://schemas.openxmlformats.org/markup-compatibility/2006">
      <mc:Choice xmlns:tsle="http://schemas.microsoft.com/office/drawing/2012/timeslicer" Requires="tsle">
        <xdr:graphicFrame macro="">
          <xdr:nvGraphicFramePr>
            <xdr:cNvPr id="3" name="Sales Month">
              <a:extLst>
                <a:ext uri="{FF2B5EF4-FFF2-40B4-BE49-F238E27FC236}">
                  <a16:creationId xmlns:a16="http://schemas.microsoft.com/office/drawing/2014/main" id="{5A2D3286-8C37-4F6B-83E0-9AACBC7409DE}"/>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7490460" y="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Khaled" refreshedDate="45416.181783912034" createdVersion="7" refreshedVersion="7" minRefreshableVersion="3" recordCount="2220" xr:uid="{FFF4ACC7-EC5B-47DA-973D-C02981BBF596}">
  <cacheSource type="worksheet">
    <worksheetSource ref="A1:N2221" sheet="Account Sales History"/>
  </cacheSource>
  <cacheFields count="17">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2">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6" base="11">
        <rangePr groupBy="months" startDate="2019-07-01T00:00:00" endDate="2021-06-02T00:00:00"/>
        <groupItems count="14">
          <s v="&lt;7/1/2019"/>
          <s v="Jan"/>
          <s v="Feb"/>
          <s v="Mar"/>
          <s v="Apr"/>
          <s v="May"/>
          <s v="Jun"/>
          <s v="Jul"/>
          <s v="Aug"/>
          <s v="Sep"/>
          <s v="Oct"/>
          <s v="Nov"/>
          <s v="Dec"/>
          <s v="&gt;6/2/2021"/>
        </groupItems>
      </fieldGroup>
    </cacheField>
    <cacheField name="Sales per Sub" numFmtId="2">
      <sharedItems containsMixedTypes="1" containsNumber="1" minValue="7.85" maxValue="30"/>
    </cacheField>
    <cacheField name="Sales Amount" numFmtId="2">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ubscription Type2" numFmtId="0" databaseField="0">
      <fieldGroup base="1">
        <discretePr count="4">
          <x v="0"/>
          <x v="1"/>
          <x v="1"/>
          <x v="1"/>
        </discretePr>
        <groupItems count="2">
          <s v="Basic"/>
          <s v="Group1"/>
        </groupItems>
      </fieldGroup>
    </cacheField>
    <cacheField name="Quarters" numFmtId="0" databaseField="0">
      <fieldGroup base="11">
        <rangePr groupBy="quarters" startDate="2019-07-01T00:00:00" endDate="2021-06-02T00:00:00"/>
        <groupItems count="6">
          <s v="&lt;7/1/2019"/>
          <s v="Qtr1"/>
          <s v="Qtr2"/>
          <s v="Qtr3"/>
          <s v="Qtr4"/>
          <s v="&gt;6/2/2021"/>
        </groupItems>
      </fieldGroup>
    </cacheField>
    <cacheField name="Years"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15977325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e v="#DIV/0!"/>
    <x v="0"/>
  </r>
  <r>
    <n v="100001"/>
    <x v="0"/>
    <m/>
    <m/>
    <m/>
    <x v="0"/>
    <n v="11"/>
    <d v="2019-07-01T00:00:00"/>
    <d v="2020-03-01T00:00:00"/>
    <n v="8"/>
    <n v="15"/>
    <x v="1"/>
    <e v="#DIV/0!"/>
    <x v="0"/>
  </r>
  <r>
    <n v="100001"/>
    <x v="0"/>
    <m/>
    <m/>
    <m/>
    <x v="0"/>
    <n v="11"/>
    <d v="2019-07-01T00:00:00"/>
    <d v="2020-03-01T00:00:00"/>
    <n v="8"/>
    <n v="15"/>
    <x v="2"/>
    <e v="#DIV/0!"/>
    <x v="0"/>
  </r>
  <r>
    <n v="100001"/>
    <x v="0"/>
    <m/>
    <m/>
    <m/>
    <x v="0"/>
    <n v="9"/>
    <d v="2019-07-01T00:00:00"/>
    <d v="2020-03-01T00:00:00"/>
    <n v="8"/>
    <n v="15"/>
    <x v="3"/>
    <e v="#DIV/0!"/>
    <x v="0"/>
  </r>
  <r>
    <n v="100001"/>
    <x v="0"/>
    <m/>
    <m/>
    <m/>
    <x v="0"/>
    <n v="11"/>
    <d v="2019-07-01T00:00:00"/>
    <d v="2020-03-01T00:00:00"/>
    <n v="8"/>
    <n v="15"/>
    <x v="4"/>
    <e v="#DIV/0!"/>
    <x v="0"/>
  </r>
  <r>
    <n v="100001"/>
    <x v="0"/>
    <m/>
    <m/>
    <m/>
    <x v="0"/>
    <n v="12"/>
    <d v="2019-07-01T00:00:00"/>
    <d v="2020-03-01T00:00:00"/>
    <n v="8"/>
    <n v="15"/>
    <x v="5"/>
    <e v="#DIV/0!"/>
    <x v="0"/>
  </r>
  <r>
    <n v="100001"/>
    <x v="0"/>
    <m/>
    <m/>
    <m/>
    <x v="0"/>
    <n v="9"/>
    <d v="2019-07-01T00:00:00"/>
    <d v="2020-03-01T00:00:00"/>
    <n v="8"/>
    <n v="15"/>
    <x v="6"/>
    <e v="#DIV/0!"/>
    <x v="0"/>
  </r>
  <r>
    <n v="100001"/>
    <x v="0"/>
    <m/>
    <m/>
    <m/>
    <x v="0"/>
    <n v="11"/>
    <d v="2019-07-01T00:00:00"/>
    <d v="2020-03-01T00:00:00"/>
    <n v="8"/>
    <n v="15"/>
    <x v="7"/>
    <e v="#DIV/0!"/>
    <x v="0"/>
  </r>
  <r>
    <n v="100001"/>
    <x v="0"/>
    <m/>
    <m/>
    <m/>
    <x v="0"/>
    <n v="12"/>
    <d v="2019-07-01T00:00:00"/>
    <d v="2020-03-01T00:00:00"/>
    <n v="8"/>
    <n v="15"/>
    <x v="8"/>
    <e v="#DIV/0!"/>
    <x v="0"/>
  </r>
  <r>
    <n v="100002"/>
    <x v="0"/>
    <m/>
    <m/>
    <m/>
    <x v="0"/>
    <n v="2"/>
    <d v="2019-07-01T00:00:00"/>
    <d v="2021-04-01T00:00:00"/>
    <n v="21"/>
    <n v="2"/>
    <x v="0"/>
    <e v="#DIV/0!"/>
    <x v="0"/>
  </r>
  <r>
    <n v="100002"/>
    <x v="0"/>
    <m/>
    <m/>
    <m/>
    <x v="0"/>
    <n v="2"/>
    <d v="2019-07-01T00:00:00"/>
    <d v="2021-04-01T00:00:00"/>
    <n v="21"/>
    <n v="2"/>
    <x v="1"/>
    <e v="#DIV/0!"/>
    <x v="0"/>
  </r>
  <r>
    <n v="100002"/>
    <x v="0"/>
    <m/>
    <m/>
    <m/>
    <x v="0"/>
    <n v="2"/>
    <d v="2019-07-01T00:00:00"/>
    <d v="2021-04-01T00:00:00"/>
    <n v="21"/>
    <n v="2"/>
    <x v="2"/>
    <e v="#DIV/0!"/>
    <x v="0"/>
  </r>
  <r>
    <n v="100002"/>
    <x v="0"/>
    <m/>
    <m/>
    <m/>
    <x v="0"/>
    <n v="1"/>
    <d v="2019-07-01T00:00:00"/>
    <d v="2021-04-01T00:00:00"/>
    <n v="21"/>
    <n v="2"/>
    <x v="3"/>
    <e v="#DIV/0!"/>
    <x v="0"/>
  </r>
  <r>
    <n v="100002"/>
    <x v="0"/>
    <m/>
    <m/>
    <m/>
    <x v="0"/>
    <n v="2"/>
    <d v="2019-07-01T00:00:00"/>
    <d v="2021-04-01T00:00:00"/>
    <n v="21"/>
    <n v="2"/>
    <x v="4"/>
    <e v="#DIV/0!"/>
    <x v="0"/>
  </r>
  <r>
    <n v="100002"/>
    <x v="0"/>
    <m/>
    <m/>
    <m/>
    <x v="0"/>
    <n v="2"/>
    <d v="2019-07-01T00:00:00"/>
    <d v="2021-04-01T00:00:00"/>
    <n v="21"/>
    <n v="2"/>
    <x v="5"/>
    <e v="#DIV/0!"/>
    <x v="0"/>
  </r>
  <r>
    <n v="100002"/>
    <x v="0"/>
    <m/>
    <m/>
    <m/>
    <x v="0"/>
    <n v="2"/>
    <d v="2019-07-01T00:00:00"/>
    <d v="2021-04-01T00:00:00"/>
    <n v="21"/>
    <n v="2"/>
    <x v="6"/>
    <e v="#DIV/0!"/>
    <x v="0"/>
  </r>
  <r>
    <n v="100002"/>
    <x v="0"/>
    <m/>
    <m/>
    <m/>
    <x v="0"/>
    <n v="2"/>
    <d v="2019-07-01T00:00:00"/>
    <d v="2021-04-01T00:00:00"/>
    <n v="21"/>
    <n v="2"/>
    <x v="7"/>
    <e v="#DIV/0!"/>
    <x v="0"/>
  </r>
  <r>
    <n v="100002"/>
    <x v="0"/>
    <m/>
    <m/>
    <m/>
    <x v="0"/>
    <n v="2"/>
    <d v="2019-07-01T00:00:00"/>
    <d v="2021-04-01T00:00:00"/>
    <n v="21"/>
    <n v="2"/>
    <x v="8"/>
    <e v="#DIV/0!"/>
    <x v="0"/>
  </r>
  <r>
    <n v="100002"/>
    <x v="0"/>
    <m/>
    <m/>
    <m/>
    <x v="0"/>
    <n v="2"/>
    <d v="2019-07-01T00:00:00"/>
    <d v="2021-04-01T00:00:00"/>
    <n v="21"/>
    <n v="2"/>
    <x v="9"/>
    <e v="#DIV/0!"/>
    <x v="0"/>
  </r>
  <r>
    <n v="100002"/>
    <x v="0"/>
    <m/>
    <m/>
    <m/>
    <x v="0"/>
    <n v="2"/>
    <d v="2019-07-01T00:00:00"/>
    <d v="2021-04-01T00:00:00"/>
    <n v="21"/>
    <n v="2"/>
    <x v="10"/>
    <e v="#DIV/0!"/>
    <x v="0"/>
  </r>
  <r>
    <n v="100002"/>
    <x v="0"/>
    <m/>
    <m/>
    <m/>
    <x v="0"/>
    <n v="2"/>
    <d v="2019-07-01T00:00:00"/>
    <d v="2021-04-01T00:00:00"/>
    <n v="21"/>
    <n v="2"/>
    <x v="11"/>
    <e v="#DIV/0!"/>
    <x v="0"/>
  </r>
  <r>
    <n v="100002"/>
    <x v="0"/>
    <m/>
    <m/>
    <m/>
    <x v="0"/>
    <n v="1"/>
    <d v="2019-07-01T00:00:00"/>
    <d v="2021-04-01T00:00:00"/>
    <n v="21"/>
    <n v="2"/>
    <x v="12"/>
    <e v="#DIV/0!"/>
    <x v="0"/>
  </r>
  <r>
    <n v="100002"/>
    <x v="0"/>
    <m/>
    <m/>
    <m/>
    <x v="0"/>
    <n v="2"/>
    <d v="2019-07-01T00:00:00"/>
    <d v="2021-04-01T00:00:00"/>
    <n v="21"/>
    <n v="2"/>
    <x v="13"/>
    <e v="#DIV/0!"/>
    <x v="0"/>
  </r>
  <r>
    <n v="100002"/>
    <x v="0"/>
    <m/>
    <m/>
    <m/>
    <x v="0"/>
    <n v="2"/>
    <d v="2019-07-01T00:00:00"/>
    <d v="2021-04-01T00:00:00"/>
    <n v="21"/>
    <n v="2"/>
    <x v="14"/>
    <e v="#DIV/0!"/>
    <x v="0"/>
  </r>
  <r>
    <n v="100002"/>
    <x v="0"/>
    <m/>
    <m/>
    <m/>
    <x v="0"/>
    <n v="2"/>
    <d v="2019-07-01T00:00:00"/>
    <d v="2021-04-01T00:00:00"/>
    <n v="21"/>
    <n v="2"/>
    <x v="15"/>
    <e v="#DIV/0!"/>
    <x v="0"/>
  </r>
  <r>
    <n v="100002"/>
    <x v="0"/>
    <m/>
    <m/>
    <m/>
    <x v="0"/>
    <n v="2"/>
    <d v="2019-07-01T00:00:00"/>
    <d v="2021-04-01T00:00:00"/>
    <n v="21"/>
    <n v="2"/>
    <x v="16"/>
    <e v="#DIV/0!"/>
    <x v="0"/>
  </r>
  <r>
    <n v="100002"/>
    <x v="0"/>
    <m/>
    <m/>
    <m/>
    <x v="0"/>
    <n v="2"/>
    <d v="2019-07-01T00:00:00"/>
    <d v="2021-04-01T00:00:00"/>
    <n v="21"/>
    <n v="2"/>
    <x v="17"/>
    <e v="#DIV/0!"/>
    <x v="0"/>
  </r>
  <r>
    <n v="100002"/>
    <x v="0"/>
    <m/>
    <m/>
    <m/>
    <x v="0"/>
    <n v="2"/>
    <d v="2019-07-01T00:00:00"/>
    <d v="2021-04-01T00:00:00"/>
    <n v="21"/>
    <n v="2"/>
    <x v="18"/>
    <e v="#DIV/0!"/>
    <x v="0"/>
  </r>
  <r>
    <n v="100002"/>
    <x v="0"/>
    <m/>
    <m/>
    <m/>
    <x v="0"/>
    <n v="2"/>
    <d v="2019-07-01T00:00:00"/>
    <d v="2021-04-01T00:00:00"/>
    <n v="21"/>
    <n v="2"/>
    <x v="19"/>
    <e v="#DIV/0!"/>
    <x v="0"/>
  </r>
  <r>
    <n v="100002"/>
    <x v="0"/>
    <m/>
    <m/>
    <m/>
    <x v="0"/>
    <n v="2"/>
    <d v="2019-07-01T00:00:00"/>
    <d v="2021-04-01T00:00:00"/>
    <n v="21"/>
    <n v="2"/>
    <x v="20"/>
    <e v="#DIV/0!"/>
    <x v="0"/>
  </r>
  <r>
    <n v="100002"/>
    <x v="0"/>
    <m/>
    <m/>
    <m/>
    <x v="0"/>
    <n v="2"/>
    <d v="2019-07-01T00:00:00"/>
    <d v="2021-04-01T00:00:00"/>
    <n v="21"/>
    <n v="2"/>
    <x v="21"/>
    <e v="#DIV/0!"/>
    <x v="0"/>
  </r>
  <r>
    <n v="100003"/>
    <x v="0"/>
    <m/>
    <m/>
    <m/>
    <x v="0"/>
    <n v="5"/>
    <d v="2019-09-01T00:00:00"/>
    <d v="2020-04-01T00:00:00"/>
    <n v="7"/>
    <n v="14"/>
    <x v="2"/>
    <e v="#DIV/0!"/>
    <x v="0"/>
  </r>
  <r>
    <n v="100003"/>
    <x v="1"/>
    <m/>
    <m/>
    <m/>
    <x v="1"/>
    <n v="4"/>
    <d v="2019-09-01T00:00:00"/>
    <d v="2020-04-01T00:00:00"/>
    <n v="7"/>
    <n v="14"/>
    <x v="3"/>
    <n v="10"/>
    <x v="1"/>
  </r>
  <r>
    <n v="100003"/>
    <x v="1"/>
    <m/>
    <m/>
    <m/>
    <x v="2"/>
    <n v="5"/>
    <d v="2019-09-01T00:00:00"/>
    <d v="2020-04-01T00:00:00"/>
    <n v="7"/>
    <n v="14"/>
    <x v="4"/>
    <n v="10"/>
    <x v="2"/>
  </r>
  <r>
    <n v="100003"/>
    <x v="1"/>
    <m/>
    <m/>
    <m/>
    <x v="2"/>
    <n v="5"/>
    <d v="2019-09-01T00:00:00"/>
    <d v="2020-04-01T00:00:00"/>
    <n v="7"/>
    <n v="14"/>
    <x v="5"/>
    <n v="10"/>
    <x v="2"/>
  </r>
  <r>
    <n v="100003"/>
    <x v="1"/>
    <m/>
    <m/>
    <m/>
    <x v="2"/>
    <n v="6"/>
    <d v="2019-09-01T00:00:00"/>
    <d v="2020-04-01T00:00:00"/>
    <n v="7"/>
    <n v="14"/>
    <x v="6"/>
    <n v="10"/>
    <x v="2"/>
  </r>
  <r>
    <n v="100003"/>
    <x v="1"/>
    <m/>
    <m/>
    <m/>
    <x v="2"/>
    <n v="5"/>
    <d v="2019-09-01T00:00:00"/>
    <d v="2020-04-01T00:00:00"/>
    <n v="7"/>
    <n v="14"/>
    <x v="7"/>
    <n v="10"/>
    <x v="2"/>
  </r>
  <r>
    <n v="100003"/>
    <x v="1"/>
    <m/>
    <m/>
    <m/>
    <x v="2"/>
    <n v="6"/>
    <d v="2019-09-01T00:00:00"/>
    <d v="2020-04-01T00:00:00"/>
    <n v="7"/>
    <n v="14"/>
    <x v="8"/>
    <n v="10"/>
    <x v="2"/>
  </r>
  <r>
    <n v="100003"/>
    <x v="1"/>
    <m/>
    <m/>
    <m/>
    <x v="2"/>
    <n v="5"/>
    <d v="2019-09-01T00:00:00"/>
    <d v="2020-04-01T00:00:00"/>
    <n v="7"/>
    <n v="14"/>
    <x v="9"/>
    <n v="10"/>
    <x v="2"/>
  </r>
  <r>
    <n v="100004"/>
    <x v="0"/>
    <m/>
    <m/>
    <m/>
    <x v="0"/>
    <n v="7"/>
    <d v="2019-11-01T00:00:00"/>
    <d v="2020-09-01T00:00:00"/>
    <n v="10"/>
    <n v="9"/>
    <x v="4"/>
    <e v="#DIV/0!"/>
    <x v="0"/>
  </r>
  <r>
    <n v="100004"/>
    <x v="0"/>
    <m/>
    <m/>
    <m/>
    <x v="0"/>
    <n v="7"/>
    <d v="2019-11-01T00:00:00"/>
    <d v="2020-09-01T00:00:00"/>
    <n v="10"/>
    <n v="9"/>
    <x v="5"/>
    <e v="#DIV/0!"/>
    <x v="0"/>
  </r>
  <r>
    <n v="100004"/>
    <x v="0"/>
    <m/>
    <m/>
    <m/>
    <x v="0"/>
    <n v="7"/>
    <d v="2019-11-01T00:00:00"/>
    <d v="2020-09-01T00:00:00"/>
    <n v="10"/>
    <n v="9"/>
    <x v="6"/>
    <e v="#DIV/0!"/>
    <x v="0"/>
  </r>
  <r>
    <n v="100004"/>
    <x v="0"/>
    <m/>
    <m/>
    <m/>
    <x v="0"/>
    <n v="8"/>
    <d v="2019-11-01T00:00:00"/>
    <d v="2020-09-01T00:00:00"/>
    <n v="10"/>
    <n v="9"/>
    <x v="7"/>
    <e v="#DIV/0!"/>
    <x v="0"/>
  </r>
  <r>
    <n v="100004"/>
    <x v="0"/>
    <m/>
    <m/>
    <m/>
    <x v="0"/>
    <n v="9"/>
    <d v="2019-11-01T00:00:00"/>
    <d v="2020-09-01T00:00:00"/>
    <n v="10"/>
    <n v="9"/>
    <x v="8"/>
    <e v="#DIV/0!"/>
    <x v="0"/>
  </r>
  <r>
    <n v="100004"/>
    <x v="0"/>
    <m/>
    <m/>
    <m/>
    <x v="0"/>
    <n v="7"/>
    <d v="2019-11-01T00:00:00"/>
    <d v="2020-09-01T00:00:00"/>
    <n v="10"/>
    <n v="9"/>
    <x v="9"/>
    <e v="#DIV/0!"/>
    <x v="0"/>
  </r>
  <r>
    <n v="100004"/>
    <x v="0"/>
    <m/>
    <m/>
    <m/>
    <x v="0"/>
    <n v="7"/>
    <d v="2019-11-01T00:00:00"/>
    <d v="2020-09-01T00:00:00"/>
    <n v="10"/>
    <n v="9"/>
    <x v="10"/>
    <e v="#DIV/0!"/>
    <x v="0"/>
  </r>
  <r>
    <n v="100004"/>
    <x v="0"/>
    <m/>
    <m/>
    <m/>
    <x v="0"/>
    <n v="7"/>
    <d v="2019-11-01T00:00:00"/>
    <d v="2020-09-01T00:00:00"/>
    <n v="10"/>
    <n v="9"/>
    <x v="11"/>
    <e v="#DIV/0!"/>
    <x v="0"/>
  </r>
  <r>
    <n v="100004"/>
    <x v="0"/>
    <m/>
    <m/>
    <m/>
    <x v="0"/>
    <n v="7"/>
    <d v="2019-11-01T00:00:00"/>
    <d v="2020-09-01T00:00:00"/>
    <n v="10"/>
    <n v="9"/>
    <x v="12"/>
    <e v="#DIV/0!"/>
    <x v="0"/>
  </r>
  <r>
    <n v="100004"/>
    <x v="0"/>
    <m/>
    <m/>
    <m/>
    <x v="0"/>
    <n v="9"/>
    <d v="2019-11-01T00:00:00"/>
    <d v="2020-09-01T00:00:00"/>
    <n v="10"/>
    <n v="9"/>
    <x v="13"/>
    <e v="#DIV/0!"/>
    <x v="0"/>
  </r>
  <r>
    <n v="100004"/>
    <x v="0"/>
    <m/>
    <m/>
    <m/>
    <x v="0"/>
    <n v="7"/>
    <d v="2019-11-01T00:00:00"/>
    <d v="2020-09-01T00:00:00"/>
    <n v="10"/>
    <n v="9"/>
    <x v="14"/>
    <e v="#DIV/0!"/>
    <x v="0"/>
  </r>
  <r>
    <n v="100005"/>
    <x v="0"/>
    <m/>
    <m/>
    <m/>
    <x v="0"/>
    <n v="47"/>
    <d v="2019-12-01T00:00:00"/>
    <d v="2021-07-01T00:00:00"/>
    <n v="19"/>
    <n v="0"/>
    <x v="5"/>
    <e v="#DIV/0!"/>
    <x v="0"/>
  </r>
  <r>
    <n v="100005"/>
    <x v="2"/>
    <m/>
    <m/>
    <m/>
    <x v="3"/>
    <n v="40"/>
    <d v="2019-12-01T00:00:00"/>
    <d v="2021-07-01T00:00:00"/>
    <n v="19"/>
    <n v="0"/>
    <x v="6"/>
    <n v="25"/>
    <x v="3"/>
  </r>
  <r>
    <n v="100005"/>
    <x v="2"/>
    <m/>
    <m/>
    <m/>
    <x v="4"/>
    <n v="32"/>
    <d v="2019-12-01T00:00:00"/>
    <d v="2021-07-01T00:00:00"/>
    <n v="19"/>
    <n v="0"/>
    <x v="7"/>
    <n v="25"/>
    <x v="4"/>
  </r>
  <r>
    <n v="100005"/>
    <x v="2"/>
    <m/>
    <m/>
    <m/>
    <x v="5"/>
    <n v="47"/>
    <d v="2019-12-01T00:00:00"/>
    <d v="2021-07-01T00:00:00"/>
    <n v="19"/>
    <n v="0"/>
    <x v="8"/>
    <n v="25"/>
    <x v="5"/>
  </r>
  <r>
    <n v="100005"/>
    <x v="2"/>
    <m/>
    <m/>
    <m/>
    <x v="4"/>
    <n v="44"/>
    <d v="2019-12-01T00:00:00"/>
    <d v="2021-07-01T00:00:00"/>
    <n v="19"/>
    <n v="0"/>
    <x v="9"/>
    <n v="25"/>
    <x v="4"/>
  </r>
  <r>
    <n v="100005"/>
    <x v="2"/>
    <m/>
    <m/>
    <m/>
    <x v="4"/>
    <n v="41"/>
    <d v="2019-12-01T00:00:00"/>
    <d v="2021-07-01T00:00:00"/>
    <n v="19"/>
    <n v="0"/>
    <x v="10"/>
    <n v="25"/>
    <x v="4"/>
  </r>
  <r>
    <n v="100005"/>
    <x v="2"/>
    <m/>
    <m/>
    <m/>
    <x v="4"/>
    <n v="53"/>
    <d v="2019-12-01T00:00:00"/>
    <d v="2021-07-01T00:00:00"/>
    <n v="19"/>
    <n v="0"/>
    <x v="11"/>
    <n v="25"/>
    <x v="4"/>
  </r>
  <r>
    <n v="100005"/>
    <x v="2"/>
    <m/>
    <m/>
    <m/>
    <x v="4"/>
    <n v="50"/>
    <d v="2019-12-01T00:00:00"/>
    <d v="2021-07-01T00:00:00"/>
    <n v="19"/>
    <n v="0"/>
    <x v="12"/>
    <n v="25"/>
    <x v="4"/>
  </r>
  <r>
    <n v="100005"/>
    <x v="2"/>
    <m/>
    <m/>
    <m/>
    <x v="4"/>
    <n v="47"/>
    <d v="2019-12-01T00:00:00"/>
    <d v="2021-07-01T00:00:00"/>
    <n v="19"/>
    <n v="0"/>
    <x v="13"/>
    <n v="25"/>
    <x v="4"/>
  </r>
  <r>
    <n v="100005"/>
    <x v="2"/>
    <m/>
    <m/>
    <m/>
    <x v="4"/>
    <n v="46"/>
    <d v="2019-12-01T00:00:00"/>
    <d v="2021-07-01T00:00:00"/>
    <n v="19"/>
    <n v="0"/>
    <x v="14"/>
    <n v="25"/>
    <x v="4"/>
  </r>
  <r>
    <n v="100005"/>
    <x v="2"/>
    <m/>
    <m/>
    <m/>
    <x v="4"/>
    <n v="42"/>
    <d v="2019-12-01T00:00:00"/>
    <d v="2021-07-01T00:00:00"/>
    <n v="19"/>
    <n v="0"/>
    <x v="15"/>
    <n v="25"/>
    <x v="4"/>
  </r>
  <r>
    <n v="100005"/>
    <x v="2"/>
    <m/>
    <m/>
    <m/>
    <x v="4"/>
    <n v="45"/>
    <d v="2019-12-01T00:00:00"/>
    <d v="2021-07-01T00:00:00"/>
    <n v="19"/>
    <n v="0"/>
    <x v="16"/>
    <n v="25"/>
    <x v="4"/>
  </r>
  <r>
    <n v="100005"/>
    <x v="2"/>
    <m/>
    <m/>
    <m/>
    <x v="4"/>
    <n v="46"/>
    <d v="2019-12-01T00:00:00"/>
    <d v="2021-07-01T00:00:00"/>
    <n v="19"/>
    <n v="0"/>
    <x v="17"/>
    <n v="25"/>
    <x v="4"/>
  </r>
  <r>
    <n v="100005"/>
    <x v="2"/>
    <m/>
    <m/>
    <m/>
    <x v="4"/>
    <n v="49"/>
    <d v="2019-12-01T00:00:00"/>
    <d v="2021-07-01T00:00:00"/>
    <n v="19"/>
    <n v="0"/>
    <x v="18"/>
    <n v="25"/>
    <x v="4"/>
  </r>
  <r>
    <n v="100005"/>
    <x v="2"/>
    <m/>
    <m/>
    <m/>
    <x v="4"/>
    <n v="34"/>
    <d v="2019-12-01T00:00:00"/>
    <d v="2021-07-01T00:00:00"/>
    <n v="19"/>
    <n v="0"/>
    <x v="19"/>
    <n v="25"/>
    <x v="4"/>
  </r>
  <r>
    <n v="100005"/>
    <x v="2"/>
    <m/>
    <m/>
    <m/>
    <x v="4"/>
    <n v="52"/>
    <d v="2019-12-01T00:00:00"/>
    <d v="2021-07-01T00:00:00"/>
    <n v="19"/>
    <n v="0"/>
    <x v="20"/>
    <n v="25"/>
    <x v="4"/>
  </r>
  <r>
    <n v="100005"/>
    <x v="2"/>
    <m/>
    <m/>
    <m/>
    <x v="4"/>
    <n v="48"/>
    <d v="2019-12-01T00:00:00"/>
    <d v="2021-07-01T00:00:00"/>
    <n v="19"/>
    <n v="0"/>
    <x v="21"/>
    <n v="25"/>
    <x v="4"/>
  </r>
  <r>
    <n v="100005"/>
    <x v="2"/>
    <m/>
    <m/>
    <m/>
    <x v="4"/>
    <n v="55"/>
    <d v="2019-12-01T00:00:00"/>
    <d v="2021-07-01T00:00:00"/>
    <n v="19"/>
    <n v="0"/>
    <x v="22"/>
    <n v="25"/>
    <x v="4"/>
  </r>
  <r>
    <n v="100005"/>
    <x v="2"/>
    <m/>
    <m/>
    <m/>
    <x v="4"/>
    <n v="43"/>
    <d v="2019-12-01T00:00:00"/>
    <d v="2021-07-01T00:00:00"/>
    <n v="19"/>
    <n v="0"/>
    <x v="23"/>
    <n v="25"/>
    <x v="4"/>
  </r>
  <r>
    <n v="100006"/>
    <x v="0"/>
    <m/>
    <m/>
    <m/>
    <x v="0"/>
    <n v="5"/>
    <d v="2019-12-01T00:00:00"/>
    <d v="2021-04-01T00:00:00"/>
    <n v="16"/>
    <n v="2"/>
    <x v="5"/>
    <e v="#DIV/0!"/>
    <x v="0"/>
  </r>
  <r>
    <n v="100006"/>
    <x v="1"/>
    <m/>
    <m/>
    <m/>
    <x v="6"/>
    <n v="8"/>
    <d v="2019-12-01T00:00:00"/>
    <d v="2021-04-01T00:00:00"/>
    <n v="16"/>
    <n v="2"/>
    <x v="6"/>
    <n v="10"/>
    <x v="6"/>
  </r>
  <r>
    <n v="100006"/>
    <x v="1"/>
    <m/>
    <m/>
    <m/>
    <x v="7"/>
    <n v="6"/>
    <d v="2019-12-01T00:00:00"/>
    <d v="2021-04-01T00:00:00"/>
    <n v="16"/>
    <n v="2"/>
    <x v="7"/>
    <n v="10"/>
    <x v="7"/>
  </r>
  <r>
    <n v="100006"/>
    <x v="1"/>
    <m/>
    <m/>
    <m/>
    <x v="7"/>
    <n v="7"/>
    <d v="2019-12-01T00:00:00"/>
    <d v="2021-04-01T00:00:00"/>
    <n v="16"/>
    <n v="2"/>
    <x v="8"/>
    <n v="10"/>
    <x v="7"/>
  </r>
  <r>
    <n v="100006"/>
    <x v="1"/>
    <m/>
    <m/>
    <m/>
    <x v="7"/>
    <n v="7"/>
    <d v="2019-12-01T00:00:00"/>
    <d v="2021-04-01T00:00:00"/>
    <n v="16"/>
    <n v="2"/>
    <x v="9"/>
    <n v="10"/>
    <x v="7"/>
  </r>
  <r>
    <n v="100006"/>
    <x v="1"/>
    <m/>
    <m/>
    <m/>
    <x v="7"/>
    <n v="5"/>
    <d v="2019-12-01T00:00:00"/>
    <d v="2021-04-01T00:00:00"/>
    <n v="16"/>
    <n v="2"/>
    <x v="10"/>
    <n v="10"/>
    <x v="7"/>
  </r>
  <r>
    <n v="100006"/>
    <x v="1"/>
    <m/>
    <m/>
    <m/>
    <x v="7"/>
    <n v="6"/>
    <d v="2019-12-01T00:00:00"/>
    <d v="2021-04-01T00:00:00"/>
    <n v="16"/>
    <n v="2"/>
    <x v="11"/>
    <n v="10"/>
    <x v="7"/>
  </r>
  <r>
    <n v="100006"/>
    <x v="1"/>
    <m/>
    <m/>
    <m/>
    <x v="7"/>
    <n v="4"/>
    <d v="2019-12-01T00:00:00"/>
    <d v="2021-04-01T00:00:00"/>
    <n v="16"/>
    <n v="2"/>
    <x v="12"/>
    <n v="10"/>
    <x v="7"/>
  </r>
  <r>
    <n v="100006"/>
    <x v="1"/>
    <m/>
    <m/>
    <m/>
    <x v="7"/>
    <n v="7"/>
    <d v="2019-12-01T00:00:00"/>
    <d v="2021-04-01T00:00:00"/>
    <n v="16"/>
    <n v="2"/>
    <x v="13"/>
    <n v="10"/>
    <x v="7"/>
  </r>
  <r>
    <n v="100006"/>
    <x v="1"/>
    <m/>
    <m/>
    <m/>
    <x v="7"/>
    <n v="6"/>
    <d v="2019-12-01T00:00:00"/>
    <d v="2021-04-01T00:00:00"/>
    <n v="16"/>
    <n v="2"/>
    <x v="14"/>
    <n v="10"/>
    <x v="7"/>
  </r>
  <r>
    <n v="100006"/>
    <x v="1"/>
    <m/>
    <m/>
    <m/>
    <x v="7"/>
    <n v="7"/>
    <d v="2019-12-01T00:00:00"/>
    <d v="2021-04-01T00:00:00"/>
    <n v="16"/>
    <n v="2"/>
    <x v="15"/>
    <n v="10"/>
    <x v="7"/>
  </r>
  <r>
    <n v="100006"/>
    <x v="1"/>
    <m/>
    <m/>
    <m/>
    <x v="7"/>
    <n v="7"/>
    <d v="2019-12-01T00:00:00"/>
    <d v="2021-04-01T00:00:00"/>
    <n v="16"/>
    <n v="2"/>
    <x v="16"/>
    <n v="10"/>
    <x v="7"/>
  </r>
  <r>
    <n v="100006"/>
    <x v="1"/>
    <m/>
    <m/>
    <m/>
    <x v="7"/>
    <n v="6"/>
    <d v="2019-12-01T00:00:00"/>
    <d v="2021-04-01T00:00:00"/>
    <n v="16"/>
    <n v="2"/>
    <x v="17"/>
    <n v="10"/>
    <x v="7"/>
  </r>
  <r>
    <n v="100006"/>
    <x v="1"/>
    <m/>
    <m/>
    <m/>
    <x v="7"/>
    <n v="7"/>
    <d v="2019-12-01T00:00:00"/>
    <d v="2021-04-01T00:00:00"/>
    <n v="16"/>
    <n v="2"/>
    <x v="18"/>
    <n v="10"/>
    <x v="7"/>
  </r>
  <r>
    <n v="100006"/>
    <x v="1"/>
    <m/>
    <m/>
    <m/>
    <x v="7"/>
    <n v="6"/>
    <d v="2019-12-01T00:00:00"/>
    <d v="2021-04-01T00:00:00"/>
    <n v="16"/>
    <n v="2"/>
    <x v="19"/>
    <n v="10"/>
    <x v="7"/>
  </r>
  <r>
    <n v="100006"/>
    <x v="1"/>
    <m/>
    <m/>
    <m/>
    <x v="7"/>
    <n v="6"/>
    <d v="2019-12-01T00:00:00"/>
    <d v="2021-04-01T00:00:00"/>
    <n v="16"/>
    <n v="2"/>
    <x v="20"/>
    <n v="10"/>
    <x v="7"/>
  </r>
  <r>
    <n v="100006"/>
    <x v="1"/>
    <m/>
    <m/>
    <m/>
    <x v="7"/>
    <n v="6"/>
    <d v="2019-12-01T00:00:00"/>
    <d v="2021-04-01T00:00:00"/>
    <n v="16"/>
    <n v="2"/>
    <x v="21"/>
    <n v="10"/>
    <x v="7"/>
  </r>
  <r>
    <n v="100007"/>
    <x v="0"/>
    <m/>
    <m/>
    <m/>
    <x v="0"/>
    <n v="555"/>
    <d v="2020-01-01T00:00:00"/>
    <d v="2021-07-01T00:00:00"/>
    <n v="18"/>
    <n v="0"/>
    <x v="6"/>
    <e v="#DIV/0!"/>
    <x v="0"/>
  </r>
  <r>
    <n v="100007"/>
    <x v="3"/>
    <n v="12"/>
    <d v="2021-07-01T00:00:00"/>
    <d v="2022-06-30T00:00:00"/>
    <x v="8"/>
    <n v="628"/>
    <d v="2020-01-01T00:00:00"/>
    <d v="2021-07-01T00:00:00"/>
    <n v="18"/>
    <n v="0"/>
    <x v="7"/>
    <n v="7.85"/>
    <x v="8"/>
  </r>
  <r>
    <n v="100007"/>
    <x v="3"/>
    <n v="12"/>
    <d v="2021-07-01T00:00:00"/>
    <d v="2022-06-30T00:00:00"/>
    <x v="8"/>
    <n v="639"/>
    <d v="2020-01-01T00:00:00"/>
    <d v="2021-07-01T00:00:00"/>
    <n v="18"/>
    <n v="0"/>
    <x v="8"/>
    <n v="16.850000000000001"/>
    <x v="9"/>
  </r>
  <r>
    <n v="100007"/>
    <x v="3"/>
    <n v="12"/>
    <d v="2021-07-01T00:00:00"/>
    <d v="2022-06-30T00:00:00"/>
    <x v="8"/>
    <n v="639"/>
    <d v="2020-01-01T00:00:00"/>
    <d v="2021-07-01T00:00:00"/>
    <n v="18"/>
    <n v="0"/>
    <x v="9"/>
    <n v="26.8"/>
    <x v="10"/>
  </r>
  <r>
    <n v="100007"/>
    <x v="3"/>
    <n v="12"/>
    <d v="2021-07-01T00:00:00"/>
    <d v="2022-06-30T00:00:00"/>
    <x v="8"/>
    <n v="658"/>
    <d v="2020-01-01T00:00:00"/>
    <d v="2021-07-01T00:00:00"/>
    <n v="18"/>
    <n v="0"/>
    <x v="10"/>
    <n v="30"/>
    <x v="11"/>
  </r>
  <r>
    <n v="100007"/>
    <x v="3"/>
    <n v="12"/>
    <d v="2021-07-01T00:00:00"/>
    <d v="2022-06-30T00:00:00"/>
    <x v="8"/>
    <n v="653"/>
    <d v="2020-01-01T00:00:00"/>
    <d v="2021-07-01T00:00:00"/>
    <n v="18"/>
    <n v="0"/>
    <x v="11"/>
    <n v="30"/>
    <x v="11"/>
  </r>
  <r>
    <n v="100007"/>
    <x v="3"/>
    <n v="12"/>
    <d v="2021-07-01T00:00:00"/>
    <d v="2022-06-30T00:00:00"/>
    <x v="8"/>
    <n v="646"/>
    <d v="2020-01-01T00:00:00"/>
    <d v="2021-07-01T00:00:00"/>
    <n v="18"/>
    <n v="0"/>
    <x v="12"/>
    <n v="30"/>
    <x v="11"/>
  </r>
  <r>
    <n v="100007"/>
    <x v="3"/>
    <n v="12"/>
    <d v="2021-07-01T00:00:00"/>
    <d v="2022-06-30T00:00:00"/>
    <x v="8"/>
    <n v="643"/>
    <d v="2020-01-01T00:00:00"/>
    <d v="2021-07-01T00:00:00"/>
    <n v="18"/>
    <n v="0"/>
    <x v="13"/>
    <n v="30"/>
    <x v="11"/>
  </r>
  <r>
    <n v="100007"/>
    <x v="3"/>
    <n v="12"/>
    <d v="2021-07-01T00:00:00"/>
    <d v="2022-06-30T00:00:00"/>
    <x v="8"/>
    <n v="656"/>
    <d v="2020-01-01T00:00:00"/>
    <d v="2021-07-01T00:00:00"/>
    <n v="18"/>
    <n v="0"/>
    <x v="14"/>
    <n v="30"/>
    <x v="11"/>
  </r>
  <r>
    <n v="100007"/>
    <x v="3"/>
    <n v="12"/>
    <d v="2021-07-01T00:00:00"/>
    <d v="2022-06-30T00:00:00"/>
    <x v="8"/>
    <n v="640"/>
    <d v="2020-01-01T00:00:00"/>
    <d v="2021-07-01T00:00:00"/>
    <n v="18"/>
    <n v="0"/>
    <x v="15"/>
    <n v="30"/>
    <x v="11"/>
  </r>
  <r>
    <n v="100007"/>
    <x v="3"/>
    <n v="12"/>
    <d v="2021-07-01T00:00:00"/>
    <d v="2022-06-30T00:00:00"/>
    <x v="8"/>
    <n v="636"/>
    <d v="2020-01-01T00:00:00"/>
    <d v="2021-07-01T00:00:00"/>
    <n v="18"/>
    <n v="0"/>
    <x v="16"/>
    <n v="30"/>
    <x v="11"/>
  </r>
  <r>
    <n v="100007"/>
    <x v="3"/>
    <n v="12"/>
    <d v="2021-07-01T00:00:00"/>
    <d v="2022-06-30T00:00:00"/>
    <x v="8"/>
    <n v="641"/>
    <d v="2020-01-01T00:00:00"/>
    <d v="2021-07-01T00:00:00"/>
    <n v="18"/>
    <n v="0"/>
    <x v="17"/>
    <n v="30"/>
    <x v="11"/>
  </r>
  <r>
    <n v="100007"/>
    <x v="3"/>
    <n v="12"/>
    <d v="2021-07-01T00:00:00"/>
    <d v="2022-06-30T00:00:00"/>
    <x v="8"/>
    <n v="657"/>
    <d v="2020-01-01T00:00:00"/>
    <d v="2021-07-01T00:00:00"/>
    <n v="18"/>
    <n v="0"/>
    <x v="18"/>
    <n v="30"/>
    <x v="11"/>
  </r>
  <r>
    <n v="100007"/>
    <x v="3"/>
    <n v="12"/>
    <d v="2021-07-01T00:00:00"/>
    <d v="2022-06-30T00:00:00"/>
    <x v="8"/>
    <n v="642"/>
    <d v="2020-01-01T00:00:00"/>
    <d v="2021-07-01T00:00:00"/>
    <n v="18"/>
    <n v="0"/>
    <x v="19"/>
    <n v="30"/>
    <x v="11"/>
  </r>
  <r>
    <n v="100007"/>
    <x v="3"/>
    <n v="12"/>
    <d v="2021-07-01T00:00:00"/>
    <d v="2022-06-30T00:00:00"/>
    <x v="8"/>
    <n v="655"/>
    <d v="2020-01-01T00:00:00"/>
    <d v="2021-07-01T00:00:00"/>
    <n v="18"/>
    <n v="0"/>
    <x v="20"/>
    <n v="30"/>
    <x v="11"/>
  </r>
  <r>
    <n v="100007"/>
    <x v="3"/>
    <n v="12"/>
    <d v="2021-07-01T00:00:00"/>
    <d v="2022-06-30T00:00:00"/>
    <x v="8"/>
    <n v="677"/>
    <d v="2020-01-01T00:00:00"/>
    <d v="2021-07-01T00:00:00"/>
    <n v="18"/>
    <n v="0"/>
    <x v="21"/>
    <n v="30"/>
    <x v="11"/>
  </r>
  <r>
    <n v="100007"/>
    <x v="3"/>
    <n v="12"/>
    <d v="2021-07-01T00:00:00"/>
    <d v="2022-06-30T00:00:00"/>
    <x v="8"/>
    <n v="682"/>
    <d v="2020-01-01T00:00:00"/>
    <d v="2021-07-01T00:00:00"/>
    <n v="18"/>
    <n v="0"/>
    <x v="22"/>
    <n v="30"/>
    <x v="11"/>
  </r>
  <r>
    <n v="100007"/>
    <x v="3"/>
    <n v="12"/>
    <d v="2021-07-01T00:00:00"/>
    <d v="2022-06-30T00:00:00"/>
    <x v="8"/>
    <n v="687"/>
    <d v="2020-01-01T00:00:00"/>
    <d v="2021-07-01T00:00:00"/>
    <n v="18"/>
    <n v="0"/>
    <x v="23"/>
    <n v="30"/>
    <x v="11"/>
  </r>
  <r>
    <n v="100008"/>
    <x v="0"/>
    <m/>
    <m/>
    <m/>
    <x v="0"/>
    <n v="2"/>
    <d v="2020-01-01T00:00:00"/>
    <d v="2021-07-01T00:00:00"/>
    <n v="18"/>
    <n v="0"/>
    <x v="6"/>
    <e v="#DIV/0!"/>
    <x v="0"/>
  </r>
  <r>
    <n v="100008"/>
    <x v="1"/>
    <m/>
    <m/>
    <m/>
    <x v="9"/>
    <n v="2"/>
    <d v="2020-01-01T00:00:00"/>
    <d v="2021-07-01T00:00:00"/>
    <n v="18"/>
    <n v="0"/>
    <x v="7"/>
    <n v="10"/>
    <x v="12"/>
  </r>
  <r>
    <n v="100008"/>
    <x v="1"/>
    <m/>
    <m/>
    <m/>
    <x v="9"/>
    <n v="2"/>
    <d v="2020-01-01T00:00:00"/>
    <d v="2021-07-01T00:00:00"/>
    <n v="18"/>
    <n v="0"/>
    <x v="8"/>
    <n v="10"/>
    <x v="12"/>
  </r>
  <r>
    <n v="100008"/>
    <x v="1"/>
    <m/>
    <m/>
    <m/>
    <x v="9"/>
    <n v="2"/>
    <d v="2020-01-01T00:00:00"/>
    <d v="2021-07-01T00:00:00"/>
    <n v="18"/>
    <n v="0"/>
    <x v="9"/>
    <n v="10"/>
    <x v="12"/>
  </r>
  <r>
    <n v="100008"/>
    <x v="1"/>
    <m/>
    <m/>
    <m/>
    <x v="9"/>
    <n v="2"/>
    <d v="2020-01-01T00:00:00"/>
    <d v="2021-07-01T00:00:00"/>
    <n v="18"/>
    <n v="0"/>
    <x v="10"/>
    <n v="10"/>
    <x v="12"/>
  </r>
  <r>
    <n v="100008"/>
    <x v="1"/>
    <m/>
    <m/>
    <m/>
    <x v="9"/>
    <n v="2"/>
    <d v="2020-01-01T00:00:00"/>
    <d v="2021-07-01T00:00:00"/>
    <n v="18"/>
    <n v="0"/>
    <x v="11"/>
    <n v="10"/>
    <x v="12"/>
  </r>
  <r>
    <n v="100008"/>
    <x v="1"/>
    <m/>
    <m/>
    <m/>
    <x v="9"/>
    <n v="2"/>
    <d v="2020-01-01T00:00:00"/>
    <d v="2021-07-01T00:00:00"/>
    <n v="18"/>
    <n v="0"/>
    <x v="12"/>
    <n v="10"/>
    <x v="12"/>
  </r>
  <r>
    <n v="100008"/>
    <x v="1"/>
    <m/>
    <m/>
    <m/>
    <x v="9"/>
    <n v="2"/>
    <d v="2020-01-01T00:00:00"/>
    <d v="2021-07-01T00:00:00"/>
    <n v="18"/>
    <n v="0"/>
    <x v="13"/>
    <n v="10"/>
    <x v="12"/>
  </r>
  <r>
    <n v="100008"/>
    <x v="1"/>
    <m/>
    <m/>
    <m/>
    <x v="9"/>
    <n v="2"/>
    <d v="2020-01-01T00:00:00"/>
    <d v="2021-07-01T00:00:00"/>
    <n v="18"/>
    <n v="0"/>
    <x v="14"/>
    <n v="10"/>
    <x v="12"/>
  </r>
  <r>
    <n v="100008"/>
    <x v="1"/>
    <m/>
    <m/>
    <m/>
    <x v="9"/>
    <n v="1"/>
    <d v="2020-01-01T00:00:00"/>
    <d v="2021-07-01T00:00:00"/>
    <n v="18"/>
    <n v="0"/>
    <x v="15"/>
    <n v="10"/>
    <x v="12"/>
  </r>
  <r>
    <n v="100008"/>
    <x v="1"/>
    <m/>
    <m/>
    <m/>
    <x v="9"/>
    <n v="2"/>
    <d v="2020-01-01T00:00:00"/>
    <d v="2021-07-01T00:00:00"/>
    <n v="18"/>
    <n v="0"/>
    <x v="16"/>
    <n v="10"/>
    <x v="12"/>
  </r>
  <r>
    <n v="100008"/>
    <x v="1"/>
    <m/>
    <m/>
    <m/>
    <x v="9"/>
    <n v="2"/>
    <d v="2020-01-01T00:00:00"/>
    <d v="2021-07-01T00:00:00"/>
    <n v="18"/>
    <n v="0"/>
    <x v="17"/>
    <n v="10"/>
    <x v="12"/>
  </r>
  <r>
    <n v="100008"/>
    <x v="1"/>
    <m/>
    <m/>
    <m/>
    <x v="9"/>
    <n v="1"/>
    <d v="2020-01-01T00:00:00"/>
    <d v="2021-07-01T00:00:00"/>
    <n v="18"/>
    <n v="0"/>
    <x v="18"/>
    <n v="10"/>
    <x v="12"/>
  </r>
  <r>
    <n v="100008"/>
    <x v="1"/>
    <m/>
    <m/>
    <m/>
    <x v="9"/>
    <n v="1"/>
    <d v="2020-01-01T00:00:00"/>
    <d v="2021-07-01T00:00:00"/>
    <n v="18"/>
    <n v="0"/>
    <x v="19"/>
    <n v="10"/>
    <x v="12"/>
  </r>
  <r>
    <n v="100008"/>
    <x v="1"/>
    <m/>
    <m/>
    <m/>
    <x v="9"/>
    <n v="2"/>
    <d v="2020-01-01T00:00:00"/>
    <d v="2021-07-01T00:00:00"/>
    <n v="18"/>
    <n v="0"/>
    <x v="20"/>
    <n v="10"/>
    <x v="12"/>
  </r>
  <r>
    <n v="100008"/>
    <x v="1"/>
    <m/>
    <m/>
    <m/>
    <x v="9"/>
    <n v="2"/>
    <d v="2020-01-01T00:00:00"/>
    <d v="2021-07-01T00:00:00"/>
    <n v="18"/>
    <n v="0"/>
    <x v="21"/>
    <n v="10"/>
    <x v="12"/>
  </r>
  <r>
    <n v="100008"/>
    <x v="1"/>
    <m/>
    <m/>
    <m/>
    <x v="9"/>
    <n v="2"/>
    <d v="2020-01-01T00:00:00"/>
    <d v="2021-07-01T00:00:00"/>
    <n v="18"/>
    <n v="0"/>
    <x v="22"/>
    <n v="10"/>
    <x v="12"/>
  </r>
  <r>
    <n v="100008"/>
    <x v="1"/>
    <m/>
    <m/>
    <m/>
    <x v="9"/>
    <n v="2"/>
    <d v="2020-01-01T00:00:00"/>
    <d v="2021-07-01T00:00:00"/>
    <n v="18"/>
    <n v="0"/>
    <x v="23"/>
    <n v="10"/>
    <x v="12"/>
  </r>
  <r>
    <n v="100009"/>
    <x v="0"/>
    <m/>
    <m/>
    <m/>
    <x v="0"/>
    <n v="58"/>
    <d v="2020-02-01T00:00:00"/>
    <d v="2021-07-01T00:00:00"/>
    <n v="17"/>
    <n v="0"/>
    <x v="7"/>
    <e v="#DIV/0!"/>
    <x v="0"/>
  </r>
  <r>
    <n v="100009"/>
    <x v="2"/>
    <m/>
    <m/>
    <m/>
    <x v="10"/>
    <n v="63"/>
    <d v="2020-02-01T00:00:00"/>
    <d v="2021-07-01T00:00:00"/>
    <n v="17"/>
    <n v="0"/>
    <x v="8"/>
    <n v="25"/>
    <x v="13"/>
  </r>
  <r>
    <n v="100009"/>
    <x v="2"/>
    <m/>
    <m/>
    <m/>
    <x v="11"/>
    <n v="56"/>
    <d v="2020-02-01T00:00:00"/>
    <d v="2021-07-01T00:00:00"/>
    <n v="17"/>
    <n v="0"/>
    <x v="9"/>
    <n v="25"/>
    <x v="14"/>
  </r>
  <r>
    <n v="100009"/>
    <x v="2"/>
    <m/>
    <m/>
    <m/>
    <x v="12"/>
    <n v="53"/>
    <d v="2020-02-01T00:00:00"/>
    <d v="2021-07-01T00:00:00"/>
    <n v="17"/>
    <n v="0"/>
    <x v="10"/>
    <n v="25"/>
    <x v="15"/>
  </r>
  <r>
    <n v="100009"/>
    <x v="2"/>
    <m/>
    <m/>
    <m/>
    <x v="13"/>
    <n v="74"/>
    <d v="2020-02-01T00:00:00"/>
    <d v="2021-07-01T00:00:00"/>
    <n v="17"/>
    <n v="0"/>
    <x v="11"/>
    <n v="25"/>
    <x v="16"/>
  </r>
  <r>
    <n v="100009"/>
    <x v="2"/>
    <m/>
    <m/>
    <m/>
    <x v="13"/>
    <n v="64"/>
    <d v="2020-02-01T00:00:00"/>
    <d v="2021-07-01T00:00:00"/>
    <n v="17"/>
    <n v="0"/>
    <x v="12"/>
    <n v="25"/>
    <x v="16"/>
  </r>
  <r>
    <n v="100009"/>
    <x v="2"/>
    <m/>
    <m/>
    <m/>
    <x v="13"/>
    <n v="51"/>
    <d v="2020-02-01T00:00:00"/>
    <d v="2021-07-01T00:00:00"/>
    <n v="17"/>
    <n v="0"/>
    <x v="13"/>
    <n v="25"/>
    <x v="16"/>
  </r>
  <r>
    <n v="100009"/>
    <x v="2"/>
    <m/>
    <m/>
    <m/>
    <x v="13"/>
    <n v="63"/>
    <d v="2020-02-01T00:00:00"/>
    <d v="2021-07-01T00:00:00"/>
    <n v="17"/>
    <n v="0"/>
    <x v="14"/>
    <n v="25"/>
    <x v="16"/>
  </r>
  <r>
    <n v="100009"/>
    <x v="2"/>
    <m/>
    <m/>
    <m/>
    <x v="13"/>
    <n v="62"/>
    <d v="2020-02-01T00:00:00"/>
    <d v="2021-07-01T00:00:00"/>
    <n v="17"/>
    <n v="0"/>
    <x v="15"/>
    <n v="25"/>
    <x v="16"/>
  </r>
  <r>
    <n v="100009"/>
    <x v="2"/>
    <m/>
    <m/>
    <m/>
    <x v="13"/>
    <n v="59"/>
    <d v="2020-02-01T00:00:00"/>
    <d v="2021-07-01T00:00:00"/>
    <n v="17"/>
    <n v="0"/>
    <x v="16"/>
    <n v="25"/>
    <x v="16"/>
  </r>
  <r>
    <n v="100009"/>
    <x v="2"/>
    <m/>
    <m/>
    <m/>
    <x v="13"/>
    <n v="66"/>
    <d v="2020-02-01T00:00:00"/>
    <d v="2021-07-01T00:00:00"/>
    <n v="17"/>
    <n v="0"/>
    <x v="17"/>
    <n v="25"/>
    <x v="16"/>
  </r>
  <r>
    <n v="100009"/>
    <x v="2"/>
    <m/>
    <m/>
    <m/>
    <x v="13"/>
    <n v="56"/>
    <d v="2020-02-01T00:00:00"/>
    <d v="2021-07-01T00:00:00"/>
    <n v="17"/>
    <n v="0"/>
    <x v="18"/>
    <n v="25"/>
    <x v="16"/>
  </r>
  <r>
    <n v="100009"/>
    <x v="2"/>
    <m/>
    <m/>
    <m/>
    <x v="13"/>
    <n v="62"/>
    <d v="2020-02-01T00:00:00"/>
    <d v="2021-07-01T00:00:00"/>
    <n v="17"/>
    <n v="0"/>
    <x v="19"/>
    <n v="25"/>
    <x v="16"/>
  </r>
  <r>
    <n v="100009"/>
    <x v="2"/>
    <m/>
    <m/>
    <m/>
    <x v="13"/>
    <n v="61"/>
    <d v="2020-02-01T00:00:00"/>
    <d v="2021-07-01T00:00:00"/>
    <n v="17"/>
    <n v="0"/>
    <x v="20"/>
    <n v="25"/>
    <x v="16"/>
  </r>
  <r>
    <n v="100009"/>
    <x v="2"/>
    <m/>
    <m/>
    <m/>
    <x v="13"/>
    <n v="64"/>
    <d v="2020-02-01T00:00:00"/>
    <d v="2021-07-01T00:00:00"/>
    <n v="17"/>
    <n v="0"/>
    <x v="21"/>
    <n v="25"/>
    <x v="16"/>
  </r>
  <r>
    <n v="100009"/>
    <x v="2"/>
    <m/>
    <m/>
    <m/>
    <x v="13"/>
    <n v="63"/>
    <d v="2020-02-01T00:00:00"/>
    <d v="2021-07-01T00:00:00"/>
    <n v="17"/>
    <n v="0"/>
    <x v="22"/>
    <n v="25"/>
    <x v="16"/>
  </r>
  <r>
    <n v="100009"/>
    <x v="2"/>
    <m/>
    <m/>
    <m/>
    <x v="13"/>
    <n v="53"/>
    <d v="2020-02-01T00:00:00"/>
    <d v="2021-07-01T00:00:00"/>
    <n v="17"/>
    <n v="0"/>
    <x v="23"/>
    <n v="25"/>
    <x v="16"/>
  </r>
  <r>
    <n v="100010"/>
    <x v="0"/>
    <m/>
    <m/>
    <m/>
    <x v="0"/>
    <n v="2"/>
    <d v="2020-02-01T00:00:00"/>
    <d v="2020-09-01T00:00:00"/>
    <n v="7"/>
    <n v="9"/>
    <x v="7"/>
    <e v="#DIV/0!"/>
    <x v="0"/>
  </r>
  <r>
    <n v="100010"/>
    <x v="0"/>
    <m/>
    <m/>
    <m/>
    <x v="0"/>
    <n v="2"/>
    <d v="2020-02-01T00:00:00"/>
    <d v="2020-09-01T00:00:00"/>
    <n v="7"/>
    <n v="9"/>
    <x v="8"/>
    <e v="#DIV/0!"/>
    <x v="0"/>
  </r>
  <r>
    <n v="100010"/>
    <x v="0"/>
    <m/>
    <m/>
    <m/>
    <x v="0"/>
    <n v="2"/>
    <d v="2020-02-01T00:00:00"/>
    <d v="2020-09-01T00:00:00"/>
    <n v="7"/>
    <n v="9"/>
    <x v="9"/>
    <e v="#DIV/0!"/>
    <x v="0"/>
  </r>
  <r>
    <n v="100010"/>
    <x v="0"/>
    <m/>
    <m/>
    <m/>
    <x v="0"/>
    <n v="2"/>
    <d v="2020-02-01T00:00:00"/>
    <d v="2020-09-01T00:00:00"/>
    <n v="7"/>
    <n v="9"/>
    <x v="10"/>
    <e v="#DIV/0!"/>
    <x v="0"/>
  </r>
  <r>
    <n v="100010"/>
    <x v="0"/>
    <m/>
    <m/>
    <m/>
    <x v="0"/>
    <n v="2"/>
    <d v="2020-02-01T00:00:00"/>
    <d v="2020-09-01T00:00:00"/>
    <n v="7"/>
    <n v="9"/>
    <x v="11"/>
    <e v="#DIV/0!"/>
    <x v="0"/>
  </r>
  <r>
    <n v="100010"/>
    <x v="0"/>
    <m/>
    <m/>
    <m/>
    <x v="0"/>
    <n v="2"/>
    <d v="2020-02-01T00:00:00"/>
    <d v="2020-09-01T00:00:00"/>
    <n v="7"/>
    <n v="9"/>
    <x v="12"/>
    <e v="#DIV/0!"/>
    <x v="0"/>
  </r>
  <r>
    <n v="100010"/>
    <x v="0"/>
    <m/>
    <m/>
    <m/>
    <x v="0"/>
    <n v="2"/>
    <d v="2020-02-01T00:00:00"/>
    <d v="2020-09-01T00:00:00"/>
    <n v="7"/>
    <n v="9"/>
    <x v="13"/>
    <e v="#DIV/0!"/>
    <x v="0"/>
  </r>
  <r>
    <n v="100010"/>
    <x v="0"/>
    <m/>
    <m/>
    <m/>
    <x v="0"/>
    <n v="2"/>
    <d v="2020-02-01T00:00:00"/>
    <d v="2020-09-01T00:00:00"/>
    <n v="7"/>
    <n v="9"/>
    <x v="14"/>
    <e v="#DIV/0!"/>
    <x v="0"/>
  </r>
  <r>
    <n v="100011"/>
    <x v="0"/>
    <m/>
    <m/>
    <m/>
    <x v="0"/>
    <n v="42"/>
    <d v="2020-03-01T00:00:00"/>
    <d v="2021-07-01T00:00:00"/>
    <n v="16"/>
    <n v="0"/>
    <x v="8"/>
    <e v="#DIV/0!"/>
    <x v="0"/>
  </r>
  <r>
    <n v="100011"/>
    <x v="2"/>
    <m/>
    <m/>
    <m/>
    <x v="14"/>
    <n v="51"/>
    <d v="2020-03-01T00:00:00"/>
    <d v="2021-07-01T00:00:00"/>
    <n v="16"/>
    <n v="0"/>
    <x v="9"/>
    <n v="25"/>
    <x v="17"/>
  </r>
  <r>
    <n v="100011"/>
    <x v="2"/>
    <m/>
    <m/>
    <m/>
    <x v="3"/>
    <n v="48"/>
    <d v="2020-03-01T00:00:00"/>
    <d v="2021-07-01T00:00:00"/>
    <n v="16"/>
    <n v="0"/>
    <x v="10"/>
    <n v="25"/>
    <x v="3"/>
  </r>
  <r>
    <n v="100011"/>
    <x v="2"/>
    <m/>
    <m/>
    <m/>
    <x v="4"/>
    <n v="39"/>
    <d v="2020-03-01T00:00:00"/>
    <d v="2021-07-01T00:00:00"/>
    <n v="16"/>
    <n v="0"/>
    <x v="11"/>
    <n v="25"/>
    <x v="4"/>
  </r>
  <r>
    <n v="100011"/>
    <x v="2"/>
    <m/>
    <m/>
    <m/>
    <x v="4"/>
    <n v="47"/>
    <d v="2020-03-01T00:00:00"/>
    <d v="2021-07-01T00:00:00"/>
    <n v="16"/>
    <n v="0"/>
    <x v="12"/>
    <n v="25"/>
    <x v="4"/>
  </r>
  <r>
    <n v="100011"/>
    <x v="2"/>
    <m/>
    <m/>
    <m/>
    <x v="4"/>
    <n v="44"/>
    <d v="2020-03-01T00:00:00"/>
    <d v="2021-07-01T00:00:00"/>
    <n v="16"/>
    <n v="0"/>
    <x v="13"/>
    <n v="25"/>
    <x v="4"/>
  </r>
  <r>
    <n v="100011"/>
    <x v="2"/>
    <m/>
    <m/>
    <m/>
    <x v="4"/>
    <n v="44"/>
    <d v="2020-03-01T00:00:00"/>
    <d v="2021-07-01T00:00:00"/>
    <n v="16"/>
    <n v="0"/>
    <x v="14"/>
    <n v="25"/>
    <x v="4"/>
  </r>
  <r>
    <n v="100011"/>
    <x v="2"/>
    <m/>
    <m/>
    <m/>
    <x v="4"/>
    <n v="44"/>
    <d v="2020-03-01T00:00:00"/>
    <d v="2021-07-01T00:00:00"/>
    <n v="16"/>
    <n v="0"/>
    <x v="15"/>
    <n v="25"/>
    <x v="4"/>
  </r>
  <r>
    <n v="100011"/>
    <x v="2"/>
    <m/>
    <m/>
    <m/>
    <x v="4"/>
    <n v="49"/>
    <d v="2020-03-01T00:00:00"/>
    <d v="2021-07-01T00:00:00"/>
    <n v="16"/>
    <n v="0"/>
    <x v="16"/>
    <n v="25"/>
    <x v="4"/>
  </r>
  <r>
    <n v="100011"/>
    <x v="2"/>
    <m/>
    <m/>
    <m/>
    <x v="4"/>
    <n v="39"/>
    <d v="2020-03-01T00:00:00"/>
    <d v="2021-07-01T00:00:00"/>
    <n v="16"/>
    <n v="0"/>
    <x v="17"/>
    <n v="25"/>
    <x v="4"/>
  </r>
  <r>
    <n v="100011"/>
    <x v="2"/>
    <m/>
    <m/>
    <m/>
    <x v="4"/>
    <n v="47"/>
    <d v="2020-03-01T00:00:00"/>
    <d v="2021-07-01T00:00:00"/>
    <n v="16"/>
    <n v="0"/>
    <x v="18"/>
    <n v="25"/>
    <x v="4"/>
  </r>
  <r>
    <n v="100011"/>
    <x v="2"/>
    <m/>
    <m/>
    <m/>
    <x v="4"/>
    <n v="49"/>
    <d v="2020-03-01T00:00:00"/>
    <d v="2021-07-01T00:00:00"/>
    <n v="16"/>
    <n v="0"/>
    <x v="19"/>
    <n v="25"/>
    <x v="4"/>
  </r>
  <r>
    <n v="100011"/>
    <x v="2"/>
    <m/>
    <m/>
    <m/>
    <x v="4"/>
    <n v="34"/>
    <d v="2020-03-01T00:00:00"/>
    <d v="2021-07-01T00:00:00"/>
    <n v="16"/>
    <n v="0"/>
    <x v="20"/>
    <n v="25"/>
    <x v="4"/>
  </r>
  <r>
    <n v="100011"/>
    <x v="2"/>
    <m/>
    <m/>
    <m/>
    <x v="4"/>
    <n v="39"/>
    <d v="2020-03-01T00:00:00"/>
    <d v="2021-07-01T00:00:00"/>
    <n v="16"/>
    <n v="0"/>
    <x v="21"/>
    <n v="25"/>
    <x v="4"/>
  </r>
  <r>
    <n v="100011"/>
    <x v="2"/>
    <m/>
    <m/>
    <m/>
    <x v="4"/>
    <n v="43"/>
    <d v="2020-03-01T00:00:00"/>
    <d v="2021-07-01T00:00:00"/>
    <n v="16"/>
    <n v="0"/>
    <x v="22"/>
    <n v="25"/>
    <x v="4"/>
  </r>
  <r>
    <n v="100011"/>
    <x v="2"/>
    <m/>
    <m/>
    <m/>
    <x v="4"/>
    <n v="41"/>
    <d v="2020-03-01T00:00:00"/>
    <d v="2021-07-01T00:00:00"/>
    <n v="16"/>
    <n v="0"/>
    <x v="23"/>
    <n v="25"/>
    <x v="4"/>
  </r>
  <r>
    <n v="100012"/>
    <x v="0"/>
    <m/>
    <m/>
    <m/>
    <x v="0"/>
    <n v="40"/>
    <d v="2020-03-01T00:00:00"/>
    <d v="2021-07-01T00:00:00"/>
    <n v="16"/>
    <n v="0"/>
    <x v="8"/>
    <e v="#DIV/0!"/>
    <x v="0"/>
  </r>
  <r>
    <n v="100012"/>
    <x v="1"/>
    <m/>
    <m/>
    <m/>
    <x v="14"/>
    <n v="41"/>
    <d v="2020-03-01T00:00:00"/>
    <d v="2021-07-01T00:00:00"/>
    <n v="16"/>
    <n v="0"/>
    <x v="9"/>
    <n v="10"/>
    <x v="18"/>
  </r>
  <r>
    <n v="100012"/>
    <x v="1"/>
    <m/>
    <m/>
    <m/>
    <x v="3"/>
    <n v="37"/>
    <d v="2020-03-01T00:00:00"/>
    <d v="2021-07-01T00:00:00"/>
    <n v="16"/>
    <n v="0"/>
    <x v="10"/>
    <n v="10"/>
    <x v="19"/>
  </r>
  <r>
    <n v="100012"/>
    <x v="1"/>
    <m/>
    <m/>
    <m/>
    <x v="15"/>
    <n v="45"/>
    <d v="2020-03-01T00:00:00"/>
    <d v="2021-07-01T00:00:00"/>
    <n v="16"/>
    <n v="0"/>
    <x v="11"/>
    <n v="10"/>
    <x v="20"/>
  </r>
  <r>
    <n v="100012"/>
    <x v="1"/>
    <m/>
    <m/>
    <m/>
    <x v="14"/>
    <n v="41"/>
    <d v="2020-03-01T00:00:00"/>
    <d v="2021-07-01T00:00:00"/>
    <n v="16"/>
    <n v="0"/>
    <x v="12"/>
    <n v="10"/>
    <x v="18"/>
  </r>
  <r>
    <n v="100012"/>
    <x v="1"/>
    <m/>
    <m/>
    <m/>
    <x v="14"/>
    <n v="33"/>
    <d v="2020-03-01T00:00:00"/>
    <d v="2021-07-01T00:00:00"/>
    <n v="16"/>
    <n v="0"/>
    <x v="13"/>
    <n v="10"/>
    <x v="18"/>
  </r>
  <r>
    <n v="100012"/>
    <x v="1"/>
    <m/>
    <m/>
    <m/>
    <x v="14"/>
    <n v="48"/>
    <d v="2020-03-01T00:00:00"/>
    <d v="2021-07-01T00:00:00"/>
    <n v="16"/>
    <n v="0"/>
    <x v="14"/>
    <n v="10"/>
    <x v="18"/>
  </r>
  <r>
    <n v="100012"/>
    <x v="1"/>
    <m/>
    <m/>
    <m/>
    <x v="14"/>
    <n v="39"/>
    <d v="2020-03-01T00:00:00"/>
    <d v="2021-07-01T00:00:00"/>
    <n v="16"/>
    <n v="0"/>
    <x v="15"/>
    <n v="10"/>
    <x v="18"/>
  </r>
  <r>
    <n v="100012"/>
    <x v="1"/>
    <m/>
    <m/>
    <m/>
    <x v="14"/>
    <n v="37"/>
    <d v="2020-03-01T00:00:00"/>
    <d v="2021-07-01T00:00:00"/>
    <n v="16"/>
    <n v="0"/>
    <x v="16"/>
    <n v="10"/>
    <x v="18"/>
  </r>
  <r>
    <n v="100012"/>
    <x v="1"/>
    <m/>
    <m/>
    <m/>
    <x v="14"/>
    <n v="42"/>
    <d v="2020-03-01T00:00:00"/>
    <d v="2021-07-01T00:00:00"/>
    <n v="16"/>
    <n v="0"/>
    <x v="17"/>
    <n v="10"/>
    <x v="18"/>
  </r>
  <r>
    <n v="100012"/>
    <x v="1"/>
    <m/>
    <m/>
    <m/>
    <x v="14"/>
    <n v="37"/>
    <d v="2020-03-01T00:00:00"/>
    <d v="2021-07-01T00:00:00"/>
    <n v="16"/>
    <n v="0"/>
    <x v="18"/>
    <n v="10"/>
    <x v="18"/>
  </r>
  <r>
    <n v="100012"/>
    <x v="1"/>
    <m/>
    <m/>
    <m/>
    <x v="14"/>
    <n v="30"/>
    <d v="2020-03-01T00:00:00"/>
    <d v="2021-07-01T00:00:00"/>
    <n v="16"/>
    <n v="0"/>
    <x v="19"/>
    <n v="10"/>
    <x v="18"/>
  </r>
  <r>
    <n v="100012"/>
    <x v="1"/>
    <m/>
    <m/>
    <m/>
    <x v="14"/>
    <n v="41"/>
    <d v="2020-03-01T00:00:00"/>
    <d v="2021-07-01T00:00:00"/>
    <n v="16"/>
    <n v="0"/>
    <x v="20"/>
    <n v="10"/>
    <x v="18"/>
  </r>
  <r>
    <n v="100012"/>
    <x v="1"/>
    <m/>
    <m/>
    <m/>
    <x v="14"/>
    <n v="41"/>
    <d v="2020-03-01T00:00:00"/>
    <d v="2021-07-01T00:00:00"/>
    <n v="16"/>
    <n v="0"/>
    <x v="21"/>
    <n v="10"/>
    <x v="18"/>
  </r>
  <r>
    <n v="100012"/>
    <x v="1"/>
    <m/>
    <m/>
    <m/>
    <x v="14"/>
    <n v="39"/>
    <d v="2020-03-01T00:00:00"/>
    <d v="2021-07-01T00:00:00"/>
    <n v="16"/>
    <n v="0"/>
    <x v="22"/>
    <n v="10"/>
    <x v="18"/>
  </r>
  <r>
    <n v="100012"/>
    <x v="1"/>
    <m/>
    <m/>
    <m/>
    <x v="14"/>
    <n v="39"/>
    <d v="2020-03-01T00:00:00"/>
    <d v="2021-07-01T00:00:00"/>
    <n v="16"/>
    <n v="0"/>
    <x v="23"/>
    <n v="10"/>
    <x v="18"/>
  </r>
  <r>
    <n v="100013"/>
    <x v="0"/>
    <m/>
    <m/>
    <m/>
    <x v="0"/>
    <n v="13"/>
    <d v="2020-03-01T00:00:00"/>
    <d v="2021-03-01T00:00:00"/>
    <n v="12"/>
    <n v="3"/>
    <x v="8"/>
    <e v="#DIV/0!"/>
    <x v="0"/>
  </r>
  <r>
    <n v="100013"/>
    <x v="1"/>
    <m/>
    <m/>
    <m/>
    <x v="2"/>
    <n v="13"/>
    <d v="2020-03-01T00:00:00"/>
    <d v="2021-03-01T00:00:00"/>
    <n v="12"/>
    <n v="3"/>
    <x v="9"/>
    <n v="10"/>
    <x v="2"/>
  </r>
  <r>
    <n v="100013"/>
    <x v="1"/>
    <m/>
    <m/>
    <m/>
    <x v="16"/>
    <n v="14"/>
    <d v="2020-03-01T00:00:00"/>
    <d v="2021-03-01T00:00:00"/>
    <n v="12"/>
    <n v="3"/>
    <x v="10"/>
    <n v="10"/>
    <x v="21"/>
  </r>
  <r>
    <n v="100013"/>
    <x v="1"/>
    <m/>
    <m/>
    <m/>
    <x v="16"/>
    <n v="14"/>
    <d v="2020-03-01T00:00:00"/>
    <d v="2021-03-01T00:00:00"/>
    <n v="12"/>
    <n v="3"/>
    <x v="11"/>
    <n v="10"/>
    <x v="21"/>
  </r>
  <r>
    <n v="100013"/>
    <x v="1"/>
    <m/>
    <m/>
    <m/>
    <x v="16"/>
    <n v="11"/>
    <d v="2020-03-01T00:00:00"/>
    <d v="2021-03-01T00:00:00"/>
    <n v="12"/>
    <n v="3"/>
    <x v="12"/>
    <n v="10"/>
    <x v="21"/>
  </r>
  <r>
    <n v="100013"/>
    <x v="1"/>
    <m/>
    <m/>
    <m/>
    <x v="16"/>
    <n v="11"/>
    <d v="2020-03-01T00:00:00"/>
    <d v="2021-03-01T00:00:00"/>
    <n v="12"/>
    <n v="3"/>
    <x v="13"/>
    <n v="10"/>
    <x v="21"/>
  </r>
  <r>
    <n v="100013"/>
    <x v="1"/>
    <m/>
    <m/>
    <m/>
    <x v="16"/>
    <n v="13"/>
    <d v="2020-03-01T00:00:00"/>
    <d v="2021-03-01T00:00:00"/>
    <n v="12"/>
    <n v="3"/>
    <x v="14"/>
    <n v="10"/>
    <x v="21"/>
  </r>
  <r>
    <n v="100013"/>
    <x v="1"/>
    <m/>
    <m/>
    <m/>
    <x v="16"/>
    <n v="15"/>
    <d v="2020-03-01T00:00:00"/>
    <d v="2021-03-01T00:00:00"/>
    <n v="12"/>
    <n v="3"/>
    <x v="15"/>
    <n v="10"/>
    <x v="21"/>
  </r>
  <r>
    <n v="100013"/>
    <x v="1"/>
    <m/>
    <m/>
    <m/>
    <x v="16"/>
    <n v="14"/>
    <d v="2020-03-01T00:00:00"/>
    <d v="2021-03-01T00:00:00"/>
    <n v="12"/>
    <n v="3"/>
    <x v="16"/>
    <n v="10"/>
    <x v="21"/>
  </r>
  <r>
    <n v="100013"/>
    <x v="1"/>
    <m/>
    <m/>
    <m/>
    <x v="16"/>
    <n v="13"/>
    <d v="2020-03-01T00:00:00"/>
    <d v="2021-03-01T00:00:00"/>
    <n v="12"/>
    <n v="3"/>
    <x v="17"/>
    <n v="10"/>
    <x v="21"/>
  </r>
  <r>
    <n v="100013"/>
    <x v="1"/>
    <m/>
    <m/>
    <m/>
    <x v="16"/>
    <n v="17"/>
    <d v="2020-03-01T00:00:00"/>
    <d v="2021-03-01T00:00:00"/>
    <n v="12"/>
    <n v="3"/>
    <x v="18"/>
    <n v="10"/>
    <x v="21"/>
  </r>
  <r>
    <n v="100013"/>
    <x v="1"/>
    <m/>
    <m/>
    <m/>
    <x v="16"/>
    <n v="12"/>
    <d v="2020-03-01T00:00:00"/>
    <d v="2021-03-01T00:00:00"/>
    <n v="12"/>
    <n v="3"/>
    <x v="19"/>
    <n v="10"/>
    <x v="21"/>
  </r>
  <r>
    <n v="100013"/>
    <x v="1"/>
    <m/>
    <m/>
    <m/>
    <x v="16"/>
    <n v="14"/>
    <d v="2020-03-01T00:00:00"/>
    <d v="2021-03-01T00:00:00"/>
    <n v="12"/>
    <n v="3"/>
    <x v="20"/>
    <n v="10"/>
    <x v="21"/>
  </r>
  <r>
    <n v="100014"/>
    <x v="0"/>
    <m/>
    <m/>
    <m/>
    <x v="0"/>
    <n v="4"/>
    <d v="2020-03-01T00:00:00"/>
    <d v="2020-12-01T00:00:00"/>
    <n v="9"/>
    <n v="6"/>
    <x v="8"/>
    <e v="#DIV/0!"/>
    <x v="0"/>
  </r>
  <r>
    <n v="100014"/>
    <x v="1"/>
    <m/>
    <m/>
    <m/>
    <x v="9"/>
    <n v="4"/>
    <d v="2020-03-01T00:00:00"/>
    <d v="2020-12-01T00:00:00"/>
    <n v="9"/>
    <n v="6"/>
    <x v="9"/>
    <n v="10"/>
    <x v="12"/>
  </r>
  <r>
    <n v="100014"/>
    <x v="1"/>
    <m/>
    <m/>
    <m/>
    <x v="1"/>
    <n v="4"/>
    <d v="2020-03-01T00:00:00"/>
    <d v="2020-12-01T00:00:00"/>
    <n v="9"/>
    <n v="6"/>
    <x v="10"/>
    <n v="10"/>
    <x v="1"/>
  </r>
  <r>
    <n v="100014"/>
    <x v="1"/>
    <m/>
    <m/>
    <m/>
    <x v="6"/>
    <n v="4"/>
    <d v="2020-03-01T00:00:00"/>
    <d v="2020-12-01T00:00:00"/>
    <n v="9"/>
    <n v="6"/>
    <x v="11"/>
    <n v="10"/>
    <x v="6"/>
  </r>
  <r>
    <n v="100014"/>
    <x v="1"/>
    <m/>
    <m/>
    <m/>
    <x v="6"/>
    <n v="4"/>
    <d v="2020-03-01T00:00:00"/>
    <d v="2020-12-01T00:00:00"/>
    <n v="9"/>
    <n v="6"/>
    <x v="12"/>
    <n v="10"/>
    <x v="6"/>
  </r>
  <r>
    <n v="100014"/>
    <x v="1"/>
    <m/>
    <m/>
    <m/>
    <x v="6"/>
    <n v="4"/>
    <d v="2020-03-01T00:00:00"/>
    <d v="2020-12-01T00:00:00"/>
    <n v="9"/>
    <n v="6"/>
    <x v="13"/>
    <n v="10"/>
    <x v="6"/>
  </r>
  <r>
    <n v="100014"/>
    <x v="1"/>
    <m/>
    <m/>
    <m/>
    <x v="6"/>
    <n v="4"/>
    <d v="2020-03-01T00:00:00"/>
    <d v="2020-12-01T00:00:00"/>
    <n v="9"/>
    <n v="6"/>
    <x v="14"/>
    <n v="10"/>
    <x v="6"/>
  </r>
  <r>
    <n v="100014"/>
    <x v="1"/>
    <m/>
    <m/>
    <m/>
    <x v="6"/>
    <n v="4"/>
    <d v="2020-03-01T00:00:00"/>
    <d v="2020-12-01T00:00:00"/>
    <n v="9"/>
    <n v="6"/>
    <x v="15"/>
    <n v="10"/>
    <x v="6"/>
  </r>
  <r>
    <n v="100014"/>
    <x v="1"/>
    <m/>
    <m/>
    <m/>
    <x v="6"/>
    <n v="4"/>
    <d v="2020-03-01T00:00:00"/>
    <d v="2020-12-01T00:00:00"/>
    <n v="9"/>
    <n v="6"/>
    <x v="16"/>
    <n v="10"/>
    <x v="6"/>
  </r>
  <r>
    <n v="100014"/>
    <x v="1"/>
    <m/>
    <m/>
    <m/>
    <x v="6"/>
    <n v="5"/>
    <d v="2020-03-01T00:00:00"/>
    <d v="2020-12-01T00:00:00"/>
    <n v="9"/>
    <n v="6"/>
    <x v="17"/>
    <n v="10"/>
    <x v="6"/>
  </r>
  <r>
    <n v="100015"/>
    <x v="0"/>
    <m/>
    <m/>
    <m/>
    <x v="0"/>
    <n v="2"/>
    <d v="2020-03-01T00:00:00"/>
    <d v="2020-09-01T00:00:00"/>
    <n v="6"/>
    <n v="9"/>
    <x v="8"/>
    <e v="#DIV/0!"/>
    <x v="0"/>
  </r>
  <r>
    <n v="100015"/>
    <x v="0"/>
    <m/>
    <m/>
    <m/>
    <x v="0"/>
    <n v="2"/>
    <d v="2020-03-01T00:00:00"/>
    <d v="2020-09-01T00:00:00"/>
    <n v="6"/>
    <n v="9"/>
    <x v="9"/>
    <e v="#DIV/0!"/>
    <x v="0"/>
  </r>
  <r>
    <n v="100015"/>
    <x v="0"/>
    <m/>
    <m/>
    <m/>
    <x v="0"/>
    <n v="2"/>
    <d v="2020-03-01T00:00:00"/>
    <d v="2020-09-01T00:00:00"/>
    <n v="6"/>
    <n v="9"/>
    <x v="10"/>
    <e v="#DIV/0!"/>
    <x v="0"/>
  </r>
  <r>
    <n v="100015"/>
    <x v="0"/>
    <m/>
    <m/>
    <m/>
    <x v="0"/>
    <n v="2"/>
    <d v="2020-03-01T00:00:00"/>
    <d v="2020-09-01T00:00:00"/>
    <n v="6"/>
    <n v="9"/>
    <x v="11"/>
    <e v="#DIV/0!"/>
    <x v="0"/>
  </r>
  <r>
    <n v="100015"/>
    <x v="0"/>
    <m/>
    <m/>
    <m/>
    <x v="0"/>
    <n v="1"/>
    <d v="2020-03-01T00:00:00"/>
    <d v="2020-09-01T00:00:00"/>
    <n v="6"/>
    <n v="9"/>
    <x v="12"/>
    <e v="#DIV/0!"/>
    <x v="0"/>
  </r>
  <r>
    <n v="100015"/>
    <x v="0"/>
    <m/>
    <m/>
    <m/>
    <x v="0"/>
    <n v="2"/>
    <d v="2020-03-01T00:00:00"/>
    <d v="2020-09-01T00:00:00"/>
    <n v="6"/>
    <n v="9"/>
    <x v="13"/>
    <e v="#DIV/0!"/>
    <x v="0"/>
  </r>
  <r>
    <n v="100015"/>
    <x v="0"/>
    <m/>
    <m/>
    <m/>
    <x v="0"/>
    <n v="1"/>
    <d v="2020-03-01T00:00:00"/>
    <d v="2020-09-01T00:00:00"/>
    <n v="6"/>
    <n v="9"/>
    <x v="14"/>
    <e v="#DIV/0!"/>
    <x v="0"/>
  </r>
  <r>
    <n v="100016"/>
    <x v="0"/>
    <m/>
    <m/>
    <m/>
    <x v="0"/>
    <n v="1"/>
    <d v="2020-03-01T00:00:00"/>
    <d v="2021-06-01T00:00:00"/>
    <n v="15"/>
    <n v="0"/>
    <x v="8"/>
    <e v="#DIV/0!"/>
    <x v="0"/>
  </r>
  <r>
    <n v="100016"/>
    <x v="0"/>
    <m/>
    <m/>
    <m/>
    <x v="0"/>
    <n v="2"/>
    <d v="2020-03-01T00:00:00"/>
    <d v="2021-06-01T00:00:00"/>
    <n v="15"/>
    <n v="0"/>
    <x v="9"/>
    <e v="#DIV/0!"/>
    <x v="0"/>
  </r>
  <r>
    <n v="100016"/>
    <x v="0"/>
    <m/>
    <m/>
    <m/>
    <x v="0"/>
    <n v="2"/>
    <d v="2020-03-01T00:00:00"/>
    <d v="2021-06-01T00:00:00"/>
    <n v="15"/>
    <n v="0"/>
    <x v="10"/>
    <e v="#DIV/0!"/>
    <x v="0"/>
  </r>
  <r>
    <n v="100016"/>
    <x v="0"/>
    <m/>
    <m/>
    <m/>
    <x v="0"/>
    <n v="2"/>
    <d v="2020-03-01T00:00:00"/>
    <d v="2021-06-01T00:00:00"/>
    <n v="15"/>
    <n v="0"/>
    <x v="11"/>
    <e v="#DIV/0!"/>
    <x v="0"/>
  </r>
  <r>
    <n v="100016"/>
    <x v="0"/>
    <m/>
    <m/>
    <m/>
    <x v="0"/>
    <n v="2"/>
    <d v="2020-03-01T00:00:00"/>
    <d v="2021-06-01T00:00:00"/>
    <n v="15"/>
    <n v="0"/>
    <x v="12"/>
    <e v="#DIV/0!"/>
    <x v="0"/>
  </r>
  <r>
    <n v="100016"/>
    <x v="0"/>
    <m/>
    <m/>
    <m/>
    <x v="0"/>
    <n v="2"/>
    <d v="2020-03-01T00:00:00"/>
    <d v="2021-06-01T00:00:00"/>
    <n v="15"/>
    <n v="0"/>
    <x v="13"/>
    <e v="#DIV/0!"/>
    <x v="0"/>
  </r>
  <r>
    <n v="100016"/>
    <x v="0"/>
    <m/>
    <m/>
    <m/>
    <x v="0"/>
    <n v="2"/>
    <d v="2020-03-01T00:00:00"/>
    <d v="2021-06-01T00:00:00"/>
    <n v="15"/>
    <n v="0"/>
    <x v="14"/>
    <e v="#DIV/0!"/>
    <x v="0"/>
  </r>
  <r>
    <n v="100016"/>
    <x v="0"/>
    <m/>
    <m/>
    <m/>
    <x v="0"/>
    <n v="1"/>
    <d v="2020-03-01T00:00:00"/>
    <d v="2021-06-01T00:00:00"/>
    <n v="15"/>
    <n v="0"/>
    <x v="15"/>
    <e v="#DIV/0!"/>
    <x v="0"/>
  </r>
  <r>
    <n v="100016"/>
    <x v="0"/>
    <m/>
    <m/>
    <m/>
    <x v="0"/>
    <n v="2"/>
    <d v="2020-03-01T00:00:00"/>
    <d v="2021-06-01T00:00:00"/>
    <n v="15"/>
    <n v="0"/>
    <x v="16"/>
    <e v="#DIV/0!"/>
    <x v="0"/>
  </r>
  <r>
    <n v="100016"/>
    <x v="0"/>
    <m/>
    <m/>
    <m/>
    <x v="0"/>
    <n v="2"/>
    <d v="2020-03-01T00:00:00"/>
    <d v="2021-06-01T00:00:00"/>
    <n v="15"/>
    <n v="0"/>
    <x v="17"/>
    <e v="#DIV/0!"/>
    <x v="0"/>
  </r>
  <r>
    <n v="100016"/>
    <x v="0"/>
    <m/>
    <m/>
    <m/>
    <x v="0"/>
    <n v="2"/>
    <d v="2020-03-01T00:00:00"/>
    <d v="2021-06-01T00:00:00"/>
    <n v="15"/>
    <n v="0"/>
    <x v="18"/>
    <e v="#DIV/0!"/>
    <x v="0"/>
  </r>
  <r>
    <n v="100016"/>
    <x v="0"/>
    <m/>
    <m/>
    <m/>
    <x v="0"/>
    <n v="2"/>
    <d v="2020-03-01T00:00:00"/>
    <d v="2021-06-01T00:00:00"/>
    <n v="15"/>
    <n v="0"/>
    <x v="19"/>
    <e v="#DIV/0!"/>
    <x v="0"/>
  </r>
  <r>
    <n v="100016"/>
    <x v="0"/>
    <m/>
    <m/>
    <m/>
    <x v="0"/>
    <n v="2"/>
    <d v="2020-03-01T00:00:00"/>
    <d v="2021-06-01T00:00:00"/>
    <n v="15"/>
    <n v="0"/>
    <x v="20"/>
    <e v="#DIV/0!"/>
    <x v="0"/>
  </r>
  <r>
    <n v="100016"/>
    <x v="0"/>
    <m/>
    <m/>
    <m/>
    <x v="0"/>
    <n v="2"/>
    <d v="2020-03-01T00:00:00"/>
    <d v="2021-06-01T00:00:00"/>
    <n v="15"/>
    <n v="0"/>
    <x v="21"/>
    <e v="#DIV/0!"/>
    <x v="0"/>
  </r>
  <r>
    <n v="100016"/>
    <x v="0"/>
    <m/>
    <m/>
    <m/>
    <x v="0"/>
    <n v="2"/>
    <d v="2020-03-01T00:00:00"/>
    <d v="2021-06-01T00:00:00"/>
    <n v="15"/>
    <n v="0"/>
    <x v="22"/>
    <e v="#DIV/0!"/>
    <x v="0"/>
  </r>
  <r>
    <n v="100016"/>
    <x v="0"/>
    <m/>
    <m/>
    <m/>
    <x v="0"/>
    <n v="2"/>
    <d v="2020-03-01T00:00:00"/>
    <d v="2021-06-01T00:00:00"/>
    <n v="15"/>
    <n v="0"/>
    <x v="23"/>
    <e v="#DIV/0!"/>
    <x v="0"/>
  </r>
  <r>
    <n v="100017"/>
    <x v="0"/>
    <m/>
    <m/>
    <m/>
    <x v="0"/>
    <n v="88"/>
    <d v="2020-04-01T00:00:00"/>
    <d v="2021-07-01T00:00:00"/>
    <n v="15"/>
    <n v="0"/>
    <x v="9"/>
    <e v="#DIV/0!"/>
    <x v="0"/>
  </r>
  <r>
    <n v="100017"/>
    <x v="2"/>
    <m/>
    <m/>
    <m/>
    <x v="17"/>
    <n v="86"/>
    <d v="2020-04-01T00:00:00"/>
    <d v="2021-07-01T00:00:00"/>
    <n v="15"/>
    <n v="0"/>
    <x v="10"/>
    <n v="25"/>
    <x v="22"/>
  </r>
  <r>
    <n v="100017"/>
    <x v="2"/>
    <m/>
    <m/>
    <m/>
    <x v="18"/>
    <n v="75"/>
    <d v="2020-04-01T00:00:00"/>
    <d v="2021-07-01T00:00:00"/>
    <n v="15"/>
    <n v="0"/>
    <x v="11"/>
    <n v="25"/>
    <x v="23"/>
  </r>
  <r>
    <n v="100017"/>
    <x v="2"/>
    <m/>
    <m/>
    <m/>
    <x v="18"/>
    <n v="76"/>
    <d v="2020-04-01T00:00:00"/>
    <d v="2021-07-01T00:00:00"/>
    <n v="15"/>
    <n v="0"/>
    <x v="12"/>
    <n v="25"/>
    <x v="23"/>
  </r>
  <r>
    <n v="100017"/>
    <x v="2"/>
    <m/>
    <m/>
    <m/>
    <x v="18"/>
    <n v="79"/>
    <d v="2020-04-01T00:00:00"/>
    <d v="2021-07-01T00:00:00"/>
    <n v="15"/>
    <n v="0"/>
    <x v="13"/>
    <n v="25"/>
    <x v="23"/>
  </r>
  <r>
    <n v="100017"/>
    <x v="2"/>
    <m/>
    <m/>
    <m/>
    <x v="18"/>
    <n v="77"/>
    <d v="2020-04-01T00:00:00"/>
    <d v="2021-07-01T00:00:00"/>
    <n v="15"/>
    <n v="0"/>
    <x v="14"/>
    <n v="25"/>
    <x v="23"/>
  </r>
  <r>
    <n v="100017"/>
    <x v="2"/>
    <m/>
    <m/>
    <m/>
    <x v="18"/>
    <n v="84"/>
    <d v="2020-04-01T00:00:00"/>
    <d v="2021-07-01T00:00:00"/>
    <n v="15"/>
    <n v="0"/>
    <x v="15"/>
    <n v="25"/>
    <x v="23"/>
  </r>
  <r>
    <n v="100017"/>
    <x v="2"/>
    <m/>
    <m/>
    <m/>
    <x v="18"/>
    <n v="91"/>
    <d v="2020-04-01T00:00:00"/>
    <d v="2021-07-01T00:00:00"/>
    <n v="15"/>
    <n v="0"/>
    <x v="16"/>
    <n v="25"/>
    <x v="23"/>
  </r>
  <r>
    <n v="100017"/>
    <x v="2"/>
    <m/>
    <m/>
    <m/>
    <x v="18"/>
    <n v="80"/>
    <d v="2020-04-01T00:00:00"/>
    <d v="2021-07-01T00:00:00"/>
    <n v="15"/>
    <n v="0"/>
    <x v="17"/>
    <n v="25"/>
    <x v="23"/>
  </r>
  <r>
    <n v="100017"/>
    <x v="2"/>
    <m/>
    <m/>
    <m/>
    <x v="18"/>
    <n v="72"/>
    <d v="2020-04-01T00:00:00"/>
    <d v="2021-07-01T00:00:00"/>
    <n v="15"/>
    <n v="0"/>
    <x v="18"/>
    <n v="25"/>
    <x v="23"/>
  </r>
  <r>
    <n v="100017"/>
    <x v="2"/>
    <m/>
    <m/>
    <m/>
    <x v="18"/>
    <n v="71"/>
    <d v="2020-04-01T00:00:00"/>
    <d v="2021-07-01T00:00:00"/>
    <n v="15"/>
    <n v="0"/>
    <x v="19"/>
    <n v="25"/>
    <x v="23"/>
  </r>
  <r>
    <n v="100017"/>
    <x v="2"/>
    <m/>
    <m/>
    <m/>
    <x v="18"/>
    <n v="88"/>
    <d v="2020-04-01T00:00:00"/>
    <d v="2021-07-01T00:00:00"/>
    <n v="15"/>
    <n v="0"/>
    <x v="20"/>
    <n v="25"/>
    <x v="23"/>
  </r>
  <r>
    <n v="100017"/>
    <x v="2"/>
    <m/>
    <m/>
    <m/>
    <x v="18"/>
    <n v="76"/>
    <d v="2020-04-01T00:00:00"/>
    <d v="2021-07-01T00:00:00"/>
    <n v="15"/>
    <n v="0"/>
    <x v="21"/>
    <n v="25"/>
    <x v="23"/>
  </r>
  <r>
    <n v="100017"/>
    <x v="2"/>
    <m/>
    <m/>
    <m/>
    <x v="18"/>
    <n v="60"/>
    <d v="2020-04-01T00:00:00"/>
    <d v="2021-07-01T00:00:00"/>
    <n v="15"/>
    <n v="0"/>
    <x v="22"/>
    <n v="25"/>
    <x v="23"/>
  </r>
  <r>
    <n v="100017"/>
    <x v="2"/>
    <m/>
    <m/>
    <m/>
    <x v="18"/>
    <n v="92"/>
    <d v="2020-04-01T00:00:00"/>
    <d v="2021-07-01T00:00:00"/>
    <n v="15"/>
    <n v="0"/>
    <x v="23"/>
    <n v="25"/>
    <x v="23"/>
  </r>
  <r>
    <n v="100018"/>
    <x v="0"/>
    <m/>
    <m/>
    <m/>
    <x v="0"/>
    <n v="62"/>
    <d v="2020-04-01T00:00:00"/>
    <d v="2021-07-01T00:00:00"/>
    <n v="15"/>
    <n v="0"/>
    <x v="9"/>
    <e v="#DIV/0!"/>
    <x v="0"/>
  </r>
  <r>
    <n v="100018"/>
    <x v="2"/>
    <m/>
    <m/>
    <m/>
    <x v="19"/>
    <n v="73"/>
    <d v="2020-04-01T00:00:00"/>
    <d v="2021-07-01T00:00:00"/>
    <n v="15"/>
    <n v="0"/>
    <x v="10"/>
    <n v="25"/>
    <x v="24"/>
  </r>
  <r>
    <n v="100018"/>
    <x v="2"/>
    <m/>
    <m/>
    <m/>
    <x v="14"/>
    <n v="69"/>
    <d v="2020-04-01T00:00:00"/>
    <d v="2021-07-01T00:00:00"/>
    <n v="15"/>
    <n v="0"/>
    <x v="11"/>
    <n v="25"/>
    <x v="17"/>
  </r>
  <r>
    <n v="100018"/>
    <x v="2"/>
    <m/>
    <m/>
    <m/>
    <x v="20"/>
    <n v="70"/>
    <d v="2020-04-01T00:00:00"/>
    <d v="2021-07-01T00:00:00"/>
    <n v="15"/>
    <n v="0"/>
    <x v="12"/>
    <n v="25"/>
    <x v="25"/>
  </r>
  <r>
    <n v="100018"/>
    <x v="2"/>
    <m/>
    <m/>
    <m/>
    <x v="20"/>
    <n v="67"/>
    <d v="2020-04-01T00:00:00"/>
    <d v="2021-07-01T00:00:00"/>
    <n v="15"/>
    <n v="0"/>
    <x v="13"/>
    <n v="25"/>
    <x v="25"/>
  </r>
  <r>
    <n v="100018"/>
    <x v="2"/>
    <m/>
    <m/>
    <m/>
    <x v="20"/>
    <n v="63"/>
    <d v="2020-04-01T00:00:00"/>
    <d v="2021-07-01T00:00:00"/>
    <n v="15"/>
    <n v="0"/>
    <x v="14"/>
    <n v="25"/>
    <x v="25"/>
  </r>
  <r>
    <n v="100018"/>
    <x v="2"/>
    <m/>
    <m/>
    <m/>
    <x v="20"/>
    <n v="64"/>
    <d v="2020-04-01T00:00:00"/>
    <d v="2021-07-01T00:00:00"/>
    <n v="15"/>
    <n v="0"/>
    <x v="15"/>
    <n v="25"/>
    <x v="25"/>
  </r>
  <r>
    <n v="100018"/>
    <x v="2"/>
    <m/>
    <m/>
    <m/>
    <x v="20"/>
    <n v="86"/>
    <d v="2020-04-01T00:00:00"/>
    <d v="2021-07-01T00:00:00"/>
    <n v="15"/>
    <n v="0"/>
    <x v="16"/>
    <n v="25"/>
    <x v="25"/>
  </r>
  <r>
    <n v="100018"/>
    <x v="2"/>
    <m/>
    <m/>
    <m/>
    <x v="20"/>
    <n v="79"/>
    <d v="2020-04-01T00:00:00"/>
    <d v="2021-07-01T00:00:00"/>
    <n v="15"/>
    <n v="0"/>
    <x v="17"/>
    <n v="25"/>
    <x v="25"/>
  </r>
  <r>
    <n v="100018"/>
    <x v="2"/>
    <m/>
    <m/>
    <m/>
    <x v="20"/>
    <n v="84"/>
    <d v="2020-04-01T00:00:00"/>
    <d v="2021-07-01T00:00:00"/>
    <n v="15"/>
    <n v="0"/>
    <x v="18"/>
    <n v="25"/>
    <x v="25"/>
  </r>
  <r>
    <n v="100018"/>
    <x v="2"/>
    <m/>
    <m/>
    <m/>
    <x v="20"/>
    <n v="91"/>
    <d v="2020-04-01T00:00:00"/>
    <d v="2021-07-01T00:00:00"/>
    <n v="15"/>
    <n v="0"/>
    <x v="19"/>
    <n v="25"/>
    <x v="25"/>
  </r>
  <r>
    <n v="100018"/>
    <x v="2"/>
    <m/>
    <m/>
    <m/>
    <x v="20"/>
    <n v="81"/>
    <d v="2020-04-01T00:00:00"/>
    <d v="2021-07-01T00:00:00"/>
    <n v="15"/>
    <n v="0"/>
    <x v="20"/>
    <n v="25"/>
    <x v="25"/>
  </r>
  <r>
    <n v="100018"/>
    <x v="2"/>
    <m/>
    <m/>
    <m/>
    <x v="20"/>
    <n v="79"/>
    <d v="2020-04-01T00:00:00"/>
    <d v="2021-07-01T00:00:00"/>
    <n v="15"/>
    <n v="0"/>
    <x v="21"/>
    <n v="25"/>
    <x v="25"/>
  </r>
  <r>
    <n v="100018"/>
    <x v="2"/>
    <m/>
    <m/>
    <m/>
    <x v="20"/>
    <n v="81"/>
    <d v="2020-04-01T00:00:00"/>
    <d v="2021-07-01T00:00:00"/>
    <n v="15"/>
    <n v="0"/>
    <x v="22"/>
    <n v="25"/>
    <x v="25"/>
  </r>
  <r>
    <n v="100018"/>
    <x v="2"/>
    <m/>
    <m/>
    <m/>
    <x v="20"/>
    <n v="72"/>
    <d v="2020-04-01T00:00:00"/>
    <d v="2021-07-01T00:00:00"/>
    <n v="15"/>
    <n v="0"/>
    <x v="23"/>
    <n v="25"/>
    <x v="25"/>
  </r>
  <r>
    <n v="100019"/>
    <x v="0"/>
    <m/>
    <m/>
    <m/>
    <x v="0"/>
    <n v="29"/>
    <d v="2020-04-01T00:00:00"/>
    <d v="2021-07-01T00:00:00"/>
    <n v="15"/>
    <n v="0"/>
    <x v="9"/>
    <e v="#DIV/0!"/>
    <x v="0"/>
  </r>
  <r>
    <n v="100019"/>
    <x v="1"/>
    <m/>
    <m/>
    <m/>
    <x v="21"/>
    <n v="44"/>
    <d v="2020-04-01T00:00:00"/>
    <d v="2021-07-01T00:00:00"/>
    <n v="15"/>
    <n v="0"/>
    <x v="10"/>
    <n v="10"/>
    <x v="26"/>
  </r>
  <r>
    <n v="100019"/>
    <x v="1"/>
    <m/>
    <m/>
    <m/>
    <x v="22"/>
    <n v="38"/>
    <d v="2020-04-01T00:00:00"/>
    <d v="2021-07-01T00:00:00"/>
    <n v="15"/>
    <n v="0"/>
    <x v="11"/>
    <n v="10"/>
    <x v="27"/>
  </r>
  <r>
    <n v="100019"/>
    <x v="1"/>
    <m/>
    <m/>
    <m/>
    <x v="23"/>
    <n v="33"/>
    <d v="2020-04-01T00:00:00"/>
    <d v="2021-07-01T00:00:00"/>
    <n v="15"/>
    <n v="0"/>
    <x v="12"/>
    <n v="10"/>
    <x v="28"/>
  </r>
  <r>
    <n v="100019"/>
    <x v="1"/>
    <m/>
    <m/>
    <m/>
    <x v="23"/>
    <n v="45"/>
    <d v="2020-04-01T00:00:00"/>
    <d v="2021-07-01T00:00:00"/>
    <n v="15"/>
    <n v="0"/>
    <x v="13"/>
    <n v="10"/>
    <x v="28"/>
  </r>
  <r>
    <n v="100019"/>
    <x v="1"/>
    <m/>
    <m/>
    <m/>
    <x v="23"/>
    <n v="45"/>
    <d v="2020-04-01T00:00:00"/>
    <d v="2021-07-01T00:00:00"/>
    <n v="15"/>
    <n v="0"/>
    <x v="14"/>
    <n v="10"/>
    <x v="28"/>
  </r>
  <r>
    <n v="100019"/>
    <x v="1"/>
    <m/>
    <m/>
    <m/>
    <x v="23"/>
    <n v="45"/>
    <d v="2020-04-01T00:00:00"/>
    <d v="2021-07-01T00:00:00"/>
    <n v="15"/>
    <n v="0"/>
    <x v="15"/>
    <n v="10"/>
    <x v="28"/>
  </r>
  <r>
    <n v="100019"/>
    <x v="1"/>
    <m/>
    <m/>
    <m/>
    <x v="23"/>
    <n v="39"/>
    <d v="2020-04-01T00:00:00"/>
    <d v="2021-07-01T00:00:00"/>
    <n v="15"/>
    <n v="0"/>
    <x v="16"/>
    <n v="10"/>
    <x v="28"/>
  </r>
  <r>
    <n v="100019"/>
    <x v="1"/>
    <m/>
    <m/>
    <m/>
    <x v="23"/>
    <n v="37"/>
    <d v="2020-04-01T00:00:00"/>
    <d v="2021-07-01T00:00:00"/>
    <n v="15"/>
    <n v="0"/>
    <x v="17"/>
    <n v="10"/>
    <x v="28"/>
  </r>
  <r>
    <n v="100019"/>
    <x v="1"/>
    <m/>
    <m/>
    <m/>
    <x v="23"/>
    <n v="30"/>
    <d v="2020-04-01T00:00:00"/>
    <d v="2021-07-01T00:00:00"/>
    <n v="15"/>
    <n v="0"/>
    <x v="18"/>
    <n v="10"/>
    <x v="28"/>
  </r>
  <r>
    <n v="100019"/>
    <x v="1"/>
    <m/>
    <m/>
    <m/>
    <x v="23"/>
    <n v="47"/>
    <d v="2020-04-01T00:00:00"/>
    <d v="2021-07-01T00:00:00"/>
    <n v="15"/>
    <n v="0"/>
    <x v="19"/>
    <n v="10"/>
    <x v="28"/>
  </r>
  <r>
    <n v="100019"/>
    <x v="1"/>
    <m/>
    <m/>
    <m/>
    <x v="23"/>
    <n v="48"/>
    <d v="2020-04-01T00:00:00"/>
    <d v="2021-07-01T00:00:00"/>
    <n v="15"/>
    <n v="0"/>
    <x v="20"/>
    <n v="10"/>
    <x v="28"/>
  </r>
  <r>
    <n v="100019"/>
    <x v="1"/>
    <m/>
    <m/>
    <m/>
    <x v="23"/>
    <n v="33"/>
    <d v="2020-04-01T00:00:00"/>
    <d v="2021-07-01T00:00:00"/>
    <n v="15"/>
    <n v="0"/>
    <x v="21"/>
    <n v="10"/>
    <x v="28"/>
  </r>
  <r>
    <n v="100019"/>
    <x v="1"/>
    <m/>
    <m/>
    <m/>
    <x v="23"/>
    <n v="43"/>
    <d v="2020-04-01T00:00:00"/>
    <d v="2021-07-01T00:00:00"/>
    <n v="15"/>
    <n v="0"/>
    <x v="22"/>
    <n v="10"/>
    <x v="28"/>
  </r>
  <r>
    <n v="100019"/>
    <x v="1"/>
    <m/>
    <m/>
    <m/>
    <x v="23"/>
    <n v="44"/>
    <d v="2020-04-01T00:00:00"/>
    <d v="2021-07-01T00:00:00"/>
    <n v="15"/>
    <n v="0"/>
    <x v="23"/>
    <n v="10"/>
    <x v="28"/>
  </r>
  <r>
    <n v="100020"/>
    <x v="0"/>
    <m/>
    <m/>
    <m/>
    <x v="0"/>
    <n v="14"/>
    <d v="2020-04-01T00:00:00"/>
    <d v="2021-07-01T00:00:00"/>
    <n v="15"/>
    <n v="0"/>
    <x v="9"/>
    <e v="#DIV/0!"/>
    <x v="0"/>
  </r>
  <r>
    <n v="100020"/>
    <x v="1"/>
    <m/>
    <m/>
    <m/>
    <x v="16"/>
    <n v="15"/>
    <d v="2020-04-01T00:00:00"/>
    <d v="2021-07-01T00:00:00"/>
    <n v="15"/>
    <n v="0"/>
    <x v="10"/>
    <n v="10"/>
    <x v="21"/>
  </r>
  <r>
    <n v="100020"/>
    <x v="1"/>
    <m/>
    <m/>
    <m/>
    <x v="24"/>
    <n v="17"/>
    <d v="2020-04-01T00:00:00"/>
    <d v="2021-07-01T00:00:00"/>
    <n v="15"/>
    <n v="0"/>
    <x v="11"/>
    <n v="10"/>
    <x v="29"/>
  </r>
  <r>
    <n v="100020"/>
    <x v="1"/>
    <m/>
    <m/>
    <m/>
    <x v="25"/>
    <n v="17"/>
    <d v="2020-04-01T00:00:00"/>
    <d v="2021-07-01T00:00:00"/>
    <n v="15"/>
    <n v="0"/>
    <x v="12"/>
    <n v="10"/>
    <x v="30"/>
  </r>
  <r>
    <n v="100020"/>
    <x v="1"/>
    <m/>
    <m/>
    <m/>
    <x v="25"/>
    <n v="16"/>
    <d v="2020-04-01T00:00:00"/>
    <d v="2021-07-01T00:00:00"/>
    <n v="15"/>
    <n v="0"/>
    <x v="13"/>
    <n v="10"/>
    <x v="30"/>
  </r>
  <r>
    <n v="100020"/>
    <x v="1"/>
    <m/>
    <m/>
    <m/>
    <x v="25"/>
    <n v="17"/>
    <d v="2020-04-01T00:00:00"/>
    <d v="2021-07-01T00:00:00"/>
    <n v="15"/>
    <n v="0"/>
    <x v="14"/>
    <n v="10"/>
    <x v="30"/>
  </r>
  <r>
    <n v="100020"/>
    <x v="1"/>
    <m/>
    <m/>
    <m/>
    <x v="25"/>
    <n v="17"/>
    <d v="2020-04-01T00:00:00"/>
    <d v="2021-07-01T00:00:00"/>
    <n v="15"/>
    <n v="0"/>
    <x v="15"/>
    <n v="10"/>
    <x v="30"/>
  </r>
  <r>
    <n v="100020"/>
    <x v="1"/>
    <m/>
    <m/>
    <m/>
    <x v="25"/>
    <n v="16"/>
    <d v="2020-04-01T00:00:00"/>
    <d v="2021-07-01T00:00:00"/>
    <n v="15"/>
    <n v="0"/>
    <x v="16"/>
    <n v="10"/>
    <x v="30"/>
  </r>
  <r>
    <n v="100020"/>
    <x v="1"/>
    <m/>
    <m/>
    <m/>
    <x v="25"/>
    <n v="12"/>
    <d v="2020-04-01T00:00:00"/>
    <d v="2021-07-01T00:00:00"/>
    <n v="15"/>
    <n v="0"/>
    <x v="17"/>
    <n v="10"/>
    <x v="30"/>
  </r>
  <r>
    <n v="100020"/>
    <x v="1"/>
    <m/>
    <m/>
    <m/>
    <x v="25"/>
    <n v="12"/>
    <d v="2020-04-01T00:00:00"/>
    <d v="2021-07-01T00:00:00"/>
    <n v="15"/>
    <n v="0"/>
    <x v="18"/>
    <n v="10"/>
    <x v="30"/>
  </r>
  <r>
    <n v="100020"/>
    <x v="1"/>
    <m/>
    <m/>
    <m/>
    <x v="25"/>
    <n v="15"/>
    <d v="2020-04-01T00:00:00"/>
    <d v="2021-07-01T00:00:00"/>
    <n v="15"/>
    <n v="0"/>
    <x v="19"/>
    <n v="10"/>
    <x v="30"/>
  </r>
  <r>
    <n v="100020"/>
    <x v="1"/>
    <m/>
    <m/>
    <m/>
    <x v="25"/>
    <n v="15"/>
    <d v="2020-04-01T00:00:00"/>
    <d v="2021-07-01T00:00:00"/>
    <n v="15"/>
    <n v="0"/>
    <x v="20"/>
    <n v="10"/>
    <x v="30"/>
  </r>
  <r>
    <n v="100020"/>
    <x v="1"/>
    <m/>
    <m/>
    <m/>
    <x v="25"/>
    <n v="16"/>
    <d v="2020-04-01T00:00:00"/>
    <d v="2021-07-01T00:00:00"/>
    <n v="15"/>
    <n v="0"/>
    <x v="21"/>
    <n v="10"/>
    <x v="30"/>
  </r>
  <r>
    <n v="100020"/>
    <x v="1"/>
    <m/>
    <m/>
    <m/>
    <x v="25"/>
    <n v="15"/>
    <d v="2020-04-01T00:00:00"/>
    <d v="2021-07-01T00:00:00"/>
    <n v="15"/>
    <n v="0"/>
    <x v="22"/>
    <n v="10"/>
    <x v="30"/>
  </r>
  <r>
    <n v="100020"/>
    <x v="1"/>
    <m/>
    <m/>
    <m/>
    <x v="25"/>
    <n v="16"/>
    <d v="2020-04-01T00:00:00"/>
    <d v="2021-07-01T00:00:00"/>
    <n v="15"/>
    <n v="0"/>
    <x v="23"/>
    <n v="10"/>
    <x v="30"/>
  </r>
  <r>
    <n v="100021"/>
    <x v="0"/>
    <m/>
    <m/>
    <m/>
    <x v="0"/>
    <n v="15"/>
    <d v="2020-04-01T00:00:00"/>
    <d v="2020-11-01T00:00:00"/>
    <n v="7"/>
    <n v="7"/>
    <x v="9"/>
    <e v="#DIV/0!"/>
    <x v="0"/>
  </r>
  <r>
    <n v="100021"/>
    <x v="0"/>
    <m/>
    <m/>
    <m/>
    <x v="0"/>
    <n v="14"/>
    <d v="2020-04-01T00:00:00"/>
    <d v="2020-11-01T00:00:00"/>
    <n v="7"/>
    <n v="7"/>
    <x v="10"/>
    <e v="#DIV/0!"/>
    <x v="0"/>
  </r>
  <r>
    <n v="100021"/>
    <x v="0"/>
    <m/>
    <m/>
    <m/>
    <x v="0"/>
    <n v="15"/>
    <d v="2020-04-01T00:00:00"/>
    <d v="2020-11-01T00:00:00"/>
    <n v="7"/>
    <n v="7"/>
    <x v="11"/>
    <e v="#DIV/0!"/>
    <x v="0"/>
  </r>
  <r>
    <n v="100021"/>
    <x v="0"/>
    <m/>
    <m/>
    <m/>
    <x v="0"/>
    <n v="14"/>
    <d v="2020-04-01T00:00:00"/>
    <d v="2020-11-01T00:00:00"/>
    <n v="7"/>
    <n v="7"/>
    <x v="12"/>
    <e v="#DIV/0!"/>
    <x v="0"/>
  </r>
  <r>
    <n v="100021"/>
    <x v="0"/>
    <m/>
    <m/>
    <m/>
    <x v="0"/>
    <n v="13"/>
    <d v="2020-04-01T00:00:00"/>
    <d v="2020-11-01T00:00:00"/>
    <n v="7"/>
    <n v="7"/>
    <x v="13"/>
    <e v="#DIV/0!"/>
    <x v="0"/>
  </r>
  <r>
    <n v="100021"/>
    <x v="0"/>
    <m/>
    <m/>
    <m/>
    <x v="0"/>
    <n v="13"/>
    <d v="2020-04-01T00:00:00"/>
    <d v="2020-11-01T00:00:00"/>
    <n v="7"/>
    <n v="7"/>
    <x v="14"/>
    <e v="#DIV/0!"/>
    <x v="0"/>
  </r>
  <r>
    <n v="100021"/>
    <x v="0"/>
    <m/>
    <m/>
    <m/>
    <x v="0"/>
    <n v="9"/>
    <d v="2020-04-01T00:00:00"/>
    <d v="2020-11-01T00:00:00"/>
    <n v="7"/>
    <n v="7"/>
    <x v="15"/>
    <e v="#DIV/0!"/>
    <x v="0"/>
  </r>
  <r>
    <n v="100021"/>
    <x v="0"/>
    <m/>
    <m/>
    <m/>
    <x v="0"/>
    <n v="14"/>
    <d v="2020-04-01T00:00:00"/>
    <d v="2020-11-01T00:00:00"/>
    <n v="7"/>
    <n v="7"/>
    <x v="16"/>
    <e v="#DIV/0!"/>
    <x v="0"/>
  </r>
  <r>
    <n v="100022"/>
    <x v="0"/>
    <m/>
    <m/>
    <m/>
    <x v="0"/>
    <n v="13"/>
    <d v="2020-04-01T00:00:00"/>
    <d v="2020-09-01T00:00:00"/>
    <n v="5"/>
    <n v="9"/>
    <x v="9"/>
    <e v="#DIV/0!"/>
    <x v="0"/>
  </r>
  <r>
    <n v="100022"/>
    <x v="0"/>
    <m/>
    <m/>
    <m/>
    <x v="0"/>
    <n v="13"/>
    <d v="2020-04-01T00:00:00"/>
    <d v="2020-09-01T00:00:00"/>
    <n v="5"/>
    <n v="9"/>
    <x v="10"/>
    <e v="#DIV/0!"/>
    <x v="0"/>
  </r>
  <r>
    <n v="100022"/>
    <x v="0"/>
    <m/>
    <m/>
    <m/>
    <x v="0"/>
    <n v="11"/>
    <d v="2020-04-01T00:00:00"/>
    <d v="2020-09-01T00:00:00"/>
    <n v="5"/>
    <n v="9"/>
    <x v="11"/>
    <e v="#DIV/0!"/>
    <x v="0"/>
  </r>
  <r>
    <n v="100022"/>
    <x v="0"/>
    <m/>
    <m/>
    <m/>
    <x v="0"/>
    <n v="12"/>
    <d v="2020-04-01T00:00:00"/>
    <d v="2020-09-01T00:00:00"/>
    <n v="5"/>
    <n v="9"/>
    <x v="12"/>
    <e v="#DIV/0!"/>
    <x v="0"/>
  </r>
  <r>
    <n v="100022"/>
    <x v="0"/>
    <m/>
    <m/>
    <m/>
    <x v="0"/>
    <n v="12"/>
    <d v="2020-04-01T00:00:00"/>
    <d v="2020-09-01T00:00:00"/>
    <n v="5"/>
    <n v="9"/>
    <x v="13"/>
    <e v="#DIV/0!"/>
    <x v="0"/>
  </r>
  <r>
    <n v="100022"/>
    <x v="0"/>
    <m/>
    <m/>
    <m/>
    <x v="0"/>
    <n v="14"/>
    <d v="2020-04-01T00:00:00"/>
    <d v="2020-09-01T00:00:00"/>
    <n v="5"/>
    <n v="9"/>
    <x v="14"/>
    <e v="#DIV/0!"/>
    <x v="0"/>
  </r>
  <r>
    <n v="100023"/>
    <x v="0"/>
    <m/>
    <m/>
    <m/>
    <x v="0"/>
    <n v="14"/>
    <d v="2020-04-01T00:00:00"/>
    <d v="2020-12-01T00:00:00"/>
    <n v="8"/>
    <n v="6"/>
    <x v="9"/>
    <e v="#DIV/0!"/>
    <x v="0"/>
  </r>
  <r>
    <n v="100023"/>
    <x v="2"/>
    <m/>
    <m/>
    <m/>
    <x v="2"/>
    <n v="12"/>
    <d v="2020-04-01T00:00:00"/>
    <d v="2020-12-01T00:00:00"/>
    <n v="8"/>
    <n v="6"/>
    <x v="10"/>
    <n v="25"/>
    <x v="29"/>
  </r>
  <r>
    <n v="100023"/>
    <x v="2"/>
    <m/>
    <m/>
    <m/>
    <x v="26"/>
    <n v="11"/>
    <d v="2020-04-01T00:00:00"/>
    <d v="2020-12-01T00:00:00"/>
    <n v="8"/>
    <n v="6"/>
    <x v="11"/>
    <n v="25"/>
    <x v="31"/>
  </r>
  <r>
    <n v="100023"/>
    <x v="2"/>
    <m/>
    <m/>
    <m/>
    <x v="24"/>
    <n v="14"/>
    <d v="2020-04-01T00:00:00"/>
    <d v="2020-12-01T00:00:00"/>
    <n v="8"/>
    <n v="6"/>
    <x v="12"/>
    <n v="25"/>
    <x v="32"/>
  </r>
  <r>
    <n v="100023"/>
    <x v="2"/>
    <m/>
    <m/>
    <m/>
    <x v="24"/>
    <n v="12"/>
    <d v="2020-04-01T00:00:00"/>
    <d v="2020-12-01T00:00:00"/>
    <n v="8"/>
    <n v="6"/>
    <x v="13"/>
    <n v="25"/>
    <x v="32"/>
  </r>
  <r>
    <n v="100023"/>
    <x v="2"/>
    <m/>
    <m/>
    <m/>
    <x v="24"/>
    <n v="15"/>
    <d v="2020-04-01T00:00:00"/>
    <d v="2020-12-01T00:00:00"/>
    <n v="8"/>
    <n v="6"/>
    <x v="14"/>
    <n v="25"/>
    <x v="32"/>
  </r>
  <r>
    <n v="100023"/>
    <x v="2"/>
    <m/>
    <m/>
    <m/>
    <x v="24"/>
    <n v="16"/>
    <d v="2020-04-01T00:00:00"/>
    <d v="2020-12-01T00:00:00"/>
    <n v="8"/>
    <n v="6"/>
    <x v="15"/>
    <n v="25"/>
    <x v="32"/>
  </r>
  <r>
    <n v="100023"/>
    <x v="2"/>
    <m/>
    <m/>
    <m/>
    <x v="24"/>
    <n v="10"/>
    <d v="2020-04-01T00:00:00"/>
    <d v="2020-12-01T00:00:00"/>
    <n v="8"/>
    <n v="6"/>
    <x v="16"/>
    <n v="25"/>
    <x v="32"/>
  </r>
  <r>
    <n v="100023"/>
    <x v="2"/>
    <m/>
    <m/>
    <m/>
    <x v="24"/>
    <n v="15"/>
    <d v="2020-04-01T00:00:00"/>
    <d v="2020-12-01T00:00:00"/>
    <n v="8"/>
    <n v="6"/>
    <x v="17"/>
    <n v="25"/>
    <x v="32"/>
  </r>
  <r>
    <n v="100024"/>
    <x v="0"/>
    <m/>
    <m/>
    <m/>
    <x v="0"/>
    <n v="2"/>
    <d v="2020-04-01T00:00:00"/>
    <d v="2020-06-01T00:00:00"/>
    <n v="2"/>
    <n v="12"/>
    <x v="9"/>
    <e v="#DIV/0!"/>
    <x v="0"/>
  </r>
  <r>
    <n v="100024"/>
    <x v="1"/>
    <m/>
    <m/>
    <m/>
    <x v="9"/>
    <n v="2"/>
    <d v="2020-04-01T00:00:00"/>
    <d v="2020-06-01T00:00:00"/>
    <n v="2"/>
    <n v="12"/>
    <x v="10"/>
    <n v="10"/>
    <x v="12"/>
  </r>
  <r>
    <n v="100024"/>
    <x v="1"/>
    <m/>
    <m/>
    <m/>
    <x v="9"/>
    <n v="2"/>
    <d v="2020-04-01T00:00:00"/>
    <d v="2020-06-01T00:00:00"/>
    <n v="2"/>
    <n v="12"/>
    <x v="11"/>
    <n v="10"/>
    <x v="12"/>
  </r>
  <r>
    <n v="100025"/>
    <x v="0"/>
    <m/>
    <m/>
    <m/>
    <x v="0"/>
    <n v="1"/>
    <d v="2020-04-01T00:00:00"/>
    <d v="2021-07-01T00:00:00"/>
    <n v="15"/>
    <n v="0"/>
    <x v="9"/>
    <e v="#DIV/0!"/>
    <x v="0"/>
  </r>
  <r>
    <n v="100025"/>
    <x v="0"/>
    <m/>
    <m/>
    <m/>
    <x v="0"/>
    <n v="2"/>
    <d v="2020-04-01T00:00:00"/>
    <d v="2021-07-01T00:00:00"/>
    <n v="15"/>
    <n v="0"/>
    <x v="10"/>
    <e v="#DIV/0!"/>
    <x v="0"/>
  </r>
  <r>
    <n v="100025"/>
    <x v="0"/>
    <m/>
    <m/>
    <m/>
    <x v="0"/>
    <n v="2"/>
    <d v="2020-04-01T00:00:00"/>
    <d v="2021-07-01T00:00:00"/>
    <n v="15"/>
    <n v="0"/>
    <x v="11"/>
    <e v="#DIV/0!"/>
    <x v="0"/>
  </r>
  <r>
    <n v="100025"/>
    <x v="0"/>
    <m/>
    <m/>
    <m/>
    <x v="0"/>
    <n v="2"/>
    <d v="2020-04-01T00:00:00"/>
    <d v="2021-07-01T00:00:00"/>
    <n v="15"/>
    <n v="0"/>
    <x v="12"/>
    <e v="#DIV/0!"/>
    <x v="0"/>
  </r>
  <r>
    <n v="100025"/>
    <x v="0"/>
    <m/>
    <m/>
    <m/>
    <x v="0"/>
    <n v="2"/>
    <d v="2020-04-01T00:00:00"/>
    <d v="2021-07-01T00:00:00"/>
    <n v="15"/>
    <n v="0"/>
    <x v="13"/>
    <e v="#DIV/0!"/>
    <x v="0"/>
  </r>
  <r>
    <n v="100025"/>
    <x v="0"/>
    <m/>
    <m/>
    <m/>
    <x v="0"/>
    <n v="2"/>
    <d v="2020-04-01T00:00:00"/>
    <d v="2021-07-01T00:00:00"/>
    <n v="15"/>
    <n v="0"/>
    <x v="14"/>
    <e v="#DIV/0!"/>
    <x v="0"/>
  </r>
  <r>
    <n v="100025"/>
    <x v="0"/>
    <m/>
    <m/>
    <m/>
    <x v="0"/>
    <n v="2"/>
    <d v="2020-04-01T00:00:00"/>
    <d v="2021-07-01T00:00:00"/>
    <n v="15"/>
    <n v="0"/>
    <x v="15"/>
    <e v="#DIV/0!"/>
    <x v="0"/>
  </r>
  <r>
    <n v="100025"/>
    <x v="0"/>
    <m/>
    <m/>
    <m/>
    <x v="0"/>
    <n v="2"/>
    <d v="2020-04-01T00:00:00"/>
    <d v="2021-07-01T00:00:00"/>
    <n v="15"/>
    <n v="0"/>
    <x v="16"/>
    <e v="#DIV/0!"/>
    <x v="0"/>
  </r>
  <r>
    <n v="100025"/>
    <x v="0"/>
    <m/>
    <m/>
    <m/>
    <x v="0"/>
    <n v="2"/>
    <d v="2020-04-01T00:00:00"/>
    <d v="2021-07-01T00:00:00"/>
    <n v="15"/>
    <n v="0"/>
    <x v="17"/>
    <e v="#DIV/0!"/>
    <x v="0"/>
  </r>
  <r>
    <n v="100025"/>
    <x v="0"/>
    <m/>
    <m/>
    <m/>
    <x v="0"/>
    <n v="2"/>
    <d v="2020-04-01T00:00:00"/>
    <d v="2021-07-01T00:00:00"/>
    <n v="15"/>
    <n v="0"/>
    <x v="18"/>
    <e v="#DIV/0!"/>
    <x v="0"/>
  </r>
  <r>
    <n v="100025"/>
    <x v="0"/>
    <m/>
    <m/>
    <m/>
    <x v="0"/>
    <n v="2"/>
    <d v="2020-04-01T00:00:00"/>
    <d v="2021-07-01T00:00:00"/>
    <n v="15"/>
    <n v="0"/>
    <x v="19"/>
    <e v="#DIV/0!"/>
    <x v="0"/>
  </r>
  <r>
    <n v="100025"/>
    <x v="0"/>
    <m/>
    <m/>
    <m/>
    <x v="0"/>
    <n v="2"/>
    <d v="2020-04-01T00:00:00"/>
    <d v="2021-07-01T00:00:00"/>
    <n v="15"/>
    <n v="0"/>
    <x v="20"/>
    <e v="#DIV/0!"/>
    <x v="0"/>
  </r>
  <r>
    <n v="100025"/>
    <x v="0"/>
    <m/>
    <m/>
    <m/>
    <x v="0"/>
    <n v="2"/>
    <d v="2020-04-01T00:00:00"/>
    <d v="2021-07-01T00:00:00"/>
    <n v="15"/>
    <n v="0"/>
    <x v="21"/>
    <e v="#DIV/0!"/>
    <x v="0"/>
  </r>
  <r>
    <n v="100025"/>
    <x v="0"/>
    <m/>
    <m/>
    <m/>
    <x v="0"/>
    <n v="1"/>
    <d v="2020-04-01T00:00:00"/>
    <d v="2021-07-01T00:00:00"/>
    <n v="15"/>
    <n v="0"/>
    <x v="22"/>
    <e v="#DIV/0!"/>
    <x v="0"/>
  </r>
  <r>
    <n v="100025"/>
    <x v="0"/>
    <m/>
    <m/>
    <m/>
    <x v="0"/>
    <n v="2"/>
    <d v="2020-04-01T00:00:00"/>
    <d v="2021-07-01T00:00:00"/>
    <n v="15"/>
    <n v="0"/>
    <x v="23"/>
    <e v="#DIV/0!"/>
    <x v="0"/>
  </r>
  <r>
    <n v="100026"/>
    <x v="0"/>
    <m/>
    <m/>
    <m/>
    <x v="0"/>
    <n v="35"/>
    <d v="2020-05-01T00:00:00"/>
    <d v="2021-07-01T00:00:00"/>
    <n v="14"/>
    <n v="0"/>
    <x v="10"/>
    <e v="#DIV/0!"/>
    <x v="0"/>
  </r>
  <r>
    <n v="100026"/>
    <x v="1"/>
    <m/>
    <m/>
    <m/>
    <x v="16"/>
    <n v="32"/>
    <d v="2020-05-01T00:00:00"/>
    <d v="2021-07-01T00:00:00"/>
    <n v="14"/>
    <n v="0"/>
    <x v="11"/>
    <n v="10"/>
    <x v="21"/>
  </r>
  <r>
    <n v="100026"/>
    <x v="1"/>
    <m/>
    <m/>
    <m/>
    <x v="27"/>
    <n v="30"/>
    <d v="2020-05-01T00:00:00"/>
    <d v="2021-07-01T00:00:00"/>
    <n v="14"/>
    <n v="0"/>
    <x v="12"/>
    <n v="10"/>
    <x v="33"/>
  </r>
  <r>
    <n v="100026"/>
    <x v="1"/>
    <m/>
    <m/>
    <m/>
    <x v="27"/>
    <n v="38"/>
    <d v="2020-05-01T00:00:00"/>
    <d v="2021-07-01T00:00:00"/>
    <n v="14"/>
    <n v="0"/>
    <x v="13"/>
    <n v="10"/>
    <x v="33"/>
  </r>
  <r>
    <n v="100026"/>
    <x v="1"/>
    <m/>
    <m/>
    <m/>
    <x v="27"/>
    <n v="30"/>
    <d v="2020-05-01T00:00:00"/>
    <d v="2021-07-01T00:00:00"/>
    <n v="14"/>
    <n v="0"/>
    <x v="14"/>
    <n v="10"/>
    <x v="33"/>
  </r>
  <r>
    <n v="100026"/>
    <x v="1"/>
    <m/>
    <m/>
    <m/>
    <x v="27"/>
    <n v="30"/>
    <d v="2020-05-01T00:00:00"/>
    <d v="2021-07-01T00:00:00"/>
    <n v="14"/>
    <n v="0"/>
    <x v="15"/>
    <n v="10"/>
    <x v="33"/>
  </r>
  <r>
    <n v="100026"/>
    <x v="1"/>
    <m/>
    <m/>
    <m/>
    <x v="27"/>
    <n v="32"/>
    <d v="2020-05-01T00:00:00"/>
    <d v="2021-07-01T00:00:00"/>
    <n v="14"/>
    <n v="0"/>
    <x v="16"/>
    <n v="10"/>
    <x v="33"/>
  </r>
  <r>
    <n v="100026"/>
    <x v="1"/>
    <m/>
    <m/>
    <m/>
    <x v="27"/>
    <n v="33"/>
    <d v="2020-05-01T00:00:00"/>
    <d v="2021-07-01T00:00:00"/>
    <n v="14"/>
    <n v="0"/>
    <x v="17"/>
    <n v="10"/>
    <x v="33"/>
  </r>
  <r>
    <n v="100026"/>
    <x v="1"/>
    <m/>
    <m/>
    <m/>
    <x v="27"/>
    <n v="33"/>
    <d v="2020-05-01T00:00:00"/>
    <d v="2021-07-01T00:00:00"/>
    <n v="14"/>
    <n v="0"/>
    <x v="18"/>
    <n v="10"/>
    <x v="33"/>
  </r>
  <r>
    <n v="100026"/>
    <x v="1"/>
    <m/>
    <m/>
    <m/>
    <x v="27"/>
    <n v="30"/>
    <d v="2020-05-01T00:00:00"/>
    <d v="2021-07-01T00:00:00"/>
    <n v="14"/>
    <n v="0"/>
    <x v="19"/>
    <n v="10"/>
    <x v="33"/>
  </r>
  <r>
    <n v="100026"/>
    <x v="1"/>
    <m/>
    <m/>
    <m/>
    <x v="27"/>
    <n v="28"/>
    <d v="2020-05-01T00:00:00"/>
    <d v="2021-07-01T00:00:00"/>
    <n v="14"/>
    <n v="0"/>
    <x v="20"/>
    <n v="10"/>
    <x v="33"/>
  </r>
  <r>
    <n v="100026"/>
    <x v="1"/>
    <m/>
    <m/>
    <m/>
    <x v="27"/>
    <n v="36"/>
    <d v="2020-05-01T00:00:00"/>
    <d v="2021-07-01T00:00:00"/>
    <n v="14"/>
    <n v="0"/>
    <x v="21"/>
    <n v="10"/>
    <x v="33"/>
  </r>
  <r>
    <n v="100026"/>
    <x v="1"/>
    <m/>
    <m/>
    <m/>
    <x v="27"/>
    <n v="36"/>
    <d v="2020-05-01T00:00:00"/>
    <d v="2021-07-01T00:00:00"/>
    <n v="14"/>
    <n v="0"/>
    <x v="22"/>
    <n v="10"/>
    <x v="33"/>
  </r>
  <r>
    <n v="100026"/>
    <x v="1"/>
    <m/>
    <m/>
    <m/>
    <x v="27"/>
    <n v="32"/>
    <d v="2020-05-01T00:00:00"/>
    <d v="2021-07-01T00:00:00"/>
    <n v="14"/>
    <n v="0"/>
    <x v="23"/>
    <n v="10"/>
    <x v="33"/>
  </r>
  <r>
    <n v="100027"/>
    <x v="0"/>
    <m/>
    <m/>
    <m/>
    <x v="0"/>
    <n v="30"/>
    <d v="2020-05-01T00:00:00"/>
    <d v="2021-07-01T00:00:00"/>
    <n v="14"/>
    <n v="0"/>
    <x v="10"/>
    <e v="#DIV/0!"/>
    <x v="0"/>
  </r>
  <r>
    <n v="100027"/>
    <x v="2"/>
    <m/>
    <m/>
    <m/>
    <x v="25"/>
    <n v="33"/>
    <d v="2020-05-01T00:00:00"/>
    <d v="2021-07-01T00:00:00"/>
    <n v="14"/>
    <n v="0"/>
    <x v="11"/>
    <n v="25"/>
    <x v="20"/>
  </r>
  <r>
    <n v="100027"/>
    <x v="2"/>
    <m/>
    <m/>
    <m/>
    <x v="28"/>
    <n v="29"/>
    <d v="2020-05-01T00:00:00"/>
    <d v="2021-07-01T00:00:00"/>
    <n v="14"/>
    <n v="0"/>
    <x v="12"/>
    <n v="25"/>
    <x v="34"/>
  </r>
  <r>
    <n v="100027"/>
    <x v="2"/>
    <m/>
    <m/>
    <m/>
    <x v="29"/>
    <n v="31"/>
    <d v="2020-05-01T00:00:00"/>
    <d v="2021-07-01T00:00:00"/>
    <n v="14"/>
    <n v="0"/>
    <x v="13"/>
    <n v="25"/>
    <x v="35"/>
  </r>
  <r>
    <n v="100027"/>
    <x v="2"/>
    <m/>
    <m/>
    <m/>
    <x v="29"/>
    <n v="26"/>
    <d v="2020-05-01T00:00:00"/>
    <d v="2021-07-01T00:00:00"/>
    <n v="14"/>
    <n v="0"/>
    <x v="14"/>
    <n v="25"/>
    <x v="35"/>
  </r>
  <r>
    <n v="100027"/>
    <x v="2"/>
    <m/>
    <m/>
    <m/>
    <x v="29"/>
    <n v="24"/>
    <d v="2020-05-01T00:00:00"/>
    <d v="2021-07-01T00:00:00"/>
    <n v="14"/>
    <n v="0"/>
    <x v="15"/>
    <n v="25"/>
    <x v="35"/>
  </r>
  <r>
    <n v="100027"/>
    <x v="2"/>
    <m/>
    <m/>
    <m/>
    <x v="29"/>
    <n v="34"/>
    <d v="2020-05-01T00:00:00"/>
    <d v="2021-07-01T00:00:00"/>
    <n v="14"/>
    <n v="0"/>
    <x v="16"/>
    <n v="25"/>
    <x v="35"/>
  </r>
  <r>
    <n v="100027"/>
    <x v="2"/>
    <m/>
    <m/>
    <m/>
    <x v="29"/>
    <n v="25"/>
    <d v="2020-05-01T00:00:00"/>
    <d v="2021-07-01T00:00:00"/>
    <n v="14"/>
    <n v="0"/>
    <x v="17"/>
    <n v="25"/>
    <x v="35"/>
  </r>
  <r>
    <n v="100027"/>
    <x v="2"/>
    <m/>
    <m/>
    <m/>
    <x v="29"/>
    <n v="27"/>
    <d v="2020-05-01T00:00:00"/>
    <d v="2021-07-01T00:00:00"/>
    <n v="14"/>
    <n v="0"/>
    <x v="18"/>
    <n v="25"/>
    <x v="35"/>
  </r>
  <r>
    <n v="100027"/>
    <x v="2"/>
    <m/>
    <m/>
    <m/>
    <x v="29"/>
    <n v="29"/>
    <d v="2020-05-01T00:00:00"/>
    <d v="2021-07-01T00:00:00"/>
    <n v="14"/>
    <n v="0"/>
    <x v="19"/>
    <n v="25"/>
    <x v="35"/>
  </r>
  <r>
    <n v="100027"/>
    <x v="2"/>
    <m/>
    <m/>
    <m/>
    <x v="29"/>
    <n v="32"/>
    <d v="2020-05-01T00:00:00"/>
    <d v="2021-07-01T00:00:00"/>
    <n v="14"/>
    <n v="0"/>
    <x v="20"/>
    <n v="25"/>
    <x v="35"/>
  </r>
  <r>
    <n v="100027"/>
    <x v="2"/>
    <m/>
    <m/>
    <m/>
    <x v="29"/>
    <n v="32"/>
    <d v="2020-05-01T00:00:00"/>
    <d v="2021-07-01T00:00:00"/>
    <n v="14"/>
    <n v="0"/>
    <x v="21"/>
    <n v="25"/>
    <x v="35"/>
  </r>
  <r>
    <n v="100027"/>
    <x v="2"/>
    <m/>
    <m/>
    <m/>
    <x v="29"/>
    <n v="28"/>
    <d v="2020-05-01T00:00:00"/>
    <d v="2021-07-01T00:00:00"/>
    <n v="14"/>
    <n v="0"/>
    <x v="22"/>
    <n v="25"/>
    <x v="35"/>
  </r>
  <r>
    <n v="100027"/>
    <x v="2"/>
    <m/>
    <m/>
    <m/>
    <x v="29"/>
    <n v="29"/>
    <d v="2020-05-01T00:00:00"/>
    <d v="2021-07-01T00:00:00"/>
    <n v="14"/>
    <n v="0"/>
    <x v="23"/>
    <n v="25"/>
    <x v="35"/>
  </r>
  <r>
    <n v="100028"/>
    <x v="0"/>
    <m/>
    <m/>
    <m/>
    <x v="0"/>
    <n v="31"/>
    <d v="2020-05-01T00:00:00"/>
    <d v="2021-07-01T00:00:00"/>
    <n v="14"/>
    <n v="0"/>
    <x v="10"/>
    <e v="#DIV/0!"/>
    <x v="0"/>
  </r>
  <r>
    <n v="100028"/>
    <x v="1"/>
    <m/>
    <m/>
    <m/>
    <x v="30"/>
    <n v="26"/>
    <d v="2020-05-01T00:00:00"/>
    <d v="2021-07-01T00:00:00"/>
    <n v="14"/>
    <n v="0"/>
    <x v="11"/>
    <n v="10"/>
    <x v="36"/>
  </r>
  <r>
    <n v="100028"/>
    <x v="1"/>
    <m/>
    <m/>
    <m/>
    <x v="31"/>
    <n v="33"/>
    <d v="2020-05-01T00:00:00"/>
    <d v="2021-07-01T00:00:00"/>
    <n v="14"/>
    <n v="0"/>
    <x v="12"/>
    <n v="10"/>
    <x v="32"/>
  </r>
  <r>
    <n v="100028"/>
    <x v="1"/>
    <m/>
    <m/>
    <m/>
    <x v="32"/>
    <n v="30"/>
    <d v="2020-05-01T00:00:00"/>
    <d v="2021-07-01T00:00:00"/>
    <n v="14"/>
    <n v="0"/>
    <x v="13"/>
    <n v="10"/>
    <x v="37"/>
  </r>
  <r>
    <n v="100028"/>
    <x v="1"/>
    <m/>
    <m/>
    <m/>
    <x v="31"/>
    <n v="31"/>
    <d v="2020-05-01T00:00:00"/>
    <d v="2021-07-01T00:00:00"/>
    <n v="14"/>
    <n v="0"/>
    <x v="14"/>
    <n v="10"/>
    <x v="32"/>
  </r>
  <r>
    <n v="100028"/>
    <x v="1"/>
    <m/>
    <m/>
    <m/>
    <x v="31"/>
    <n v="36"/>
    <d v="2020-05-01T00:00:00"/>
    <d v="2021-07-01T00:00:00"/>
    <n v="14"/>
    <n v="0"/>
    <x v="15"/>
    <n v="10"/>
    <x v="32"/>
  </r>
  <r>
    <n v="100028"/>
    <x v="1"/>
    <m/>
    <m/>
    <m/>
    <x v="31"/>
    <n v="28"/>
    <d v="2020-05-01T00:00:00"/>
    <d v="2021-07-01T00:00:00"/>
    <n v="14"/>
    <n v="0"/>
    <x v="16"/>
    <n v="10"/>
    <x v="32"/>
  </r>
  <r>
    <n v="100028"/>
    <x v="1"/>
    <m/>
    <m/>
    <m/>
    <x v="31"/>
    <n v="24"/>
    <d v="2020-05-01T00:00:00"/>
    <d v="2021-07-01T00:00:00"/>
    <n v="14"/>
    <n v="0"/>
    <x v="17"/>
    <n v="10"/>
    <x v="32"/>
  </r>
  <r>
    <n v="100028"/>
    <x v="1"/>
    <m/>
    <m/>
    <m/>
    <x v="31"/>
    <n v="32"/>
    <d v="2020-05-01T00:00:00"/>
    <d v="2021-07-01T00:00:00"/>
    <n v="14"/>
    <n v="0"/>
    <x v="18"/>
    <n v="10"/>
    <x v="32"/>
  </r>
  <r>
    <n v="100028"/>
    <x v="1"/>
    <m/>
    <m/>
    <m/>
    <x v="31"/>
    <n v="25"/>
    <d v="2020-05-01T00:00:00"/>
    <d v="2021-07-01T00:00:00"/>
    <n v="14"/>
    <n v="0"/>
    <x v="19"/>
    <n v="10"/>
    <x v="32"/>
  </r>
  <r>
    <n v="100028"/>
    <x v="1"/>
    <m/>
    <m/>
    <m/>
    <x v="31"/>
    <n v="33"/>
    <d v="2020-05-01T00:00:00"/>
    <d v="2021-07-01T00:00:00"/>
    <n v="14"/>
    <n v="0"/>
    <x v="20"/>
    <n v="10"/>
    <x v="32"/>
  </r>
  <r>
    <n v="100028"/>
    <x v="1"/>
    <m/>
    <m/>
    <m/>
    <x v="31"/>
    <n v="31"/>
    <d v="2020-05-01T00:00:00"/>
    <d v="2021-07-01T00:00:00"/>
    <n v="14"/>
    <n v="0"/>
    <x v="21"/>
    <n v="10"/>
    <x v="32"/>
  </r>
  <r>
    <n v="100028"/>
    <x v="1"/>
    <m/>
    <m/>
    <m/>
    <x v="31"/>
    <n v="31"/>
    <d v="2020-05-01T00:00:00"/>
    <d v="2021-07-01T00:00:00"/>
    <n v="14"/>
    <n v="0"/>
    <x v="22"/>
    <n v="10"/>
    <x v="32"/>
  </r>
  <r>
    <n v="100028"/>
    <x v="1"/>
    <m/>
    <m/>
    <m/>
    <x v="31"/>
    <n v="32"/>
    <d v="2020-05-01T00:00:00"/>
    <d v="2021-07-01T00:00:00"/>
    <n v="14"/>
    <n v="0"/>
    <x v="23"/>
    <n v="10"/>
    <x v="32"/>
  </r>
  <r>
    <n v="100029"/>
    <x v="0"/>
    <m/>
    <m/>
    <m/>
    <x v="0"/>
    <n v="9"/>
    <d v="2020-05-01T00:00:00"/>
    <d v="2020-06-01T00:00:00"/>
    <n v="1"/>
    <n v="12"/>
    <x v="10"/>
    <e v="#DIV/0!"/>
    <x v="0"/>
  </r>
  <r>
    <n v="100029"/>
    <x v="0"/>
    <m/>
    <m/>
    <m/>
    <x v="0"/>
    <n v="8"/>
    <d v="2020-05-01T00:00:00"/>
    <d v="2020-06-01T00:00:00"/>
    <n v="1"/>
    <n v="12"/>
    <x v="11"/>
    <e v="#DIV/0!"/>
    <x v="0"/>
  </r>
  <r>
    <n v="100030"/>
    <x v="0"/>
    <m/>
    <m/>
    <m/>
    <x v="0"/>
    <n v="8"/>
    <d v="2020-05-01T00:00:00"/>
    <d v="2021-07-01T00:00:00"/>
    <n v="14"/>
    <n v="0"/>
    <x v="10"/>
    <e v="#DIV/0!"/>
    <x v="0"/>
  </r>
  <r>
    <n v="100030"/>
    <x v="0"/>
    <m/>
    <m/>
    <m/>
    <x v="0"/>
    <n v="7"/>
    <d v="2020-05-01T00:00:00"/>
    <d v="2021-07-01T00:00:00"/>
    <n v="14"/>
    <n v="0"/>
    <x v="11"/>
    <e v="#DIV/0!"/>
    <x v="0"/>
  </r>
  <r>
    <n v="100030"/>
    <x v="0"/>
    <m/>
    <m/>
    <m/>
    <x v="0"/>
    <n v="9"/>
    <d v="2020-05-01T00:00:00"/>
    <d v="2021-07-01T00:00:00"/>
    <n v="14"/>
    <n v="0"/>
    <x v="12"/>
    <e v="#DIV/0!"/>
    <x v="0"/>
  </r>
  <r>
    <n v="100030"/>
    <x v="0"/>
    <m/>
    <m/>
    <m/>
    <x v="0"/>
    <n v="8"/>
    <d v="2020-05-01T00:00:00"/>
    <d v="2021-07-01T00:00:00"/>
    <n v="14"/>
    <n v="0"/>
    <x v="13"/>
    <e v="#DIV/0!"/>
    <x v="0"/>
  </r>
  <r>
    <n v="100030"/>
    <x v="0"/>
    <m/>
    <m/>
    <m/>
    <x v="0"/>
    <n v="7"/>
    <d v="2020-05-01T00:00:00"/>
    <d v="2021-07-01T00:00:00"/>
    <n v="14"/>
    <n v="0"/>
    <x v="14"/>
    <e v="#DIV/0!"/>
    <x v="0"/>
  </r>
  <r>
    <n v="100030"/>
    <x v="0"/>
    <m/>
    <m/>
    <m/>
    <x v="0"/>
    <n v="7"/>
    <d v="2020-05-01T00:00:00"/>
    <d v="2021-07-01T00:00:00"/>
    <n v="14"/>
    <n v="0"/>
    <x v="15"/>
    <e v="#DIV/0!"/>
    <x v="0"/>
  </r>
  <r>
    <n v="100030"/>
    <x v="0"/>
    <m/>
    <m/>
    <m/>
    <x v="0"/>
    <n v="9"/>
    <d v="2020-05-01T00:00:00"/>
    <d v="2021-07-01T00:00:00"/>
    <n v="14"/>
    <n v="0"/>
    <x v="16"/>
    <e v="#DIV/0!"/>
    <x v="0"/>
  </r>
  <r>
    <n v="100030"/>
    <x v="0"/>
    <m/>
    <m/>
    <m/>
    <x v="0"/>
    <n v="9"/>
    <d v="2020-05-01T00:00:00"/>
    <d v="2021-07-01T00:00:00"/>
    <n v="14"/>
    <n v="0"/>
    <x v="17"/>
    <e v="#DIV/0!"/>
    <x v="0"/>
  </r>
  <r>
    <n v="100030"/>
    <x v="0"/>
    <m/>
    <m/>
    <m/>
    <x v="0"/>
    <n v="8"/>
    <d v="2020-05-01T00:00:00"/>
    <d v="2021-07-01T00:00:00"/>
    <n v="14"/>
    <n v="0"/>
    <x v="18"/>
    <e v="#DIV/0!"/>
    <x v="0"/>
  </r>
  <r>
    <n v="100030"/>
    <x v="0"/>
    <m/>
    <m/>
    <m/>
    <x v="0"/>
    <n v="8"/>
    <d v="2020-05-01T00:00:00"/>
    <d v="2021-07-01T00:00:00"/>
    <n v="14"/>
    <n v="0"/>
    <x v="19"/>
    <e v="#DIV/0!"/>
    <x v="0"/>
  </r>
  <r>
    <n v="100030"/>
    <x v="0"/>
    <m/>
    <m/>
    <m/>
    <x v="0"/>
    <n v="8"/>
    <d v="2020-05-01T00:00:00"/>
    <d v="2021-07-01T00:00:00"/>
    <n v="14"/>
    <n v="0"/>
    <x v="20"/>
    <e v="#DIV/0!"/>
    <x v="0"/>
  </r>
  <r>
    <n v="100030"/>
    <x v="0"/>
    <m/>
    <m/>
    <m/>
    <x v="0"/>
    <n v="8"/>
    <d v="2020-05-01T00:00:00"/>
    <d v="2021-07-01T00:00:00"/>
    <n v="14"/>
    <n v="0"/>
    <x v="21"/>
    <e v="#DIV/0!"/>
    <x v="0"/>
  </r>
  <r>
    <n v="100030"/>
    <x v="0"/>
    <m/>
    <m/>
    <m/>
    <x v="0"/>
    <n v="9"/>
    <d v="2020-05-01T00:00:00"/>
    <d v="2021-07-01T00:00:00"/>
    <n v="14"/>
    <n v="0"/>
    <x v="22"/>
    <e v="#DIV/0!"/>
    <x v="0"/>
  </r>
  <r>
    <n v="100030"/>
    <x v="0"/>
    <m/>
    <m/>
    <m/>
    <x v="0"/>
    <n v="8"/>
    <d v="2020-05-01T00:00:00"/>
    <d v="2021-07-01T00:00:00"/>
    <n v="14"/>
    <n v="0"/>
    <x v="23"/>
    <e v="#DIV/0!"/>
    <x v="0"/>
  </r>
  <r>
    <n v="100031"/>
    <x v="0"/>
    <m/>
    <m/>
    <m/>
    <x v="0"/>
    <n v="5"/>
    <d v="2020-05-01T00:00:00"/>
    <d v="2021-07-01T00:00:00"/>
    <n v="14"/>
    <n v="0"/>
    <x v="10"/>
    <e v="#DIV/0!"/>
    <x v="0"/>
  </r>
  <r>
    <n v="100031"/>
    <x v="0"/>
    <m/>
    <m/>
    <m/>
    <x v="0"/>
    <n v="5"/>
    <d v="2020-05-01T00:00:00"/>
    <d v="2021-07-01T00:00:00"/>
    <n v="14"/>
    <n v="0"/>
    <x v="11"/>
    <e v="#DIV/0!"/>
    <x v="0"/>
  </r>
  <r>
    <n v="100031"/>
    <x v="0"/>
    <m/>
    <m/>
    <m/>
    <x v="0"/>
    <n v="6"/>
    <d v="2020-05-01T00:00:00"/>
    <d v="2021-07-01T00:00:00"/>
    <n v="14"/>
    <n v="0"/>
    <x v="12"/>
    <e v="#DIV/0!"/>
    <x v="0"/>
  </r>
  <r>
    <n v="100031"/>
    <x v="0"/>
    <m/>
    <m/>
    <m/>
    <x v="0"/>
    <n v="6"/>
    <d v="2020-05-01T00:00:00"/>
    <d v="2021-07-01T00:00:00"/>
    <n v="14"/>
    <n v="0"/>
    <x v="13"/>
    <e v="#DIV/0!"/>
    <x v="0"/>
  </r>
  <r>
    <n v="100031"/>
    <x v="0"/>
    <m/>
    <m/>
    <m/>
    <x v="0"/>
    <n v="5"/>
    <d v="2020-05-01T00:00:00"/>
    <d v="2021-07-01T00:00:00"/>
    <n v="14"/>
    <n v="0"/>
    <x v="14"/>
    <e v="#DIV/0!"/>
    <x v="0"/>
  </r>
  <r>
    <n v="100031"/>
    <x v="0"/>
    <m/>
    <m/>
    <m/>
    <x v="0"/>
    <n v="7"/>
    <d v="2020-05-01T00:00:00"/>
    <d v="2021-07-01T00:00:00"/>
    <n v="14"/>
    <n v="0"/>
    <x v="15"/>
    <e v="#DIV/0!"/>
    <x v="0"/>
  </r>
  <r>
    <n v="100031"/>
    <x v="0"/>
    <m/>
    <m/>
    <m/>
    <x v="0"/>
    <n v="6"/>
    <d v="2020-05-01T00:00:00"/>
    <d v="2021-07-01T00:00:00"/>
    <n v="14"/>
    <n v="0"/>
    <x v="16"/>
    <e v="#DIV/0!"/>
    <x v="0"/>
  </r>
  <r>
    <n v="100031"/>
    <x v="0"/>
    <m/>
    <m/>
    <m/>
    <x v="0"/>
    <n v="5"/>
    <d v="2020-05-01T00:00:00"/>
    <d v="2021-07-01T00:00:00"/>
    <n v="14"/>
    <n v="0"/>
    <x v="17"/>
    <e v="#DIV/0!"/>
    <x v="0"/>
  </r>
  <r>
    <n v="100031"/>
    <x v="0"/>
    <m/>
    <m/>
    <m/>
    <x v="0"/>
    <n v="6"/>
    <d v="2020-05-01T00:00:00"/>
    <d v="2021-07-01T00:00:00"/>
    <n v="14"/>
    <n v="0"/>
    <x v="18"/>
    <e v="#DIV/0!"/>
    <x v="0"/>
  </r>
  <r>
    <n v="100031"/>
    <x v="0"/>
    <m/>
    <m/>
    <m/>
    <x v="0"/>
    <n v="5"/>
    <d v="2020-05-01T00:00:00"/>
    <d v="2021-07-01T00:00:00"/>
    <n v="14"/>
    <n v="0"/>
    <x v="19"/>
    <e v="#DIV/0!"/>
    <x v="0"/>
  </r>
  <r>
    <n v="100031"/>
    <x v="0"/>
    <m/>
    <m/>
    <m/>
    <x v="0"/>
    <n v="5"/>
    <d v="2020-05-01T00:00:00"/>
    <d v="2021-07-01T00:00:00"/>
    <n v="14"/>
    <n v="0"/>
    <x v="20"/>
    <e v="#DIV/0!"/>
    <x v="0"/>
  </r>
  <r>
    <n v="100031"/>
    <x v="0"/>
    <m/>
    <m/>
    <m/>
    <x v="0"/>
    <n v="5"/>
    <d v="2020-05-01T00:00:00"/>
    <d v="2021-07-01T00:00:00"/>
    <n v="14"/>
    <n v="0"/>
    <x v="21"/>
    <e v="#DIV/0!"/>
    <x v="0"/>
  </r>
  <r>
    <n v="100031"/>
    <x v="0"/>
    <m/>
    <m/>
    <m/>
    <x v="0"/>
    <n v="4"/>
    <d v="2020-05-01T00:00:00"/>
    <d v="2021-07-01T00:00:00"/>
    <n v="14"/>
    <n v="0"/>
    <x v="22"/>
    <e v="#DIV/0!"/>
    <x v="0"/>
  </r>
  <r>
    <n v="100031"/>
    <x v="0"/>
    <m/>
    <m/>
    <m/>
    <x v="0"/>
    <n v="4"/>
    <d v="2020-05-01T00:00:00"/>
    <d v="2021-07-01T00:00:00"/>
    <n v="14"/>
    <n v="0"/>
    <x v="23"/>
    <e v="#DIV/0!"/>
    <x v="0"/>
  </r>
  <r>
    <n v="100032"/>
    <x v="0"/>
    <m/>
    <m/>
    <m/>
    <x v="0"/>
    <n v="5"/>
    <d v="2020-05-01T00:00:00"/>
    <d v="2021-03-01T00:00:00"/>
    <n v="10"/>
    <n v="3"/>
    <x v="10"/>
    <e v="#DIV/0!"/>
    <x v="0"/>
  </r>
  <r>
    <n v="100032"/>
    <x v="0"/>
    <m/>
    <m/>
    <m/>
    <x v="0"/>
    <n v="5"/>
    <d v="2020-05-01T00:00:00"/>
    <d v="2021-03-01T00:00:00"/>
    <n v="10"/>
    <n v="3"/>
    <x v="11"/>
    <e v="#DIV/0!"/>
    <x v="0"/>
  </r>
  <r>
    <n v="100032"/>
    <x v="0"/>
    <m/>
    <m/>
    <m/>
    <x v="0"/>
    <n v="5"/>
    <d v="2020-05-01T00:00:00"/>
    <d v="2021-03-01T00:00:00"/>
    <n v="10"/>
    <n v="3"/>
    <x v="12"/>
    <e v="#DIV/0!"/>
    <x v="0"/>
  </r>
  <r>
    <n v="100032"/>
    <x v="0"/>
    <m/>
    <m/>
    <m/>
    <x v="0"/>
    <n v="5"/>
    <d v="2020-05-01T00:00:00"/>
    <d v="2021-03-01T00:00:00"/>
    <n v="10"/>
    <n v="3"/>
    <x v="13"/>
    <e v="#DIV/0!"/>
    <x v="0"/>
  </r>
  <r>
    <n v="100032"/>
    <x v="0"/>
    <m/>
    <m/>
    <m/>
    <x v="0"/>
    <n v="3"/>
    <d v="2020-05-01T00:00:00"/>
    <d v="2021-03-01T00:00:00"/>
    <n v="10"/>
    <n v="3"/>
    <x v="14"/>
    <e v="#DIV/0!"/>
    <x v="0"/>
  </r>
  <r>
    <n v="100032"/>
    <x v="0"/>
    <m/>
    <m/>
    <m/>
    <x v="0"/>
    <n v="6"/>
    <d v="2020-05-01T00:00:00"/>
    <d v="2021-03-01T00:00:00"/>
    <n v="10"/>
    <n v="3"/>
    <x v="15"/>
    <e v="#DIV/0!"/>
    <x v="0"/>
  </r>
  <r>
    <n v="100032"/>
    <x v="0"/>
    <m/>
    <m/>
    <m/>
    <x v="0"/>
    <n v="4"/>
    <d v="2020-05-01T00:00:00"/>
    <d v="2021-03-01T00:00:00"/>
    <n v="10"/>
    <n v="3"/>
    <x v="16"/>
    <e v="#DIV/0!"/>
    <x v="0"/>
  </r>
  <r>
    <n v="100032"/>
    <x v="0"/>
    <m/>
    <m/>
    <m/>
    <x v="0"/>
    <n v="6"/>
    <d v="2020-05-01T00:00:00"/>
    <d v="2021-03-01T00:00:00"/>
    <n v="10"/>
    <n v="3"/>
    <x v="17"/>
    <e v="#DIV/0!"/>
    <x v="0"/>
  </r>
  <r>
    <n v="100032"/>
    <x v="0"/>
    <m/>
    <m/>
    <m/>
    <x v="0"/>
    <n v="5"/>
    <d v="2020-05-01T00:00:00"/>
    <d v="2021-03-01T00:00:00"/>
    <n v="10"/>
    <n v="3"/>
    <x v="18"/>
    <e v="#DIV/0!"/>
    <x v="0"/>
  </r>
  <r>
    <n v="100032"/>
    <x v="0"/>
    <m/>
    <m/>
    <m/>
    <x v="0"/>
    <n v="5"/>
    <d v="2020-05-01T00:00:00"/>
    <d v="2021-03-01T00:00:00"/>
    <n v="10"/>
    <n v="3"/>
    <x v="19"/>
    <e v="#DIV/0!"/>
    <x v="0"/>
  </r>
  <r>
    <n v="100032"/>
    <x v="0"/>
    <m/>
    <m/>
    <m/>
    <x v="0"/>
    <n v="5"/>
    <d v="2020-05-01T00:00:00"/>
    <d v="2021-03-01T00:00:00"/>
    <n v="10"/>
    <n v="3"/>
    <x v="20"/>
    <e v="#DIV/0!"/>
    <x v="0"/>
  </r>
  <r>
    <n v="100033"/>
    <x v="0"/>
    <m/>
    <m/>
    <m/>
    <x v="0"/>
    <n v="2"/>
    <d v="2020-05-01T00:00:00"/>
    <d v="2021-02-01T00:00:00"/>
    <n v="9"/>
    <n v="4"/>
    <x v="10"/>
    <e v="#DIV/0!"/>
    <x v="0"/>
  </r>
  <r>
    <n v="100033"/>
    <x v="0"/>
    <m/>
    <m/>
    <m/>
    <x v="0"/>
    <n v="2"/>
    <d v="2020-05-01T00:00:00"/>
    <d v="2021-02-01T00:00:00"/>
    <n v="9"/>
    <n v="4"/>
    <x v="11"/>
    <e v="#DIV/0!"/>
    <x v="0"/>
  </r>
  <r>
    <n v="100033"/>
    <x v="0"/>
    <m/>
    <m/>
    <m/>
    <x v="0"/>
    <n v="2"/>
    <d v="2020-05-01T00:00:00"/>
    <d v="2021-02-01T00:00:00"/>
    <n v="9"/>
    <n v="4"/>
    <x v="12"/>
    <e v="#DIV/0!"/>
    <x v="0"/>
  </r>
  <r>
    <n v="100033"/>
    <x v="0"/>
    <m/>
    <m/>
    <m/>
    <x v="0"/>
    <n v="2"/>
    <d v="2020-05-01T00:00:00"/>
    <d v="2021-02-01T00:00:00"/>
    <n v="9"/>
    <n v="4"/>
    <x v="13"/>
    <e v="#DIV/0!"/>
    <x v="0"/>
  </r>
  <r>
    <n v="100033"/>
    <x v="0"/>
    <m/>
    <m/>
    <m/>
    <x v="0"/>
    <n v="2"/>
    <d v="2020-05-01T00:00:00"/>
    <d v="2021-02-01T00:00:00"/>
    <n v="9"/>
    <n v="4"/>
    <x v="14"/>
    <e v="#DIV/0!"/>
    <x v="0"/>
  </r>
  <r>
    <n v="100033"/>
    <x v="0"/>
    <m/>
    <m/>
    <m/>
    <x v="0"/>
    <n v="2"/>
    <d v="2020-05-01T00:00:00"/>
    <d v="2021-02-01T00:00:00"/>
    <n v="9"/>
    <n v="4"/>
    <x v="15"/>
    <e v="#DIV/0!"/>
    <x v="0"/>
  </r>
  <r>
    <n v="100033"/>
    <x v="0"/>
    <m/>
    <m/>
    <m/>
    <x v="0"/>
    <n v="2"/>
    <d v="2020-05-01T00:00:00"/>
    <d v="2021-02-01T00:00:00"/>
    <n v="9"/>
    <n v="4"/>
    <x v="16"/>
    <e v="#DIV/0!"/>
    <x v="0"/>
  </r>
  <r>
    <n v="100033"/>
    <x v="0"/>
    <m/>
    <m/>
    <m/>
    <x v="0"/>
    <n v="2"/>
    <d v="2020-05-01T00:00:00"/>
    <d v="2021-02-01T00:00:00"/>
    <n v="9"/>
    <n v="4"/>
    <x v="17"/>
    <e v="#DIV/0!"/>
    <x v="0"/>
  </r>
  <r>
    <n v="100033"/>
    <x v="0"/>
    <m/>
    <m/>
    <m/>
    <x v="0"/>
    <n v="2"/>
    <d v="2020-05-01T00:00:00"/>
    <d v="2021-02-01T00:00:00"/>
    <n v="9"/>
    <n v="4"/>
    <x v="18"/>
    <e v="#DIV/0!"/>
    <x v="0"/>
  </r>
  <r>
    <n v="100033"/>
    <x v="0"/>
    <m/>
    <m/>
    <m/>
    <x v="0"/>
    <n v="2"/>
    <d v="2020-05-01T00:00:00"/>
    <d v="2021-02-01T00:00:00"/>
    <n v="9"/>
    <n v="4"/>
    <x v="19"/>
    <e v="#DIV/0!"/>
    <x v="0"/>
  </r>
  <r>
    <n v="100034"/>
    <x v="0"/>
    <m/>
    <m/>
    <m/>
    <x v="0"/>
    <n v="2"/>
    <d v="2020-05-01T00:00:00"/>
    <d v="2021-05-01T00:00:00"/>
    <n v="12"/>
    <n v="1"/>
    <x v="10"/>
    <e v="#DIV/0!"/>
    <x v="0"/>
  </r>
  <r>
    <n v="100034"/>
    <x v="0"/>
    <m/>
    <m/>
    <m/>
    <x v="0"/>
    <n v="2"/>
    <d v="2020-05-01T00:00:00"/>
    <d v="2021-05-01T00:00:00"/>
    <n v="12"/>
    <n v="1"/>
    <x v="11"/>
    <e v="#DIV/0!"/>
    <x v="0"/>
  </r>
  <r>
    <n v="100034"/>
    <x v="0"/>
    <m/>
    <m/>
    <m/>
    <x v="0"/>
    <n v="2"/>
    <d v="2020-05-01T00:00:00"/>
    <d v="2021-05-01T00:00:00"/>
    <n v="12"/>
    <n v="1"/>
    <x v="12"/>
    <e v="#DIV/0!"/>
    <x v="0"/>
  </r>
  <r>
    <n v="100034"/>
    <x v="0"/>
    <m/>
    <m/>
    <m/>
    <x v="0"/>
    <n v="2"/>
    <d v="2020-05-01T00:00:00"/>
    <d v="2021-05-01T00:00:00"/>
    <n v="12"/>
    <n v="1"/>
    <x v="13"/>
    <e v="#DIV/0!"/>
    <x v="0"/>
  </r>
  <r>
    <n v="100034"/>
    <x v="0"/>
    <m/>
    <m/>
    <m/>
    <x v="0"/>
    <n v="2"/>
    <d v="2020-05-01T00:00:00"/>
    <d v="2021-05-01T00:00:00"/>
    <n v="12"/>
    <n v="1"/>
    <x v="14"/>
    <e v="#DIV/0!"/>
    <x v="0"/>
  </r>
  <r>
    <n v="100034"/>
    <x v="0"/>
    <m/>
    <m/>
    <m/>
    <x v="0"/>
    <n v="2"/>
    <d v="2020-05-01T00:00:00"/>
    <d v="2021-05-01T00:00:00"/>
    <n v="12"/>
    <n v="1"/>
    <x v="15"/>
    <e v="#DIV/0!"/>
    <x v="0"/>
  </r>
  <r>
    <n v="100034"/>
    <x v="0"/>
    <m/>
    <m/>
    <m/>
    <x v="0"/>
    <n v="2"/>
    <d v="2020-05-01T00:00:00"/>
    <d v="2021-05-01T00:00:00"/>
    <n v="12"/>
    <n v="1"/>
    <x v="16"/>
    <e v="#DIV/0!"/>
    <x v="0"/>
  </r>
  <r>
    <n v="100034"/>
    <x v="0"/>
    <m/>
    <m/>
    <m/>
    <x v="0"/>
    <n v="2"/>
    <d v="2020-05-01T00:00:00"/>
    <d v="2021-05-01T00:00:00"/>
    <n v="12"/>
    <n v="1"/>
    <x v="17"/>
    <e v="#DIV/0!"/>
    <x v="0"/>
  </r>
  <r>
    <n v="100034"/>
    <x v="0"/>
    <m/>
    <m/>
    <m/>
    <x v="0"/>
    <n v="2"/>
    <d v="2020-05-01T00:00:00"/>
    <d v="2021-05-01T00:00:00"/>
    <n v="12"/>
    <n v="1"/>
    <x v="18"/>
    <e v="#DIV/0!"/>
    <x v="0"/>
  </r>
  <r>
    <n v="100034"/>
    <x v="0"/>
    <m/>
    <m/>
    <m/>
    <x v="0"/>
    <n v="2"/>
    <d v="2020-05-01T00:00:00"/>
    <d v="2021-05-01T00:00:00"/>
    <n v="12"/>
    <n v="1"/>
    <x v="19"/>
    <e v="#DIV/0!"/>
    <x v="0"/>
  </r>
  <r>
    <n v="100034"/>
    <x v="0"/>
    <m/>
    <m/>
    <m/>
    <x v="0"/>
    <n v="2"/>
    <d v="2020-05-01T00:00:00"/>
    <d v="2021-05-01T00:00:00"/>
    <n v="12"/>
    <n v="1"/>
    <x v="20"/>
    <e v="#DIV/0!"/>
    <x v="0"/>
  </r>
  <r>
    <n v="100034"/>
    <x v="0"/>
    <m/>
    <m/>
    <m/>
    <x v="0"/>
    <n v="2"/>
    <d v="2020-05-01T00:00:00"/>
    <d v="2021-05-01T00:00:00"/>
    <n v="12"/>
    <n v="1"/>
    <x v="21"/>
    <e v="#DIV/0!"/>
    <x v="0"/>
  </r>
  <r>
    <n v="100034"/>
    <x v="0"/>
    <m/>
    <m/>
    <m/>
    <x v="0"/>
    <n v="2"/>
    <d v="2020-05-01T00:00:00"/>
    <d v="2021-05-01T00:00:00"/>
    <n v="12"/>
    <n v="1"/>
    <x v="22"/>
    <e v="#DIV/0!"/>
    <x v="0"/>
  </r>
  <r>
    <n v="100035"/>
    <x v="0"/>
    <m/>
    <m/>
    <m/>
    <x v="0"/>
    <n v="2"/>
    <d v="2020-05-01T00:00:00"/>
    <d v="2021-02-01T00:00:00"/>
    <n v="9"/>
    <n v="4"/>
    <x v="10"/>
    <e v="#DIV/0!"/>
    <x v="0"/>
  </r>
  <r>
    <n v="100035"/>
    <x v="0"/>
    <m/>
    <m/>
    <m/>
    <x v="0"/>
    <n v="2"/>
    <d v="2020-05-01T00:00:00"/>
    <d v="2021-02-01T00:00:00"/>
    <n v="9"/>
    <n v="4"/>
    <x v="11"/>
    <e v="#DIV/0!"/>
    <x v="0"/>
  </r>
  <r>
    <n v="100035"/>
    <x v="0"/>
    <m/>
    <m/>
    <m/>
    <x v="0"/>
    <n v="2"/>
    <d v="2020-05-01T00:00:00"/>
    <d v="2021-02-01T00:00:00"/>
    <n v="9"/>
    <n v="4"/>
    <x v="12"/>
    <e v="#DIV/0!"/>
    <x v="0"/>
  </r>
  <r>
    <n v="100035"/>
    <x v="0"/>
    <m/>
    <m/>
    <m/>
    <x v="0"/>
    <n v="1"/>
    <d v="2020-05-01T00:00:00"/>
    <d v="2021-02-01T00:00:00"/>
    <n v="9"/>
    <n v="4"/>
    <x v="13"/>
    <e v="#DIV/0!"/>
    <x v="0"/>
  </r>
  <r>
    <n v="100035"/>
    <x v="0"/>
    <m/>
    <m/>
    <m/>
    <x v="0"/>
    <n v="2"/>
    <d v="2020-05-01T00:00:00"/>
    <d v="2021-02-01T00:00:00"/>
    <n v="9"/>
    <n v="4"/>
    <x v="14"/>
    <e v="#DIV/0!"/>
    <x v="0"/>
  </r>
  <r>
    <n v="100035"/>
    <x v="0"/>
    <m/>
    <m/>
    <m/>
    <x v="0"/>
    <n v="2"/>
    <d v="2020-05-01T00:00:00"/>
    <d v="2021-02-01T00:00:00"/>
    <n v="9"/>
    <n v="4"/>
    <x v="15"/>
    <e v="#DIV/0!"/>
    <x v="0"/>
  </r>
  <r>
    <n v="100035"/>
    <x v="0"/>
    <m/>
    <m/>
    <m/>
    <x v="0"/>
    <n v="2"/>
    <d v="2020-05-01T00:00:00"/>
    <d v="2021-02-01T00:00:00"/>
    <n v="9"/>
    <n v="4"/>
    <x v="16"/>
    <e v="#DIV/0!"/>
    <x v="0"/>
  </r>
  <r>
    <n v="100035"/>
    <x v="0"/>
    <m/>
    <m/>
    <m/>
    <x v="0"/>
    <n v="2"/>
    <d v="2020-05-01T00:00:00"/>
    <d v="2021-02-01T00:00:00"/>
    <n v="9"/>
    <n v="4"/>
    <x v="17"/>
    <e v="#DIV/0!"/>
    <x v="0"/>
  </r>
  <r>
    <n v="100035"/>
    <x v="0"/>
    <m/>
    <m/>
    <m/>
    <x v="0"/>
    <n v="2"/>
    <d v="2020-05-01T00:00:00"/>
    <d v="2021-02-01T00:00:00"/>
    <n v="9"/>
    <n v="4"/>
    <x v="18"/>
    <e v="#DIV/0!"/>
    <x v="0"/>
  </r>
  <r>
    <n v="100035"/>
    <x v="0"/>
    <m/>
    <m/>
    <m/>
    <x v="0"/>
    <n v="2"/>
    <d v="2020-05-01T00:00:00"/>
    <d v="2021-02-01T00:00:00"/>
    <n v="9"/>
    <n v="4"/>
    <x v="19"/>
    <e v="#DIV/0!"/>
    <x v="0"/>
  </r>
  <r>
    <n v="100036"/>
    <x v="0"/>
    <m/>
    <m/>
    <m/>
    <x v="0"/>
    <n v="2"/>
    <d v="2020-05-01T00:00:00"/>
    <d v="2021-07-01T00:00:00"/>
    <n v="14"/>
    <n v="0"/>
    <x v="10"/>
    <e v="#DIV/0!"/>
    <x v="0"/>
  </r>
  <r>
    <n v="100036"/>
    <x v="1"/>
    <m/>
    <m/>
    <m/>
    <x v="9"/>
    <n v="2"/>
    <d v="2020-05-01T00:00:00"/>
    <d v="2021-07-01T00:00:00"/>
    <n v="14"/>
    <n v="0"/>
    <x v="11"/>
    <n v="10"/>
    <x v="12"/>
  </r>
  <r>
    <n v="100036"/>
    <x v="1"/>
    <m/>
    <m/>
    <m/>
    <x v="9"/>
    <n v="2"/>
    <d v="2020-05-01T00:00:00"/>
    <d v="2021-07-01T00:00:00"/>
    <n v="14"/>
    <n v="0"/>
    <x v="12"/>
    <n v="10"/>
    <x v="12"/>
  </r>
  <r>
    <n v="100036"/>
    <x v="1"/>
    <m/>
    <m/>
    <m/>
    <x v="9"/>
    <n v="2"/>
    <d v="2020-05-01T00:00:00"/>
    <d v="2021-07-01T00:00:00"/>
    <n v="14"/>
    <n v="0"/>
    <x v="13"/>
    <n v="10"/>
    <x v="12"/>
  </r>
  <r>
    <n v="100036"/>
    <x v="1"/>
    <m/>
    <m/>
    <m/>
    <x v="9"/>
    <n v="2"/>
    <d v="2020-05-01T00:00:00"/>
    <d v="2021-07-01T00:00:00"/>
    <n v="14"/>
    <n v="0"/>
    <x v="14"/>
    <n v="10"/>
    <x v="12"/>
  </r>
  <r>
    <n v="100036"/>
    <x v="1"/>
    <m/>
    <m/>
    <m/>
    <x v="9"/>
    <n v="2"/>
    <d v="2020-05-01T00:00:00"/>
    <d v="2021-07-01T00:00:00"/>
    <n v="14"/>
    <n v="0"/>
    <x v="15"/>
    <n v="10"/>
    <x v="12"/>
  </r>
  <r>
    <n v="100036"/>
    <x v="1"/>
    <m/>
    <m/>
    <m/>
    <x v="9"/>
    <n v="2"/>
    <d v="2020-05-01T00:00:00"/>
    <d v="2021-07-01T00:00:00"/>
    <n v="14"/>
    <n v="0"/>
    <x v="16"/>
    <n v="10"/>
    <x v="12"/>
  </r>
  <r>
    <n v="100036"/>
    <x v="1"/>
    <m/>
    <m/>
    <m/>
    <x v="9"/>
    <n v="2"/>
    <d v="2020-05-01T00:00:00"/>
    <d v="2021-07-01T00:00:00"/>
    <n v="14"/>
    <n v="0"/>
    <x v="17"/>
    <n v="10"/>
    <x v="12"/>
  </r>
  <r>
    <n v="100036"/>
    <x v="1"/>
    <m/>
    <m/>
    <m/>
    <x v="9"/>
    <n v="2"/>
    <d v="2020-05-01T00:00:00"/>
    <d v="2021-07-01T00:00:00"/>
    <n v="14"/>
    <n v="0"/>
    <x v="18"/>
    <n v="10"/>
    <x v="12"/>
  </r>
  <r>
    <n v="100036"/>
    <x v="1"/>
    <m/>
    <m/>
    <m/>
    <x v="9"/>
    <n v="2"/>
    <d v="2020-05-01T00:00:00"/>
    <d v="2021-07-01T00:00:00"/>
    <n v="14"/>
    <n v="0"/>
    <x v="19"/>
    <n v="10"/>
    <x v="12"/>
  </r>
  <r>
    <n v="100036"/>
    <x v="1"/>
    <m/>
    <m/>
    <m/>
    <x v="9"/>
    <n v="2"/>
    <d v="2020-05-01T00:00:00"/>
    <d v="2021-07-01T00:00:00"/>
    <n v="14"/>
    <n v="0"/>
    <x v="20"/>
    <n v="10"/>
    <x v="12"/>
  </r>
  <r>
    <n v="100036"/>
    <x v="1"/>
    <m/>
    <m/>
    <m/>
    <x v="9"/>
    <n v="2"/>
    <d v="2020-05-01T00:00:00"/>
    <d v="2021-07-01T00:00:00"/>
    <n v="14"/>
    <n v="0"/>
    <x v="21"/>
    <n v="10"/>
    <x v="12"/>
  </r>
  <r>
    <n v="100036"/>
    <x v="1"/>
    <m/>
    <m/>
    <m/>
    <x v="9"/>
    <n v="1"/>
    <d v="2020-05-01T00:00:00"/>
    <d v="2021-07-01T00:00:00"/>
    <n v="14"/>
    <n v="0"/>
    <x v="22"/>
    <n v="10"/>
    <x v="12"/>
  </r>
  <r>
    <n v="100036"/>
    <x v="1"/>
    <m/>
    <m/>
    <m/>
    <x v="9"/>
    <n v="2"/>
    <d v="2020-05-01T00:00:00"/>
    <d v="2021-07-01T00:00:00"/>
    <n v="14"/>
    <n v="0"/>
    <x v="23"/>
    <n v="10"/>
    <x v="12"/>
  </r>
  <r>
    <n v="100037"/>
    <x v="0"/>
    <m/>
    <m/>
    <m/>
    <x v="0"/>
    <n v="65"/>
    <d v="2020-06-01T00:00:00"/>
    <d v="2021-07-01T00:00:00"/>
    <n v="13"/>
    <n v="0"/>
    <x v="11"/>
    <e v="#DIV/0!"/>
    <x v="0"/>
  </r>
  <r>
    <n v="100037"/>
    <x v="1"/>
    <m/>
    <m/>
    <m/>
    <x v="33"/>
    <n v="65"/>
    <d v="2020-06-01T00:00:00"/>
    <d v="2021-07-01T00:00:00"/>
    <n v="13"/>
    <n v="0"/>
    <x v="12"/>
    <n v="10"/>
    <x v="38"/>
  </r>
  <r>
    <n v="100037"/>
    <x v="1"/>
    <m/>
    <m/>
    <m/>
    <x v="34"/>
    <n v="61"/>
    <d v="2020-06-01T00:00:00"/>
    <d v="2021-07-01T00:00:00"/>
    <n v="13"/>
    <n v="0"/>
    <x v="13"/>
    <n v="10"/>
    <x v="39"/>
  </r>
  <r>
    <n v="100037"/>
    <x v="1"/>
    <m/>
    <m/>
    <m/>
    <x v="34"/>
    <n v="71"/>
    <d v="2020-06-01T00:00:00"/>
    <d v="2021-07-01T00:00:00"/>
    <n v="13"/>
    <n v="0"/>
    <x v="14"/>
    <n v="10"/>
    <x v="39"/>
  </r>
  <r>
    <n v="100037"/>
    <x v="1"/>
    <m/>
    <m/>
    <m/>
    <x v="34"/>
    <n v="56"/>
    <d v="2020-06-01T00:00:00"/>
    <d v="2021-07-01T00:00:00"/>
    <n v="13"/>
    <n v="0"/>
    <x v="15"/>
    <n v="10"/>
    <x v="39"/>
  </r>
  <r>
    <n v="100037"/>
    <x v="1"/>
    <m/>
    <m/>
    <m/>
    <x v="34"/>
    <n v="73"/>
    <d v="2020-06-01T00:00:00"/>
    <d v="2021-07-01T00:00:00"/>
    <n v="13"/>
    <n v="0"/>
    <x v="16"/>
    <n v="10"/>
    <x v="39"/>
  </r>
  <r>
    <n v="100037"/>
    <x v="1"/>
    <m/>
    <m/>
    <m/>
    <x v="34"/>
    <n v="66"/>
    <d v="2020-06-01T00:00:00"/>
    <d v="2021-07-01T00:00:00"/>
    <n v="13"/>
    <n v="0"/>
    <x v="17"/>
    <n v="10"/>
    <x v="39"/>
  </r>
  <r>
    <n v="100037"/>
    <x v="1"/>
    <m/>
    <m/>
    <m/>
    <x v="34"/>
    <n v="67"/>
    <d v="2020-06-01T00:00:00"/>
    <d v="2021-07-01T00:00:00"/>
    <n v="13"/>
    <n v="0"/>
    <x v="18"/>
    <n v="10"/>
    <x v="39"/>
  </r>
  <r>
    <n v="100037"/>
    <x v="1"/>
    <m/>
    <m/>
    <m/>
    <x v="34"/>
    <n v="62"/>
    <d v="2020-06-01T00:00:00"/>
    <d v="2021-07-01T00:00:00"/>
    <n v="13"/>
    <n v="0"/>
    <x v="19"/>
    <n v="10"/>
    <x v="39"/>
  </r>
  <r>
    <n v="100037"/>
    <x v="1"/>
    <m/>
    <m/>
    <m/>
    <x v="34"/>
    <n v="70"/>
    <d v="2020-06-01T00:00:00"/>
    <d v="2021-07-01T00:00:00"/>
    <n v="13"/>
    <n v="0"/>
    <x v="20"/>
    <n v="10"/>
    <x v="39"/>
  </r>
  <r>
    <n v="100037"/>
    <x v="1"/>
    <m/>
    <m/>
    <m/>
    <x v="34"/>
    <n v="63"/>
    <d v="2020-06-01T00:00:00"/>
    <d v="2021-07-01T00:00:00"/>
    <n v="13"/>
    <n v="0"/>
    <x v="21"/>
    <n v="10"/>
    <x v="39"/>
  </r>
  <r>
    <n v="100037"/>
    <x v="1"/>
    <m/>
    <m/>
    <m/>
    <x v="34"/>
    <n v="56"/>
    <d v="2020-06-01T00:00:00"/>
    <d v="2021-07-01T00:00:00"/>
    <n v="13"/>
    <n v="0"/>
    <x v="22"/>
    <n v="10"/>
    <x v="39"/>
  </r>
  <r>
    <n v="100037"/>
    <x v="1"/>
    <m/>
    <m/>
    <m/>
    <x v="34"/>
    <n v="66"/>
    <d v="2020-06-01T00:00:00"/>
    <d v="2021-07-01T00:00:00"/>
    <n v="13"/>
    <n v="0"/>
    <x v="23"/>
    <n v="10"/>
    <x v="39"/>
  </r>
  <r>
    <n v="100038"/>
    <x v="0"/>
    <m/>
    <m/>
    <m/>
    <x v="0"/>
    <n v="76"/>
    <d v="2020-06-01T00:00:00"/>
    <d v="2021-07-01T00:00:00"/>
    <n v="13"/>
    <n v="0"/>
    <x v="11"/>
    <e v="#DIV/0!"/>
    <x v="0"/>
  </r>
  <r>
    <n v="100038"/>
    <x v="2"/>
    <m/>
    <m/>
    <m/>
    <x v="35"/>
    <n v="65"/>
    <d v="2020-06-01T00:00:00"/>
    <d v="2021-07-01T00:00:00"/>
    <n v="13"/>
    <n v="0"/>
    <x v="12"/>
    <n v="25"/>
    <x v="40"/>
  </r>
  <r>
    <n v="100038"/>
    <x v="2"/>
    <m/>
    <m/>
    <m/>
    <x v="27"/>
    <n v="72"/>
    <d v="2020-06-01T00:00:00"/>
    <d v="2021-07-01T00:00:00"/>
    <n v="13"/>
    <n v="0"/>
    <x v="13"/>
    <n v="25"/>
    <x v="41"/>
  </r>
  <r>
    <n v="100038"/>
    <x v="2"/>
    <m/>
    <m/>
    <m/>
    <x v="13"/>
    <n v="72"/>
    <d v="2020-06-01T00:00:00"/>
    <d v="2021-07-01T00:00:00"/>
    <n v="13"/>
    <n v="0"/>
    <x v="14"/>
    <n v="25"/>
    <x v="16"/>
  </r>
  <r>
    <n v="100038"/>
    <x v="2"/>
    <m/>
    <m/>
    <m/>
    <x v="13"/>
    <n v="52"/>
    <d v="2020-06-01T00:00:00"/>
    <d v="2021-07-01T00:00:00"/>
    <n v="13"/>
    <n v="0"/>
    <x v="15"/>
    <n v="25"/>
    <x v="16"/>
  </r>
  <r>
    <n v="100038"/>
    <x v="2"/>
    <m/>
    <m/>
    <m/>
    <x v="13"/>
    <n v="64"/>
    <d v="2020-06-01T00:00:00"/>
    <d v="2021-07-01T00:00:00"/>
    <n v="13"/>
    <n v="0"/>
    <x v="16"/>
    <n v="25"/>
    <x v="16"/>
  </r>
  <r>
    <n v="100038"/>
    <x v="2"/>
    <m/>
    <m/>
    <m/>
    <x v="13"/>
    <n v="68"/>
    <d v="2020-06-01T00:00:00"/>
    <d v="2021-07-01T00:00:00"/>
    <n v="13"/>
    <n v="0"/>
    <x v="17"/>
    <n v="25"/>
    <x v="16"/>
  </r>
  <r>
    <n v="100038"/>
    <x v="2"/>
    <m/>
    <m/>
    <m/>
    <x v="13"/>
    <n v="61"/>
    <d v="2020-06-01T00:00:00"/>
    <d v="2021-07-01T00:00:00"/>
    <n v="13"/>
    <n v="0"/>
    <x v="18"/>
    <n v="25"/>
    <x v="16"/>
  </r>
  <r>
    <n v="100038"/>
    <x v="2"/>
    <m/>
    <m/>
    <m/>
    <x v="13"/>
    <n v="60"/>
    <d v="2020-06-01T00:00:00"/>
    <d v="2021-07-01T00:00:00"/>
    <n v="13"/>
    <n v="0"/>
    <x v="19"/>
    <n v="25"/>
    <x v="16"/>
  </r>
  <r>
    <n v="100038"/>
    <x v="2"/>
    <m/>
    <m/>
    <m/>
    <x v="13"/>
    <n v="54"/>
    <d v="2020-06-01T00:00:00"/>
    <d v="2021-07-01T00:00:00"/>
    <n v="13"/>
    <n v="0"/>
    <x v="20"/>
    <n v="25"/>
    <x v="16"/>
  </r>
  <r>
    <n v="100038"/>
    <x v="2"/>
    <m/>
    <m/>
    <m/>
    <x v="13"/>
    <n v="74"/>
    <d v="2020-06-01T00:00:00"/>
    <d v="2021-07-01T00:00:00"/>
    <n v="13"/>
    <n v="0"/>
    <x v="21"/>
    <n v="25"/>
    <x v="16"/>
  </r>
  <r>
    <n v="100038"/>
    <x v="2"/>
    <m/>
    <m/>
    <m/>
    <x v="13"/>
    <n v="50"/>
    <d v="2020-06-01T00:00:00"/>
    <d v="2021-07-01T00:00:00"/>
    <n v="13"/>
    <n v="0"/>
    <x v="22"/>
    <n v="25"/>
    <x v="16"/>
  </r>
  <r>
    <n v="100038"/>
    <x v="2"/>
    <m/>
    <m/>
    <m/>
    <x v="13"/>
    <n v="64"/>
    <d v="2020-06-01T00:00:00"/>
    <d v="2021-07-01T00:00:00"/>
    <n v="13"/>
    <n v="0"/>
    <x v="23"/>
    <n v="25"/>
    <x v="16"/>
  </r>
  <r>
    <n v="100039"/>
    <x v="0"/>
    <m/>
    <m/>
    <m/>
    <x v="0"/>
    <n v="53"/>
    <d v="2020-06-01T00:00:00"/>
    <d v="2021-07-01T00:00:00"/>
    <n v="13"/>
    <n v="0"/>
    <x v="11"/>
    <e v="#DIV/0!"/>
    <x v="0"/>
  </r>
  <r>
    <n v="100039"/>
    <x v="1"/>
    <m/>
    <m/>
    <m/>
    <x v="28"/>
    <n v="37"/>
    <d v="2020-06-01T00:00:00"/>
    <d v="2021-07-01T00:00:00"/>
    <n v="13"/>
    <n v="0"/>
    <x v="12"/>
    <n v="10"/>
    <x v="42"/>
  </r>
  <r>
    <n v="100039"/>
    <x v="1"/>
    <m/>
    <m/>
    <m/>
    <x v="36"/>
    <n v="55"/>
    <d v="2020-06-01T00:00:00"/>
    <d v="2021-07-01T00:00:00"/>
    <n v="13"/>
    <n v="0"/>
    <x v="13"/>
    <n v="10"/>
    <x v="43"/>
  </r>
  <r>
    <n v="100039"/>
    <x v="1"/>
    <m/>
    <m/>
    <m/>
    <x v="36"/>
    <n v="45"/>
    <d v="2020-06-01T00:00:00"/>
    <d v="2021-07-01T00:00:00"/>
    <n v="13"/>
    <n v="0"/>
    <x v="14"/>
    <n v="10"/>
    <x v="43"/>
  </r>
  <r>
    <n v="100039"/>
    <x v="1"/>
    <m/>
    <m/>
    <m/>
    <x v="36"/>
    <n v="43"/>
    <d v="2020-06-01T00:00:00"/>
    <d v="2021-07-01T00:00:00"/>
    <n v="13"/>
    <n v="0"/>
    <x v="15"/>
    <n v="10"/>
    <x v="43"/>
  </r>
  <r>
    <n v="100039"/>
    <x v="1"/>
    <m/>
    <m/>
    <m/>
    <x v="36"/>
    <n v="37"/>
    <d v="2020-06-01T00:00:00"/>
    <d v="2021-07-01T00:00:00"/>
    <n v="13"/>
    <n v="0"/>
    <x v="16"/>
    <n v="10"/>
    <x v="43"/>
  </r>
  <r>
    <n v="100039"/>
    <x v="1"/>
    <m/>
    <m/>
    <m/>
    <x v="36"/>
    <n v="61"/>
    <d v="2020-06-01T00:00:00"/>
    <d v="2021-07-01T00:00:00"/>
    <n v="13"/>
    <n v="0"/>
    <x v="17"/>
    <n v="10"/>
    <x v="43"/>
  </r>
  <r>
    <n v="100039"/>
    <x v="1"/>
    <m/>
    <m/>
    <m/>
    <x v="36"/>
    <n v="42"/>
    <d v="2020-06-01T00:00:00"/>
    <d v="2021-07-01T00:00:00"/>
    <n v="13"/>
    <n v="0"/>
    <x v="18"/>
    <n v="10"/>
    <x v="43"/>
  </r>
  <r>
    <n v="100039"/>
    <x v="1"/>
    <m/>
    <m/>
    <m/>
    <x v="36"/>
    <n v="46"/>
    <d v="2020-06-01T00:00:00"/>
    <d v="2021-07-01T00:00:00"/>
    <n v="13"/>
    <n v="0"/>
    <x v="19"/>
    <n v="10"/>
    <x v="43"/>
  </r>
  <r>
    <n v="100039"/>
    <x v="1"/>
    <m/>
    <m/>
    <m/>
    <x v="36"/>
    <n v="57"/>
    <d v="2020-06-01T00:00:00"/>
    <d v="2021-07-01T00:00:00"/>
    <n v="13"/>
    <n v="0"/>
    <x v="20"/>
    <n v="10"/>
    <x v="43"/>
  </r>
  <r>
    <n v="100039"/>
    <x v="1"/>
    <m/>
    <m/>
    <m/>
    <x v="36"/>
    <n v="45"/>
    <d v="2020-06-01T00:00:00"/>
    <d v="2021-07-01T00:00:00"/>
    <n v="13"/>
    <n v="0"/>
    <x v="21"/>
    <n v="10"/>
    <x v="43"/>
  </r>
  <r>
    <n v="100039"/>
    <x v="1"/>
    <m/>
    <m/>
    <m/>
    <x v="36"/>
    <n v="45"/>
    <d v="2020-06-01T00:00:00"/>
    <d v="2021-07-01T00:00:00"/>
    <n v="13"/>
    <n v="0"/>
    <x v="22"/>
    <n v="10"/>
    <x v="43"/>
  </r>
  <r>
    <n v="100039"/>
    <x v="1"/>
    <m/>
    <m/>
    <m/>
    <x v="36"/>
    <n v="51"/>
    <d v="2020-06-01T00:00:00"/>
    <d v="2021-07-01T00:00:00"/>
    <n v="13"/>
    <n v="0"/>
    <x v="23"/>
    <n v="10"/>
    <x v="43"/>
  </r>
  <r>
    <n v="100040"/>
    <x v="0"/>
    <m/>
    <m/>
    <m/>
    <x v="0"/>
    <n v="48"/>
    <d v="2020-06-01T00:00:00"/>
    <d v="2021-07-01T00:00:00"/>
    <n v="13"/>
    <n v="0"/>
    <x v="11"/>
    <e v="#DIV/0!"/>
    <x v="0"/>
  </r>
  <r>
    <n v="100040"/>
    <x v="1"/>
    <m/>
    <m/>
    <m/>
    <x v="37"/>
    <n v="47"/>
    <d v="2020-06-01T00:00:00"/>
    <d v="2021-07-01T00:00:00"/>
    <n v="13"/>
    <n v="0"/>
    <x v="12"/>
    <n v="10"/>
    <x v="44"/>
  </r>
  <r>
    <n v="100040"/>
    <x v="1"/>
    <m/>
    <m/>
    <m/>
    <x v="29"/>
    <n v="37"/>
    <d v="2020-06-01T00:00:00"/>
    <d v="2021-07-01T00:00:00"/>
    <n v="13"/>
    <n v="0"/>
    <x v="13"/>
    <n v="10"/>
    <x v="45"/>
  </r>
  <r>
    <n v="100040"/>
    <x v="1"/>
    <m/>
    <m/>
    <m/>
    <x v="38"/>
    <n v="33"/>
    <d v="2020-06-01T00:00:00"/>
    <d v="2021-07-01T00:00:00"/>
    <n v="13"/>
    <n v="0"/>
    <x v="14"/>
    <n v="10"/>
    <x v="46"/>
  </r>
  <r>
    <n v="100040"/>
    <x v="1"/>
    <m/>
    <m/>
    <m/>
    <x v="38"/>
    <n v="42"/>
    <d v="2020-06-01T00:00:00"/>
    <d v="2021-07-01T00:00:00"/>
    <n v="13"/>
    <n v="0"/>
    <x v="15"/>
    <n v="10"/>
    <x v="46"/>
  </r>
  <r>
    <n v="100040"/>
    <x v="1"/>
    <m/>
    <m/>
    <m/>
    <x v="38"/>
    <n v="47"/>
    <d v="2020-06-01T00:00:00"/>
    <d v="2021-07-01T00:00:00"/>
    <n v="13"/>
    <n v="0"/>
    <x v="16"/>
    <n v="10"/>
    <x v="46"/>
  </r>
  <r>
    <n v="100040"/>
    <x v="1"/>
    <m/>
    <m/>
    <m/>
    <x v="38"/>
    <n v="53"/>
    <d v="2020-06-01T00:00:00"/>
    <d v="2021-07-01T00:00:00"/>
    <n v="13"/>
    <n v="0"/>
    <x v="17"/>
    <n v="10"/>
    <x v="46"/>
  </r>
  <r>
    <n v="100040"/>
    <x v="1"/>
    <m/>
    <m/>
    <m/>
    <x v="38"/>
    <n v="44"/>
    <d v="2020-06-01T00:00:00"/>
    <d v="2021-07-01T00:00:00"/>
    <n v="13"/>
    <n v="0"/>
    <x v="18"/>
    <n v="10"/>
    <x v="46"/>
  </r>
  <r>
    <n v="100040"/>
    <x v="1"/>
    <m/>
    <m/>
    <m/>
    <x v="38"/>
    <n v="31"/>
    <d v="2020-06-01T00:00:00"/>
    <d v="2021-07-01T00:00:00"/>
    <n v="13"/>
    <n v="0"/>
    <x v="19"/>
    <n v="10"/>
    <x v="46"/>
  </r>
  <r>
    <n v="100040"/>
    <x v="1"/>
    <m/>
    <m/>
    <m/>
    <x v="38"/>
    <n v="41"/>
    <d v="2020-06-01T00:00:00"/>
    <d v="2021-07-01T00:00:00"/>
    <n v="13"/>
    <n v="0"/>
    <x v="20"/>
    <n v="10"/>
    <x v="46"/>
  </r>
  <r>
    <n v="100040"/>
    <x v="1"/>
    <m/>
    <m/>
    <m/>
    <x v="38"/>
    <n v="50"/>
    <d v="2020-06-01T00:00:00"/>
    <d v="2021-07-01T00:00:00"/>
    <n v="13"/>
    <n v="0"/>
    <x v="21"/>
    <n v="10"/>
    <x v="46"/>
  </r>
  <r>
    <n v="100040"/>
    <x v="1"/>
    <m/>
    <m/>
    <m/>
    <x v="38"/>
    <n v="46"/>
    <d v="2020-06-01T00:00:00"/>
    <d v="2021-07-01T00:00:00"/>
    <n v="13"/>
    <n v="0"/>
    <x v="22"/>
    <n v="10"/>
    <x v="46"/>
  </r>
  <r>
    <n v="100040"/>
    <x v="1"/>
    <m/>
    <m/>
    <m/>
    <x v="38"/>
    <n v="43"/>
    <d v="2020-06-01T00:00:00"/>
    <d v="2021-07-01T00:00:00"/>
    <n v="13"/>
    <n v="0"/>
    <x v="23"/>
    <n v="10"/>
    <x v="46"/>
  </r>
  <r>
    <n v="100041"/>
    <x v="0"/>
    <m/>
    <m/>
    <m/>
    <x v="0"/>
    <n v="30"/>
    <d v="2020-06-01T00:00:00"/>
    <d v="2021-07-01T00:00:00"/>
    <n v="13"/>
    <n v="0"/>
    <x v="11"/>
    <e v="#DIV/0!"/>
    <x v="0"/>
  </r>
  <r>
    <n v="100041"/>
    <x v="2"/>
    <m/>
    <m/>
    <m/>
    <x v="24"/>
    <n v="38"/>
    <d v="2020-06-01T00:00:00"/>
    <d v="2021-07-01T00:00:00"/>
    <n v="13"/>
    <n v="0"/>
    <x v="12"/>
    <n v="25"/>
    <x v="32"/>
  </r>
  <r>
    <n v="100041"/>
    <x v="2"/>
    <m/>
    <m/>
    <m/>
    <x v="14"/>
    <n v="32"/>
    <d v="2020-06-01T00:00:00"/>
    <d v="2021-07-01T00:00:00"/>
    <n v="13"/>
    <n v="0"/>
    <x v="13"/>
    <n v="25"/>
    <x v="17"/>
  </r>
  <r>
    <n v="100041"/>
    <x v="2"/>
    <m/>
    <m/>
    <m/>
    <x v="14"/>
    <n v="39"/>
    <d v="2020-06-01T00:00:00"/>
    <d v="2021-07-01T00:00:00"/>
    <n v="13"/>
    <n v="0"/>
    <x v="14"/>
    <n v="25"/>
    <x v="17"/>
  </r>
  <r>
    <n v="100041"/>
    <x v="2"/>
    <m/>
    <m/>
    <m/>
    <x v="14"/>
    <n v="32"/>
    <d v="2020-06-01T00:00:00"/>
    <d v="2021-07-01T00:00:00"/>
    <n v="13"/>
    <n v="0"/>
    <x v="15"/>
    <n v="25"/>
    <x v="17"/>
  </r>
  <r>
    <n v="100041"/>
    <x v="2"/>
    <m/>
    <m/>
    <m/>
    <x v="14"/>
    <n v="47"/>
    <d v="2020-06-01T00:00:00"/>
    <d v="2021-07-01T00:00:00"/>
    <n v="13"/>
    <n v="0"/>
    <x v="16"/>
    <n v="25"/>
    <x v="17"/>
  </r>
  <r>
    <n v="100041"/>
    <x v="2"/>
    <m/>
    <m/>
    <m/>
    <x v="14"/>
    <n v="41"/>
    <d v="2020-06-01T00:00:00"/>
    <d v="2021-07-01T00:00:00"/>
    <n v="13"/>
    <n v="0"/>
    <x v="17"/>
    <n v="25"/>
    <x v="17"/>
  </r>
  <r>
    <n v="100041"/>
    <x v="2"/>
    <m/>
    <m/>
    <m/>
    <x v="14"/>
    <n v="38"/>
    <d v="2020-06-01T00:00:00"/>
    <d v="2021-07-01T00:00:00"/>
    <n v="13"/>
    <n v="0"/>
    <x v="18"/>
    <n v="25"/>
    <x v="17"/>
  </r>
  <r>
    <n v="100041"/>
    <x v="2"/>
    <m/>
    <m/>
    <m/>
    <x v="14"/>
    <n v="38"/>
    <d v="2020-06-01T00:00:00"/>
    <d v="2021-07-01T00:00:00"/>
    <n v="13"/>
    <n v="0"/>
    <x v="19"/>
    <n v="25"/>
    <x v="17"/>
  </r>
  <r>
    <n v="100041"/>
    <x v="2"/>
    <m/>
    <m/>
    <m/>
    <x v="14"/>
    <n v="39"/>
    <d v="2020-06-01T00:00:00"/>
    <d v="2021-07-01T00:00:00"/>
    <n v="13"/>
    <n v="0"/>
    <x v="20"/>
    <n v="25"/>
    <x v="17"/>
  </r>
  <r>
    <n v="100041"/>
    <x v="2"/>
    <m/>
    <m/>
    <m/>
    <x v="14"/>
    <n v="37"/>
    <d v="2020-06-01T00:00:00"/>
    <d v="2021-07-01T00:00:00"/>
    <n v="13"/>
    <n v="0"/>
    <x v="21"/>
    <n v="25"/>
    <x v="17"/>
  </r>
  <r>
    <n v="100041"/>
    <x v="2"/>
    <m/>
    <m/>
    <m/>
    <x v="14"/>
    <n v="41"/>
    <d v="2020-06-01T00:00:00"/>
    <d v="2021-07-01T00:00:00"/>
    <n v="13"/>
    <n v="0"/>
    <x v="22"/>
    <n v="25"/>
    <x v="17"/>
  </r>
  <r>
    <n v="100041"/>
    <x v="2"/>
    <m/>
    <m/>
    <m/>
    <x v="14"/>
    <n v="45"/>
    <d v="2020-06-01T00:00:00"/>
    <d v="2021-07-01T00:00:00"/>
    <n v="13"/>
    <n v="0"/>
    <x v="23"/>
    <n v="25"/>
    <x v="17"/>
  </r>
  <r>
    <n v="100042"/>
    <x v="0"/>
    <m/>
    <m/>
    <m/>
    <x v="0"/>
    <n v="31"/>
    <d v="2020-06-01T00:00:00"/>
    <d v="2021-07-01T00:00:00"/>
    <n v="13"/>
    <n v="0"/>
    <x v="11"/>
    <e v="#DIV/0!"/>
    <x v="0"/>
  </r>
  <r>
    <n v="100042"/>
    <x v="2"/>
    <m/>
    <m/>
    <m/>
    <x v="24"/>
    <n v="28"/>
    <d v="2020-06-01T00:00:00"/>
    <d v="2021-07-01T00:00:00"/>
    <n v="13"/>
    <n v="0"/>
    <x v="12"/>
    <n v="25"/>
    <x v="32"/>
  </r>
  <r>
    <n v="100042"/>
    <x v="2"/>
    <m/>
    <m/>
    <m/>
    <x v="31"/>
    <n v="35"/>
    <d v="2020-06-01T00:00:00"/>
    <d v="2021-07-01T00:00:00"/>
    <n v="13"/>
    <n v="0"/>
    <x v="13"/>
    <n v="25"/>
    <x v="47"/>
  </r>
  <r>
    <n v="100042"/>
    <x v="2"/>
    <m/>
    <m/>
    <m/>
    <x v="29"/>
    <n v="35"/>
    <d v="2020-06-01T00:00:00"/>
    <d v="2021-07-01T00:00:00"/>
    <n v="13"/>
    <n v="0"/>
    <x v="14"/>
    <n v="25"/>
    <x v="35"/>
  </r>
  <r>
    <n v="100042"/>
    <x v="2"/>
    <m/>
    <m/>
    <m/>
    <x v="29"/>
    <n v="36"/>
    <d v="2020-06-01T00:00:00"/>
    <d v="2021-07-01T00:00:00"/>
    <n v="13"/>
    <n v="0"/>
    <x v="15"/>
    <n v="25"/>
    <x v="35"/>
  </r>
  <r>
    <n v="100042"/>
    <x v="2"/>
    <m/>
    <m/>
    <m/>
    <x v="29"/>
    <n v="35"/>
    <d v="2020-06-01T00:00:00"/>
    <d v="2021-07-01T00:00:00"/>
    <n v="13"/>
    <n v="0"/>
    <x v="16"/>
    <n v="25"/>
    <x v="35"/>
  </r>
  <r>
    <n v="100042"/>
    <x v="2"/>
    <m/>
    <m/>
    <m/>
    <x v="29"/>
    <n v="30"/>
    <d v="2020-06-01T00:00:00"/>
    <d v="2021-07-01T00:00:00"/>
    <n v="13"/>
    <n v="0"/>
    <x v="17"/>
    <n v="25"/>
    <x v="35"/>
  </r>
  <r>
    <n v="100042"/>
    <x v="2"/>
    <m/>
    <m/>
    <m/>
    <x v="29"/>
    <n v="32"/>
    <d v="2020-06-01T00:00:00"/>
    <d v="2021-07-01T00:00:00"/>
    <n v="13"/>
    <n v="0"/>
    <x v="18"/>
    <n v="25"/>
    <x v="35"/>
  </r>
  <r>
    <n v="100042"/>
    <x v="2"/>
    <m/>
    <m/>
    <m/>
    <x v="29"/>
    <n v="34"/>
    <d v="2020-06-01T00:00:00"/>
    <d v="2021-07-01T00:00:00"/>
    <n v="13"/>
    <n v="0"/>
    <x v="19"/>
    <n v="25"/>
    <x v="35"/>
  </r>
  <r>
    <n v="100042"/>
    <x v="2"/>
    <m/>
    <m/>
    <m/>
    <x v="29"/>
    <n v="26"/>
    <d v="2020-06-01T00:00:00"/>
    <d v="2021-07-01T00:00:00"/>
    <n v="13"/>
    <n v="0"/>
    <x v="20"/>
    <n v="25"/>
    <x v="35"/>
  </r>
  <r>
    <n v="100042"/>
    <x v="2"/>
    <m/>
    <m/>
    <m/>
    <x v="29"/>
    <n v="36"/>
    <d v="2020-06-01T00:00:00"/>
    <d v="2021-07-01T00:00:00"/>
    <n v="13"/>
    <n v="0"/>
    <x v="21"/>
    <n v="25"/>
    <x v="35"/>
  </r>
  <r>
    <n v="100042"/>
    <x v="2"/>
    <m/>
    <m/>
    <m/>
    <x v="29"/>
    <n v="34"/>
    <d v="2020-06-01T00:00:00"/>
    <d v="2021-07-01T00:00:00"/>
    <n v="13"/>
    <n v="0"/>
    <x v="22"/>
    <n v="25"/>
    <x v="35"/>
  </r>
  <r>
    <n v="100042"/>
    <x v="2"/>
    <m/>
    <m/>
    <m/>
    <x v="29"/>
    <n v="31"/>
    <d v="2020-06-01T00:00:00"/>
    <d v="2021-07-01T00:00:00"/>
    <n v="13"/>
    <n v="0"/>
    <x v="23"/>
    <n v="25"/>
    <x v="35"/>
  </r>
  <r>
    <n v="100043"/>
    <x v="0"/>
    <m/>
    <m/>
    <m/>
    <x v="0"/>
    <n v="20"/>
    <d v="2020-06-01T00:00:00"/>
    <d v="2021-07-01T00:00:00"/>
    <n v="13"/>
    <n v="0"/>
    <x v="11"/>
    <e v="#DIV/0!"/>
    <x v="0"/>
  </r>
  <r>
    <n v="100043"/>
    <x v="1"/>
    <m/>
    <m/>
    <m/>
    <x v="2"/>
    <n v="15"/>
    <d v="2020-06-01T00:00:00"/>
    <d v="2021-07-01T00:00:00"/>
    <n v="13"/>
    <n v="0"/>
    <x v="12"/>
    <n v="10"/>
    <x v="2"/>
  </r>
  <r>
    <n v="100043"/>
    <x v="1"/>
    <m/>
    <m/>
    <m/>
    <x v="39"/>
    <n v="16"/>
    <d v="2020-06-01T00:00:00"/>
    <d v="2021-07-01T00:00:00"/>
    <n v="13"/>
    <n v="0"/>
    <x v="13"/>
    <n v="10"/>
    <x v="48"/>
  </r>
  <r>
    <n v="100043"/>
    <x v="1"/>
    <m/>
    <m/>
    <m/>
    <x v="25"/>
    <n v="17"/>
    <d v="2020-06-01T00:00:00"/>
    <d v="2021-07-01T00:00:00"/>
    <n v="13"/>
    <n v="0"/>
    <x v="14"/>
    <n v="10"/>
    <x v="30"/>
  </r>
  <r>
    <n v="100043"/>
    <x v="1"/>
    <m/>
    <m/>
    <m/>
    <x v="39"/>
    <n v="16"/>
    <d v="2020-06-01T00:00:00"/>
    <d v="2021-07-01T00:00:00"/>
    <n v="13"/>
    <n v="0"/>
    <x v="15"/>
    <n v="10"/>
    <x v="48"/>
  </r>
  <r>
    <n v="100043"/>
    <x v="1"/>
    <m/>
    <m/>
    <m/>
    <x v="39"/>
    <n v="14"/>
    <d v="2020-06-01T00:00:00"/>
    <d v="2021-07-01T00:00:00"/>
    <n v="13"/>
    <n v="0"/>
    <x v="16"/>
    <n v="10"/>
    <x v="48"/>
  </r>
  <r>
    <n v="100043"/>
    <x v="1"/>
    <m/>
    <m/>
    <m/>
    <x v="39"/>
    <n v="13"/>
    <d v="2020-06-01T00:00:00"/>
    <d v="2021-07-01T00:00:00"/>
    <n v="13"/>
    <n v="0"/>
    <x v="17"/>
    <n v="10"/>
    <x v="48"/>
  </r>
  <r>
    <n v="100043"/>
    <x v="1"/>
    <m/>
    <m/>
    <m/>
    <x v="39"/>
    <n v="16"/>
    <d v="2020-06-01T00:00:00"/>
    <d v="2021-07-01T00:00:00"/>
    <n v="13"/>
    <n v="0"/>
    <x v="18"/>
    <n v="10"/>
    <x v="48"/>
  </r>
  <r>
    <n v="100043"/>
    <x v="1"/>
    <m/>
    <m/>
    <m/>
    <x v="39"/>
    <n v="16"/>
    <d v="2020-06-01T00:00:00"/>
    <d v="2021-07-01T00:00:00"/>
    <n v="13"/>
    <n v="0"/>
    <x v="19"/>
    <n v="10"/>
    <x v="48"/>
  </r>
  <r>
    <n v="100043"/>
    <x v="1"/>
    <m/>
    <m/>
    <m/>
    <x v="39"/>
    <n v="15"/>
    <d v="2020-06-01T00:00:00"/>
    <d v="2021-07-01T00:00:00"/>
    <n v="13"/>
    <n v="0"/>
    <x v="20"/>
    <n v="10"/>
    <x v="48"/>
  </r>
  <r>
    <n v="100043"/>
    <x v="1"/>
    <m/>
    <m/>
    <m/>
    <x v="39"/>
    <n v="14"/>
    <d v="2020-06-01T00:00:00"/>
    <d v="2021-07-01T00:00:00"/>
    <n v="13"/>
    <n v="0"/>
    <x v="21"/>
    <n v="10"/>
    <x v="48"/>
  </r>
  <r>
    <n v="100043"/>
    <x v="1"/>
    <m/>
    <m/>
    <m/>
    <x v="39"/>
    <n v="17"/>
    <d v="2020-06-01T00:00:00"/>
    <d v="2021-07-01T00:00:00"/>
    <n v="13"/>
    <n v="0"/>
    <x v="22"/>
    <n v="10"/>
    <x v="48"/>
  </r>
  <r>
    <n v="100043"/>
    <x v="1"/>
    <m/>
    <m/>
    <m/>
    <x v="39"/>
    <n v="18"/>
    <d v="2020-06-01T00:00:00"/>
    <d v="2021-07-01T00:00:00"/>
    <n v="13"/>
    <n v="0"/>
    <x v="23"/>
    <n v="10"/>
    <x v="48"/>
  </r>
  <r>
    <n v="100044"/>
    <x v="0"/>
    <m/>
    <m/>
    <m/>
    <x v="0"/>
    <n v="12"/>
    <d v="2020-06-01T00:00:00"/>
    <d v="2021-06-01T00:00:00"/>
    <n v="12"/>
    <n v="0"/>
    <x v="11"/>
    <e v="#DIV/0!"/>
    <x v="0"/>
  </r>
  <r>
    <n v="100044"/>
    <x v="0"/>
    <m/>
    <m/>
    <m/>
    <x v="0"/>
    <n v="13"/>
    <d v="2020-06-01T00:00:00"/>
    <d v="2021-06-01T00:00:00"/>
    <n v="12"/>
    <n v="0"/>
    <x v="12"/>
    <e v="#DIV/0!"/>
    <x v="0"/>
  </r>
  <r>
    <n v="100044"/>
    <x v="0"/>
    <m/>
    <m/>
    <m/>
    <x v="0"/>
    <n v="15"/>
    <d v="2020-06-01T00:00:00"/>
    <d v="2021-06-01T00:00:00"/>
    <n v="12"/>
    <n v="0"/>
    <x v="13"/>
    <e v="#DIV/0!"/>
    <x v="0"/>
  </r>
  <r>
    <n v="100044"/>
    <x v="0"/>
    <m/>
    <m/>
    <m/>
    <x v="0"/>
    <n v="14"/>
    <d v="2020-06-01T00:00:00"/>
    <d v="2021-06-01T00:00:00"/>
    <n v="12"/>
    <n v="0"/>
    <x v="14"/>
    <e v="#DIV/0!"/>
    <x v="0"/>
  </r>
  <r>
    <n v="100044"/>
    <x v="0"/>
    <m/>
    <m/>
    <m/>
    <x v="0"/>
    <n v="11"/>
    <d v="2020-06-01T00:00:00"/>
    <d v="2021-06-01T00:00:00"/>
    <n v="12"/>
    <n v="0"/>
    <x v="15"/>
    <e v="#DIV/0!"/>
    <x v="0"/>
  </r>
  <r>
    <n v="100044"/>
    <x v="0"/>
    <m/>
    <m/>
    <m/>
    <x v="0"/>
    <n v="13"/>
    <d v="2020-06-01T00:00:00"/>
    <d v="2021-06-01T00:00:00"/>
    <n v="12"/>
    <n v="0"/>
    <x v="16"/>
    <e v="#DIV/0!"/>
    <x v="0"/>
  </r>
  <r>
    <n v="100044"/>
    <x v="0"/>
    <m/>
    <m/>
    <m/>
    <x v="0"/>
    <n v="12"/>
    <d v="2020-06-01T00:00:00"/>
    <d v="2021-06-01T00:00:00"/>
    <n v="12"/>
    <n v="0"/>
    <x v="17"/>
    <e v="#DIV/0!"/>
    <x v="0"/>
  </r>
  <r>
    <n v="100044"/>
    <x v="0"/>
    <m/>
    <m/>
    <m/>
    <x v="0"/>
    <n v="14"/>
    <d v="2020-06-01T00:00:00"/>
    <d v="2021-06-01T00:00:00"/>
    <n v="12"/>
    <n v="0"/>
    <x v="18"/>
    <e v="#DIV/0!"/>
    <x v="0"/>
  </r>
  <r>
    <n v="100044"/>
    <x v="0"/>
    <m/>
    <m/>
    <m/>
    <x v="0"/>
    <n v="13"/>
    <d v="2020-06-01T00:00:00"/>
    <d v="2021-06-01T00:00:00"/>
    <n v="12"/>
    <n v="0"/>
    <x v="19"/>
    <e v="#DIV/0!"/>
    <x v="0"/>
  </r>
  <r>
    <n v="100044"/>
    <x v="0"/>
    <m/>
    <m/>
    <m/>
    <x v="0"/>
    <n v="14"/>
    <d v="2020-06-01T00:00:00"/>
    <d v="2021-06-01T00:00:00"/>
    <n v="12"/>
    <n v="0"/>
    <x v="20"/>
    <e v="#DIV/0!"/>
    <x v="0"/>
  </r>
  <r>
    <n v="100044"/>
    <x v="0"/>
    <m/>
    <m/>
    <m/>
    <x v="0"/>
    <n v="13"/>
    <d v="2020-06-01T00:00:00"/>
    <d v="2021-06-01T00:00:00"/>
    <n v="12"/>
    <n v="0"/>
    <x v="21"/>
    <e v="#DIV/0!"/>
    <x v="0"/>
  </r>
  <r>
    <n v="100044"/>
    <x v="0"/>
    <m/>
    <m/>
    <m/>
    <x v="0"/>
    <n v="15"/>
    <d v="2020-06-01T00:00:00"/>
    <d v="2021-06-01T00:00:00"/>
    <n v="12"/>
    <n v="0"/>
    <x v="22"/>
    <e v="#DIV/0!"/>
    <x v="0"/>
  </r>
  <r>
    <n v="100044"/>
    <x v="0"/>
    <m/>
    <m/>
    <m/>
    <x v="0"/>
    <n v="15"/>
    <d v="2020-06-01T00:00:00"/>
    <d v="2021-06-01T00:00:00"/>
    <n v="12"/>
    <n v="0"/>
    <x v="23"/>
    <e v="#DIV/0!"/>
    <x v="0"/>
  </r>
  <r>
    <n v="100045"/>
    <x v="0"/>
    <m/>
    <m/>
    <m/>
    <x v="0"/>
    <n v="11"/>
    <d v="2020-06-01T00:00:00"/>
    <d v="2021-07-01T00:00:00"/>
    <n v="13"/>
    <n v="0"/>
    <x v="11"/>
    <e v="#DIV/0!"/>
    <x v="0"/>
  </r>
  <r>
    <n v="100045"/>
    <x v="2"/>
    <m/>
    <m/>
    <m/>
    <x v="2"/>
    <n v="10"/>
    <d v="2020-06-01T00:00:00"/>
    <d v="2021-07-01T00:00:00"/>
    <n v="13"/>
    <n v="0"/>
    <x v="12"/>
    <n v="25"/>
    <x v="29"/>
  </r>
  <r>
    <n v="100045"/>
    <x v="2"/>
    <m/>
    <m/>
    <m/>
    <x v="40"/>
    <n v="11"/>
    <d v="2020-06-01T00:00:00"/>
    <d v="2021-07-01T00:00:00"/>
    <n v="13"/>
    <n v="0"/>
    <x v="13"/>
    <n v="25"/>
    <x v="49"/>
  </r>
  <r>
    <n v="100045"/>
    <x v="2"/>
    <m/>
    <m/>
    <m/>
    <x v="40"/>
    <n v="13"/>
    <d v="2020-06-01T00:00:00"/>
    <d v="2021-07-01T00:00:00"/>
    <n v="13"/>
    <n v="0"/>
    <x v="14"/>
    <n v="25"/>
    <x v="49"/>
  </r>
  <r>
    <n v="100045"/>
    <x v="2"/>
    <m/>
    <m/>
    <m/>
    <x v="40"/>
    <n v="11"/>
    <d v="2020-06-01T00:00:00"/>
    <d v="2021-07-01T00:00:00"/>
    <n v="13"/>
    <n v="0"/>
    <x v="15"/>
    <n v="25"/>
    <x v="49"/>
  </r>
  <r>
    <n v="100045"/>
    <x v="2"/>
    <m/>
    <m/>
    <m/>
    <x v="40"/>
    <n v="10"/>
    <d v="2020-06-01T00:00:00"/>
    <d v="2021-07-01T00:00:00"/>
    <n v="13"/>
    <n v="0"/>
    <x v="16"/>
    <n v="25"/>
    <x v="49"/>
  </r>
  <r>
    <n v="100045"/>
    <x v="2"/>
    <m/>
    <m/>
    <m/>
    <x v="40"/>
    <n v="11"/>
    <d v="2020-06-01T00:00:00"/>
    <d v="2021-07-01T00:00:00"/>
    <n v="13"/>
    <n v="0"/>
    <x v="17"/>
    <n v="25"/>
    <x v="49"/>
  </r>
  <r>
    <n v="100045"/>
    <x v="2"/>
    <m/>
    <m/>
    <m/>
    <x v="40"/>
    <n v="11"/>
    <d v="2020-06-01T00:00:00"/>
    <d v="2021-07-01T00:00:00"/>
    <n v="13"/>
    <n v="0"/>
    <x v="18"/>
    <n v="25"/>
    <x v="49"/>
  </r>
  <r>
    <n v="100045"/>
    <x v="2"/>
    <m/>
    <m/>
    <m/>
    <x v="40"/>
    <n v="11"/>
    <d v="2020-06-01T00:00:00"/>
    <d v="2021-07-01T00:00:00"/>
    <n v="13"/>
    <n v="0"/>
    <x v="19"/>
    <n v="25"/>
    <x v="49"/>
  </r>
  <r>
    <n v="100045"/>
    <x v="2"/>
    <m/>
    <m/>
    <m/>
    <x v="40"/>
    <n v="12"/>
    <d v="2020-06-01T00:00:00"/>
    <d v="2021-07-01T00:00:00"/>
    <n v="13"/>
    <n v="0"/>
    <x v="20"/>
    <n v="25"/>
    <x v="49"/>
  </r>
  <r>
    <n v="100045"/>
    <x v="2"/>
    <m/>
    <m/>
    <m/>
    <x v="40"/>
    <n v="9"/>
    <d v="2020-06-01T00:00:00"/>
    <d v="2021-07-01T00:00:00"/>
    <n v="13"/>
    <n v="0"/>
    <x v="21"/>
    <n v="25"/>
    <x v="49"/>
  </r>
  <r>
    <n v="100045"/>
    <x v="2"/>
    <m/>
    <m/>
    <m/>
    <x v="40"/>
    <n v="12"/>
    <d v="2020-06-01T00:00:00"/>
    <d v="2021-07-01T00:00:00"/>
    <n v="13"/>
    <n v="0"/>
    <x v="22"/>
    <n v="25"/>
    <x v="49"/>
  </r>
  <r>
    <n v="100045"/>
    <x v="2"/>
    <m/>
    <m/>
    <m/>
    <x v="40"/>
    <n v="10"/>
    <d v="2020-06-01T00:00:00"/>
    <d v="2021-07-01T00:00:00"/>
    <n v="13"/>
    <n v="0"/>
    <x v="23"/>
    <n v="25"/>
    <x v="49"/>
  </r>
  <r>
    <n v="100046"/>
    <x v="0"/>
    <m/>
    <m/>
    <m/>
    <x v="0"/>
    <n v="7"/>
    <d v="2020-06-01T00:00:00"/>
    <d v="2020-08-01T00:00:00"/>
    <n v="2"/>
    <n v="10"/>
    <x v="11"/>
    <e v="#DIV/0!"/>
    <x v="0"/>
  </r>
  <r>
    <n v="100046"/>
    <x v="0"/>
    <m/>
    <m/>
    <m/>
    <x v="0"/>
    <n v="7"/>
    <d v="2020-06-01T00:00:00"/>
    <d v="2020-08-01T00:00:00"/>
    <n v="2"/>
    <n v="10"/>
    <x v="12"/>
    <e v="#DIV/0!"/>
    <x v="0"/>
  </r>
  <r>
    <n v="100046"/>
    <x v="0"/>
    <m/>
    <m/>
    <m/>
    <x v="0"/>
    <n v="7"/>
    <d v="2020-06-01T00:00:00"/>
    <d v="2020-08-01T00:00:00"/>
    <n v="2"/>
    <n v="10"/>
    <x v="13"/>
    <e v="#DIV/0!"/>
    <x v="0"/>
  </r>
  <r>
    <n v="100047"/>
    <x v="0"/>
    <m/>
    <m/>
    <m/>
    <x v="0"/>
    <n v="8"/>
    <d v="2020-06-01T00:00:00"/>
    <d v="2021-01-01T00:00:00"/>
    <n v="7"/>
    <n v="5"/>
    <x v="11"/>
    <e v="#DIV/0!"/>
    <x v="0"/>
  </r>
  <r>
    <n v="100047"/>
    <x v="0"/>
    <m/>
    <m/>
    <m/>
    <x v="0"/>
    <n v="8"/>
    <d v="2020-06-01T00:00:00"/>
    <d v="2021-01-01T00:00:00"/>
    <n v="7"/>
    <n v="5"/>
    <x v="12"/>
    <e v="#DIV/0!"/>
    <x v="0"/>
  </r>
  <r>
    <n v="100047"/>
    <x v="0"/>
    <m/>
    <m/>
    <m/>
    <x v="0"/>
    <n v="8"/>
    <d v="2020-06-01T00:00:00"/>
    <d v="2021-01-01T00:00:00"/>
    <n v="7"/>
    <n v="5"/>
    <x v="13"/>
    <e v="#DIV/0!"/>
    <x v="0"/>
  </r>
  <r>
    <n v="100047"/>
    <x v="0"/>
    <m/>
    <m/>
    <m/>
    <x v="0"/>
    <n v="6"/>
    <d v="2020-06-01T00:00:00"/>
    <d v="2021-01-01T00:00:00"/>
    <n v="7"/>
    <n v="5"/>
    <x v="14"/>
    <e v="#DIV/0!"/>
    <x v="0"/>
  </r>
  <r>
    <n v="100047"/>
    <x v="0"/>
    <m/>
    <m/>
    <m/>
    <x v="0"/>
    <n v="8"/>
    <d v="2020-06-01T00:00:00"/>
    <d v="2021-01-01T00:00:00"/>
    <n v="7"/>
    <n v="5"/>
    <x v="15"/>
    <e v="#DIV/0!"/>
    <x v="0"/>
  </r>
  <r>
    <n v="100047"/>
    <x v="0"/>
    <m/>
    <m/>
    <m/>
    <x v="0"/>
    <n v="8"/>
    <d v="2020-06-01T00:00:00"/>
    <d v="2021-01-01T00:00:00"/>
    <n v="7"/>
    <n v="5"/>
    <x v="16"/>
    <e v="#DIV/0!"/>
    <x v="0"/>
  </r>
  <r>
    <n v="100047"/>
    <x v="0"/>
    <m/>
    <m/>
    <m/>
    <x v="0"/>
    <n v="9"/>
    <d v="2020-06-01T00:00:00"/>
    <d v="2021-01-01T00:00:00"/>
    <n v="7"/>
    <n v="5"/>
    <x v="17"/>
    <e v="#DIV/0!"/>
    <x v="0"/>
  </r>
  <r>
    <n v="100047"/>
    <x v="0"/>
    <m/>
    <m/>
    <m/>
    <x v="0"/>
    <n v="8"/>
    <d v="2020-06-01T00:00:00"/>
    <d v="2021-01-01T00:00:00"/>
    <n v="7"/>
    <n v="5"/>
    <x v="18"/>
    <e v="#DIV/0!"/>
    <x v="0"/>
  </r>
  <r>
    <n v="100048"/>
    <x v="0"/>
    <m/>
    <m/>
    <m/>
    <x v="0"/>
    <n v="8"/>
    <d v="2020-06-01T00:00:00"/>
    <d v="2021-07-01T00:00:00"/>
    <n v="13"/>
    <n v="0"/>
    <x v="11"/>
    <e v="#DIV/0!"/>
    <x v="0"/>
  </r>
  <r>
    <n v="100048"/>
    <x v="1"/>
    <m/>
    <m/>
    <m/>
    <x v="2"/>
    <n v="7"/>
    <d v="2020-06-01T00:00:00"/>
    <d v="2021-07-01T00:00:00"/>
    <n v="13"/>
    <n v="0"/>
    <x v="12"/>
    <n v="10"/>
    <x v="2"/>
  </r>
  <r>
    <n v="100048"/>
    <x v="1"/>
    <m/>
    <m/>
    <m/>
    <x v="2"/>
    <n v="9"/>
    <d v="2020-06-01T00:00:00"/>
    <d v="2021-07-01T00:00:00"/>
    <n v="13"/>
    <n v="0"/>
    <x v="13"/>
    <n v="10"/>
    <x v="2"/>
  </r>
  <r>
    <n v="100048"/>
    <x v="1"/>
    <m/>
    <m/>
    <m/>
    <x v="26"/>
    <n v="9"/>
    <d v="2020-06-01T00:00:00"/>
    <d v="2021-07-01T00:00:00"/>
    <n v="13"/>
    <n v="0"/>
    <x v="14"/>
    <n v="10"/>
    <x v="50"/>
  </r>
  <r>
    <n v="100048"/>
    <x v="1"/>
    <m/>
    <m/>
    <m/>
    <x v="26"/>
    <n v="8"/>
    <d v="2020-06-01T00:00:00"/>
    <d v="2021-07-01T00:00:00"/>
    <n v="13"/>
    <n v="0"/>
    <x v="15"/>
    <n v="10"/>
    <x v="50"/>
  </r>
  <r>
    <n v="100048"/>
    <x v="1"/>
    <m/>
    <m/>
    <m/>
    <x v="26"/>
    <n v="8"/>
    <d v="2020-06-01T00:00:00"/>
    <d v="2021-07-01T00:00:00"/>
    <n v="13"/>
    <n v="0"/>
    <x v="16"/>
    <n v="10"/>
    <x v="50"/>
  </r>
  <r>
    <n v="100048"/>
    <x v="1"/>
    <m/>
    <m/>
    <m/>
    <x v="26"/>
    <n v="7"/>
    <d v="2020-06-01T00:00:00"/>
    <d v="2021-07-01T00:00:00"/>
    <n v="13"/>
    <n v="0"/>
    <x v="17"/>
    <n v="10"/>
    <x v="50"/>
  </r>
  <r>
    <n v="100048"/>
    <x v="1"/>
    <m/>
    <m/>
    <m/>
    <x v="26"/>
    <n v="8"/>
    <d v="2020-06-01T00:00:00"/>
    <d v="2021-07-01T00:00:00"/>
    <n v="13"/>
    <n v="0"/>
    <x v="18"/>
    <n v="10"/>
    <x v="50"/>
  </r>
  <r>
    <n v="100048"/>
    <x v="1"/>
    <m/>
    <m/>
    <m/>
    <x v="26"/>
    <n v="8"/>
    <d v="2020-06-01T00:00:00"/>
    <d v="2021-07-01T00:00:00"/>
    <n v="13"/>
    <n v="0"/>
    <x v="19"/>
    <n v="10"/>
    <x v="50"/>
  </r>
  <r>
    <n v="100048"/>
    <x v="1"/>
    <m/>
    <m/>
    <m/>
    <x v="26"/>
    <n v="9"/>
    <d v="2020-06-01T00:00:00"/>
    <d v="2021-07-01T00:00:00"/>
    <n v="13"/>
    <n v="0"/>
    <x v="20"/>
    <n v="10"/>
    <x v="50"/>
  </r>
  <r>
    <n v="100048"/>
    <x v="1"/>
    <m/>
    <m/>
    <m/>
    <x v="26"/>
    <n v="6"/>
    <d v="2020-06-01T00:00:00"/>
    <d v="2021-07-01T00:00:00"/>
    <n v="13"/>
    <n v="0"/>
    <x v="21"/>
    <n v="10"/>
    <x v="50"/>
  </r>
  <r>
    <n v="100048"/>
    <x v="1"/>
    <m/>
    <m/>
    <m/>
    <x v="26"/>
    <n v="7"/>
    <d v="2020-06-01T00:00:00"/>
    <d v="2021-07-01T00:00:00"/>
    <n v="13"/>
    <n v="0"/>
    <x v="22"/>
    <n v="10"/>
    <x v="50"/>
  </r>
  <r>
    <n v="100048"/>
    <x v="1"/>
    <m/>
    <m/>
    <m/>
    <x v="26"/>
    <n v="9"/>
    <d v="2020-06-01T00:00:00"/>
    <d v="2021-07-01T00:00:00"/>
    <n v="13"/>
    <n v="0"/>
    <x v="23"/>
    <n v="10"/>
    <x v="50"/>
  </r>
  <r>
    <n v="100049"/>
    <x v="0"/>
    <m/>
    <m/>
    <m/>
    <x v="0"/>
    <n v="5"/>
    <d v="2020-06-01T00:00:00"/>
    <d v="2021-07-01T00:00:00"/>
    <n v="13"/>
    <n v="0"/>
    <x v="11"/>
    <e v="#DIV/0!"/>
    <x v="0"/>
  </r>
  <r>
    <n v="100049"/>
    <x v="0"/>
    <m/>
    <m/>
    <m/>
    <x v="0"/>
    <n v="7"/>
    <d v="2020-06-01T00:00:00"/>
    <d v="2021-07-01T00:00:00"/>
    <n v="13"/>
    <n v="0"/>
    <x v="12"/>
    <e v="#DIV/0!"/>
    <x v="0"/>
  </r>
  <r>
    <n v="100049"/>
    <x v="0"/>
    <m/>
    <m/>
    <m/>
    <x v="0"/>
    <n v="6"/>
    <d v="2020-06-01T00:00:00"/>
    <d v="2021-07-01T00:00:00"/>
    <n v="13"/>
    <n v="0"/>
    <x v="13"/>
    <e v="#DIV/0!"/>
    <x v="0"/>
  </r>
  <r>
    <n v="100049"/>
    <x v="0"/>
    <m/>
    <m/>
    <m/>
    <x v="0"/>
    <n v="7"/>
    <d v="2020-06-01T00:00:00"/>
    <d v="2021-07-01T00:00:00"/>
    <n v="13"/>
    <n v="0"/>
    <x v="14"/>
    <e v="#DIV/0!"/>
    <x v="0"/>
  </r>
  <r>
    <n v="100049"/>
    <x v="0"/>
    <m/>
    <m/>
    <m/>
    <x v="0"/>
    <n v="7"/>
    <d v="2020-06-01T00:00:00"/>
    <d v="2021-07-01T00:00:00"/>
    <n v="13"/>
    <n v="0"/>
    <x v="15"/>
    <e v="#DIV/0!"/>
    <x v="0"/>
  </r>
  <r>
    <n v="100049"/>
    <x v="0"/>
    <m/>
    <m/>
    <m/>
    <x v="0"/>
    <n v="6"/>
    <d v="2020-06-01T00:00:00"/>
    <d v="2021-07-01T00:00:00"/>
    <n v="13"/>
    <n v="0"/>
    <x v="16"/>
    <e v="#DIV/0!"/>
    <x v="0"/>
  </r>
  <r>
    <n v="100049"/>
    <x v="0"/>
    <m/>
    <m/>
    <m/>
    <x v="0"/>
    <n v="6"/>
    <d v="2020-06-01T00:00:00"/>
    <d v="2021-07-01T00:00:00"/>
    <n v="13"/>
    <n v="0"/>
    <x v="17"/>
    <e v="#DIV/0!"/>
    <x v="0"/>
  </r>
  <r>
    <n v="100049"/>
    <x v="0"/>
    <m/>
    <m/>
    <m/>
    <x v="0"/>
    <n v="6"/>
    <d v="2020-06-01T00:00:00"/>
    <d v="2021-07-01T00:00:00"/>
    <n v="13"/>
    <n v="0"/>
    <x v="18"/>
    <e v="#DIV/0!"/>
    <x v="0"/>
  </r>
  <r>
    <n v="100049"/>
    <x v="0"/>
    <m/>
    <m/>
    <m/>
    <x v="0"/>
    <n v="6"/>
    <d v="2020-06-01T00:00:00"/>
    <d v="2021-07-01T00:00:00"/>
    <n v="13"/>
    <n v="0"/>
    <x v="19"/>
    <e v="#DIV/0!"/>
    <x v="0"/>
  </r>
  <r>
    <n v="100049"/>
    <x v="0"/>
    <m/>
    <m/>
    <m/>
    <x v="0"/>
    <n v="5"/>
    <d v="2020-06-01T00:00:00"/>
    <d v="2021-07-01T00:00:00"/>
    <n v="13"/>
    <n v="0"/>
    <x v="20"/>
    <e v="#DIV/0!"/>
    <x v="0"/>
  </r>
  <r>
    <n v="100049"/>
    <x v="0"/>
    <m/>
    <m/>
    <m/>
    <x v="0"/>
    <n v="5"/>
    <d v="2020-06-01T00:00:00"/>
    <d v="2021-07-01T00:00:00"/>
    <n v="13"/>
    <n v="0"/>
    <x v="21"/>
    <e v="#DIV/0!"/>
    <x v="0"/>
  </r>
  <r>
    <n v="100049"/>
    <x v="0"/>
    <m/>
    <m/>
    <m/>
    <x v="0"/>
    <n v="6"/>
    <d v="2020-06-01T00:00:00"/>
    <d v="2021-07-01T00:00:00"/>
    <n v="13"/>
    <n v="0"/>
    <x v="22"/>
    <e v="#DIV/0!"/>
    <x v="0"/>
  </r>
  <r>
    <n v="100049"/>
    <x v="0"/>
    <m/>
    <m/>
    <m/>
    <x v="0"/>
    <n v="7"/>
    <d v="2020-06-01T00:00:00"/>
    <d v="2021-07-01T00:00:00"/>
    <n v="13"/>
    <n v="0"/>
    <x v="23"/>
    <e v="#DIV/0!"/>
    <x v="0"/>
  </r>
  <r>
    <n v="100050"/>
    <x v="0"/>
    <m/>
    <m/>
    <m/>
    <x v="0"/>
    <n v="6"/>
    <d v="2020-06-01T00:00:00"/>
    <d v="2021-07-01T00:00:00"/>
    <n v="13"/>
    <n v="0"/>
    <x v="11"/>
    <e v="#DIV/0!"/>
    <x v="0"/>
  </r>
  <r>
    <n v="100050"/>
    <x v="1"/>
    <m/>
    <m/>
    <m/>
    <x v="1"/>
    <n v="6"/>
    <d v="2020-06-01T00:00:00"/>
    <d v="2021-07-01T00:00:00"/>
    <n v="13"/>
    <n v="0"/>
    <x v="12"/>
    <n v="10"/>
    <x v="1"/>
  </r>
  <r>
    <n v="100050"/>
    <x v="1"/>
    <m/>
    <m/>
    <m/>
    <x v="6"/>
    <n v="6"/>
    <d v="2020-06-01T00:00:00"/>
    <d v="2021-07-01T00:00:00"/>
    <n v="13"/>
    <n v="0"/>
    <x v="13"/>
    <n v="10"/>
    <x v="6"/>
  </r>
  <r>
    <n v="100050"/>
    <x v="1"/>
    <m/>
    <m/>
    <m/>
    <x v="7"/>
    <n v="8"/>
    <d v="2020-06-01T00:00:00"/>
    <d v="2021-07-01T00:00:00"/>
    <n v="13"/>
    <n v="0"/>
    <x v="14"/>
    <n v="10"/>
    <x v="7"/>
  </r>
  <r>
    <n v="100050"/>
    <x v="1"/>
    <m/>
    <m/>
    <m/>
    <x v="7"/>
    <n v="6"/>
    <d v="2020-06-01T00:00:00"/>
    <d v="2021-07-01T00:00:00"/>
    <n v="13"/>
    <n v="0"/>
    <x v="15"/>
    <n v="10"/>
    <x v="7"/>
  </r>
  <r>
    <n v="100050"/>
    <x v="1"/>
    <m/>
    <m/>
    <m/>
    <x v="7"/>
    <n v="6"/>
    <d v="2020-06-01T00:00:00"/>
    <d v="2021-07-01T00:00:00"/>
    <n v="13"/>
    <n v="0"/>
    <x v="16"/>
    <n v="10"/>
    <x v="7"/>
  </r>
  <r>
    <n v="100050"/>
    <x v="1"/>
    <m/>
    <m/>
    <m/>
    <x v="7"/>
    <n v="6"/>
    <d v="2020-06-01T00:00:00"/>
    <d v="2021-07-01T00:00:00"/>
    <n v="13"/>
    <n v="0"/>
    <x v="17"/>
    <n v="10"/>
    <x v="7"/>
  </r>
  <r>
    <n v="100050"/>
    <x v="1"/>
    <m/>
    <m/>
    <m/>
    <x v="7"/>
    <n v="6"/>
    <d v="2020-06-01T00:00:00"/>
    <d v="2021-07-01T00:00:00"/>
    <n v="13"/>
    <n v="0"/>
    <x v="18"/>
    <n v="10"/>
    <x v="7"/>
  </r>
  <r>
    <n v="100050"/>
    <x v="1"/>
    <m/>
    <m/>
    <m/>
    <x v="7"/>
    <n v="6"/>
    <d v="2020-06-01T00:00:00"/>
    <d v="2021-07-01T00:00:00"/>
    <n v="13"/>
    <n v="0"/>
    <x v="19"/>
    <n v="10"/>
    <x v="7"/>
  </r>
  <r>
    <n v="100050"/>
    <x v="1"/>
    <m/>
    <m/>
    <m/>
    <x v="7"/>
    <n v="6"/>
    <d v="2020-06-01T00:00:00"/>
    <d v="2021-07-01T00:00:00"/>
    <n v="13"/>
    <n v="0"/>
    <x v="20"/>
    <n v="10"/>
    <x v="7"/>
  </r>
  <r>
    <n v="100050"/>
    <x v="1"/>
    <m/>
    <m/>
    <m/>
    <x v="7"/>
    <n v="5"/>
    <d v="2020-06-01T00:00:00"/>
    <d v="2021-07-01T00:00:00"/>
    <n v="13"/>
    <n v="0"/>
    <x v="21"/>
    <n v="10"/>
    <x v="7"/>
  </r>
  <r>
    <n v="100050"/>
    <x v="1"/>
    <m/>
    <m/>
    <m/>
    <x v="7"/>
    <n v="6"/>
    <d v="2020-06-01T00:00:00"/>
    <d v="2021-07-01T00:00:00"/>
    <n v="13"/>
    <n v="0"/>
    <x v="22"/>
    <n v="10"/>
    <x v="7"/>
  </r>
  <r>
    <n v="100050"/>
    <x v="1"/>
    <m/>
    <m/>
    <m/>
    <x v="7"/>
    <n v="5"/>
    <d v="2020-06-01T00:00:00"/>
    <d v="2021-07-01T00:00:00"/>
    <n v="13"/>
    <n v="0"/>
    <x v="23"/>
    <n v="10"/>
    <x v="7"/>
  </r>
  <r>
    <n v="100051"/>
    <x v="0"/>
    <m/>
    <m/>
    <m/>
    <x v="0"/>
    <n v="3"/>
    <d v="2020-06-01T00:00:00"/>
    <d v="2020-10-01T00:00:00"/>
    <n v="4"/>
    <n v="8"/>
    <x v="11"/>
    <e v="#DIV/0!"/>
    <x v="0"/>
  </r>
  <r>
    <n v="100051"/>
    <x v="0"/>
    <m/>
    <m/>
    <m/>
    <x v="0"/>
    <n v="3"/>
    <d v="2020-06-01T00:00:00"/>
    <d v="2020-10-01T00:00:00"/>
    <n v="4"/>
    <n v="8"/>
    <x v="12"/>
    <e v="#DIV/0!"/>
    <x v="0"/>
  </r>
  <r>
    <n v="100051"/>
    <x v="0"/>
    <m/>
    <m/>
    <m/>
    <x v="0"/>
    <n v="3"/>
    <d v="2020-06-01T00:00:00"/>
    <d v="2020-10-01T00:00:00"/>
    <n v="4"/>
    <n v="8"/>
    <x v="13"/>
    <e v="#DIV/0!"/>
    <x v="0"/>
  </r>
  <r>
    <n v="100051"/>
    <x v="0"/>
    <m/>
    <m/>
    <m/>
    <x v="0"/>
    <n v="3"/>
    <d v="2020-06-01T00:00:00"/>
    <d v="2020-10-01T00:00:00"/>
    <n v="4"/>
    <n v="8"/>
    <x v="14"/>
    <e v="#DIV/0!"/>
    <x v="0"/>
  </r>
  <r>
    <n v="100051"/>
    <x v="0"/>
    <m/>
    <m/>
    <m/>
    <x v="0"/>
    <n v="3"/>
    <d v="2020-06-01T00:00:00"/>
    <d v="2020-10-01T00:00:00"/>
    <n v="4"/>
    <n v="8"/>
    <x v="15"/>
    <e v="#DIV/0!"/>
    <x v="0"/>
  </r>
  <r>
    <n v="100052"/>
    <x v="0"/>
    <m/>
    <m/>
    <m/>
    <x v="0"/>
    <n v="2"/>
    <d v="2020-06-01T00:00:00"/>
    <d v="2020-08-01T00:00:00"/>
    <n v="2"/>
    <n v="10"/>
    <x v="11"/>
    <e v="#DIV/0!"/>
    <x v="0"/>
  </r>
  <r>
    <n v="100052"/>
    <x v="0"/>
    <m/>
    <m/>
    <m/>
    <x v="0"/>
    <n v="2"/>
    <d v="2020-06-01T00:00:00"/>
    <d v="2020-08-01T00:00:00"/>
    <n v="2"/>
    <n v="10"/>
    <x v="12"/>
    <e v="#DIV/0!"/>
    <x v="0"/>
  </r>
  <r>
    <n v="100052"/>
    <x v="0"/>
    <m/>
    <m/>
    <m/>
    <x v="0"/>
    <n v="2"/>
    <d v="2020-06-01T00:00:00"/>
    <d v="2020-08-01T00:00:00"/>
    <n v="2"/>
    <n v="10"/>
    <x v="13"/>
    <e v="#DIV/0!"/>
    <x v="0"/>
  </r>
  <r>
    <n v="100053"/>
    <x v="0"/>
    <m/>
    <m/>
    <m/>
    <x v="0"/>
    <n v="2"/>
    <d v="2020-06-01T00:00:00"/>
    <d v="2020-07-01T00:00:00"/>
    <n v="1"/>
    <n v="11"/>
    <x v="11"/>
    <e v="#DIV/0!"/>
    <x v="0"/>
  </r>
  <r>
    <n v="100053"/>
    <x v="0"/>
    <m/>
    <m/>
    <m/>
    <x v="0"/>
    <n v="2"/>
    <d v="2020-06-01T00:00:00"/>
    <d v="2020-07-01T00:00:00"/>
    <n v="1"/>
    <n v="11"/>
    <x v="12"/>
    <e v="#DIV/0!"/>
    <x v="0"/>
  </r>
  <r>
    <n v="100054"/>
    <x v="0"/>
    <m/>
    <m/>
    <m/>
    <x v="0"/>
    <n v="1"/>
    <d v="2020-06-01T00:00:00"/>
    <d v="2021-05-01T00:00:00"/>
    <n v="11"/>
    <n v="1"/>
    <x v="11"/>
    <e v="#DIV/0!"/>
    <x v="0"/>
  </r>
  <r>
    <n v="100054"/>
    <x v="0"/>
    <m/>
    <m/>
    <m/>
    <x v="0"/>
    <n v="2"/>
    <d v="2020-06-01T00:00:00"/>
    <d v="2021-05-01T00:00:00"/>
    <n v="11"/>
    <n v="1"/>
    <x v="12"/>
    <e v="#DIV/0!"/>
    <x v="0"/>
  </r>
  <r>
    <n v="100054"/>
    <x v="0"/>
    <m/>
    <m/>
    <m/>
    <x v="0"/>
    <n v="2"/>
    <d v="2020-06-01T00:00:00"/>
    <d v="2021-05-01T00:00:00"/>
    <n v="11"/>
    <n v="1"/>
    <x v="13"/>
    <e v="#DIV/0!"/>
    <x v="0"/>
  </r>
  <r>
    <n v="100054"/>
    <x v="0"/>
    <m/>
    <m/>
    <m/>
    <x v="0"/>
    <n v="2"/>
    <d v="2020-06-01T00:00:00"/>
    <d v="2021-05-01T00:00:00"/>
    <n v="11"/>
    <n v="1"/>
    <x v="14"/>
    <e v="#DIV/0!"/>
    <x v="0"/>
  </r>
  <r>
    <n v="100054"/>
    <x v="0"/>
    <m/>
    <m/>
    <m/>
    <x v="0"/>
    <n v="2"/>
    <d v="2020-06-01T00:00:00"/>
    <d v="2021-05-01T00:00:00"/>
    <n v="11"/>
    <n v="1"/>
    <x v="15"/>
    <e v="#DIV/0!"/>
    <x v="0"/>
  </r>
  <r>
    <n v="100054"/>
    <x v="0"/>
    <m/>
    <m/>
    <m/>
    <x v="0"/>
    <n v="2"/>
    <d v="2020-06-01T00:00:00"/>
    <d v="2021-05-01T00:00:00"/>
    <n v="11"/>
    <n v="1"/>
    <x v="16"/>
    <e v="#DIV/0!"/>
    <x v="0"/>
  </r>
  <r>
    <n v="100054"/>
    <x v="0"/>
    <m/>
    <m/>
    <m/>
    <x v="0"/>
    <n v="2"/>
    <d v="2020-06-01T00:00:00"/>
    <d v="2021-05-01T00:00:00"/>
    <n v="11"/>
    <n v="1"/>
    <x v="17"/>
    <e v="#DIV/0!"/>
    <x v="0"/>
  </r>
  <r>
    <n v="100054"/>
    <x v="0"/>
    <m/>
    <m/>
    <m/>
    <x v="0"/>
    <n v="2"/>
    <d v="2020-06-01T00:00:00"/>
    <d v="2021-05-01T00:00:00"/>
    <n v="11"/>
    <n v="1"/>
    <x v="18"/>
    <e v="#DIV/0!"/>
    <x v="0"/>
  </r>
  <r>
    <n v="100054"/>
    <x v="0"/>
    <m/>
    <m/>
    <m/>
    <x v="0"/>
    <n v="2"/>
    <d v="2020-06-01T00:00:00"/>
    <d v="2021-05-01T00:00:00"/>
    <n v="11"/>
    <n v="1"/>
    <x v="19"/>
    <e v="#DIV/0!"/>
    <x v="0"/>
  </r>
  <r>
    <n v="100054"/>
    <x v="0"/>
    <m/>
    <m/>
    <m/>
    <x v="0"/>
    <n v="2"/>
    <d v="2020-06-01T00:00:00"/>
    <d v="2021-05-01T00:00:00"/>
    <n v="11"/>
    <n v="1"/>
    <x v="20"/>
    <e v="#DIV/0!"/>
    <x v="0"/>
  </r>
  <r>
    <n v="100054"/>
    <x v="0"/>
    <m/>
    <m/>
    <m/>
    <x v="0"/>
    <n v="2"/>
    <d v="2020-06-01T00:00:00"/>
    <d v="2021-05-01T00:00:00"/>
    <n v="11"/>
    <n v="1"/>
    <x v="21"/>
    <e v="#DIV/0!"/>
    <x v="0"/>
  </r>
  <r>
    <n v="100054"/>
    <x v="0"/>
    <m/>
    <m/>
    <m/>
    <x v="0"/>
    <n v="2"/>
    <d v="2020-06-01T00:00:00"/>
    <d v="2021-05-01T00:00:00"/>
    <n v="11"/>
    <n v="1"/>
    <x v="22"/>
    <e v="#DIV/0!"/>
    <x v="0"/>
  </r>
  <r>
    <n v="100055"/>
    <x v="0"/>
    <m/>
    <m/>
    <m/>
    <x v="0"/>
    <n v="1"/>
    <d v="2020-06-01T00:00:00"/>
    <d v="2021-02-01T00:00:00"/>
    <n v="8"/>
    <n v="4"/>
    <x v="11"/>
    <e v="#DIV/0!"/>
    <x v="0"/>
  </r>
  <r>
    <n v="100055"/>
    <x v="0"/>
    <m/>
    <m/>
    <m/>
    <x v="0"/>
    <n v="2"/>
    <d v="2020-06-01T00:00:00"/>
    <d v="2021-02-01T00:00:00"/>
    <n v="8"/>
    <n v="4"/>
    <x v="12"/>
    <e v="#DIV/0!"/>
    <x v="0"/>
  </r>
  <r>
    <n v="100055"/>
    <x v="0"/>
    <m/>
    <m/>
    <m/>
    <x v="0"/>
    <n v="2"/>
    <d v="2020-06-01T00:00:00"/>
    <d v="2021-02-01T00:00:00"/>
    <n v="8"/>
    <n v="4"/>
    <x v="13"/>
    <e v="#DIV/0!"/>
    <x v="0"/>
  </r>
  <r>
    <n v="100055"/>
    <x v="0"/>
    <m/>
    <m/>
    <m/>
    <x v="0"/>
    <n v="1"/>
    <d v="2020-06-01T00:00:00"/>
    <d v="2021-02-01T00:00:00"/>
    <n v="8"/>
    <n v="4"/>
    <x v="14"/>
    <e v="#DIV/0!"/>
    <x v="0"/>
  </r>
  <r>
    <n v="100055"/>
    <x v="0"/>
    <m/>
    <m/>
    <m/>
    <x v="0"/>
    <n v="2"/>
    <d v="2020-06-01T00:00:00"/>
    <d v="2021-02-01T00:00:00"/>
    <n v="8"/>
    <n v="4"/>
    <x v="15"/>
    <e v="#DIV/0!"/>
    <x v="0"/>
  </r>
  <r>
    <n v="100055"/>
    <x v="0"/>
    <m/>
    <m/>
    <m/>
    <x v="0"/>
    <n v="2"/>
    <d v="2020-06-01T00:00:00"/>
    <d v="2021-02-01T00:00:00"/>
    <n v="8"/>
    <n v="4"/>
    <x v="16"/>
    <e v="#DIV/0!"/>
    <x v="0"/>
  </r>
  <r>
    <n v="100055"/>
    <x v="0"/>
    <m/>
    <m/>
    <m/>
    <x v="0"/>
    <n v="2"/>
    <d v="2020-06-01T00:00:00"/>
    <d v="2021-02-01T00:00:00"/>
    <n v="8"/>
    <n v="4"/>
    <x v="17"/>
    <e v="#DIV/0!"/>
    <x v="0"/>
  </r>
  <r>
    <n v="100055"/>
    <x v="0"/>
    <m/>
    <m/>
    <m/>
    <x v="0"/>
    <n v="2"/>
    <d v="2020-06-01T00:00:00"/>
    <d v="2021-02-01T00:00:00"/>
    <n v="8"/>
    <n v="4"/>
    <x v="18"/>
    <e v="#DIV/0!"/>
    <x v="0"/>
  </r>
  <r>
    <n v="100055"/>
    <x v="0"/>
    <m/>
    <m/>
    <m/>
    <x v="0"/>
    <n v="2"/>
    <d v="2020-06-01T00:00:00"/>
    <d v="2021-02-01T00:00:00"/>
    <n v="8"/>
    <n v="4"/>
    <x v="19"/>
    <e v="#DIV/0!"/>
    <x v="0"/>
  </r>
  <r>
    <n v="100056"/>
    <x v="0"/>
    <m/>
    <m/>
    <m/>
    <x v="0"/>
    <n v="2"/>
    <d v="2020-06-01T00:00:00"/>
    <d v="2021-07-01T00:00:00"/>
    <n v="13"/>
    <n v="0"/>
    <x v="11"/>
    <e v="#DIV/0!"/>
    <x v="0"/>
  </r>
  <r>
    <n v="100056"/>
    <x v="1"/>
    <m/>
    <m/>
    <m/>
    <x v="9"/>
    <n v="2"/>
    <d v="2020-06-01T00:00:00"/>
    <d v="2021-07-01T00:00:00"/>
    <n v="13"/>
    <n v="0"/>
    <x v="12"/>
    <n v="10"/>
    <x v="12"/>
  </r>
  <r>
    <n v="100056"/>
    <x v="1"/>
    <m/>
    <m/>
    <m/>
    <x v="9"/>
    <n v="2"/>
    <d v="2020-06-01T00:00:00"/>
    <d v="2021-07-01T00:00:00"/>
    <n v="13"/>
    <n v="0"/>
    <x v="13"/>
    <n v="10"/>
    <x v="12"/>
  </r>
  <r>
    <n v="100056"/>
    <x v="1"/>
    <m/>
    <m/>
    <m/>
    <x v="9"/>
    <n v="2"/>
    <d v="2020-06-01T00:00:00"/>
    <d v="2021-07-01T00:00:00"/>
    <n v="13"/>
    <n v="0"/>
    <x v="14"/>
    <n v="10"/>
    <x v="12"/>
  </r>
  <r>
    <n v="100056"/>
    <x v="1"/>
    <m/>
    <m/>
    <m/>
    <x v="9"/>
    <n v="2"/>
    <d v="2020-06-01T00:00:00"/>
    <d v="2021-07-01T00:00:00"/>
    <n v="13"/>
    <n v="0"/>
    <x v="15"/>
    <n v="10"/>
    <x v="12"/>
  </r>
  <r>
    <n v="100056"/>
    <x v="1"/>
    <m/>
    <m/>
    <m/>
    <x v="9"/>
    <n v="2"/>
    <d v="2020-06-01T00:00:00"/>
    <d v="2021-07-01T00:00:00"/>
    <n v="13"/>
    <n v="0"/>
    <x v="16"/>
    <n v="10"/>
    <x v="12"/>
  </r>
  <r>
    <n v="100056"/>
    <x v="1"/>
    <m/>
    <m/>
    <m/>
    <x v="9"/>
    <n v="2"/>
    <d v="2020-06-01T00:00:00"/>
    <d v="2021-07-01T00:00:00"/>
    <n v="13"/>
    <n v="0"/>
    <x v="17"/>
    <n v="10"/>
    <x v="12"/>
  </r>
  <r>
    <n v="100056"/>
    <x v="1"/>
    <m/>
    <m/>
    <m/>
    <x v="9"/>
    <n v="1"/>
    <d v="2020-06-01T00:00:00"/>
    <d v="2021-07-01T00:00:00"/>
    <n v="13"/>
    <n v="0"/>
    <x v="18"/>
    <n v="10"/>
    <x v="12"/>
  </r>
  <r>
    <n v="100056"/>
    <x v="1"/>
    <m/>
    <m/>
    <m/>
    <x v="9"/>
    <n v="2"/>
    <d v="2020-06-01T00:00:00"/>
    <d v="2021-07-01T00:00:00"/>
    <n v="13"/>
    <n v="0"/>
    <x v="19"/>
    <n v="10"/>
    <x v="12"/>
  </r>
  <r>
    <n v="100056"/>
    <x v="1"/>
    <m/>
    <m/>
    <m/>
    <x v="9"/>
    <n v="1"/>
    <d v="2020-06-01T00:00:00"/>
    <d v="2021-07-01T00:00:00"/>
    <n v="13"/>
    <n v="0"/>
    <x v="20"/>
    <n v="10"/>
    <x v="12"/>
  </r>
  <r>
    <n v="100056"/>
    <x v="1"/>
    <m/>
    <m/>
    <m/>
    <x v="9"/>
    <n v="2"/>
    <d v="2020-06-01T00:00:00"/>
    <d v="2021-07-01T00:00:00"/>
    <n v="13"/>
    <n v="0"/>
    <x v="21"/>
    <n v="10"/>
    <x v="12"/>
  </r>
  <r>
    <n v="100056"/>
    <x v="1"/>
    <m/>
    <m/>
    <m/>
    <x v="9"/>
    <n v="2"/>
    <d v="2020-06-01T00:00:00"/>
    <d v="2021-07-01T00:00:00"/>
    <n v="13"/>
    <n v="0"/>
    <x v="22"/>
    <n v="10"/>
    <x v="12"/>
  </r>
  <r>
    <n v="100056"/>
    <x v="1"/>
    <m/>
    <m/>
    <m/>
    <x v="9"/>
    <n v="2"/>
    <d v="2020-06-01T00:00:00"/>
    <d v="2021-07-01T00:00:00"/>
    <n v="13"/>
    <n v="0"/>
    <x v="23"/>
    <n v="10"/>
    <x v="12"/>
  </r>
  <r>
    <n v="100057"/>
    <x v="0"/>
    <m/>
    <m/>
    <m/>
    <x v="0"/>
    <n v="64"/>
    <d v="2020-07-01T00:00:00"/>
    <d v="2021-07-01T00:00:00"/>
    <n v="12"/>
    <n v="0"/>
    <x v="12"/>
    <e v="#DIV/0!"/>
    <x v="0"/>
  </r>
  <r>
    <n v="100057"/>
    <x v="1"/>
    <m/>
    <m/>
    <m/>
    <x v="3"/>
    <n v="65"/>
    <d v="2020-07-01T00:00:00"/>
    <d v="2021-07-01T00:00:00"/>
    <n v="12"/>
    <n v="0"/>
    <x v="13"/>
    <n v="10"/>
    <x v="19"/>
  </r>
  <r>
    <n v="100057"/>
    <x v="1"/>
    <m/>
    <m/>
    <m/>
    <x v="41"/>
    <n v="77"/>
    <d v="2020-07-01T00:00:00"/>
    <d v="2021-07-01T00:00:00"/>
    <n v="12"/>
    <n v="0"/>
    <x v="14"/>
    <n v="10"/>
    <x v="51"/>
  </r>
  <r>
    <n v="100057"/>
    <x v="1"/>
    <m/>
    <m/>
    <m/>
    <x v="41"/>
    <n v="52"/>
    <d v="2020-07-01T00:00:00"/>
    <d v="2021-07-01T00:00:00"/>
    <n v="12"/>
    <n v="0"/>
    <x v="15"/>
    <n v="10"/>
    <x v="51"/>
  </r>
  <r>
    <n v="100057"/>
    <x v="1"/>
    <m/>
    <m/>
    <m/>
    <x v="41"/>
    <n v="62"/>
    <d v="2020-07-01T00:00:00"/>
    <d v="2021-07-01T00:00:00"/>
    <n v="12"/>
    <n v="0"/>
    <x v="16"/>
    <n v="10"/>
    <x v="51"/>
  </r>
  <r>
    <n v="100057"/>
    <x v="1"/>
    <m/>
    <m/>
    <m/>
    <x v="41"/>
    <n v="75"/>
    <d v="2020-07-01T00:00:00"/>
    <d v="2021-07-01T00:00:00"/>
    <n v="12"/>
    <n v="0"/>
    <x v="17"/>
    <n v="10"/>
    <x v="51"/>
  </r>
  <r>
    <n v="100057"/>
    <x v="1"/>
    <m/>
    <m/>
    <m/>
    <x v="41"/>
    <n v="60"/>
    <d v="2020-07-01T00:00:00"/>
    <d v="2021-07-01T00:00:00"/>
    <n v="12"/>
    <n v="0"/>
    <x v="18"/>
    <n v="10"/>
    <x v="51"/>
  </r>
  <r>
    <n v="100057"/>
    <x v="1"/>
    <m/>
    <m/>
    <m/>
    <x v="41"/>
    <n v="73"/>
    <d v="2020-07-01T00:00:00"/>
    <d v="2021-07-01T00:00:00"/>
    <n v="12"/>
    <n v="0"/>
    <x v="19"/>
    <n v="10"/>
    <x v="51"/>
  </r>
  <r>
    <n v="100057"/>
    <x v="1"/>
    <m/>
    <m/>
    <m/>
    <x v="41"/>
    <n v="62"/>
    <d v="2020-07-01T00:00:00"/>
    <d v="2021-07-01T00:00:00"/>
    <n v="12"/>
    <n v="0"/>
    <x v="20"/>
    <n v="10"/>
    <x v="51"/>
  </r>
  <r>
    <n v="100057"/>
    <x v="1"/>
    <m/>
    <m/>
    <m/>
    <x v="41"/>
    <n v="59"/>
    <d v="2020-07-01T00:00:00"/>
    <d v="2021-07-01T00:00:00"/>
    <n v="12"/>
    <n v="0"/>
    <x v="21"/>
    <n v="10"/>
    <x v="51"/>
  </r>
  <r>
    <n v="100057"/>
    <x v="1"/>
    <m/>
    <m/>
    <m/>
    <x v="41"/>
    <n v="59"/>
    <d v="2020-07-01T00:00:00"/>
    <d v="2021-07-01T00:00:00"/>
    <n v="12"/>
    <n v="0"/>
    <x v="22"/>
    <n v="10"/>
    <x v="51"/>
  </r>
  <r>
    <n v="100057"/>
    <x v="1"/>
    <m/>
    <m/>
    <m/>
    <x v="41"/>
    <n v="76"/>
    <d v="2020-07-01T00:00:00"/>
    <d v="2021-07-01T00:00:00"/>
    <n v="12"/>
    <n v="0"/>
    <x v="23"/>
    <n v="10"/>
    <x v="51"/>
  </r>
  <r>
    <n v="100058"/>
    <x v="0"/>
    <m/>
    <m/>
    <m/>
    <x v="0"/>
    <n v="64"/>
    <d v="2020-07-01T00:00:00"/>
    <d v="2021-07-01T00:00:00"/>
    <n v="12"/>
    <n v="0"/>
    <x v="12"/>
    <e v="#DIV/0!"/>
    <x v="0"/>
  </r>
  <r>
    <n v="100058"/>
    <x v="2"/>
    <m/>
    <m/>
    <m/>
    <x v="3"/>
    <n v="71"/>
    <d v="2020-07-01T00:00:00"/>
    <d v="2021-07-01T00:00:00"/>
    <n v="12"/>
    <n v="0"/>
    <x v="13"/>
    <n v="25"/>
    <x v="3"/>
  </r>
  <r>
    <n v="100058"/>
    <x v="2"/>
    <m/>
    <m/>
    <m/>
    <x v="42"/>
    <n v="64"/>
    <d v="2020-07-01T00:00:00"/>
    <d v="2021-07-01T00:00:00"/>
    <n v="12"/>
    <n v="0"/>
    <x v="14"/>
    <n v="25"/>
    <x v="52"/>
  </r>
  <r>
    <n v="100058"/>
    <x v="2"/>
    <m/>
    <m/>
    <m/>
    <x v="43"/>
    <n v="52"/>
    <d v="2020-07-01T00:00:00"/>
    <d v="2021-07-01T00:00:00"/>
    <n v="12"/>
    <n v="0"/>
    <x v="15"/>
    <n v="25"/>
    <x v="53"/>
  </r>
  <r>
    <n v="100058"/>
    <x v="2"/>
    <m/>
    <m/>
    <m/>
    <x v="43"/>
    <n v="69"/>
    <d v="2020-07-01T00:00:00"/>
    <d v="2021-07-01T00:00:00"/>
    <n v="12"/>
    <n v="0"/>
    <x v="16"/>
    <n v="25"/>
    <x v="53"/>
  </r>
  <r>
    <n v="100058"/>
    <x v="2"/>
    <m/>
    <m/>
    <m/>
    <x v="43"/>
    <n v="72"/>
    <d v="2020-07-01T00:00:00"/>
    <d v="2021-07-01T00:00:00"/>
    <n v="12"/>
    <n v="0"/>
    <x v="17"/>
    <n v="25"/>
    <x v="53"/>
  </r>
  <r>
    <n v="100058"/>
    <x v="2"/>
    <m/>
    <m/>
    <m/>
    <x v="43"/>
    <n v="69"/>
    <d v="2020-07-01T00:00:00"/>
    <d v="2021-07-01T00:00:00"/>
    <n v="12"/>
    <n v="0"/>
    <x v="18"/>
    <n v="25"/>
    <x v="53"/>
  </r>
  <r>
    <n v="100058"/>
    <x v="2"/>
    <m/>
    <m/>
    <m/>
    <x v="43"/>
    <n v="56"/>
    <d v="2020-07-01T00:00:00"/>
    <d v="2021-07-01T00:00:00"/>
    <n v="12"/>
    <n v="0"/>
    <x v="19"/>
    <n v="25"/>
    <x v="53"/>
  </r>
  <r>
    <n v="100058"/>
    <x v="2"/>
    <m/>
    <m/>
    <m/>
    <x v="43"/>
    <n v="63"/>
    <d v="2020-07-01T00:00:00"/>
    <d v="2021-07-01T00:00:00"/>
    <n v="12"/>
    <n v="0"/>
    <x v="20"/>
    <n v="25"/>
    <x v="53"/>
  </r>
  <r>
    <n v="100058"/>
    <x v="2"/>
    <m/>
    <m/>
    <m/>
    <x v="43"/>
    <n v="70"/>
    <d v="2020-07-01T00:00:00"/>
    <d v="2021-07-01T00:00:00"/>
    <n v="12"/>
    <n v="0"/>
    <x v="21"/>
    <n v="25"/>
    <x v="53"/>
  </r>
  <r>
    <n v="100058"/>
    <x v="2"/>
    <m/>
    <m/>
    <m/>
    <x v="43"/>
    <n v="62"/>
    <d v="2020-07-01T00:00:00"/>
    <d v="2021-07-01T00:00:00"/>
    <n v="12"/>
    <n v="0"/>
    <x v="22"/>
    <n v="25"/>
    <x v="53"/>
  </r>
  <r>
    <n v="100058"/>
    <x v="2"/>
    <m/>
    <m/>
    <m/>
    <x v="43"/>
    <n v="66"/>
    <d v="2020-07-01T00:00:00"/>
    <d v="2021-07-01T00:00:00"/>
    <n v="12"/>
    <n v="0"/>
    <x v="23"/>
    <n v="25"/>
    <x v="53"/>
  </r>
  <r>
    <n v="100059"/>
    <x v="0"/>
    <m/>
    <m/>
    <m/>
    <x v="0"/>
    <n v="40"/>
    <d v="2020-07-01T00:00:00"/>
    <d v="2021-07-01T00:00:00"/>
    <n v="12"/>
    <n v="0"/>
    <x v="12"/>
    <e v="#DIV/0!"/>
    <x v="0"/>
  </r>
  <r>
    <n v="100059"/>
    <x v="1"/>
    <m/>
    <m/>
    <m/>
    <x v="25"/>
    <n v="38"/>
    <d v="2020-07-01T00:00:00"/>
    <d v="2021-07-01T00:00:00"/>
    <n v="12"/>
    <n v="0"/>
    <x v="13"/>
    <n v="10"/>
    <x v="30"/>
  </r>
  <r>
    <n v="100059"/>
    <x v="1"/>
    <m/>
    <m/>
    <m/>
    <x v="44"/>
    <n v="34"/>
    <d v="2020-07-01T00:00:00"/>
    <d v="2021-07-01T00:00:00"/>
    <n v="12"/>
    <n v="0"/>
    <x v="14"/>
    <n v="10"/>
    <x v="54"/>
  </r>
  <r>
    <n v="100059"/>
    <x v="1"/>
    <m/>
    <m/>
    <m/>
    <x v="23"/>
    <n v="35"/>
    <d v="2020-07-01T00:00:00"/>
    <d v="2021-07-01T00:00:00"/>
    <n v="12"/>
    <n v="0"/>
    <x v="15"/>
    <n v="10"/>
    <x v="28"/>
  </r>
  <r>
    <n v="100059"/>
    <x v="1"/>
    <m/>
    <m/>
    <m/>
    <x v="23"/>
    <n v="43"/>
    <d v="2020-07-01T00:00:00"/>
    <d v="2021-07-01T00:00:00"/>
    <n v="12"/>
    <n v="0"/>
    <x v="16"/>
    <n v="10"/>
    <x v="28"/>
  </r>
  <r>
    <n v="100059"/>
    <x v="1"/>
    <m/>
    <m/>
    <m/>
    <x v="23"/>
    <n v="41"/>
    <d v="2020-07-01T00:00:00"/>
    <d v="2021-07-01T00:00:00"/>
    <n v="12"/>
    <n v="0"/>
    <x v="17"/>
    <n v="10"/>
    <x v="28"/>
  </r>
  <r>
    <n v="100059"/>
    <x v="1"/>
    <m/>
    <m/>
    <m/>
    <x v="23"/>
    <n v="40"/>
    <d v="2020-07-01T00:00:00"/>
    <d v="2021-07-01T00:00:00"/>
    <n v="12"/>
    <n v="0"/>
    <x v="18"/>
    <n v="10"/>
    <x v="28"/>
  </r>
  <r>
    <n v="100059"/>
    <x v="1"/>
    <m/>
    <m/>
    <m/>
    <x v="23"/>
    <n v="39"/>
    <d v="2020-07-01T00:00:00"/>
    <d v="2021-07-01T00:00:00"/>
    <n v="12"/>
    <n v="0"/>
    <x v="19"/>
    <n v="10"/>
    <x v="28"/>
  </r>
  <r>
    <n v="100059"/>
    <x v="1"/>
    <m/>
    <m/>
    <m/>
    <x v="23"/>
    <n v="39"/>
    <d v="2020-07-01T00:00:00"/>
    <d v="2021-07-01T00:00:00"/>
    <n v="12"/>
    <n v="0"/>
    <x v="20"/>
    <n v="10"/>
    <x v="28"/>
  </r>
  <r>
    <n v="100059"/>
    <x v="1"/>
    <m/>
    <m/>
    <m/>
    <x v="23"/>
    <n v="37"/>
    <d v="2020-07-01T00:00:00"/>
    <d v="2021-07-01T00:00:00"/>
    <n v="12"/>
    <n v="0"/>
    <x v="21"/>
    <n v="10"/>
    <x v="28"/>
  </r>
  <r>
    <n v="100059"/>
    <x v="1"/>
    <m/>
    <m/>
    <m/>
    <x v="23"/>
    <n v="37"/>
    <d v="2020-07-01T00:00:00"/>
    <d v="2021-07-01T00:00:00"/>
    <n v="12"/>
    <n v="0"/>
    <x v="22"/>
    <n v="10"/>
    <x v="28"/>
  </r>
  <r>
    <n v="100059"/>
    <x v="1"/>
    <m/>
    <m/>
    <m/>
    <x v="23"/>
    <n v="34"/>
    <d v="2020-07-01T00:00:00"/>
    <d v="2021-07-01T00:00:00"/>
    <n v="12"/>
    <n v="0"/>
    <x v="23"/>
    <n v="10"/>
    <x v="28"/>
  </r>
  <r>
    <n v="100060"/>
    <x v="0"/>
    <m/>
    <m/>
    <m/>
    <x v="0"/>
    <n v="32"/>
    <d v="2020-07-01T00:00:00"/>
    <d v="2021-07-01T00:00:00"/>
    <n v="12"/>
    <n v="0"/>
    <x v="12"/>
    <e v="#DIV/0!"/>
    <x v="0"/>
  </r>
  <r>
    <n v="100060"/>
    <x v="2"/>
    <m/>
    <m/>
    <m/>
    <x v="10"/>
    <n v="42"/>
    <d v="2020-07-01T00:00:00"/>
    <d v="2021-07-01T00:00:00"/>
    <n v="12"/>
    <n v="0"/>
    <x v="13"/>
    <n v="25"/>
    <x v="13"/>
  </r>
  <r>
    <n v="100060"/>
    <x v="2"/>
    <m/>
    <m/>
    <m/>
    <x v="44"/>
    <n v="35"/>
    <d v="2020-07-01T00:00:00"/>
    <d v="2021-07-01T00:00:00"/>
    <n v="12"/>
    <n v="0"/>
    <x v="14"/>
    <n v="25"/>
    <x v="55"/>
  </r>
  <r>
    <n v="100060"/>
    <x v="2"/>
    <m/>
    <m/>
    <m/>
    <x v="42"/>
    <n v="35"/>
    <d v="2020-07-01T00:00:00"/>
    <d v="2021-07-01T00:00:00"/>
    <n v="12"/>
    <n v="0"/>
    <x v="15"/>
    <n v="25"/>
    <x v="52"/>
  </r>
  <r>
    <n v="100060"/>
    <x v="2"/>
    <m/>
    <m/>
    <m/>
    <x v="42"/>
    <n v="32"/>
    <d v="2020-07-01T00:00:00"/>
    <d v="2021-07-01T00:00:00"/>
    <n v="12"/>
    <n v="0"/>
    <x v="16"/>
    <n v="25"/>
    <x v="52"/>
  </r>
  <r>
    <n v="100060"/>
    <x v="2"/>
    <m/>
    <m/>
    <m/>
    <x v="42"/>
    <n v="40"/>
    <d v="2020-07-01T00:00:00"/>
    <d v="2021-07-01T00:00:00"/>
    <n v="12"/>
    <n v="0"/>
    <x v="17"/>
    <n v="25"/>
    <x v="52"/>
  </r>
  <r>
    <n v="100060"/>
    <x v="2"/>
    <m/>
    <m/>
    <m/>
    <x v="42"/>
    <n v="40"/>
    <d v="2020-07-01T00:00:00"/>
    <d v="2021-07-01T00:00:00"/>
    <n v="12"/>
    <n v="0"/>
    <x v="18"/>
    <n v="25"/>
    <x v="52"/>
  </r>
  <r>
    <n v="100060"/>
    <x v="2"/>
    <m/>
    <m/>
    <m/>
    <x v="42"/>
    <n v="28"/>
    <d v="2020-07-01T00:00:00"/>
    <d v="2021-07-01T00:00:00"/>
    <n v="12"/>
    <n v="0"/>
    <x v="19"/>
    <n v="25"/>
    <x v="52"/>
  </r>
  <r>
    <n v="100060"/>
    <x v="2"/>
    <m/>
    <m/>
    <m/>
    <x v="42"/>
    <n v="41"/>
    <d v="2020-07-01T00:00:00"/>
    <d v="2021-07-01T00:00:00"/>
    <n v="12"/>
    <n v="0"/>
    <x v="20"/>
    <n v="25"/>
    <x v="52"/>
  </r>
  <r>
    <n v="100060"/>
    <x v="2"/>
    <m/>
    <m/>
    <m/>
    <x v="42"/>
    <n v="35"/>
    <d v="2020-07-01T00:00:00"/>
    <d v="2021-07-01T00:00:00"/>
    <n v="12"/>
    <n v="0"/>
    <x v="21"/>
    <n v="25"/>
    <x v="52"/>
  </r>
  <r>
    <n v="100060"/>
    <x v="2"/>
    <m/>
    <m/>
    <m/>
    <x v="42"/>
    <n v="39"/>
    <d v="2020-07-01T00:00:00"/>
    <d v="2021-07-01T00:00:00"/>
    <n v="12"/>
    <n v="0"/>
    <x v="22"/>
    <n v="25"/>
    <x v="52"/>
  </r>
  <r>
    <n v="100060"/>
    <x v="2"/>
    <m/>
    <m/>
    <m/>
    <x v="42"/>
    <n v="48"/>
    <d v="2020-07-01T00:00:00"/>
    <d v="2021-07-01T00:00:00"/>
    <n v="12"/>
    <n v="0"/>
    <x v="23"/>
    <n v="25"/>
    <x v="52"/>
  </r>
  <r>
    <n v="100061"/>
    <x v="0"/>
    <m/>
    <m/>
    <m/>
    <x v="0"/>
    <n v="20"/>
    <d v="2020-07-01T00:00:00"/>
    <d v="2021-07-01T00:00:00"/>
    <n v="12"/>
    <n v="0"/>
    <x v="12"/>
    <e v="#DIV/0!"/>
    <x v="0"/>
  </r>
  <r>
    <n v="100061"/>
    <x v="1"/>
    <m/>
    <m/>
    <m/>
    <x v="40"/>
    <n v="23"/>
    <d v="2020-07-01T00:00:00"/>
    <d v="2021-07-01T00:00:00"/>
    <n v="12"/>
    <n v="0"/>
    <x v="13"/>
    <n v="10"/>
    <x v="56"/>
  </r>
  <r>
    <n v="100061"/>
    <x v="1"/>
    <m/>
    <m/>
    <m/>
    <x v="37"/>
    <n v="21"/>
    <d v="2020-07-01T00:00:00"/>
    <d v="2021-07-01T00:00:00"/>
    <n v="12"/>
    <n v="0"/>
    <x v="14"/>
    <n v="10"/>
    <x v="44"/>
  </r>
  <r>
    <n v="100061"/>
    <x v="1"/>
    <m/>
    <m/>
    <m/>
    <x v="39"/>
    <n v="18"/>
    <d v="2020-07-01T00:00:00"/>
    <d v="2021-07-01T00:00:00"/>
    <n v="12"/>
    <n v="0"/>
    <x v="15"/>
    <n v="10"/>
    <x v="48"/>
  </r>
  <r>
    <n v="100061"/>
    <x v="1"/>
    <m/>
    <m/>
    <m/>
    <x v="37"/>
    <n v="20"/>
    <d v="2020-07-01T00:00:00"/>
    <d v="2021-07-01T00:00:00"/>
    <n v="12"/>
    <n v="0"/>
    <x v="16"/>
    <n v="10"/>
    <x v="44"/>
  </r>
  <r>
    <n v="100061"/>
    <x v="1"/>
    <m/>
    <m/>
    <m/>
    <x v="37"/>
    <n v="24"/>
    <d v="2020-07-01T00:00:00"/>
    <d v="2021-07-01T00:00:00"/>
    <n v="12"/>
    <n v="0"/>
    <x v="17"/>
    <n v="10"/>
    <x v="44"/>
  </r>
  <r>
    <n v="100061"/>
    <x v="1"/>
    <m/>
    <m/>
    <m/>
    <x v="37"/>
    <n v="17"/>
    <d v="2020-07-01T00:00:00"/>
    <d v="2021-07-01T00:00:00"/>
    <n v="12"/>
    <n v="0"/>
    <x v="18"/>
    <n v="10"/>
    <x v="44"/>
  </r>
  <r>
    <n v="100061"/>
    <x v="1"/>
    <m/>
    <m/>
    <m/>
    <x v="37"/>
    <n v="19"/>
    <d v="2020-07-01T00:00:00"/>
    <d v="2021-07-01T00:00:00"/>
    <n v="12"/>
    <n v="0"/>
    <x v="19"/>
    <n v="10"/>
    <x v="44"/>
  </r>
  <r>
    <n v="100061"/>
    <x v="1"/>
    <m/>
    <m/>
    <m/>
    <x v="37"/>
    <n v="22"/>
    <d v="2020-07-01T00:00:00"/>
    <d v="2021-07-01T00:00:00"/>
    <n v="12"/>
    <n v="0"/>
    <x v="20"/>
    <n v="10"/>
    <x v="44"/>
  </r>
  <r>
    <n v="100061"/>
    <x v="1"/>
    <m/>
    <m/>
    <m/>
    <x v="37"/>
    <n v="15"/>
    <d v="2020-07-01T00:00:00"/>
    <d v="2021-07-01T00:00:00"/>
    <n v="12"/>
    <n v="0"/>
    <x v="21"/>
    <n v="10"/>
    <x v="44"/>
  </r>
  <r>
    <n v="100061"/>
    <x v="1"/>
    <m/>
    <m/>
    <m/>
    <x v="37"/>
    <n v="19"/>
    <d v="2020-07-01T00:00:00"/>
    <d v="2021-07-01T00:00:00"/>
    <n v="12"/>
    <n v="0"/>
    <x v="22"/>
    <n v="10"/>
    <x v="44"/>
  </r>
  <r>
    <n v="100061"/>
    <x v="1"/>
    <m/>
    <m/>
    <m/>
    <x v="37"/>
    <n v="19"/>
    <d v="2020-07-01T00:00:00"/>
    <d v="2021-07-01T00:00:00"/>
    <n v="12"/>
    <n v="0"/>
    <x v="23"/>
    <n v="10"/>
    <x v="44"/>
  </r>
  <r>
    <n v="100062"/>
    <x v="0"/>
    <m/>
    <m/>
    <m/>
    <x v="0"/>
    <n v="17"/>
    <d v="2020-07-01T00:00:00"/>
    <d v="2021-07-01T00:00:00"/>
    <n v="12"/>
    <n v="0"/>
    <x v="12"/>
    <e v="#DIV/0!"/>
    <x v="0"/>
  </r>
  <r>
    <n v="100062"/>
    <x v="1"/>
    <m/>
    <m/>
    <m/>
    <x v="30"/>
    <n v="18"/>
    <d v="2020-07-01T00:00:00"/>
    <d v="2021-07-01T00:00:00"/>
    <n v="12"/>
    <n v="0"/>
    <x v="13"/>
    <n v="10"/>
    <x v="36"/>
  </r>
  <r>
    <n v="100062"/>
    <x v="1"/>
    <m/>
    <m/>
    <m/>
    <x v="10"/>
    <n v="19"/>
    <d v="2020-07-01T00:00:00"/>
    <d v="2021-07-01T00:00:00"/>
    <n v="12"/>
    <n v="0"/>
    <x v="14"/>
    <n v="10"/>
    <x v="31"/>
  </r>
  <r>
    <n v="100062"/>
    <x v="1"/>
    <m/>
    <m/>
    <m/>
    <x v="10"/>
    <n v="21"/>
    <d v="2020-07-01T00:00:00"/>
    <d v="2021-07-01T00:00:00"/>
    <n v="12"/>
    <n v="0"/>
    <x v="15"/>
    <n v="10"/>
    <x v="31"/>
  </r>
  <r>
    <n v="100062"/>
    <x v="1"/>
    <m/>
    <m/>
    <m/>
    <x v="10"/>
    <n v="15"/>
    <d v="2020-07-01T00:00:00"/>
    <d v="2021-07-01T00:00:00"/>
    <n v="12"/>
    <n v="0"/>
    <x v="16"/>
    <n v="10"/>
    <x v="31"/>
  </r>
  <r>
    <n v="100062"/>
    <x v="1"/>
    <m/>
    <m/>
    <m/>
    <x v="10"/>
    <n v="22"/>
    <d v="2020-07-01T00:00:00"/>
    <d v="2021-07-01T00:00:00"/>
    <n v="12"/>
    <n v="0"/>
    <x v="17"/>
    <n v="10"/>
    <x v="31"/>
  </r>
  <r>
    <n v="100062"/>
    <x v="1"/>
    <m/>
    <m/>
    <m/>
    <x v="10"/>
    <n v="18"/>
    <d v="2020-07-01T00:00:00"/>
    <d v="2021-07-01T00:00:00"/>
    <n v="12"/>
    <n v="0"/>
    <x v="18"/>
    <n v="10"/>
    <x v="31"/>
  </r>
  <r>
    <n v="100062"/>
    <x v="1"/>
    <m/>
    <m/>
    <m/>
    <x v="10"/>
    <n v="16"/>
    <d v="2020-07-01T00:00:00"/>
    <d v="2021-07-01T00:00:00"/>
    <n v="12"/>
    <n v="0"/>
    <x v="19"/>
    <n v="10"/>
    <x v="31"/>
  </r>
  <r>
    <n v="100062"/>
    <x v="1"/>
    <m/>
    <m/>
    <m/>
    <x v="10"/>
    <n v="22"/>
    <d v="2020-07-01T00:00:00"/>
    <d v="2021-07-01T00:00:00"/>
    <n v="12"/>
    <n v="0"/>
    <x v="20"/>
    <n v="10"/>
    <x v="31"/>
  </r>
  <r>
    <n v="100062"/>
    <x v="1"/>
    <m/>
    <m/>
    <m/>
    <x v="10"/>
    <n v="15"/>
    <d v="2020-07-01T00:00:00"/>
    <d v="2021-07-01T00:00:00"/>
    <n v="12"/>
    <n v="0"/>
    <x v="21"/>
    <n v="10"/>
    <x v="31"/>
  </r>
  <r>
    <n v="100062"/>
    <x v="1"/>
    <m/>
    <m/>
    <m/>
    <x v="10"/>
    <n v="20"/>
    <d v="2020-07-01T00:00:00"/>
    <d v="2021-07-01T00:00:00"/>
    <n v="12"/>
    <n v="0"/>
    <x v="22"/>
    <n v="10"/>
    <x v="31"/>
  </r>
  <r>
    <n v="100062"/>
    <x v="1"/>
    <m/>
    <m/>
    <m/>
    <x v="10"/>
    <n v="20"/>
    <d v="2020-07-01T00:00:00"/>
    <d v="2021-07-01T00:00:00"/>
    <n v="12"/>
    <n v="0"/>
    <x v="23"/>
    <n v="10"/>
    <x v="31"/>
  </r>
  <r>
    <n v="100063"/>
    <x v="0"/>
    <m/>
    <m/>
    <m/>
    <x v="0"/>
    <n v="18"/>
    <d v="2020-07-01T00:00:00"/>
    <d v="2020-08-01T00:00:00"/>
    <n v="1"/>
    <n v="10"/>
    <x v="12"/>
    <e v="#DIV/0!"/>
    <x v="0"/>
  </r>
  <r>
    <n v="100063"/>
    <x v="0"/>
    <m/>
    <m/>
    <m/>
    <x v="0"/>
    <n v="16"/>
    <d v="2020-07-01T00:00:00"/>
    <d v="2020-08-01T00:00:00"/>
    <n v="1"/>
    <n v="10"/>
    <x v="13"/>
    <e v="#DIV/0!"/>
    <x v="0"/>
  </r>
  <r>
    <n v="100064"/>
    <x v="0"/>
    <m/>
    <m/>
    <m/>
    <x v="0"/>
    <n v="16"/>
    <d v="2020-07-01T00:00:00"/>
    <d v="2021-03-01T00:00:00"/>
    <n v="8"/>
    <n v="3"/>
    <x v="12"/>
    <e v="#DIV/0!"/>
    <x v="0"/>
  </r>
  <r>
    <n v="100064"/>
    <x v="1"/>
    <m/>
    <m/>
    <m/>
    <x v="30"/>
    <n v="17"/>
    <d v="2020-07-01T00:00:00"/>
    <d v="2021-03-01T00:00:00"/>
    <n v="8"/>
    <n v="3"/>
    <x v="13"/>
    <n v="10"/>
    <x v="36"/>
  </r>
  <r>
    <n v="100064"/>
    <x v="1"/>
    <m/>
    <m/>
    <m/>
    <x v="45"/>
    <n v="15"/>
    <d v="2020-07-01T00:00:00"/>
    <d v="2021-03-01T00:00:00"/>
    <n v="8"/>
    <n v="3"/>
    <x v="14"/>
    <n v="10"/>
    <x v="57"/>
  </r>
  <r>
    <n v="100064"/>
    <x v="1"/>
    <m/>
    <m/>
    <m/>
    <x v="24"/>
    <n v="16"/>
    <d v="2020-07-01T00:00:00"/>
    <d v="2021-03-01T00:00:00"/>
    <n v="8"/>
    <n v="3"/>
    <x v="15"/>
    <n v="10"/>
    <x v="29"/>
  </r>
  <r>
    <n v="100064"/>
    <x v="1"/>
    <m/>
    <m/>
    <m/>
    <x v="25"/>
    <n v="14"/>
    <d v="2020-07-01T00:00:00"/>
    <d v="2021-03-01T00:00:00"/>
    <n v="8"/>
    <n v="3"/>
    <x v="16"/>
    <n v="10"/>
    <x v="30"/>
  </r>
  <r>
    <n v="100064"/>
    <x v="1"/>
    <m/>
    <m/>
    <m/>
    <x v="25"/>
    <n v="17"/>
    <d v="2020-07-01T00:00:00"/>
    <d v="2021-03-01T00:00:00"/>
    <n v="8"/>
    <n v="3"/>
    <x v="17"/>
    <n v="10"/>
    <x v="30"/>
  </r>
  <r>
    <n v="100064"/>
    <x v="1"/>
    <m/>
    <m/>
    <m/>
    <x v="25"/>
    <n v="19"/>
    <d v="2020-07-01T00:00:00"/>
    <d v="2021-03-01T00:00:00"/>
    <n v="8"/>
    <n v="3"/>
    <x v="18"/>
    <n v="10"/>
    <x v="30"/>
  </r>
  <r>
    <n v="100064"/>
    <x v="1"/>
    <m/>
    <m/>
    <m/>
    <x v="25"/>
    <n v="13"/>
    <d v="2020-07-01T00:00:00"/>
    <d v="2021-03-01T00:00:00"/>
    <n v="8"/>
    <n v="3"/>
    <x v="19"/>
    <n v="10"/>
    <x v="30"/>
  </r>
  <r>
    <n v="100064"/>
    <x v="1"/>
    <m/>
    <m/>
    <m/>
    <x v="25"/>
    <n v="12"/>
    <d v="2020-07-01T00:00:00"/>
    <d v="2021-03-01T00:00:00"/>
    <n v="8"/>
    <n v="3"/>
    <x v="20"/>
    <n v="10"/>
    <x v="30"/>
  </r>
  <r>
    <n v="100065"/>
    <x v="0"/>
    <m/>
    <m/>
    <m/>
    <x v="0"/>
    <n v="14"/>
    <d v="2020-07-01T00:00:00"/>
    <d v="2021-01-01T00:00:00"/>
    <n v="6"/>
    <n v="5"/>
    <x v="12"/>
    <e v="#DIV/0!"/>
    <x v="0"/>
  </r>
  <r>
    <n v="100065"/>
    <x v="0"/>
    <m/>
    <m/>
    <m/>
    <x v="0"/>
    <n v="12"/>
    <d v="2020-07-01T00:00:00"/>
    <d v="2021-01-01T00:00:00"/>
    <n v="6"/>
    <n v="5"/>
    <x v="13"/>
    <e v="#DIV/0!"/>
    <x v="0"/>
  </r>
  <r>
    <n v="100065"/>
    <x v="0"/>
    <m/>
    <m/>
    <m/>
    <x v="0"/>
    <n v="13"/>
    <d v="2020-07-01T00:00:00"/>
    <d v="2021-01-01T00:00:00"/>
    <n v="6"/>
    <n v="5"/>
    <x v="14"/>
    <e v="#DIV/0!"/>
    <x v="0"/>
  </r>
  <r>
    <n v="100065"/>
    <x v="0"/>
    <m/>
    <m/>
    <m/>
    <x v="0"/>
    <n v="13"/>
    <d v="2020-07-01T00:00:00"/>
    <d v="2021-01-01T00:00:00"/>
    <n v="6"/>
    <n v="5"/>
    <x v="15"/>
    <e v="#DIV/0!"/>
    <x v="0"/>
  </r>
  <r>
    <n v="100065"/>
    <x v="0"/>
    <m/>
    <m/>
    <m/>
    <x v="0"/>
    <n v="11"/>
    <d v="2020-07-01T00:00:00"/>
    <d v="2021-01-01T00:00:00"/>
    <n v="6"/>
    <n v="5"/>
    <x v="16"/>
    <e v="#DIV/0!"/>
    <x v="0"/>
  </r>
  <r>
    <n v="100065"/>
    <x v="0"/>
    <m/>
    <m/>
    <m/>
    <x v="0"/>
    <n v="13"/>
    <d v="2020-07-01T00:00:00"/>
    <d v="2021-01-01T00:00:00"/>
    <n v="6"/>
    <n v="5"/>
    <x v="17"/>
    <e v="#DIV/0!"/>
    <x v="0"/>
  </r>
  <r>
    <n v="100065"/>
    <x v="0"/>
    <m/>
    <m/>
    <m/>
    <x v="0"/>
    <n v="14"/>
    <d v="2020-07-01T00:00:00"/>
    <d v="2021-01-01T00:00:00"/>
    <n v="6"/>
    <n v="5"/>
    <x v="18"/>
    <e v="#DIV/0!"/>
    <x v="0"/>
  </r>
  <r>
    <n v="100066"/>
    <x v="0"/>
    <m/>
    <m/>
    <m/>
    <x v="0"/>
    <n v="13"/>
    <d v="2020-07-01T00:00:00"/>
    <d v="2021-01-01T00:00:00"/>
    <n v="6"/>
    <n v="5"/>
    <x v="12"/>
    <e v="#DIV/0!"/>
    <x v="0"/>
  </r>
  <r>
    <n v="100066"/>
    <x v="0"/>
    <m/>
    <m/>
    <m/>
    <x v="0"/>
    <n v="14"/>
    <d v="2020-07-01T00:00:00"/>
    <d v="2021-01-01T00:00:00"/>
    <n v="6"/>
    <n v="5"/>
    <x v="13"/>
    <e v="#DIV/0!"/>
    <x v="0"/>
  </r>
  <r>
    <n v="100066"/>
    <x v="0"/>
    <m/>
    <m/>
    <m/>
    <x v="0"/>
    <n v="12"/>
    <d v="2020-07-01T00:00:00"/>
    <d v="2021-01-01T00:00:00"/>
    <n v="6"/>
    <n v="5"/>
    <x v="14"/>
    <e v="#DIV/0!"/>
    <x v="0"/>
  </r>
  <r>
    <n v="100066"/>
    <x v="0"/>
    <m/>
    <m/>
    <m/>
    <x v="0"/>
    <n v="10"/>
    <d v="2020-07-01T00:00:00"/>
    <d v="2021-01-01T00:00:00"/>
    <n v="6"/>
    <n v="5"/>
    <x v="15"/>
    <e v="#DIV/0!"/>
    <x v="0"/>
  </r>
  <r>
    <n v="100066"/>
    <x v="0"/>
    <m/>
    <m/>
    <m/>
    <x v="0"/>
    <n v="10"/>
    <d v="2020-07-01T00:00:00"/>
    <d v="2021-01-01T00:00:00"/>
    <n v="6"/>
    <n v="5"/>
    <x v="16"/>
    <e v="#DIV/0!"/>
    <x v="0"/>
  </r>
  <r>
    <n v="100066"/>
    <x v="0"/>
    <m/>
    <m/>
    <m/>
    <x v="0"/>
    <n v="12"/>
    <d v="2020-07-01T00:00:00"/>
    <d v="2021-01-01T00:00:00"/>
    <n v="6"/>
    <n v="5"/>
    <x v="17"/>
    <e v="#DIV/0!"/>
    <x v="0"/>
  </r>
  <r>
    <n v="100066"/>
    <x v="0"/>
    <m/>
    <m/>
    <m/>
    <x v="0"/>
    <n v="9"/>
    <d v="2020-07-01T00:00:00"/>
    <d v="2021-01-01T00:00:00"/>
    <n v="6"/>
    <n v="5"/>
    <x v="18"/>
    <e v="#DIV/0!"/>
    <x v="0"/>
  </r>
  <r>
    <n v="100067"/>
    <x v="0"/>
    <m/>
    <m/>
    <m/>
    <x v="0"/>
    <n v="10"/>
    <d v="2020-07-01T00:00:00"/>
    <d v="2020-09-01T00:00:00"/>
    <n v="2"/>
    <n v="9"/>
    <x v="12"/>
    <e v="#DIV/0!"/>
    <x v="0"/>
  </r>
  <r>
    <n v="100067"/>
    <x v="0"/>
    <m/>
    <m/>
    <m/>
    <x v="0"/>
    <n v="11"/>
    <d v="2020-07-01T00:00:00"/>
    <d v="2020-09-01T00:00:00"/>
    <n v="2"/>
    <n v="9"/>
    <x v="13"/>
    <e v="#DIV/0!"/>
    <x v="0"/>
  </r>
  <r>
    <n v="100067"/>
    <x v="0"/>
    <m/>
    <m/>
    <m/>
    <x v="0"/>
    <n v="13"/>
    <d v="2020-07-01T00:00:00"/>
    <d v="2020-09-01T00:00:00"/>
    <n v="2"/>
    <n v="9"/>
    <x v="14"/>
    <e v="#DIV/0!"/>
    <x v="0"/>
  </r>
  <r>
    <n v="100068"/>
    <x v="0"/>
    <m/>
    <m/>
    <m/>
    <x v="0"/>
    <n v="11"/>
    <d v="2020-07-01T00:00:00"/>
    <d v="2021-04-01T00:00:00"/>
    <n v="9"/>
    <n v="2"/>
    <x v="12"/>
    <e v="#DIV/0!"/>
    <x v="0"/>
  </r>
  <r>
    <n v="100068"/>
    <x v="1"/>
    <m/>
    <m/>
    <m/>
    <x v="6"/>
    <n v="9"/>
    <d v="2020-07-01T00:00:00"/>
    <d v="2021-04-01T00:00:00"/>
    <n v="9"/>
    <n v="2"/>
    <x v="13"/>
    <n v="10"/>
    <x v="6"/>
  </r>
  <r>
    <n v="100068"/>
    <x v="1"/>
    <m/>
    <m/>
    <m/>
    <x v="26"/>
    <n v="10"/>
    <d v="2020-07-01T00:00:00"/>
    <d v="2021-04-01T00:00:00"/>
    <n v="9"/>
    <n v="2"/>
    <x v="14"/>
    <n v="10"/>
    <x v="50"/>
  </r>
  <r>
    <n v="100068"/>
    <x v="1"/>
    <m/>
    <m/>
    <m/>
    <x v="30"/>
    <n v="9"/>
    <d v="2020-07-01T00:00:00"/>
    <d v="2021-04-01T00:00:00"/>
    <n v="9"/>
    <n v="2"/>
    <x v="15"/>
    <n v="10"/>
    <x v="36"/>
  </r>
  <r>
    <n v="100068"/>
    <x v="1"/>
    <m/>
    <m/>
    <m/>
    <x v="30"/>
    <n v="9"/>
    <d v="2020-07-01T00:00:00"/>
    <d v="2021-04-01T00:00:00"/>
    <n v="9"/>
    <n v="2"/>
    <x v="16"/>
    <n v="10"/>
    <x v="36"/>
  </r>
  <r>
    <n v="100068"/>
    <x v="1"/>
    <m/>
    <m/>
    <m/>
    <x v="30"/>
    <n v="9"/>
    <d v="2020-07-01T00:00:00"/>
    <d v="2021-04-01T00:00:00"/>
    <n v="9"/>
    <n v="2"/>
    <x v="17"/>
    <n v="10"/>
    <x v="36"/>
  </r>
  <r>
    <n v="100068"/>
    <x v="1"/>
    <m/>
    <m/>
    <m/>
    <x v="30"/>
    <n v="12"/>
    <d v="2020-07-01T00:00:00"/>
    <d v="2021-04-01T00:00:00"/>
    <n v="9"/>
    <n v="2"/>
    <x v="18"/>
    <n v="10"/>
    <x v="36"/>
  </r>
  <r>
    <n v="100068"/>
    <x v="1"/>
    <m/>
    <m/>
    <m/>
    <x v="30"/>
    <n v="10"/>
    <d v="2020-07-01T00:00:00"/>
    <d v="2021-04-01T00:00:00"/>
    <n v="9"/>
    <n v="2"/>
    <x v="19"/>
    <n v="10"/>
    <x v="36"/>
  </r>
  <r>
    <n v="100068"/>
    <x v="1"/>
    <m/>
    <m/>
    <m/>
    <x v="30"/>
    <n v="8"/>
    <d v="2020-07-01T00:00:00"/>
    <d v="2021-04-01T00:00:00"/>
    <n v="9"/>
    <n v="2"/>
    <x v="20"/>
    <n v="10"/>
    <x v="36"/>
  </r>
  <r>
    <n v="100068"/>
    <x v="1"/>
    <m/>
    <m/>
    <m/>
    <x v="30"/>
    <n v="9"/>
    <d v="2020-07-01T00:00:00"/>
    <d v="2021-04-01T00:00:00"/>
    <n v="9"/>
    <n v="2"/>
    <x v="21"/>
    <n v="10"/>
    <x v="36"/>
  </r>
  <r>
    <n v="100069"/>
    <x v="0"/>
    <m/>
    <m/>
    <m/>
    <x v="0"/>
    <n v="11"/>
    <d v="2020-07-01T00:00:00"/>
    <d v="2021-06-01T00:00:00"/>
    <n v="11"/>
    <n v="0"/>
    <x v="12"/>
    <e v="#DIV/0!"/>
    <x v="0"/>
  </r>
  <r>
    <n v="100069"/>
    <x v="0"/>
    <m/>
    <m/>
    <m/>
    <x v="0"/>
    <n v="9"/>
    <d v="2020-07-01T00:00:00"/>
    <d v="2021-06-01T00:00:00"/>
    <n v="11"/>
    <n v="0"/>
    <x v="13"/>
    <e v="#DIV/0!"/>
    <x v="0"/>
  </r>
  <r>
    <n v="100069"/>
    <x v="0"/>
    <m/>
    <m/>
    <m/>
    <x v="0"/>
    <n v="9"/>
    <d v="2020-07-01T00:00:00"/>
    <d v="2021-06-01T00:00:00"/>
    <n v="11"/>
    <n v="0"/>
    <x v="14"/>
    <e v="#DIV/0!"/>
    <x v="0"/>
  </r>
  <r>
    <n v="100069"/>
    <x v="0"/>
    <m/>
    <m/>
    <m/>
    <x v="0"/>
    <n v="10"/>
    <d v="2020-07-01T00:00:00"/>
    <d v="2021-06-01T00:00:00"/>
    <n v="11"/>
    <n v="0"/>
    <x v="15"/>
    <e v="#DIV/0!"/>
    <x v="0"/>
  </r>
  <r>
    <n v="100069"/>
    <x v="0"/>
    <m/>
    <m/>
    <m/>
    <x v="0"/>
    <n v="9"/>
    <d v="2020-07-01T00:00:00"/>
    <d v="2021-06-01T00:00:00"/>
    <n v="11"/>
    <n v="0"/>
    <x v="16"/>
    <e v="#DIV/0!"/>
    <x v="0"/>
  </r>
  <r>
    <n v="100069"/>
    <x v="0"/>
    <m/>
    <m/>
    <m/>
    <x v="0"/>
    <n v="9"/>
    <d v="2020-07-01T00:00:00"/>
    <d v="2021-06-01T00:00:00"/>
    <n v="11"/>
    <n v="0"/>
    <x v="17"/>
    <e v="#DIV/0!"/>
    <x v="0"/>
  </r>
  <r>
    <n v="100069"/>
    <x v="0"/>
    <m/>
    <m/>
    <m/>
    <x v="0"/>
    <n v="10"/>
    <d v="2020-07-01T00:00:00"/>
    <d v="2021-06-01T00:00:00"/>
    <n v="11"/>
    <n v="0"/>
    <x v="18"/>
    <e v="#DIV/0!"/>
    <x v="0"/>
  </r>
  <r>
    <n v="100069"/>
    <x v="0"/>
    <m/>
    <m/>
    <m/>
    <x v="0"/>
    <n v="9"/>
    <d v="2020-07-01T00:00:00"/>
    <d v="2021-06-01T00:00:00"/>
    <n v="11"/>
    <n v="0"/>
    <x v="19"/>
    <e v="#DIV/0!"/>
    <x v="0"/>
  </r>
  <r>
    <n v="100069"/>
    <x v="0"/>
    <m/>
    <m/>
    <m/>
    <x v="0"/>
    <n v="10"/>
    <d v="2020-07-01T00:00:00"/>
    <d v="2021-06-01T00:00:00"/>
    <n v="11"/>
    <n v="0"/>
    <x v="20"/>
    <e v="#DIV/0!"/>
    <x v="0"/>
  </r>
  <r>
    <n v="100069"/>
    <x v="0"/>
    <m/>
    <m/>
    <m/>
    <x v="0"/>
    <n v="8"/>
    <d v="2020-07-01T00:00:00"/>
    <d v="2021-06-01T00:00:00"/>
    <n v="11"/>
    <n v="0"/>
    <x v="21"/>
    <e v="#DIV/0!"/>
    <x v="0"/>
  </r>
  <r>
    <n v="100069"/>
    <x v="0"/>
    <m/>
    <m/>
    <m/>
    <x v="0"/>
    <n v="8"/>
    <d v="2020-07-01T00:00:00"/>
    <d v="2021-06-01T00:00:00"/>
    <n v="11"/>
    <n v="0"/>
    <x v="22"/>
    <e v="#DIV/0!"/>
    <x v="0"/>
  </r>
  <r>
    <n v="100069"/>
    <x v="0"/>
    <m/>
    <m/>
    <m/>
    <x v="0"/>
    <n v="9"/>
    <d v="2020-07-01T00:00:00"/>
    <d v="2021-06-01T00:00:00"/>
    <n v="11"/>
    <n v="0"/>
    <x v="23"/>
    <e v="#DIV/0!"/>
    <x v="0"/>
  </r>
  <r>
    <n v="100070"/>
    <x v="0"/>
    <m/>
    <m/>
    <m/>
    <x v="0"/>
    <n v="8"/>
    <d v="2020-07-01T00:00:00"/>
    <d v="2021-06-01T00:00:00"/>
    <n v="11"/>
    <n v="0"/>
    <x v="12"/>
    <e v="#DIV/0!"/>
    <x v="0"/>
  </r>
  <r>
    <n v="100070"/>
    <x v="0"/>
    <m/>
    <m/>
    <m/>
    <x v="0"/>
    <n v="8"/>
    <d v="2020-07-01T00:00:00"/>
    <d v="2021-06-01T00:00:00"/>
    <n v="11"/>
    <n v="0"/>
    <x v="13"/>
    <e v="#DIV/0!"/>
    <x v="0"/>
  </r>
  <r>
    <n v="100070"/>
    <x v="0"/>
    <m/>
    <m/>
    <m/>
    <x v="0"/>
    <n v="8"/>
    <d v="2020-07-01T00:00:00"/>
    <d v="2021-06-01T00:00:00"/>
    <n v="11"/>
    <n v="0"/>
    <x v="14"/>
    <e v="#DIV/0!"/>
    <x v="0"/>
  </r>
  <r>
    <n v="100070"/>
    <x v="0"/>
    <m/>
    <m/>
    <m/>
    <x v="0"/>
    <n v="8"/>
    <d v="2020-07-01T00:00:00"/>
    <d v="2021-06-01T00:00:00"/>
    <n v="11"/>
    <n v="0"/>
    <x v="15"/>
    <e v="#DIV/0!"/>
    <x v="0"/>
  </r>
  <r>
    <n v="100070"/>
    <x v="0"/>
    <m/>
    <m/>
    <m/>
    <x v="0"/>
    <n v="9"/>
    <d v="2020-07-01T00:00:00"/>
    <d v="2021-06-01T00:00:00"/>
    <n v="11"/>
    <n v="0"/>
    <x v="16"/>
    <e v="#DIV/0!"/>
    <x v="0"/>
  </r>
  <r>
    <n v="100070"/>
    <x v="0"/>
    <m/>
    <m/>
    <m/>
    <x v="0"/>
    <n v="7"/>
    <d v="2020-07-01T00:00:00"/>
    <d v="2021-06-01T00:00:00"/>
    <n v="11"/>
    <n v="0"/>
    <x v="17"/>
    <e v="#DIV/0!"/>
    <x v="0"/>
  </r>
  <r>
    <n v="100070"/>
    <x v="0"/>
    <m/>
    <m/>
    <m/>
    <x v="0"/>
    <n v="7"/>
    <d v="2020-07-01T00:00:00"/>
    <d v="2021-06-01T00:00:00"/>
    <n v="11"/>
    <n v="0"/>
    <x v="18"/>
    <e v="#DIV/0!"/>
    <x v="0"/>
  </r>
  <r>
    <n v="100070"/>
    <x v="0"/>
    <m/>
    <m/>
    <m/>
    <x v="0"/>
    <n v="7"/>
    <d v="2020-07-01T00:00:00"/>
    <d v="2021-06-01T00:00:00"/>
    <n v="11"/>
    <n v="0"/>
    <x v="19"/>
    <e v="#DIV/0!"/>
    <x v="0"/>
  </r>
  <r>
    <n v="100070"/>
    <x v="0"/>
    <m/>
    <m/>
    <m/>
    <x v="0"/>
    <n v="8"/>
    <d v="2020-07-01T00:00:00"/>
    <d v="2021-06-01T00:00:00"/>
    <n v="11"/>
    <n v="0"/>
    <x v="20"/>
    <e v="#DIV/0!"/>
    <x v="0"/>
  </r>
  <r>
    <n v="100070"/>
    <x v="0"/>
    <m/>
    <m/>
    <m/>
    <x v="0"/>
    <n v="7"/>
    <d v="2020-07-01T00:00:00"/>
    <d v="2021-06-01T00:00:00"/>
    <n v="11"/>
    <n v="0"/>
    <x v="21"/>
    <e v="#DIV/0!"/>
    <x v="0"/>
  </r>
  <r>
    <n v="100070"/>
    <x v="0"/>
    <m/>
    <m/>
    <m/>
    <x v="0"/>
    <n v="8"/>
    <d v="2020-07-01T00:00:00"/>
    <d v="2021-06-01T00:00:00"/>
    <n v="11"/>
    <n v="0"/>
    <x v="22"/>
    <e v="#DIV/0!"/>
    <x v="0"/>
  </r>
  <r>
    <n v="100070"/>
    <x v="0"/>
    <m/>
    <m/>
    <m/>
    <x v="0"/>
    <n v="8"/>
    <d v="2020-07-01T00:00:00"/>
    <d v="2021-06-01T00:00:00"/>
    <n v="11"/>
    <n v="0"/>
    <x v="23"/>
    <e v="#DIV/0!"/>
    <x v="0"/>
  </r>
  <r>
    <n v="100071"/>
    <x v="0"/>
    <m/>
    <m/>
    <m/>
    <x v="0"/>
    <n v="7"/>
    <d v="2020-07-01T00:00:00"/>
    <d v="2021-06-01T00:00:00"/>
    <n v="11"/>
    <n v="0"/>
    <x v="12"/>
    <e v="#DIV/0!"/>
    <x v="0"/>
  </r>
  <r>
    <n v="100071"/>
    <x v="0"/>
    <m/>
    <m/>
    <m/>
    <x v="0"/>
    <n v="8"/>
    <d v="2020-07-01T00:00:00"/>
    <d v="2021-06-01T00:00:00"/>
    <n v="11"/>
    <n v="0"/>
    <x v="13"/>
    <e v="#DIV/0!"/>
    <x v="0"/>
  </r>
  <r>
    <n v="100071"/>
    <x v="0"/>
    <m/>
    <m/>
    <m/>
    <x v="0"/>
    <n v="8"/>
    <d v="2020-07-01T00:00:00"/>
    <d v="2021-06-01T00:00:00"/>
    <n v="11"/>
    <n v="0"/>
    <x v="14"/>
    <e v="#DIV/0!"/>
    <x v="0"/>
  </r>
  <r>
    <n v="100071"/>
    <x v="0"/>
    <m/>
    <m/>
    <m/>
    <x v="0"/>
    <n v="7"/>
    <d v="2020-07-01T00:00:00"/>
    <d v="2021-06-01T00:00:00"/>
    <n v="11"/>
    <n v="0"/>
    <x v="15"/>
    <e v="#DIV/0!"/>
    <x v="0"/>
  </r>
  <r>
    <n v="100071"/>
    <x v="0"/>
    <m/>
    <m/>
    <m/>
    <x v="0"/>
    <n v="8"/>
    <d v="2020-07-01T00:00:00"/>
    <d v="2021-06-01T00:00:00"/>
    <n v="11"/>
    <n v="0"/>
    <x v="16"/>
    <e v="#DIV/0!"/>
    <x v="0"/>
  </r>
  <r>
    <n v="100071"/>
    <x v="0"/>
    <m/>
    <m/>
    <m/>
    <x v="0"/>
    <n v="8"/>
    <d v="2020-07-01T00:00:00"/>
    <d v="2021-06-01T00:00:00"/>
    <n v="11"/>
    <n v="0"/>
    <x v="17"/>
    <e v="#DIV/0!"/>
    <x v="0"/>
  </r>
  <r>
    <n v="100071"/>
    <x v="0"/>
    <m/>
    <m/>
    <m/>
    <x v="0"/>
    <n v="8"/>
    <d v="2020-07-01T00:00:00"/>
    <d v="2021-06-01T00:00:00"/>
    <n v="11"/>
    <n v="0"/>
    <x v="18"/>
    <e v="#DIV/0!"/>
    <x v="0"/>
  </r>
  <r>
    <n v="100071"/>
    <x v="0"/>
    <m/>
    <m/>
    <m/>
    <x v="0"/>
    <n v="10"/>
    <d v="2020-07-01T00:00:00"/>
    <d v="2021-06-01T00:00:00"/>
    <n v="11"/>
    <n v="0"/>
    <x v="19"/>
    <e v="#DIV/0!"/>
    <x v="0"/>
  </r>
  <r>
    <n v="100071"/>
    <x v="0"/>
    <m/>
    <m/>
    <m/>
    <x v="0"/>
    <n v="7"/>
    <d v="2020-07-01T00:00:00"/>
    <d v="2021-06-01T00:00:00"/>
    <n v="11"/>
    <n v="0"/>
    <x v="20"/>
    <e v="#DIV/0!"/>
    <x v="0"/>
  </r>
  <r>
    <n v="100071"/>
    <x v="0"/>
    <m/>
    <m/>
    <m/>
    <x v="0"/>
    <n v="7"/>
    <d v="2020-07-01T00:00:00"/>
    <d v="2021-06-01T00:00:00"/>
    <n v="11"/>
    <n v="0"/>
    <x v="21"/>
    <e v="#DIV/0!"/>
    <x v="0"/>
  </r>
  <r>
    <n v="100071"/>
    <x v="0"/>
    <m/>
    <m/>
    <m/>
    <x v="0"/>
    <n v="8"/>
    <d v="2020-07-01T00:00:00"/>
    <d v="2021-06-01T00:00:00"/>
    <n v="11"/>
    <n v="0"/>
    <x v="22"/>
    <e v="#DIV/0!"/>
    <x v="0"/>
  </r>
  <r>
    <n v="100071"/>
    <x v="0"/>
    <m/>
    <m/>
    <m/>
    <x v="0"/>
    <n v="9"/>
    <d v="2020-07-01T00:00:00"/>
    <d v="2021-06-01T00:00:00"/>
    <n v="11"/>
    <n v="0"/>
    <x v="23"/>
    <e v="#DIV/0!"/>
    <x v="0"/>
  </r>
  <r>
    <n v="100072"/>
    <x v="0"/>
    <m/>
    <m/>
    <m/>
    <x v="0"/>
    <n v="3"/>
    <d v="2020-07-01T00:00:00"/>
    <d v="2021-03-01T00:00:00"/>
    <n v="8"/>
    <n v="3"/>
    <x v="12"/>
    <e v="#DIV/0!"/>
    <x v="0"/>
  </r>
  <r>
    <n v="100072"/>
    <x v="0"/>
    <m/>
    <m/>
    <m/>
    <x v="0"/>
    <n v="3"/>
    <d v="2020-07-01T00:00:00"/>
    <d v="2021-03-01T00:00:00"/>
    <n v="8"/>
    <n v="3"/>
    <x v="13"/>
    <e v="#DIV/0!"/>
    <x v="0"/>
  </r>
  <r>
    <n v="100072"/>
    <x v="0"/>
    <m/>
    <m/>
    <m/>
    <x v="0"/>
    <n v="3"/>
    <d v="2020-07-01T00:00:00"/>
    <d v="2021-03-01T00:00:00"/>
    <n v="8"/>
    <n v="3"/>
    <x v="14"/>
    <e v="#DIV/0!"/>
    <x v="0"/>
  </r>
  <r>
    <n v="100072"/>
    <x v="0"/>
    <m/>
    <m/>
    <m/>
    <x v="0"/>
    <n v="3"/>
    <d v="2020-07-01T00:00:00"/>
    <d v="2021-03-01T00:00:00"/>
    <n v="8"/>
    <n v="3"/>
    <x v="15"/>
    <e v="#DIV/0!"/>
    <x v="0"/>
  </r>
  <r>
    <n v="100072"/>
    <x v="0"/>
    <m/>
    <m/>
    <m/>
    <x v="0"/>
    <n v="3"/>
    <d v="2020-07-01T00:00:00"/>
    <d v="2021-03-01T00:00:00"/>
    <n v="8"/>
    <n v="3"/>
    <x v="16"/>
    <e v="#DIV/0!"/>
    <x v="0"/>
  </r>
  <r>
    <n v="100072"/>
    <x v="0"/>
    <m/>
    <m/>
    <m/>
    <x v="0"/>
    <n v="3"/>
    <d v="2020-07-01T00:00:00"/>
    <d v="2021-03-01T00:00:00"/>
    <n v="8"/>
    <n v="3"/>
    <x v="17"/>
    <e v="#DIV/0!"/>
    <x v="0"/>
  </r>
  <r>
    <n v="100072"/>
    <x v="0"/>
    <m/>
    <m/>
    <m/>
    <x v="0"/>
    <n v="3"/>
    <d v="2020-07-01T00:00:00"/>
    <d v="2021-03-01T00:00:00"/>
    <n v="8"/>
    <n v="3"/>
    <x v="18"/>
    <e v="#DIV/0!"/>
    <x v="0"/>
  </r>
  <r>
    <n v="100072"/>
    <x v="0"/>
    <m/>
    <m/>
    <m/>
    <x v="0"/>
    <n v="3"/>
    <d v="2020-07-01T00:00:00"/>
    <d v="2021-03-01T00:00:00"/>
    <n v="8"/>
    <n v="3"/>
    <x v="19"/>
    <e v="#DIV/0!"/>
    <x v="0"/>
  </r>
  <r>
    <n v="100072"/>
    <x v="0"/>
    <m/>
    <m/>
    <m/>
    <x v="0"/>
    <n v="3"/>
    <d v="2020-07-01T00:00:00"/>
    <d v="2021-03-01T00:00:00"/>
    <n v="8"/>
    <n v="3"/>
    <x v="20"/>
    <e v="#DIV/0!"/>
    <x v="0"/>
  </r>
  <r>
    <n v="100073"/>
    <x v="0"/>
    <m/>
    <m/>
    <m/>
    <x v="0"/>
    <n v="3"/>
    <d v="2020-07-01T00:00:00"/>
    <d v="2021-07-01T00:00:00"/>
    <n v="12"/>
    <n v="0"/>
    <x v="12"/>
    <e v="#DIV/0!"/>
    <x v="0"/>
  </r>
  <r>
    <n v="100073"/>
    <x v="0"/>
    <m/>
    <m/>
    <m/>
    <x v="0"/>
    <n v="3"/>
    <d v="2020-07-01T00:00:00"/>
    <d v="2021-07-01T00:00:00"/>
    <n v="12"/>
    <n v="0"/>
    <x v="13"/>
    <e v="#DIV/0!"/>
    <x v="0"/>
  </r>
  <r>
    <n v="100073"/>
    <x v="0"/>
    <m/>
    <m/>
    <m/>
    <x v="0"/>
    <n v="3"/>
    <d v="2020-07-01T00:00:00"/>
    <d v="2021-07-01T00:00:00"/>
    <n v="12"/>
    <n v="0"/>
    <x v="14"/>
    <e v="#DIV/0!"/>
    <x v="0"/>
  </r>
  <r>
    <n v="100073"/>
    <x v="0"/>
    <m/>
    <m/>
    <m/>
    <x v="0"/>
    <n v="3"/>
    <d v="2020-07-01T00:00:00"/>
    <d v="2021-07-01T00:00:00"/>
    <n v="12"/>
    <n v="0"/>
    <x v="15"/>
    <e v="#DIV/0!"/>
    <x v="0"/>
  </r>
  <r>
    <n v="100073"/>
    <x v="0"/>
    <m/>
    <m/>
    <m/>
    <x v="0"/>
    <n v="3"/>
    <d v="2020-07-01T00:00:00"/>
    <d v="2021-07-01T00:00:00"/>
    <n v="12"/>
    <n v="0"/>
    <x v="16"/>
    <e v="#DIV/0!"/>
    <x v="0"/>
  </r>
  <r>
    <n v="100073"/>
    <x v="0"/>
    <m/>
    <m/>
    <m/>
    <x v="0"/>
    <n v="3"/>
    <d v="2020-07-01T00:00:00"/>
    <d v="2021-07-01T00:00:00"/>
    <n v="12"/>
    <n v="0"/>
    <x v="17"/>
    <e v="#DIV/0!"/>
    <x v="0"/>
  </r>
  <r>
    <n v="100073"/>
    <x v="0"/>
    <m/>
    <m/>
    <m/>
    <x v="0"/>
    <n v="3"/>
    <d v="2020-07-01T00:00:00"/>
    <d v="2021-07-01T00:00:00"/>
    <n v="12"/>
    <n v="0"/>
    <x v="18"/>
    <e v="#DIV/0!"/>
    <x v="0"/>
  </r>
  <r>
    <n v="100073"/>
    <x v="0"/>
    <m/>
    <m/>
    <m/>
    <x v="0"/>
    <n v="3"/>
    <d v="2020-07-01T00:00:00"/>
    <d v="2021-07-01T00:00:00"/>
    <n v="12"/>
    <n v="0"/>
    <x v="19"/>
    <e v="#DIV/0!"/>
    <x v="0"/>
  </r>
  <r>
    <n v="100073"/>
    <x v="0"/>
    <m/>
    <m/>
    <m/>
    <x v="0"/>
    <n v="3"/>
    <d v="2020-07-01T00:00:00"/>
    <d v="2021-07-01T00:00:00"/>
    <n v="12"/>
    <n v="0"/>
    <x v="20"/>
    <e v="#DIV/0!"/>
    <x v="0"/>
  </r>
  <r>
    <n v="100073"/>
    <x v="0"/>
    <m/>
    <m/>
    <m/>
    <x v="0"/>
    <n v="3"/>
    <d v="2020-07-01T00:00:00"/>
    <d v="2021-07-01T00:00:00"/>
    <n v="12"/>
    <n v="0"/>
    <x v="21"/>
    <e v="#DIV/0!"/>
    <x v="0"/>
  </r>
  <r>
    <n v="100073"/>
    <x v="0"/>
    <m/>
    <m/>
    <m/>
    <x v="0"/>
    <n v="3"/>
    <d v="2020-07-01T00:00:00"/>
    <d v="2021-07-01T00:00:00"/>
    <n v="12"/>
    <n v="0"/>
    <x v="22"/>
    <e v="#DIV/0!"/>
    <x v="0"/>
  </r>
  <r>
    <n v="100073"/>
    <x v="0"/>
    <m/>
    <m/>
    <m/>
    <x v="0"/>
    <n v="3"/>
    <d v="2020-07-01T00:00:00"/>
    <d v="2021-07-01T00:00:00"/>
    <n v="12"/>
    <n v="0"/>
    <x v="23"/>
    <e v="#DIV/0!"/>
    <x v="0"/>
  </r>
  <r>
    <n v="100074"/>
    <x v="0"/>
    <m/>
    <m/>
    <m/>
    <x v="0"/>
    <n v="3"/>
    <d v="2020-07-01T00:00:00"/>
    <d v="2021-07-01T00:00:00"/>
    <n v="12"/>
    <n v="0"/>
    <x v="12"/>
    <e v="#DIV/0!"/>
    <x v="0"/>
  </r>
  <r>
    <n v="100074"/>
    <x v="1"/>
    <m/>
    <m/>
    <m/>
    <x v="1"/>
    <n v="3"/>
    <d v="2020-07-01T00:00:00"/>
    <d v="2021-07-01T00:00:00"/>
    <n v="12"/>
    <n v="0"/>
    <x v="13"/>
    <n v="10"/>
    <x v="1"/>
  </r>
  <r>
    <n v="100074"/>
    <x v="1"/>
    <m/>
    <m/>
    <m/>
    <x v="1"/>
    <n v="3"/>
    <d v="2020-07-01T00:00:00"/>
    <d v="2021-07-01T00:00:00"/>
    <n v="12"/>
    <n v="0"/>
    <x v="14"/>
    <n v="10"/>
    <x v="1"/>
  </r>
  <r>
    <n v="100074"/>
    <x v="1"/>
    <m/>
    <m/>
    <m/>
    <x v="1"/>
    <n v="2"/>
    <d v="2020-07-01T00:00:00"/>
    <d v="2021-07-01T00:00:00"/>
    <n v="12"/>
    <n v="0"/>
    <x v="15"/>
    <n v="10"/>
    <x v="1"/>
  </r>
  <r>
    <n v="100074"/>
    <x v="1"/>
    <m/>
    <m/>
    <m/>
    <x v="1"/>
    <n v="3"/>
    <d v="2020-07-01T00:00:00"/>
    <d v="2021-07-01T00:00:00"/>
    <n v="12"/>
    <n v="0"/>
    <x v="16"/>
    <n v="10"/>
    <x v="1"/>
  </r>
  <r>
    <n v="100074"/>
    <x v="1"/>
    <m/>
    <m/>
    <m/>
    <x v="1"/>
    <n v="3"/>
    <d v="2020-07-01T00:00:00"/>
    <d v="2021-07-01T00:00:00"/>
    <n v="12"/>
    <n v="0"/>
    <x v="17"/>
    <n v="10"/>
    <x v="1"/>
  </r>
  <r>
    <n v="100074"/>
    <x v="1"/>
    <m/>
    <m/>
    <m/>
    <x v="1"/>
    <n v="3"/>
    <d v="2020-07-01T00:00:00"/>
    <d v="2021-07-01T00:00:00"/>
    <n v="12"/>
    <n v="0"/>
    <x v="18"/>
    <n v="10"/>
    <x v="1"/>
  </r>
  <r>
    <n v="100074"/>
    <x v="1"/>
    <m/>
    <m/>
    <m/>
    <x v="1"/>
    <n v="3"/>
    <d v="2020-07-01T00:00:00"/>
    <d v="2021-07-01T00:00:00"/>
    <n v="12"/>
    <n v="0"/>
    <x v="19"/>
    <n v="10"/>
    <x v="1"/>
  </r>
  <r>
    <n v="100074"/>
    <x v="1"/>
    <m/>
    <m/>
    <m/>
    <x v="1"/>
    <n v="3"/>
    <d v="2020-07-01T00:00:00"/>
    <d v="2021-07-01T00:00:00"/>
    <n v="12"/>
    <n v="0"/>
    <x v="20"/>
    <n v="10"/>
    <x v="1"/>
  </r>
  <r>
    <n v="100074"/>
    <x v="1"/>
    <m/>
    <m/>
    <m/>
    <x v="1"/>
    <n v="3"/>
    <d v="2020-07-01T00:00:00"/>
    <d v="2021-07-01T00:00:00"/>
    <n v="12"/>
    <n v="0"/>
    <x v="21"/>
    <n v="10"/>
    <x v="1"/>
  </r>
  <r>
    <n v="100074"/>
    <x v="1"/>
    <m/>
    <m/>
    <m/>
    <x v="1"/>
    <n v="3"/>
    <d v="2020-07-01T00:00:00"/>
    <d v="2021-07-01T00:00:00"/>
    <n v="12"/>
    <n v="0"/>
    <x v="22"/>
    <n v="10"/>
    <x v="1"/>
  </r>
  <r>
    <n v="100074"/>
    <x v="1"/>
    <m/>
    <m/>
    <m/>
    <x v="1"/>
    <n v="3"/>
    <d v="2020-07-01T00:00:00"/>
    <d v="2021-07-01T00:00:00"/>
    <n v="12"/>
    <n v="0"/>
    <x v="23"/>
    <n v="10"/>
    <x v="1"/>
  </r>
  <r>
    <n v="100075"/>
    <x v="0"/>
    <m/>
    <m/>
    <m/>
    <x v="0"/>
    <n v="2"/>
    <d v="2020-07-01T00:00:00"/>
    <d v="2020-10-01T00:00:00"/>
    <n v="3"/>
    <n v="8"/>
    <x v="12"/>
    <e v="#DIV/0!"/>
    <x v="0"/>
  </r>
  <r>
    <n v="100075"/>
    <x v="1"/>
    <m/>
    <m/>
    <m/>
    <x v="9"/>
    <n v="2"/>
    <d v="2020-07-01T00:00:00"/>
    <d v="2020-10-01T00:00:00"/>
    <n v="3"/>
    <n v="8"/>
    <x v="13"/>
    <n v="10"/>
    <x v="12"/>
  </r>
  <r>
    <n v="100075"/>
    <x v="1"/>
    <m/>
    <m/>
    <m/>
    <x v="9"/>
    <n v="2"/>
    <d v="2020-07-01T00:00:00"/>
    <d v="2020-10-01T00:00:00"/>
    <n v="3"/>
    <n v="8"/>
    <x v="14"/>
    <n v="10"/>
    <x v="12"/>
  </r>
  <r>
    <n v="100075"/>
    <x v="1"/>
    <m/>
    <m/>
    <m/>
    <x v="9"/>
    <n v="1"/>
    <d v="2020-07-01T00:00:00"/>
    <d v="2020-10-01T00:00:00"/>
    <n v="3"/>
    <n v="8"/>
    <x v="15"/>
    <n v="10"/>
    <x v="12"/>
  </r>
  <r>
    <n v="100076"/>
    <x v="0"/>
    <m/>
    <m/>
    <m/>
    <x v="0"/>
    <n v="2"/>
    <d v="2020-07-01T00:00:00"/>
    <d v="2021-05-01T00:00:00"/>
    <n v="10"/>
    <n v="1"/>
    <x v="12"/>
    <e v="#DIV/0!"/>
    <x v="0"/>
  </r>
  <r>
    <n v="100076"/>
    <x v="0"/>
    <m/>
    <m/>
    <m/>
    <x v="0"/>
    <n v="2"/>
    <d v="2020-07-01T00:00:00"/>
    <d v="2021-05-01T00:00:00"/>
    <n v="10"/>
    <n v="1"/>
    <x v="13"/>
    <e v="#DIV/0!"/>
    <x v="0"/>
  </r>
  <r>
    <n v="100076"/>
    <x v="0"/>
    <m/>
    <m/>
    <m/>
    <x v="0"/>
    <n v="2"/>
    <d v="2020-07-01T00:00:00"/>
    <d v="2021-05-01T00:00:00"/>
    <n v="10"/>
    <n v="1"/>
    <x v="14"/>
    <e v="#DIV/0!"/>
    <x v="0"/>
  </r>
  <r>
    <n v="100076"/>
    <x v="0"/>
    <m/>
    <m/>
    <m/>
    <x v="0"/>
    <n v="2"/>
    <d v="2020-07-01T00:00:00"/>
    <d v="2021-05-01T00:00:00"/>
    <n v="10"/>
    <n v="1"/>
    <x v="15"/>
    <e v="#DIV/0!"/>
    <x v="0"/>
  </r>
  <r>
    <n v="100076"/>
    <x v="0"/>
    <m/>
    <m/>
    <m/>
    <x v="0"/>
    <n v="1"/>
    <d v="2020-07-01T00:00:00"/>
    <d v="2021-05-01T00:00:00"/>
    <n v="10"/>
    <n v="1"/>
    <x v="16"/>
    <e v="#DIV/0!"/>
    <x v="0"/>
  </r>
  <r>
    <n v="100076"/>
    <x v="0"/>
    <m/>
    <m/>
    <m/>
    <x v="0"/>
    <n v="2"/>
    <d v="2020-07-01T00:00:00"/>
    <d v="2021-05-01T00:00:00"/>
    <n v="10"/>
    <n v="1"/>
    <x v="17"/>
    <e v="#DIV/0!"/>
    <x v="0"/>
  </r>
  <r>
    <n v="100076"/>
    <x v="0"/>
    <m/>
    <m/>
    <m/>
    <x v="0"/>
    <n v="2"/>
    <d v="2020-07-01T00:00:00"/>
    <d v="2021-05-01T00:00:00"/>
    <n v="10"/>
    <n v="1"/>
    <x v="18"/>
    <e v="#DIV/0!"/>
    <x v="0"/>
  </r>
  <r>
    <n v="100076"/>
    <x v="0"/>
    <m/>
    <m/>
    <m/>
    <x v="0"/>
    <n v="2"/>
    <d v="2020-07-01T00:00:00"/>
    <d v="2021-05-01T00:00:00"/>
    <n v="10"/>
    <n v="1"/>
    <x v="19"/>
    <e v="#DIV/0!"/>
    <x v="0"/>
  </r>
  <r>
    <n v="100076"/>
    <x v="0"/>
    <m/>
    <m/>
    <m/>
    <x v="0"/>
    <n v="2"/>
    <d v="2020-07-01T00:00:00"/>
    <d v="2021-05-01T00:00:00"/>
    <n v="10"/>
    <n v="1"/>
    <x v="20"/>
    <e v="#DIV/0!"/>
    <x v="0"/>
  </r>
  <r>
    <n v="100076"/>
    <x v="0"/>
    <m/>
    <m/>
    <m/>
    <x v="0"/>
    <n v="2"/>
    <d v="2020-07-01T00:00:00"/>
    <d v="2021-05-01T00:00:00"/>
    <n v="10"/>
    <n v="1"/>
    <x v="21"/>
    <e v="#DIV/0!"/>
    <x v="0"/>
  </r>
  <r>
    <n v="100076"/>
    <x v="0"/>
    <m/>
    <m/>
    <m/>
    <x v="0"/>
    <n v="2"/>
    <d v="2020-07-01T00:00:00"/>
    <d v="2021-05-01T00:00:00"/>
    <n v="10"/>
    <n v="1"/>
    <x v="22"/>
    <e v="#DIV/0!"/>
    <x v="0"/>
  </r>
  <r>
    <n v="100077"/>
    <x v="0"/>
    <m/>
    <m/>
    <m/>
    <x v="0"/>
    <n v="2"/>
    <d v="2020-07-01T00:00:00"/>
    <d v="2021-05-01T00:00:00"/>
    <n v="10"/>
    <n v="1"/>
    <x v="12"/>
    <e v="#DIV/0!"/>
    <x v="0"/>
  </r>
  <r>
    <n v="100077"/>
    <x v="0"/>
    <m/>
    <m/>
    <m/>
    <x v="0"/>
    <n v="2"/>
    <d v="2020-07-01T00:00:00"/>
    <d v="2021-05-01T00:00:00"/>
    <n v="10"/>
    <n v="1"/>
    <x v="13"/>
    <e v="#DIV/0!"/>
    <x v="0"/>
  </r>
  <r>
    <n v="100077"/>
    <x v="0"/>
    <m/>
    <m/>
    <m/>
    <x v="0"/>
    <n v="2"/>
    <d v="2020-07-01T00:00:00"/>
    <d v="2021-05-01T00:00:00"/>
    <n v="10"/>
    <n v="1"/>
    <x v="14"/>
    <e v="#DIV/0!"/>
    <x v="0"/>
  </r>
  <r>
    <n v="100077"/>
    <x v="0"/>
    <m/>
    <m/>
    <m/>
    <x v="0"/>
    <n v="2"/>
    <d v="2020-07-01T00:00:00"/>
    <d v="2021-05-01T00:00:00"/>
    <n v="10"/>
    <n v="1"/>
    <x v="15"/>
    <e v="#DIV/0!"/>
    <x v="0"/>
  </r>
  <r>
    <n v="100077"/>
    <x v="0"/>
    <m/>
    <m/>
    <m/>
    <x v="0"/>
    <n v="2"/>
    <d v="2020-07-01T00:00:00"/>
    <d v="2021-05-01T00:00:00"/>
    <n v="10"/>
    <n v="1"/>
    <x v="16"/>
    <e v="#DIV/0!"/>
    <x v="0"/>
  </r>
  <r>
    <n v="100077"/>
    <x v="0"/>
    <m/>
    <m/>
    <m/>
    <x v="0"/>
    <n v="2"/>
    <d v="2020-07-01T00:00:00"/>
    <d v="2021-05-01T00:00:00"/>
    <n v="10"/>
    <n v="1"/>
    <x v="17"/>
    <e v="#DIV/0!"/>
    <x v="0"/>
  </r>
  <r>
    <n v="100077"/>
    <x v="0"/>
    <m/>
    <m/>
    <m/>
    <x v="0"/>
    <n v="2"/>
    <d v="2020-07-01T00:00:00"/>
    <d v="2021-05-01T00:00:00"/>
    <n v="10"/>
    <n v="1"/>
    <x v="18"/>
    <e v="#DIV/0!"/>
    <x v="0"/>
  </r>
  <r>
    <n v="100077"/>
    <x v="0"/>
    <m/>
    <m/>
    <m/>
    <x v="0"/>
    <n v="2"/>
    <d v="2020-07-01T00:00:00"/>
    <d v="2021-05-01T00:00:00"/>
    <n v="10"/>
    <n v="1"/>
    <x v="19"/>
    <e v="#DIV/0!"/>
    <x v="0"/>
  </r>
  <r>
    <n v="100077"/>
    <x v="0"/>
    <m/>
    <m/>
    <m/>
    <x v="0"/>
    <n v="2"/>
    <d v="2020-07-01T00:00:00"/>
    <d v="2021-05-01T00:00:00"/>
    <n v="10"/>
    <n v="1"/>
    <x v="20"/>
    <e v="#DIV/0!"/>
    <x v="0"/>
  </r>
  <r>
    <n v="100077"/>
    <x v="0"/>
    <m/>
    <m/>
    <m/>
    <x v="0"/>
    <n v="1"/>
    <d v="2020-07-01T00:00:00"/>
    <d v="2021-05-01T00:00:00"/>
    <n v="10"/>
    <n v="1"/>
    <x v="21"/>
    <e v="#DIV/0!"/>
    <x v="0"/>
  </r>
  <r>
    <n v="100077"/>
    <x v="0"/>
    <m/>
    <m/>
    <m/>
    <x v="0"/>
    <n v="1"/>
    <d v="2020-07-01T00:00:00"/>
    <d v="2021-05-01T00:00:00"/>
    <n v="10"/>
    <n v="1"/>
    <x v="22"/>
    <e v="#DIV/0!"/>
    <x v="0"/>
  </r>
  <r>
    <n v="100078"/>
    <x v="0"/>
    <m/>
    <m/>
    <m/>
    <x v="0"/>
    <n v="2"/>
    <d v="2020-07-01T00:00:00"/>
    <d v="2020-09-01T00:00:00"/>
    <n v="2"/>
    <n v="9"/>
    <x v="12"/>
    <e v="#DIV/0!"/>
    <x v="0"/>
  </r>
  <r>
    <n v="100078"/>
    <x v="0"/>
    <m/>
    <m/>
    <m/>
    <x v="0"/>
    <n v="2"/>
    <d v="2020-07-01T00:00:00"/>
    <d v="2020-09-01T00:00:00"/>
    <n v="2"/>
    <n v="9"/>
    <x v="13"/>
    <e v="#DIV/0!"/>
    <x v="0"/>
  </r>
  <r>
    <n v="100078"/>
    <x v="0"/>
    <m/>
    <m/>
    <m/>
    <x v="0"/>
    <n v="2"/>
    <d v="2020-07-01T00:00:00"/>
    <d v="2020-09-01T00:00:00"/>
    <n v="2"/>
    <n v="9"/>
    <x v="14"/>
    <e v="#DIV/0!"/>
    <x v="0"/>
  </r>
  <r>
    <n v="100079"/>
    <x v="0"/>
    <m/>
    <m/>
    <m/>
    <x v="0"/>
    <n v="2"/>
    <d v="2020-07-01T00:00:00"/>
    <d v="2021-07-01T00:00:00"/>
    <n v="12"/>
    <n v="0"/>
    <x v="12"/>
    <e v="#DIV/0!"/>
    <x v="0"/>
  </r>
  <r>
    <n v="100079"/>
    <x v="1"/>
    <m/>
    <m/>
    <m/>
    <x v="9"/>
    <n v="2"/>
    <d v="2020-07-01T00:00:00"/>
    <d v="2021-07-01T00:00:00"/>
    <n v="12"/>
    <n v="0"/>
    <x v="13"/>
    <n v="10"/>
    <x v="12"/>
  </r>
  <r>
    <n v="100079"/>
    <x v="1"/>
    <m/>
    <m/>
    <m/>
    <x v="9"/>
    <n v="2"/>
    <d v="2020-07-01T00:00:00"/>
    <d v="2021-07-01T00:00:00"/>
    <n v="12"/>
    <n v="0"/>
    <x v="14"/>
    <n v="10"/>
    <x v="12"/>
  </r>
  <r>
    <n v="100079"/>
    <x v="1"/>
    <m/>
    <m/>
    <m/>
    <x v="9"/>
    <n v="2"/>
    <d v="2020-07-01T00:00:00"/>
    <d v="2021-07-01T00:00:00"/>
    <n v="12"/>
    <n v="0"/>
    <x v="15"/>
    <n v="10"/>
    <x v="12"/>
  </r>
  <r>
    <n v="100079"/>
    <x v="1"/>
    <m/>
    <m/>
    <m/>
    <x v="9"/>
    <n v="2"/>
    <d v="2020-07-01T00:00:00"/>
    <d v="2021-07-01T00:00:00"/>
    <n v="12"/>
    <n v="0"/>
    <x v="16"/>
    <n v="10"/>
    <x v="12"/>
  </r>
  <r>
    <n v="100079"/>
    <x v="1"/>
    <m/>
    <m/>
    <m/>
    <x v="9"/>
    <n v="2"/>
    <d v="2020-07-01T00:00:00"/>
    <d v="2021-07-01T00:00:00"/>
    <n v="12"/>
    <n v="0"/>
    <x v="17"/>
    <n v="10"/>
    <x v="12"/>
  </r>
  <r>
    <n v="100079"/>
    <x v="1"/>
    <m/>
    <m/>
    <m/>
    <x v="9"/>
    <n v="2"/>
    <d v="2020-07-01T00:00:00"/>
    <d v="2021-07-01T00:00:00"/>
    <n v="12"/>
    <n v="0"/>
    <x v="18"/>
    <n v="10"/>
    <x v="12"/>
  </r>
  <r>
    <n v="100079"/>
    <x v="1"/>
    <m/>
    <m/>
    <m/>
    <x v="9"/>
    <n v="1"/>
    <d v="2020-07-01T00:00:00"/>
    <d v="2021-07-01T00:00:00"/>
    <n v="12"/>
    <n v="0"/>
    <x v="19"/>
    <n v="10"/>
    <x v="12"/>
  </r>
  <r>
    <n v="100079"/>
    <x v="1"/>
    <m/>
    <m/>
    <m/>
    <x v="9"/>
    <n v="2"/>
    <d v="2020-07-01T00:00:00"/>
    <d v="2021-07-01T00:00:00"/>
    <n v="12"/>
    <n v="0"/>
    <x v="20"/>
    <n v="10"/>
    <x v="12"/>
  </r>
  <r>
    <n v="100079"/>
    <x v="1"/>
    <m/>
    <m/>
    <m/>
    <x v="9"/>
    <n v="2"/>
    <d v="2020-07-01T00:00:00"/>
    <d v="2021-07-01T00:00:00"/>
    <n v="12"/>
    <n v="0"/>
    <x v="21"/>
    <n v="10"/>
    <x v="12"/>
  </r>
  <r>
    <n v="100079"/>
    <x v="1"/>
    <m/>
    <m/>
    <m/>
    <x v="9"/>
    <n v="2"/>
    <d v="2020-07-01T00:00:00"/>
    <d v="2021-07-01T00:00:00"/>
    <n v="12"/>
    <n v="0"/>
    <x v="22"/>
    <n v="10"/>
    <x v="12"/>
  </r>
  <r>
    <n v="100079"/>
    <x v="1"/>
    <m/>
    <m/>
    <m/>
    <x v="9"/>
    <n v="2"/>
    <d v="2020-07-01T00:00:00"/>
    <d v="2021-07-01T00:00:00"/>
    <n v="12"/>
    <n v="0"/>
    <x v="23"/>
    <n v="10"/>
    <x v="12"/>
  </r>
  <r>
    <n v="100080"/>
    <x v="0"/>
    <m/>
    <m/>
    <m/>
    <x v="0"/>
    <n v="1"/>
    <d v="2020-07-01T00:00:00"/>
    <d v="2021-07-01T00:00:00"/>
    <n v="12"/>
    <n v="0"/>
    <x v="12"/>
    <e v="#DIV/0!"/>
    <x v="0"/>
  </r>
  <r>
    <n v="100080"/>
    <x v="1"/>
    <m/>
    <m/>
    <m/>
    <x v="9"/>
    <n v="2"/>
    <d v="2020-07-01T00:00:00"/>
    <d v="2021-07-01T00:00:00"/>
    <n v="12"/>
    <n v="0"/>
    <x v="13"/>
    <n v="10"/>
    <x v="12"/>
  </r>
  <r>
    <n v="100080"/>
    <x v="1"/>
    <m/>
    <m/>
    <m/>
    <x v="9"/>
    <n v="2"/>
    <d v="2020-07-01T00:00:00"/>
    <d v="2021-07-01T00:00:00"/>
    <n v="12"/>
    <n v="0"/>
    <x v="14"/>
    <n v="10"/>
    <x v="12"/>
  </r>
  <r>
    <n v="100080"/>
    <x v="1"/>
    <m/>
    <m/>
    <m/>
    <x v="9"/>
    <n v="2"/>
    <d v="2020-07-01T00:00:00"/>
    <d v="2021-07-01T00:00:00"/>
    <n v="12"/>
    <n v="0"/>
    <x v="15"/>
    <n v="10"/>
    <x v="12"/>
  </r>
  <r>
    <n v="100080"/>
    <x v="1"/>
    <m/>
    <m/>
    <m/>
    <x v="9"/>
    <n v="2"/>
    <d v="2020-07-01T00:00:00"/>
    <d v="2021-07-01T00:00:00"/>
    <n v="12"/>
    <n v="0"/>
    <x v="16"/>
    <n v="10"/>
    <x v="12"/>
  </r>
  <r>
    <n v="100080"/>
    <x v="1"/>
    <m/>
    <m/>
    <m/>
    <x v="9"/>
    <n v="2"/>
    <d v="2020-07-01T00:00:00"/>
    <d v="2021-07-01T00:00:00"/>
    <n v="12"/>
    <n v="0"/>
    <x v="17"/>
    <n v="10"/>
    <x v="12"/>
  </r>
  <r>
    <n v="100080"/>
    <x v="1"/>
    <m/>
    <m/>
    <m/>
    <x v="9"/>
    <n v="1"/>
    <d v="2020-07-01T00:00:00"/>
    <d v="2021-07-01T00:00:00"/>
    <n v="12"/>
    <n v="0"/>
    <x v="18"/>
    <n v="10"/>
    <x v="12"/>
  </r>
  <r>
    <n v="100080"/>
    <x v="1"/>
    <m/>
    <m/>
    <m/>
    <x v="9"/>
    <n v="2"/>
    <d v="2020-07-01T00:00:00"/>
    <d v="2021-07-01T00:00:00"/>
    <n v="12"/>
    <n v="0"/>
    <x v="19"/>
    <n v="10"/>
    <x v="12"/>
  </r>
  <r>
    <n v="100080"/>
    <x v="1"/>
    <m/>
    <m/>
    <m/>
    <x v="9"/>
    <n v="2"/>
    <d v="2020-07-01T00:00:00"/>
    <d v="2021-07-01T00:00:00"/>
    <n v="12"/>
    <n v="0"/>
    <x v="20"/>
    <n v="10"/>
    <x v="12"/>
  </r>
  <r>
    <n v="100080"/>
    <x v="1"/>
    <m/>
    <m/>
    <m/>
    <x v="9"/>
    <n v="1"/>
    <d v="2020-07-01T00:00:00"/>
    <d v="2021-07-01T00:00:00"/>
    <n v="12"/>
    <n v="0"/>
    <x v="21"/>
    <n v="10"/>
    <x v="12"/>
  </r>
  <r>
    <n v="100080"/>
    <x v="1"/>
    <m/>
    <m/>
    <m/>
    <x v="9"/>
    <n v="2"/>
    <d v="2020-07-01T00:00:00"/>
    <d v="2021-07-01T00:00:00"/>
    <n v="12"/>
    <n v="0"/>
    <x v="22"/>
    <n v="10"/>
    <x v="12"/>
  </r>
  <r>
    <n v="100080"/>
    <x v="1"/>
    <m/>
    <m/>
    <m/>
    <x v="9"/>
    <n v="1"/>
    <d v="2020-07-01T00:00:00"/>
    <d v="2021-07-01T00:00:00"/>
    <n v="12"/>
    <n v="0"/>
    <x v="23"/>
    <n v="10"/>
    <x v="12"/>
  </r>
  <r>
    <n v="100081"/>
    <x v="0"/>
    <m/>
    <m/>
    <m/>
    <x v="0"/>
    <n v="39"/>
    <d v="2020-08-01T00:00:00"/>
    <d v="2021-07-01T00:00:00"/>
    <n v="11"/>
    <n v="0"/>
    <x v="13"/>
    <e v="#DIV/0!"/>
    <x v="0"/>
  </r>
  <r>
    <n v="100081"/>
    <x v="1"/>
    <m/>
    <m/>
    <m/>
    <x v="24"/>
    <n v="37"/>
    <d v="2020-08-01T00:00:00"/>
    <d v="2021-07-01T00:00:00"/>
    <n v="11"/>
    <n v="0"/>
    <x v="14"/>
    <n v="10"/>
    <x v="29"/>
  </r>
  <r>
    <n v="100081"/>
    <x v="1"/>
    <m/>
    <m/>
    <m/>
    <x v="33"/>
    <n v="47"/>
    <d v="2020-08-01T00:00:00"/>
    <d v="2021-07-01T00:00:00"/>
    <n v="11"/>
    <n v="0"/>
    <x v="15"/>
    <n v="10"/>
    <x v="38"/>
  </r>
  <r>
    <n v="100081"/>
    <x v="1"/>
    <m/>
    <m/>
    <m/>
    <x v="38"/>
    <n v="48"/>
    <d v="2020-08-01T00:00:00"/>
    <d v="2021-07-01T00:00:00"/>
    <n v="11"/>
    <n v="0"/>
    <x v="16"/>
    <n v="10"/>
    <x v="46"/>
  </r>
  <r>
    <n v="100081"/>
    <x v="1"/>
    <m/>
    <m/>
    <m/>
    <x v="38"/>
    <n v="37"/>
    <d v="2020-08-01T00:00:00"/>
    <d v="2021-07-01T00:00:00"/>
    <n v="11"/>
    <n v="0"/>
    <x v="17"/>
    <n v="10"/>
    <x v="46"/>
  </r>
  <r>
    <n v="100081"/>
    <x v="1"/>
    <m/>
    <m/>
    <m/>
    <x v="38"/>
    <n v="42"/>
    <d v="2020-08-01T00:00:00"/>
    <d v="2021-07-01T00:00:00"/>
    <n v="11"/>
    <n v="0"/>
    <x v="18"/>
    <n v="10"/>
    <x v="46"/>
  </r>
  <r>
    <n v="100081"/>
    <x v="1"/>
    <m/>
    <m/>
    <m/>
    <x v="38"/>
    <n v="43"/>
    <d v="2020-08-01T00:00:00"/>
    <d v="2021-07-01T00:00:00"/>
    <n v="11"/>
    <n v="0"/>
    <x v="19"/>
    <n v="10"/>
    <x v="46"/>
  </r>
  <r>
    <n v="100081"/>
    <x v="1"/>
    <m/>
    <m/>
    <m/>
    <x v="38"/>
    <n v="45"/>
    <d v="2020-08-01T00:00:00"/>
    <d v="2021-07-01T00:00:00"/>
    <n v="11"/>
    <n v="0"/>
    <x v="20"/>
    <n v="10"/>
    <x v="46"/>
  </r>
  <r>
    <n v="100081"/>
    <x v="1"/>
    <m/>
    <m/>
    <m/>
    <x v="38"/>
    <n v="53"/>
    <d v="2020-08-01T00:00:00"/>
    <d v="2021-07-01T00:00:00"/>
    <n v="11"/>
    <n v="0"/>
    <x v="21"/>
    <n v="10"/>
    <x v="46"/>
  </r>
  <r>
    <n v="100081"/>
    <x v="1"/>
    <m/>
    <m/>
    <m/>
    <x v="38"/>
    <n v="45"/>
    <d v="2020-08-01T00:00:00"/>
    <d v="2021-07-01T00:00:00"/>
    <n v="11"/>
    <n v="0"/>
    <x v="22"/>
    <n v="10"/>
    <x v="46"/>
  </r>
  <r>
    <n v="100081"/>
    <x v="1"/>
    <m/>
    <m/>
    <m/>
    <x v="38"/>
    <n v="47"/>
    <d v="2020-08-01T00:00:00"/>
    <d v="2021-07-01T00:00:00"/>
    <n v="11"/>
    <n v="0"/>
    <x v="23"/>
    <n v="10"/>
    <x v="46"/>
  </r>
  <r>
    <n v="100082"/>
    <x v="0"/>
    <m/>
    <m/>
    <m/>
    <x v="0"/>
    <n v="49"/>
    <d v="2020-08-01T00:00:00"/>
    <d v="2021-07-01T00:00:00"/>
    <n v="11"/>
    <n v="0"/>
    <x v="13"/>
    <e v="#DIV/0!"/>
    <x v="0"/>
  </r>
  <r>
    <n v="100082"/>
    <x v="1"/>
    <m/>
    <m/>
    <m/>
    <x v="39"/>
    <n v="35"/>
    <d v="2020-08-01T00:00:00"/>
    <d v="2021-07-01T00:00:00"/>
    <n v="11"/>
    <n v="0"/>
    <x v="14"/>
    <n v="10"/>
    <x v="48"/>
  </r>
  <r>
    <n v="100082"/>
    <x v="1"/>
    <m/>
    <m/>
    <m/>
    <x v="46"/>
    <n v="47"/>
    <d v="2020-08-01T00:00:00"/>
    <d v="2021-07-01T00:00:00"/>
    <n v="11"/>
    <n v="0"/>
    <x v="15"/>
    <n v="10"/>
    <x v="58"/>
  </r>
  <r>
    <n v="100082"/>
    <x v="1"/>
    <m/>
    <m/>
    <m/>
    <x v="46"/>
    <n v="40"/>
    <d v="2020-08-01T00:00:00"/>
    <d v="2021-07-01T00:00:00"/>
    <n v="11"/>
    <n v="0"/>
    <x v="16"/>
    <n v="10"/>
    <x v="58"/>
  </r>
  <r>
    <n v="100082"/>
    <x v="1"/>
    <m/>
    <m/>
    <m/>
    <x v="46"/>
    <n v="48"/>
    <d v="2020-08-01T00:00:00"/>
    <d v="2021-07-01T00:00:00"/>
    <n v="11"/>
    <n v="0"/>
    <x v="17"/>
    <n v="10"/>
    <x v="58"/>
  </r>
  <r>
    <n v="100082"/>
    <x v="1"/>
    <m/>
    <m/>
    <m/>
    <x v="46"/>
    <n v="34"/>
    <d v="2020-08-01T00:00:00"/>
    <d v="2021-07-01T00:00:00"/>
    <n v="11"/>
    <n v="0"/>
    <x v="18"/>
    <n v="10"/>
    <x v="58"/>
  </r>
  <r>
    <n v="100082"/>
    <x v="1"/>
    <m/>
    <m/>
    <m/>
    <x v="46"/>
    <n v="41"/>
    <d v="2020-08-01T00:00:00"/>
    <d v="2021-07-01T00:00:00"/>
    <n v="11"/>
    <n v="0"/>
    <x v="19"/>
    <n v="10"/>
    <x v="58"/>
  </r>
  <r>
    <n v="100082"/>
    <x v="1"/>
    <m/>
    <m/>
    <m/>
    <x v="46"/>
    <n v="41"/>
    <d v="2020-08-01T00:00:00"/>
    <d v="2021-07-01T00:00:00"/>
    <n v="11"/>
    <n v="0"/>
    <x v="20"/>
    <n v="10"/>
    <x v="58"/>
  </r>
  <r>
    <n v="100082"/>
    <x v="1"/>
    <m/>
    <m/>
    <m/>
    <x v="46"/>
    <n v="48"/>
    <d v="2020-08-01T00:00:00"/>
    <d v="2021-07-01T00:00:00"/>
    <n v="11"/>
    <n v="0"/>
    <x v="21"/>
    <n v="10"/>
    <x v="58"/>
  </r>
  <r>
    <n v="100082"/>
    <x v="1"/>
    <m/>
    <m/>
    <m/>
    <x v="46"/>
    <n v="40"/>
    <d v="2020-08-01T00:00:00"/>
    <d v="2021-07-01T00:00:00"/>
    <n v="11"/>
    <n v="0"/>
    <x v="22"/>
    <n v="10"/>
    <x v="58"/>
  </r>
  <r>
    <n v="100082"/>
    <x v="1"/>
    <m/>
    <m/>
    <m/>
    <x v="46"/>
    <n v="47"/>
    <d v="2020-08-01T00:00:00"/>
    <d v="2021-07-01T00:00:00"/>
    <n v="11"/>
    <n v="0"/>
    <x v="23"/>
    <n v="10"/>
    <x v="58"/>
  </r>
  <r>
    <n v="100083"/>
    <x v="0"/>
    <m/>
    <m/>
    <m/>
    <x v="0"/>
    <n v="35"/>
    <d v="2020-08-01T00:00:00"/>
    <d v="2021-07-01T00:00:00"/>
    <n v="11"/>
    <n v="0"/>
    <x v="13"/>
    <e v="#DIV/0!"/>
    <x v="0"/>
  </r>
  <r>
    <n v="100083"/>
    <x v="1"/>
    <m/>
    <m/>
    <m/>
    <x v="30"/>
    <n v="34"/>
    <d v="2020-08-01T00:00:00"/>
    <d v="2021-07-01T00:00:00"/>
    <n v="11"/>
    <n v="0"/>
    <x v="14"/>
    <n v="10"/>
    <x v="36"/>
  </r>
  <r>
    <n v="100083"/>
    <x v="1"/>
    <m/>
    <m/>
    <m/>
    <x v="22"/>
    <n v="45"/>
    <d v="2020-08-01T00:00:00"/>
    <d v="2021-07-01T00:00:00"/>
    <n v="11"/>
    <n v="0"/>
    <x v="15"/>
    <n v="10"/>
    <x v="27"/>
  </r>
  <r>
    <n v="100083"/>
    <x v="1"/>
    <m/>
    <m/>
    <m/>
    <x v="22"/>
    <n v="40"/>
    <d v="2020-08-01T00:00:00"/>
    <d v="2021-07-01T00:00:00"/>
    <n v="11"/>
    <n v="0"/>
    <x v="16"/>
    <n v="10"/>
    <x v="27"/>
  </r>
  <r>
    <n v="100083"/>
    <x v="1"/>
    <m/>
    <m/>
    <m/>
    <x v="22"/>
    <n v="34"/>
    <d v="2020-08-01T00:00:00"/>
    <d v="2021-07-01T00:00:00"/>
    <n v="11"/>
    <n v="0"/>
    <x v="17"/>
    <n v="10"/>
    <x v="27"/>
  </r>
  <r>
    <n v="100083"/>
    <x v="1"/>
    <m/>
    <m/>
    <m/>
    <x v="22"/>
    <n v="31"/>
    <d v="2020-08-01T00:00:00"/>
    <d v="2021-07-01T00:00:00"/>
    <n v="11"/>
    <n v="0"/>
    <x v="18"/>
    <n v="10"/>
    <x v="27"/>
  </r>
  <r>
    <n v="100083"/>
    <x v="1"/>
    <m/>
    <m/>
    <m/>
    <x v="22"/>
    <n v="32"/>
    <d v="2020-08-01T00:00:00"/>
    <d v="2021-07-01T00:00:00"/>
    <n v="11"/>
    <n v="0"/>
    <x v="19"/>
    <n v="10"/>
    <x v="27"/>
  </r>
  <r>
    <n v="100083"/>
    <x v="1"/>
    <m/>
    <m/>
    <m/>
    <x v="22"/>
    <n v="36"/>
    <d v="2020-08-01T00:00:00"/>
    <d v="2021-07-01T00:00:00"/>
    <n v="11"/>
    <n v="0"/>
    <x v="20"/>
    <n v="10"/>
    <x v="27"/>
  </r>
  <r>
    <n v="100083"/>
    <x v="1"/>
    <m/>
    <m/>
    <m/>
    <x v="22"/>
    <n v="34"/>
    <d v="2020-08-01T00:00:00"/>
    <d v="2021-07-01T00:00:00"/>
    <n v="11"/>
    <n v="0"/>
    <x v="21"/>
    <n v="10"/>
    <x v="27"/>
  </r>
  <r>
    <n v="100083"/>
    <x v="1"/>
    <m/>
    <m/>
    <m/>
    <x v="22"/>
    <n v="36"/>
    <d v="2020-08-01T00:00:00"/>
    <d v="2021-07-01T00:00:00"/>
    <n v="11"/>
    <n v="0"/>
    <x v="22"/>
    <n v="10"/>
    <x v="27"/>
  </r>
  <r>
    <n v="100083"/>
    <x v="1"/>
    <m/>
    <m/>
    <m/>
    <x v="22"/>
    <n v="32"/>
    <d v="2020-08-01T00:00:00"/>
    <d v="2021-07-01T00:00:00"/>
    <n v="11"/>
    <n v="0"/>
    <x v="23"/>
    <n v="10"/>
    <x v="27"/>
  </r>
  <r>
    <n v="100084"/>
    <x v="0"/>
    <m/>
    <m/>
    <m/>
    <x v="0"/>
    <n v="23"/>
    <d v="2020-08-01T00:00:00"/>
    <d v="2021-07-01T00:00:00"/>
    <n v="11"/>
    <n v="0"/>
    <x v="13"/>
    <e v="#DIV/0!"/>
    <x v="0"/>
  </r>
  <r>
    <n v="100084"/>
    <x v="1"/>
    <m/>
    <m/>
    <m/>
    <x v="30"/>
    <n v="28"/>
    <d v="2020-08-01T00:00:00"/>
    <d v="2021-07-01T00:00:00"/>
    <n v="11"/>
    <n v="0"/>
    <x v="14"/>
    <n v="10"/>
    <x v="36"/>
  </r>
  <r>
    <n v="100084"/>
    <x v="1"/>
    <m/>
    <m/>
    <m/>
    <x v="28"/>
    <n v="26"/>
    <d v="2020-08-01T00:00:00"/>
    <d v="2021-07-01T00:00:00"/>
    <n v="11"/>
    <n v="0"/>
    <x v="15"/>
    <n v="10"/>
    <x v="42"/>
  </r>
  <r>
    <n v="100084"/>
    <x v="1"/>
    <m/>
    <m/>
    <m/>
    <x v="33"/>
    <n v="30"/>
    <d v="2020-08-01T00:00:00"/>
    <d v="2021-07-01T00:00:00"/>
    <n v="11"/>
    <n v="0"/>
    <x v="16"/>
    <n v="10"/>
    <x v="38"/>
  </r>
  <r>
    <n v="100084"/>
    <x v="1"/>
    <m/>
    <m/>
    <m/>
    <x v="33"/>
    <n v="23"/>
    <d v="2020-08-01T00:00:00"/>
    <d v="2021-07-01T00:00:00"/>
    <n v="11"/>
    <n v="0"/>
    <x v="17"/>
    <n v="10"/>
    <x v="38"/>
  </r>
  <r>
    <n v="100084"/>
    <x v="1"/>
    <m/>
    <m/>
    <m/>
    <x v="33"/>
    <n v="34"/>
    <d v="2020-08-01T00:00:00"/>
    <d v="2021-07-01T00:00:00"/>
    <n v="11"/>
    <n v="0"/>
    <x v="18"/>
    <n v="10"/>
    <x v="38"/>
  </r>
  <r>
    <n v="100084"/>
    <x v="1"/>
    <m/>
    <m/>
    <m/>
    <x v="33"/>
    <n v="26"/>
    <d v="2020-08-01T00:00:00"/>
    <d v="2021-07-01T00:00:00"/>
    <n v="11"/>
    <n v="0"/>
    <x v="19"/>
    <n v="10"/>
    <x v="38"/>
  </r>
  <r>
    <n v="100084"/>
    <x v="1"/>
    <m/>
    <m/>
    <m/>
    <x v="33"/>
    <n v="28"/>
    <d v="2020-08-01T00:00:00"/>
    <d v="2021-07-01T00:00:00"/>
    <n v="11"/>
    <n v="0"/>
    <x v="20"/>
    <n v="10"/>
    <x v="38"/>
  </r>
  <r>
    <n v="100084"/>
    <x v="1"/>
    <m/>
    <m/>
    <m/>
    <x v="33"/>
    <n v="25"/>
    <d v="2020-08-01T00:00:00"/>
    <d v="2021-07-01T00:00:00"/>
    <n v="11"/>
    <n v="0"/>
    <x v="21"/>
    <n v="10"/>
    <x v="38"/>
  </r>
  <r>
    <n v="100084"/>
    <x v="1"/>
    <m/>
    <m/>
    <m/>
    <x v="33"/>
    <n v="23"/>
    <d v="2020-08-01T00:00:00"/>
    <d v="2021-07-01T00:00:00"/>
    <n v="11"/>
    <n v="0"/>
    <x v="22"/>
    <n v="10"/>
    <x v="38"/>
  </r>
  <r>
    <n v="100084"/>
    <x v="1"/>
    <m/>
    <m/>
    <m/>
    <x v="33"/>
    <n v="31"/>
    <d v="2020-08-01T00:00:00"/>
    <d v="2021-07-01T00:00:00"/>
    <n v="11"/>
    <n v="0"/>
    <x v="23"/>
    <n v="10"/>
    <x v="38"/>
  </r>
  <r>
    <n v="100085"/>
    <x v="0"/>
    <m/>
    <m/>
    <m/>
    <x v="0"/>
    <n v="21"/>
    <d v="2020-08-01T00:00:00"/>
    <d v="2021-07-01T00:00:00"/>
    <n v="11"/>
    <n v="0"/>
    <x v="13"/>
    <e v="#DIV/0!"/>
    <x v="0"/>
  </r>
  <r>
    <n v="100085"/>
    <x v="1"/>
    <m/>
    <m/>
    <m/>
    <x v="39"/>
    <n v="22"/>
    <d v="2020-08-01T00:00:00"/>
    <d v="2021-07-01T00:00:00"/>
    <n v="11"/>
    <n v="0"/>
    <x v="14"/>
    <n v="10"/>
    <x v="48"/>
  </r>
  <r>
    <n v="100085"/>
    <x v="1"/>
    <m/>
    <m/>
    <m/>
    <x v="10"/>
    <n v="26"/>
    <d v="2020-08-01T00:00:00"/>
    <d v="2021-07-01T00:00:00"/>
    <n v="11"/>
    <n v="0"/>
    <x v="15"/>
    <n v="10"/>
    <x v="31"/>
  </r>
  <r>
    <n v="100085"/>
    <x v="1"/>
    <m/>
    <m/>
    <m/>
    <x v="33"/>
    <n v="25"/>
    <d v="2020-08-01T00:00:00"/>
    <d v="2021-07-01T00:00:00"/>
    <n v="11"/>
    <n v="0"/>
    <x v="16"/>
    <n v="10"/>
    <x v="38"/>
  </r>
  <r>
    <n v="100085"/>
    <x v="1"/>
    <m/>
    <m/>
    <m/>
    <x v="33"/>
    <n v="26"/>
    <d v="2020-08-01T00:00:00"/>
    <d v="2021-07-01T00:00:00"/>
    <n v="11"/>
    <n v="0"/>
    <x v="17"/>
    <n v="10"/>
    <x v="38"/>
  </r>
  <r>
    <n v="100085"/>
    <x v="1"/>
    <m/>
    <m/>
    <m/>
    <x v="33"/>
    <n v="27"/>
    <d v="2020-08-01T00:00:00"/>
    <d v="2021-07-01T00:00:00"/>
    <n v="11"/>
    <n v="0"/>
    <x v="18"/>
    <n v="10"/>
    <x v="38"/>
  </r>
  <r>
    <n v="100085"/>
    <x v="1"/>
    <m/>
    <m/>
    <m/>
    <x v="33"/>
    <n v="26"/>
    <d v="2020-08-01T00:00:00"/>
    <d v="2021-07-01T00:00:00"/>
    <n v="11"/>
    <n v="0"/>
    <x v="19"/>
    <n v="10"/>
    <x v="38"/>
  </r>
  <r>
    <n v="100085"/>
    <x v="1"/>
    <m/>
    <m/>
    <m/>
    <x v="33"/>
    <n v="27"/>
    <d v="2020-08-01T00:00:00"/>
    <d v="2021-07-01T00:00:00"/>
    <n v="11"/>
    <n v="0"/>
    <x v="20"/>
    <n v="10"/>
    <x v="38"/>
  </r>
  <r>
    <n v="100085"/>
    <x v="1"/>
    <m/>
    <m/>
    <m/>
    <x v="33"/>
    <n v="28"/>
    <d v="2020-08-01T00:00:00"/>
    <d v="2021-07-01T00:00:00"/>
    <n v="11"/>
    <n v="0"/>
    <x v="21"/>
    <n v="10"/>
    <x v="38"/>
  </r>
  <r>
    <n v="100085"/>
    <x v="1"/>
    <m/>
    <m/>
    <m/>
    <x v="33"/>
    <n v="26"/>
    <d v="2020-08-01T00:00:00"/>
    <d v="2021-07-01T00:00:00"/>
    <n v="11"/>
    <n v="0"/>
    <x v="22"/>
    <n v="10"/>
    <x v="38"/>
  </r>
  <r>
    <n v="100085"/>
    <x v="1"/>
    <m/>
    <m/>
    <m/>
    <x v="33"/>
    <n v="29"/>
    <d v="2020-08-01T00:00:00"/>
    <d v="2021-07-01T00:00:00"/>
    <n v="11"/>
    <n v="0"/>
    <x v="23"/>
    <n v="10"/>
    <x v="38"/>
  </r>
  <r>
    <n v="100086"/>
    <x v="0"/>
    <m/>
    <m/>
    <m/>
    <x v="0"/>
    <n v="21"/>
    <d v="2020-08-01T00:00:00"/>
    <d v="2021-07-01T00:00:00"/>
    <n v="11"/>
    <n v="0"/>
    <x v="13"/>
    <e v="#DIV/0!"/>
    <x v="0"/>
  </r>
  <r>
    <n v="100086"/>
    <x v="2"/>
    <m/>
    <m/>
    <m/>
    <x v="26"/>
    <n v="26"/>
    <d v="2020-08-01T00:00:00"/>
    <d v="2021-07-01T00:00:00"/>
    <n v="11"/>
    <n v="0"/>
    <x v="14"/>
    <n v="25"/>
    <x v="31"/>
  </r>
  <r>
    <n v="100086"/>
    <x v="2"/>
    <m/>
    <m/>
    <m/>
    <x v="28"/>
    <n v="24"/>
    <d v="2020-08-01T00:00:00"/>
    <d v="2021-07-01T00:00:00"/>
    <n v="11"/>
    <n v="0"/>
    <x v="15"/>
    <n v="25"/>
    <x v="34"/>
  </r>
  <r>
    <n v="100086"/>
    <x v="2"/>
    <m/>
    <m/>
    <m/>
    <x v="28"/>
    <n v="23"/>
    <d v="2020-08-01T00:00:00"/>
    <d v="2021-07-01T00:00:00"/>
    <n v="11"/>
    <n v="0"/>
    <x v="16"/>
    <n v="25"/>
    <x v="34"/>
  </r>
  <r>
    <n v="100086"/>
    <x v="2"/>
    <m/>
    <m/>
    <m/>
    <x v="28"/>
    <n v="26"/>
    <d v="2020-08-01T00:00:00"/>
    <d v="2021-07-01T00:00:00"/>
    <n v="11"/>
    <n v="0"/>
    <x v="17"/>
    <n v="25"/>
    <x v="34"/>
  </r>
  <r>
    <n v="100086"/>
    <x v="2"/>
    <m/>
    <m/>
    <m/>
    <x v="28"/>
    <n v="21"/>
    <d v="2020-08-01T00:00:00"/>
    <d v="2021-07-01T00:00:00"/>
    <n v="11"/>
    <n v="0"/>
    <x v="18"/>
    <n v="25"/>
    <x v="34"/>
  </r>
  <r>
    <n v="100086"/>
    <x v="2"/>
    <m/>
    <m/>
    <m/>
    <x v="28"/>
    <n v="30"/>
    <d v="2020-08-01T00:00:00"/>
    <d v="2021-07-01T00:00:00"/>
    <n v="11"/>
    <n v="0"/>
    <x v="19"/>
    <n v="25"/>
    <x v="34"/>
  </r>
  <r>
    <n v="100086"/>
    <x v="2"/>
    <m/>
    <m/>
    <m/>
    <x v="28"/>
    <n v="30"/>
    <d v="2020-08-01T00:00:00"/>
    <d v="2021-07-01T00:00:00"/>
    <n v="11"/>
    <n v="0"/>
    <x v="20"/>
    <n v="25"/>
    <x v="34"/>
  </r>
  <r>
    <n v="100086"/>
    <x v="2"/>
    <m/>
    <m/>
    <m/>
    <x v="28"/>
    <n v="29"/>
    <d v="2020-08-01T00:00:00"/>
    <d v="2021-07-01T00:00:00"/>
    <n v="11"/>
    <n v="0"/>
    <x v="21"/>
    <n v="25"/>
    <x v="34"/>
  </r>
  <r>
    <n v="100086"/>
    <x v="2"/>
    <m/>
    <m/>
    <m/>
    <x v="28"/>
    <n v="20"/>
    <d v="2020-08-01T00:00:00"/>
    <d v="2021-07-01T00:00:00"/>
    <n v="11"/>
    <n v="0"/>
    <x v="22"/>
    <n v="25"/>
    <x v="34"/>
  </r>
  <r>
    <n v="100086"/>
    <x v="2"/>
    <m/>
    <m/>
    <m/>
    <x v="28"/>
    <n v="23"/>
    <d v="2020-08-01T00:00:00"/>
    <d v="2021-07-01T00:00:00"/>
    <n v="11"/>
    <n v="0"/>
    <x v="23"/>
    <n v="25"/>
    <x v="34"/>
  </r>
  <r>
    <n v="100087"/>
    <x v="0"/>
    <m/>
    <m/>
    <m/>
    <x v="0"/>
    <n v="28"/>
    <d v="2020-08-01T00:00:00"/>
    <d v="2021-07-01T00:00:00"/>
    <n v="11"/>
    <n v="0"/>
    <x v="13"/>
    <e v="#DIV/0!"/>
    <x v="0"/>
  </r>
  <r>
    <n v="100087"/>
    <x v="1"/>
    <m/>
    <m/>
    <m/>
    <x v="10"/>
    <n v="28"/>
    <d v="2020-08-01T00:00:00"/>
    <d v="2021-07-01T00:00:00"/>
    <n v="11"/>
    <n v="0"/>
    <x v="14"/>
    <n v="10"/>
    <x v="31"/>
  </r>
  <r>
    <n v="100087"/>
    <x v="1"/>
    <m/>
    <m/>
    <m/>
    <x v="21"/>
    <n v="25"/>
    <d v="2020-08-01T00:00:00"/>
    <d v="2021-07-01T00:00:00"/>
    <n v="11"/>
    <n v="0"/>
    <x v="15"/>
    <n v="10"/>
    <x v="26"/>
  </r>
  <r>
    <n v="100087"/>
    <x v="1"/>
    <m/>
    <m/>
    <m/>
    <x v="28"/>
    <n v="24"/>
    <d v="2020-08-01T00:00:00"/>
    <d v="2021-07-01T00:00:00"/>
    <n v="11"/>
    <n v="0"/>
    <x v="16"/>
    <n v="10"/>
    <x v="42"/>
  </r>
  <r>
    <n v="100087"/>
    <x v="1"/>
    <m/>
    <m/>
    <m/>
    <x v="28"/>
    <n v="27"/>
    <d v="2020-08-01T00:00:00"/>
    <d v="2021-07-01T00:00:00"/>
    <n v="11"/>
    <n v="0"/>
    <x v="17"/>
    <n v="10"/>
    <x v="42"/>
  </r>
  <r>
    <n v="100087"/>
    <x v="1"/>
    <m/>
    <m/>
    <m/>
    <x v="28"/>
    <n v="27"/>
    <d v="2020-08-01T00:00:00"/>
    <d v="2021-07-01T00:00:00"/>
    <n v="11"/>
    <n v="0"/>
    <x v="18"/>
    <n v="10"/>
    <x v="42"/>
  </r>
  <r>
    <n v="100087"/>
    <x v="1"/>
    <m/>
    <m/>
    <m/>
    <x v="28"/>
    <n v="24"/>
    <d v="2020-08-01T00:00:00"/>
    <d v="2021-07-01T00:00:00"/>
    <n v="11"/>
    <n v="0"/>
    <x v="19"/>
    <n v="10"/>
    <x v="42"/>
  </r>
  <r>
    <n v="100087"/>
    <x v="1"/>
    <m/>
    <m/>
    <m/>
    <x v="28"/>
    <n v="21"/>
    <d v="2020-08-01T00:00:00"/>
    <d v="2021-07-01T00:00:00"/>
    <n v="11"/>
    <n v="0"/>
    <x v="20"/>
    <n v="10"/>
    <x v="42"/>
  </r>
  <r>
    <n v="100087"/>
    <x v="1"/>
    <m/>
    <m/>
    <m/>
    <x v="28"/>
    <n v="26"/>
    <d v="2020-08-01T00:00:00"/>
    <d v="2021-07-01T00:00:00"/>
    <n v="11"/>
    <n v="0"/>
    <x v="21"/>
    <n v="10"/>
    <x v="42"/>
  </r>
  <r>
    <n v="100087"/>
    <x v="1"/>
    <m/>
    <m/>
    <m/>
    <x v="28"/>
    <n v="21"/>
    <d v="2020-08-01T00:00:00"/>
    <d v="2021-07-01T00:00:00"/>
    <n v="11"/>
    <n v="0"/>
    <x v="22"/>
    <n v="10"/>
    <x v="42"/>
  </r>
  <r>
    <n v="100087"/>
    <x v="1"/>
    <m/>
    <m/>
    <m/>
    <x v="28"/>
    <n v="26"/>
    <d v="2020-08-01T00:00:00"/>
    <d v="2021-07-01T00:00:00"/>
    <n v="11"/>
    <n v="0"/>
    <x v="23"/>
    <n v="10"/>
    <x v="42"/>
  </r>
  <r>
    <n v="100088"/>
    <x v="0"/>
    <m/>
    <m/>
    <m/>
    <x v="0"/>
    <n v="18"/>
    <d v="2020-08-01T00:00:00"/>
    <d v="2021-05-01T00:00:00"/>
    <n v="9"/>
    <n v="1"/>
    <x v="13"/>
    <e v="#DIV/0!"/>
    <x v="0"/>
  </r>
  <r>
    <n v="100088"/>
    <x v="0"/>
    <m/>
    <m/>
    <m/>
    <x v="0"/>
    <n v="19"/>
    <d v="2020-08-01T00:00:00"/>
    <d v="2021-05-01T00:00:00"/>
    <n v="9"/>
    <n v="1"/>
    <x v="14"/>
    <e v="#DIV/0!"/>
    <x v="0"/>
  </r>
  <r>
    <n v="100088"/>
    <x v="0"/>
    <m/>
    <m/>
    <m/>
    <x v="0"/>
    <n v="18"/>
    <d v="2020-08-01T00:00:00"/>
    <d v="2021-05-01T00:00:00"/>
    <n v="9"/>
    <n v="1"/>
    <x v="15"/>
    <e v="#DIV/0!"/>
    <x v="0"/>
  </r>
  <r>
    <n v="100088"/>
    <x v="0"/>
    <m/>
    <m/>
    <m/>
    <x v="0"/>
    <n v="15"/>
    <d v="2020-08-01T00:00:00"/>
    <d v="2021-05-01T00:00:00"/>
    <n v="9"/>
    <n v="1"/>
    <x v="16"/>
    <e v="#DIV/0!"/>
    <x v="0"/>
  </r>
  <r>
    <n v="100088"/>
    <x v="0"/>
    <m/>
    <m/>
    <m/>
    <x v="0"/>
    <n v="14"/>
    <d v="2020-08-01T00:00:00"/>
    <d v="2021-05-01T00:00:00"/>
    <n v="9"/>
    <n v="1"/>
    <x v="17"/>
    <e v="#DIV/0!"/>
    <x v="0"/>
  </r>
  <r>
    <n v="100088"/>
    <x v="0"/>
    <m/>
    <m/>
    <m/>
    <x v="0"/>
    <n v="17"/>
    <d v="2020-08-01T00:00:00"/>
    <d v="2021-05-01T00:00:00"/>
    <n v="9"/>
    <n v="1"/>
    <x v="18"/>
    <e v="#DIV/0!"/>
    <x v="0"/>
  </r>
  <r>
    <n v="100088"/>
    <x v="0"/>
    <m/>
    <m/>
    <m/>
    <x v="0"/>
    <n v="17"/>
    <d v="2020-08-01T00:00:00"/>
    <d v="2021-05-01T00:00:00"/>
    <n v="9"/>
    <n v="1"/>
    <x v="19"/>
    <e v="#DIV/0!"/>
    <x v="0"/>
  </r>
  <r>
    <n v="100088"/>
    <x v="0"/>
    <m/>
    <m/>
    <m/>
    <x v="0"/>
    <n v="19"/>
    <d v="2020-08-01T00:00:00"/>
    <d v="2021-05-01T00:00:00"/>
    <n v="9"/>
    <n v="1"/>
    <x v="20"/>
    <e v="#DIV/0!"/>
    <x v="0"/>
  </r>
  <r>
    <n v="100088"/>
    <x v="0"/>
    <m/>
    <m/>
    <m/>
    <x v="0"/>
    <n v="18"/>
    <d v="2020-08-01T00:00:00"/>
    <d v="2021-05-01T00:00:00"/>
    <n v="9"/>
    <n v="1"/>
    <x v="21"/>
    <e v="#DIV/0!"/>
    <x v="0"/>
  </r>
  <r>
    <n v="100088"/>
    <x v="0"/>
    <m/>
    <m/>
    <m/>
    <x v="0"/>
    <n v="19"/>
    <d v="2020-08-01T00:00:00"/>
    <d v="2021-05-01T00:00:00"/>
    <n v="9"/>
    <n v="1"/>
    <x v="22"/>
    <e v="#DIV/0!"/>
    <x v="0"/>
  </r>
  <r>
    <n v="100089"/>
    <x v="0"/>
    <m/>
    <m/>
    <m/>
    <x v="0"/>
    <n v="17"/>
    <d v="2020-08-01T00:00:00"/>
    <d v="2021-07-01T00:00:00"/>
    <n v="11"/>
    <n v="0"/>
    <x v="13"/>
    <e v="#DIV/0!"/>
    <x v="0"/>
  </r>
  <r>
    <n v="100089"/>
    <x v="1"/>
    <m/>
    <m/>
    <m/>
    <x v="30"/>
    <n v="19"/>
    <d v="2020-08-01T00:00:00"/>
    <d v="2021-07-01T00:00:00"/>
    <n v="11"/>
    <n v="0"/>
    <x v="14"/>
    <n v="10"/>
    <x v="36"/>
  </r>
  <r>
    <n v="100089"/>
    <x v="1"/>
    <m/>
    <m/>
    <m/>
    <x v="24"/>
    <n v="18"/>
    <d v="2020-08-01T00:00:00"/>
    <d v="2021-07-01T00:00:00"/>
    <n v="11"/>
    <n v="0"/>
    <x v="15"/>
    <n v="10"/>
    <x v="29"/>
  </r>
  <r>
    <n v="100089"/>
    <x v="1"/>
    <m/>
    <m/>
    <m/>
    <x v="21"/>
    <n v="16"/>
    <d v="2020-08-01T00:00:00"/>
    <d v="2021-07-01T00:00:00"/>
    <n v="11"/>
    <n v="0"/>
    <x v="16"/>
    <n v="10"/>
    <x v="26"/>
  </r>
  <r>
    <n v="100089"/>
    <x v="1"/>
    <m/>
    <m/>
    <m/>
    <x v="21"/>
    <n v="16"/>
    <d v="2020-08-01T00:00:00"/>
    <d v="2021-07-01T00:00:00"/>
    <n v="11"/>
    <n v="0"/>
    <x v="17"/>
    <n v="10"/>
    <x v="26"/>
  </r>
  <r>
    <n v="100089"/>
    <x v="1"/>
    <m/>
    <m/>
    <m/>
    <x v="21"/>
    <n v="15"/>
    <d v="2020-08-01T00:00:00"/>
    <d v="2021-07-01T00:00:00"/>
    <n v="11"/>
    <n v="0"/>
    <x v="18"/>
    <n v="10"/>
    <x v="26"/>
  </r>
  <r>
    <n v="100089"/>
    <x v="1"/>
    <m/>
    <m/>
    <m/>
    <x v="21"/>
    <n v="18"/>
    <d v="2020-08-01T00:00:00"/>
    <d v="2021-07-01T00:00:00"/>
    <n v="11"/>
    <n v="0"/>
    <x v="19"/>
    <n v="10"/>
    <x v="26"/>
  </r>
  <r>
    <n v="100089"/>
    <x v="1"/>
    <m/>
    <m/>
    <m/>
    <x v="21"/>
    <n v="16"/>
    <d v="2020-08-01T00:00:00"/>
    <d v="2021-07-01T00:00:00"/>
    <n v="11"/>
    <n v="0"/>
    <x v="20"/>
    <n v="10"/>
    <x v="26"/>
  </r>
  <r>
    <n v="100089"/>
    <x v="1"/>
    <m/>
    <m/>
    <m/>
    <x v="21"/>
    <n v="18"/>
    <d v="2020-08-01T00:00:00"/>
    <d v="2021-07-01T00:00:00"/>
    <n v="11"/>
    <n v="0"/>
    <x v="21"/>
    <n v="10"/>
    <x v="26"/>
  </r>
  <r>
    <n v="100089"/>
    <x v="1"/>
    <m/>
    <m/>
    <m/>
    <x v="21"/>
    <n v="18"/>
    <d v="2020-08-01T00:00:00"/>
    <d v="2021-07-01T00:00:00"/>
    <n v="11"/>
    <n v="0"/>
    <x v="22"/>
    <n v="10"/>
    <x v="26"/>
  </r>
  <r>
    <n v="100089"/>
    <x v="1"/>
    <m/>
    <m/>
    <m/>
    <x v="21"/>
    <n v="17"/>
    <d v="2020-08-01T00:00:00"/>
    <d v="2021-07-01T00:00:00"/>
    <n v="11"/>
    <n v="0"/>
    <x v="23"/>
    <n v="10"/>
    <x v="26"/>
  </r>
  <r>
    <n v="100090"/>
    <x v="0"/>
    <m/>
    <m/>
    <m/>
    <x v="0"/>
    <n v="12"/>
    <d v="2020-08-01T00:00:00"/>
    <d v="2020-09-01T00:00:00"/>
    <n v="1"/>
    <n v="9"/>
    <x v="13"/>
    <e v="#DIV/0!"/>
    <x v="0"/>
  </r>
  <r>
    <n v="100090"/>
    <x v="0"/>
    <m/>
    <m/>
    <m/>
    <x v="0"/>
    <n v="9"/>
    <d v="2020-08-01T00:00:00"/>
    <d v="2020-09-01T00:00:00"/>
    <n v="1"/>
    <n v="9"/>
    <x v="14"/>
    <e v="#DIV/0!"/>
    <x v="0"/>
  </r>
  <r>
    <n v="100091"/>
    <x v="0"/>
    <m/>
    <m/>
    <m/>
    <x v="0"/>
    <n v="8"/>
    <d v="2020-08-01T00:00:00"/>
    <d v="2021-07-01T00:00:00"/>
    <n v="11"/>
    <n v="0"/>
    <x v="13"/>
    <e v="#DIV/0!"/>
    <x v="0"/>
  </r>
  <r>
    <n v="100091"/>
    <x v="0"/>
    <m/>
    <m/>
    <m/>
    <x v="0"/>
    <n v="10"/>
    <d v="2020-08-01T00:00:00"/>
    <d v="2021-07-01T00:00:00"/>
    <n v="11"/>
    <n v="0"/>
    <x v="14"/>
    <e v="#DIV/0!"/>
    <x v="0"/>
  </r>
  <r>
    <n v="100091"/>
    <x v="0"/>
    <m/>
    <m/>
    <m/>
    <x v="0"/>
    <n v="10"/>
    <d v="2020-08-01T00:00:00"/>
    <d v="2021-07-01T00:00:00"/>
    <n v="11"/>
    <n v="0"/>
    <x v="15"/>
    <e v="#DIV/0!"/>
    <x v="0"/>
  </r>
  <r>
    <n v="100091"/>
    <x v="0"/>
    <m/>
    <m/>
    <m/>
    <x v="0"/>
    <n v="9"/>
    <d v="2020-08-01T00:00:00"/>
    <d v="2021-07-01T00:00:00"/>
    <n v="11"/>
    <n v="0"/>
    <x v="16"/>
    <e v="#DIV/0!"/>
    <x v="0"/>
  </r>
  <r>
    <n v="100091"/>
    <x v="0"/>
    <m/>
    <m/>
    <m/>
    <x v="0"/>
    <n v="8"/>
    <d v="2020-08-01T00:00:00"/>
    <d v="2021-07-01T00:00:00"/>
    <n v="11"/>
    <n v="0"/>
    <x v="17"/>
    <e v="#DIV/0!"/>
    <x v="0"/>
  </r>
  <r>
    <n v="100091"/>
    <x v="0"/>
    <m/>
    <m/>
    <m/>
    <x v="0"/>
    <n v="8"/>
    <d v="2020-08-01T00:00:00"/>
    <d v="2021-07-01T00:00:00"/>
    <n v="11"/>
    <n v="0"/>
    <x v="18"/>
    <e v="#DIV/0!"/>
    <x v="0"/>
  </r>
  <r>
    <n v="100091"/>
    <x v="0"/>
    <m/>
    <m/>
    <m/>
    <x v="0"/>
    <n v="8"/>
    <d v="2020-08-01T00:00:00"/>
    <d v="2021-07-01T00:00:00"/>
    <n v="11"/>
    <n v="0"/>
    <x v="19"/>
    <e v="#DIV/0!"/>
    <x v="0"/>
  </r>
  <r>
    <n v="100091"/>
    <x v="0"/>
    <m/>
    <m/>
    <m/>
    <x v="0"/>
    <n v="11"/>
    <d v="2020-08-01T00:00:00"/>
    <d v="2021-07-01T00:00:00"/>
    <n v="11"/>
    <n v="0"/>
    <x v="20"/>
    <e v="#DIV/0!"/>
    <x v="0"/>
  </r>
  <r>
    <n v="100091"/>
    <x v="0"/>
    <m/>
    <m/>
    <m/>
    <x v="0"/>
    <n v="10"/>
    <d v="2020-08-01T00:00:00"/>
    <d v="2021-07-01T00:00:00"/>
    <n v="11"/>
    <n v="0"/>
    <x v="21"/>
    <e v="#DIV/0!"/>
    <x v="0"/>
  </r>
  <r>
    <n v="100091"/>
    <x v="0"/>
    <m/>
    <m/>
    <m/>
    <x v="0"/>
    <n v="10"/>
    <d v="2020-08-01T00:00:00"/>
    <d v="2021-07-01T00:00:00"/>
    <n v="11"/>
    <n v="0"/>
    <x v="22"/>
    <e v="#DIV/0!"/>
    <x v="0"/>
  </r>
  <r>
    <n v="100091"/>
    <x v="0"/>
    <m/>
    <m/>
    <m/>
    <x v="0"/>
    <n v="8"/>
    <d v="2020-08-01T00:00:00"/>
    <d v="2021-07-01T00:00:00"/>
    <n v="11"/>
    <n v="0"/>
    <x v="23"/>
    <e v="#DIV/0!"/>
    <x v="0"/>
  </r>
  <r>
    <n v="100092"/>
    <x v="0"/>
    <m/>
    <m/>
    <m/>
    <x v="0"/>
    <n v="9"/>
    <d v="2020-08-01T00:00:00"/>
    <d v="2021-05-01T00:00:00"/>
    <n v="9"/>
    <n v="1"/>
    <x v="13"/>
    <e v="#DIV/0!"/>
    <x v="0"/>
  </r>
  <r>
    <n v="100092"/>
    <x v="1"/>
    <m/>
    <m/>
    <m/>
    <x v="26"/>
    <n v="8"/>
    <d v="2020-08-01T00:00:00"/>
    <d v="2021-05-01T00:00:00"/>
    <n v="9"/>
    <n v="1"/>
    <x v="14"/>
    <n v="10"/>
    <x v="50"/>
  </r>
  <r>
    <n v="100092"/>
    <x v="1"/>
    <m/>
    <m/>
    <m/>
    <x v="45"/>
    <n v="9"/>
    <d v="2020-08-01T00:00:00"/>
    <d v="2021-05-01T00:00:00"/>
    <n v="9"/>
    <n v="1"/>
    <x v="15"/>
    <n v="10"/>
    <x v="57"/>
  </r>
  <r>
    <n v="100092"/>
    <x v="1"/>
    <m/>
    <m/>
    <m/>
    <x v="45"/>
    <n v="11"/>
    <d v="2020-08-01T00:00:00"/>
    <d v="2021-05-01T00:00:00"/>
    <n v="9"/>
    <n v="1"/>
    <x v="16"/>
    <n v="10"/>
    <x v="57"/>
  </r>
  <r>
    <n v="100092"/>
    <x v="1"/>
    <m/>
    <m/>
    <m/>
    <x v="45"/>
    <n v="8"/>
    <d v="2020-08-01T00:00:00"/>
    <d v="2021-05-01T00:00:00"/>
    <n v="9"/>
    <n v="1"/>
    <x v="17"/>
    <n v="10"/>
    <x v="57"/>
  </r>
  <r>
    <n v="100092"/>
    <x v="1"/>
    <m/>
    <m/>
    <m/>
    <x v="45"/>
    <n v="11"/>
    <d v="2020-08-01T00:00:00"/>
    <d v="2021-05-01T00:00:00"/>
    <n v="9"/>
    <n v="1"/>
    <x v="18"/>
    <n v="10"/>
    <x v="57"/>
  </r>
  <r>
    <n v="100092"/>
    <x v="1"/>
    <m/>
    <m/>
    <m/>
    <x v="45"/>
    <n v="10"/>
    <d v="2020-08-01T00:00:00"/>
    <d v="2021-05-01T00:00:00"/>
    <n v="9"/>
    <n v="1"/>
    <x v="19"/>
    <n v="10"/>
    <x v="57"/>
  </r>
  <r>
    <n v="100092"/>
    <x v="1"/>
    <m/>
    <m/>
    <m/>
    <x v="45"/>
    <n v="7"/>
    <d v="2020-08-01T00:00:00"/>
    <d v="2021-05-01T00:00:00"/>
    <n v="9"/>
    <n v="1"/>
    <x v="20"/>
    <n v="10"/>
    <x v="57"/>
  </r>
  <r>
    <n v="100092"/>
    <x v="1"/>
    <m/>
    <m/>
    <m/>
    <x v="45"/>
    <n v="11"/>
    <d v="2020-08-01T00:00:00"/>
    <d v="2021-05-01T00:00:00"/>
    <n v="9"/>
    <n v="1"/>
    <x v="21"/>
    <n v="10"/>
    <x v="57"/>
  </r>
  <r>
    <n v="100092"/>
    <x v="1"/>
    <m/>
    <m/>
    <m/>
    <x v="45"/>
    <n v="7"/>
    <d v="2020-08-01T00:00:00"/>
    <d v="2021-05-01T00:00:00"/>
    <n v="9"/>
    <n v="1"/>
    <x v="22"/>
    <n v="10"/>
    <x v="57"/>
  </r>
  <r>
    <n v="100093"/>
    <x v="0"/>
    <m/>
    <m/>
    <m/>
    <x v="0"/>
    <n v="7"/>
    <d v="2020-08-01T00:00:00"/>
    <d v="2021-01-01T00:00:00"/>
    <n v="5"/>
    <n v="5"/>
    <x v="13"/>
    <e v="#DIV/0!"/>
    <x v="0"/>
  </r>
  <r>
    <n v="100093"/>
    <x v="0"/>
    <m/>
    <m/>
    <m/>
    <x v="0"/>
    <n v="7"/>
    <d v="2020-08-01T00:00:00"/>
    <d v="2021-01-01T00:00:00"/>
    <n v="5"/>
    <n v="5"/>
    <x v="14"/>
    <e v="#DIV/0!"/>
    <x v="0"/>
  </r>
  <r>
    <n v="100093"/>
    <x v="0"/>
    <m/>
    <m/>
    <m/>
    <x v="0"/>
    <n v="7"/>
    <d v="2020-08-01T00:00:00"/>
    <d v="2021-01-01T00:00:00"/>
    <n v="5"/>
    <n v="5"/>
    <x v="15"/>
    <e v="#DIV/0!"/>
    <x v="0"/>
  </r>
  <r>
    <n v="100093"/>
    <x v="0"/>
    <m/>
    <m/>
    <m/>
    <x v="0"/>
    <n v="7"/>
    <d v="2020-08-01T00:00:00"/>
    <d v="2021-01-01T00:00:00"/>
    <n v="5"/>
    <n v="5"/>
    <x v="16"/>
    <e v="#DIV/0!"/>
    <x v="0"/>
  </r>
  <r>
    <n v="100093"/>
    <x v="0"/>
    <m/>
    <m/>
    <m/>
    <x v="0"/>
    <n v="7"/>
    <d v="2020-08-01T00:00:00"/>
    <d v="2021-01-01T00:00:00"/>
    <n v="5"/>
    <n v="5"/>
    <x v="17"/>
    <e v="#DIV/0!"/>
    <x v="0"/>
  </r>
  <r>
    <n v="100093"/>
    <x v="0"/>
    <m/>
    <m/>
    <m/>
    <x v="0"/>
    <n v="7"/>
    <d v="2020-08-01T00:00:00"/>
    <d v="2021-01-01T00:00:00"/>
    <n v="5"/>
    <n v="5"/>
    <x v="18"/>
    <e v="#DIV/0!"/>
    <x v="0"/>
  </r>
  <r>
    <n v="100094"/>
    <x v="0"/>
    <m/>
    <m/>
    <m/>
    <x v="0"/>
    <n v="5"/>
    <d v="2020-08-01T00:00:00"/>
    <d v="2021-04-01T00:00:00"/>
    <n v="8"/>
    <n v="2"/>
    <x v="13"/>
    <e v="#DIV/0!"/>
    <x v="0"/>
  </r>
  <r>
    <n v="100094"/>
    <x v="1"/>
    <m/>
    <m/>
    <m/>
    <x v="1"/>
    <n v="6"/>
    <d v="2020-08-01T00:00:00"/>
    <d v="2021-04-01T00:00:00"/>
    <n v="8"/>
    <n v="2"/>
    <x v="14"/>
    <n v="10"/>
    <x v="1"/>
  </r>
  <r>
    <n v="100094"/>
    <x v="1"/>
    <m/>
    <m/>
    <m/>
    <x v="6"/>
    <n v="6"/>
    <d v="2020-08-01T00:00:00"/>
    <d v="2021-04-01T00:00:00"/>
    <n v="8"/>
    <n v="2"/>
    <x v="15"/>
    <n v="10"/>
    <x v="6"/>
  </r>
  <r>
    <n v="100094"/>
    <x v="1"/>
    <m/>
    <m/>
    <m/>
    <x v="2"/>
    <n v="6"/>
    <d v="2020-08-01T00:00:00"/>
    <d v="2021-04-01T00:00:00"/>
    <n v="8"/>
    <n v="2"/>
    <x v="16"/>
    <n v="10"/>
    <x v="2"/>
  </r>
  <r>
    <n v="100094"/>
    <x v="1"/>
    <m/>
    <m/>
    <m/>
    <x v="2"/>
    <n v="6"/>
    <d v="2020-08-01T00:00:00"/>
    <d v="2021-04-01T00:00:00"/>
    <n v="8"/>
    <n v="2"/>
    <x v="17"/>
    <n v="10"/>
    <x v="2"/>
  </r>
  <r>
    <n v="100094"/>
    <x v="1"/>
    <m/>
    <m/>
    <m/>
    <x v="2"/>
    <n v="6"/>
    <d v="2020-08-01T00:00:00"/>
    <d v="2021-04-01T00:00:00"/>
    <n v="8"/>
    <n v="2"/>
    <x v="18"/>
    <n v="10"/>
    <x v="2"/>
  </r>
  <r>
    <n v="100094"/>
    <x v="1"/>
    <m/>
    <m/>
    <m/>
    <x v="2"/>
    <n v="6"/>
    <d v="2020-08-01T00:00:00"/>
    <d v="2021-04-01T00:00:00"/>
    <n v="8"/>
    <n v="2"/>
    <x v="19"/>
    <n v="10"/>
    <x v="2"/>
  </r>
  <r>
    <n v="100094"/>
    <x v="1"/>
    <m/>
    <m/>
    <m/>
    <x v="2"/>
    <n v="6"/>
    <d v="2020-08-01T00:00:00"/>
    <d v="2021-04-01T00:00:00"/>
    <n v="8"/>
    <n v="2"/>
    <x v="20"/>
    <n v="10"/>
    <x v="2"/>
  </r>
  <r>
    <n v="100094"/>
    <x v="1"/>
    <m/>
    <m/>
    <m/>
    <x v="2"/>
    <n v="5"/>
    <d v="2020-08-01T00:00:00"/>
    <d v="2021-04-01T00:00:00"/>
    <n v="8"/>
    <n v="2"/>
    <x v="21"/>
    <n v="10"/>
    <x v="2"/>
  </r>
  <r>
    <n v="100095"/>
    <x v="0"/>
    <m/>
    <m/>
    <m/>
    <x v="0"/>
    <n v="5"/>
    <d v="2020-08-01T00:00:00"/>
    <d v="2021-01-01T00:00:00"/>
    <n v="5"/>
    <n v="5"/>
    <x v="13"/>
    <e v="#DIV/0!"/>
    <x v="0"/>
  </r>
  <r>
    <n v="100095"/>
    <x v="0"/>
    <m/>
    <m/>
    <m/>
    <x v="0"/>
    <n v="6"/>
    <d v="2020-08-01T00:00:00"/>
    <d v="2021-01-01T00:00:00"/>
    <n v="5"/>
    <n v="5"/>
    <x v="14"/>
    <e v="#DIV/0!"/>
    <x v="0"/>
  </r>
  <r>
    <n v="100095"/>
    <x v="0"/>
    <m/>
    <m/>
    <m/>
    <x v="0"/>
    <n v="5"/>
    <d v="2020-08-01T00:00:00"/>
    <d v="2021-01-01T00:00:00"/>
    <n v="5"/>
    <n v="5"/>
    <x v="15"/>
    <e v="#DIV/0!"/>
    <x v="0"/>
  </r>
  <r>
    <n v="100095"/>
    <x v="0"/>
    <m/>
    <m/>
    <m/>
    <x v="0"/>
    <n v="6"/>
    <d v="2020-08-01T00:00:00"/>
    <d v="2021-01-01T00:00:00"/>
    <n v="5"/>
    <n v="5"/>
    <x v="16"/>
    <e v="#DIV/0!"/>
    <x v="0"/>
  </r>
  <r>
    <n v="100095"/>
    <x v="0"/>
    <m/>
    <m/>
    <m/>
    <x v="0"/>
    <n v="5"/>
    <d v="2020-08-01T00:00:00"/>
    <d v="2021-01-01T00:00:00"/>
    <n v="5"/>
    <n v="5"/>
    <x v="17"/>
    <e v="#DIV/0!"/>
    <x v="0"/>
  </r>
  <r>
    <n v="100095"/>
    <x v="0"/>
    <m/>
    <m/>
    <m/>
    <x v="0"/>
    <n v="6"/>
    <d v="2020-08-01T00:00:00"/>
    <d v="2021-01-01T00:00:00"/>
    <n v="5"/>
    <n v="5"/>
    <x v="18"/>
    <e v="#DIV/0!"/>
    <x v="0"/>
  </r>
  <r>
    <n v="100096"/>
    <x v="0"/>
    <m/>
    <m/>
    <m/>
    <x v="0"/>
    <n v="4"/>
    <d v="2020-08-01T00:00:00"/>
    <d v="2021-07-01T00:00:00"/>
    <n v="11"/>
    <n v="0"/>
    <x v="13"/>
    <e v="#DIV/0!"/>
    <x v="0"/>
  </r>
  <r>
    <n v="100096"/>
    <x v="1"/>
    <m/>
    <m/>
    <m/>
    <x v="1"/>
    <n v="5"/>
    <d v="2020-08-01T00:00:00"/>
    <d v="2021-07-01T00:00:00"/>
    <n v="11"/>
    <n v="0"/>
    <x v="14"/>
    <n v="10"/>
    <x v="1"/>
  </r>
  <r>
    <n v="100096"/>
    <x v="1"/>
    <m/>
    <m/>
    <m/>
    <x v="6"/>
    <n v="5"/>
    <d v="2020-08-01T00:00:00"/>
    <d v="2021-07-01T00:00:00"/>
    <n v="11"/>
    <n v="0"/>
    <x v="15"/>
    <n v="10"/>
    <x v="6"/>
  </r>
  <r>
    <n v="100096"/>
    <x v="1"/>
    <m/>
    <m/>
    <m/>
    <x v="2"/>
    <n v="5"/>
    <d v="2020-08-01T00:00:00"/>
    <d v="2021-07-01T00:00:00"/>
    <n v="11"/>
    <n v="0"/>
    <x v="16"/>
    <n v="10"/>
    <x v="2"/>
  </r>
  <r>
    <n v="100096"/>
    <x v="1"/>
    <m/>
    <m/>
    <m/>
    <x v="2"/>
    <n v="5"/>
    <d v="2020-08-01T00:00:00"/>
    <d v="2021-07-01T00:00:00"/>
    <n v="11"/>
    <n v="0"/>
    <x v="17"/>
    <n v="10"/>
    <x v="2"/>
  </r>
  <r>
    <n v="100096"/>
    <x v="1"/>
    <m/>
    <m/>
    <m/>
    <x v="2"/>
    <n v="6"/>
    <d v="2020-08-01T00:00:00"/>
    <d v="2021-07-01T00:00:00"/>
    <n v="11"/>
    <n v="0"/>
    <x v="18"/>
    <n v="10"/>
    <x v="2"/>
  </r>
  <r>
    <n v="100096"/>
    <x v="1"/>
    <m/>
    <m/>
    <m/>
    <x v="2"/>
    <n v="7"/>
    <d v="2020-08-01T00:00:00"/>
    <d v="2021-07-01T00:00:00"/>
    <n v="11"/>
    <n v="0"/>
    <x v="19"/>
    <n v="10"/>
    <x v="2"/>
  </r>
  <r>
    <n v="100096"/>
    <x v="1"/>
    <m/>
    <m/>
    <m/>
    <x v="2"/>
    <n v="6"/>
    <d v="2020-08-01T00:00:00"/>
    <d v="2021-07-01T00:00:00"/>
    <n v="11"/>
    <n v="0"/>
    <x v="20"/>
    <n v="10"/>
    <x v="2"/>
  </r>
  <r>
    <n v="100096"/>
    <x v="1"/>
    <m/>
    <m/>
    <m/>
    <x v="2"/>
    <n v="5"/>
    <d v="2020-08-01T00:00:00"/>
    <d v="2021-07-01T00:00:00"/>
    <n v="11"/>
    <n v="0"/>
    <x v="21"/>
    <n v="10"/>
    <x v="2"/>
  </r>
  <r>
    <n v="100096"/>
    <x v="1"/>
    <m/>
    <m/>
    <m/>
    <x v="2"/>
    <n v="5"/>
    <d v="2020-08-01T00:00:00"/>
    <d v="2021-07-01T00:00:00"/>
    <n v="11"/>
    <n v="0"/>
    <x v="22"/>
    <n v="10"/>
    <x v="2"/>
  </r>
  <r>
    <n v="100096"/>
    <x v="1"/>
    <m/>
    <m/>
    <m/>
    <x v="2"/>
    <n v="6"/>
    <d v="2020-08-01T00:00:00"/>
    <d v="2021-07-01T00:00:00"/>
    <n v="11"/>
    <n v="0"/>
    <x v="23"/>
    <n v="10"/>
    <x v="2"/>
  </r>
  <r>
    <n v="100097"/>
    <x v="0"/>
    <m/>
    <m/>
    <m/>
    <x v="0"/>
    <n v="4"/>
    <d v="2020-08-01T00:00:00"/>
    <d v="2020-11-01T00:00:00"/>
    <n v="3"/>
    <n v="7"/>
    <x v="13"/>
    <e v="#DIV/0!"/>
    <x v="0"/>
  </r>
  <r>
    <n v="100097"/>
    <x v="0"/>
    <m/>
    <m/>
    <m/>
    <x v="0"/>
    <n v="4"/>
    <d v="2020-08-01T00:00:00"/>
    <d v="2020-11-01T00:00:00"/>
    <n v="3"/>
    <n v="7"/>
    <x v="14"/>
    <e v="#DIV/0!"/>
    <x v="0"/>
  </r>
  <r>
    <n v="100097"/>
    <x v="0"/>
    <m/>
    <m/>
    <m/>
    <x v="0"/>
    <n v="3"/>
    <d v="2020-08-01T00:00:00"/>
    <d v="2020-11-01T00:00:00"/>
    <n v="3"/>
    <n v="7"/>
    <x v="15"/>
    <e v="#DIV/0!"/>
    <x v="0"/>
  </r>
  <r>
    <n v="100097"/>
    <x v="0"/>
    <m/>
    <m/>
    <m/>
    <x v="0"/>
    <n v="4"/>
    <d v="2020-08-01T00:00:00"/>
    <d v="2020-11-01T00:00:00"/>
    <n v="3"/>
    <n v="7"/>
    <x v="16"/>
    <e v="#DIV/0!"/>
    <x v="0"/>
  </r>
  <r>
    <n v="100098"/>
    <x v="0"/>
    <m/>
    <m/>
    <m/>
    <x v="0"/>
    <n v="3"/>
    <d v="2020-08-01T00:00:00"/>
    <d v="2021-01-01T00:00:00"/>
    <n v="5"/>
    <n v="5"/>
    <x v="13"/>
    <e v="#DIV/0!"/>
    <x v="0"/>
  </r>
  <r>
    <n v="100098"/>
    <x v="0"/>
    <m/>
    <m/>
    <m/>
    <x v="0"/>
    <n v="3"/>
    <d v="2020-08-01T00:00:00"/>
    <d v="2021-01-01T00:00:00"/>
    <n v="5"/>
    <n v="5"/>
    <x v="14"/>
    <e v="#DIV/0!"/>
    <x v="0"/>
  </r>
  <r>
    <n v="100098"/>
    <x v="0"/>
    <m/>
    <m/>
    <m/>
    <x v="0"/>
    <n v="3"/>
    <d v="2020-08-01T00:00:00"/>
    <d v="2021-01-01T00:00:00"/>
    <n v="5"/>
    <n v="5"/>
    <x v="15"/>
    <e v="#DIV/0!"/>
    <x v="0"/>
  </r>
  <r>
    <n v="100098"/>
    <x v="0"/>
    <m/>
    <m/>
    <m/>
    <x v="0"/>
    <n v="3"/>
    <d v="2020-08-01T00:00:00"/>
    <d v="2021-01-01T00:00:00"/>
    <n v="5"/>
    <n v="5"/>
    <x v="16"/>
    <e v="#DIV/0!"/>
    <x v="0"/>
  </r>
  <r>
    <n v="100098"/>
    <x v="0"/>
    <m/>
    <m/>
    <m/>
    <x v="0"/>
    <n v="3"/>
    <d v="2020-08-01T00:00:00"/>
    <d v="2021-01-01T00:00:00"/>
    <n v="5"/>
    <n v="5"/>
    <x v="17"/>
    <e v="#DIV/0!"/>
    <x v="0"/>
  </r>
  <r>
    <n v="100098"/>
    <x v="0"/>
    <m/>
    <m/>
    <m/>
    <x v="0"/>
    <n v="3"/>
    <d v="2020-08-01T00:00:00"/>
    <d v="2021-01-01T00:00:00"/>
    <n v="5"/>
    <n v="5"/>
    <x v="18"/>
    <e v="#DIV/0!"/>
    <x v="0"/>
  </r>
  <r>
    <n v="100099"/>
    <x v="0"/>
    <m/>
    <m/>
    <m/>
    <x v="0"/>
    <n v="3"/>
    <d v="2020-08-01T00:00:00"/>
    <d v="2020-10-01T00:00:00"/>
    <n v="2"/>
    <n v="8"/>
    <x v="13"/>
    <e v="#DIV/0!"/>
    <x v="0"/>
  </r>
  <r>
    <n v="100099"/>
    <x v="0"/>
    <m/>
    <m/>
    <m/>
    <x v="0"/>
    <n v="2"/>
    <d v="2020-08-01T00:00:00"/>
    <d v="2020-10-01T00:00:00"/>
    <n v="2"/>
    <n v="8"/>
    <x v="14"/>
    <e v="#DIV/0!"/>
    <x v="0"/>
  </r>
  <r>
    <n v="100099"/>
    <x v="0"/>
    <m/>
    <m/>
    <m/>
    <x v="0"/>
    <n v="3"/>
    <d v="2020-08-01T00:00:00"/>
    <d v="2020-10-01T00:00:00"/>
    <n v="2"/>
    <n v="8"/>
    <x v="15"/>
    <e v="#DIV/0!"/>
    <x v="0"/>
  </r>
  <r>
    <n v="100100"/>
    <x v="0"/>
    <m/>
    <m/>
    <m/>
    <x v="0"/>
    <n v="3"/>
    <d v="2020-08-01T00:00:00"/>
    <d v="2021-03-01T00:00:00"/>
    <n v="7"/>
    <n v="3"/>
    <x v="13"/>
    <e v="#DIV/0!"/>
    <x v="0"/>
  </r>
  <r>
    <n v="100100"/>
    <x v="0"/>
    <m/>
    <m/>
    <m/>
    <x v="0"/>
    <n v="3"/>
    <d v="2020-08-01T00:00:00"/>
    <d v="2021-03-01T00:00:00"/>
    <n v="7"/>
    <n v="3"/>
    <x v="14"/>
    <e v="#DIV/0!"/>
    <x v="0"/>
  </r>
  <r>
    <n v="100100"/>
    <x v="0"/>
    <m/>
    <m/>
    <m/>
    <x v="0"/>
    <n v="3"/>
    <d v="2020-08-01T00:00:00"/>
    <d v="2021-03-01T00:00:00"/>
    <n v="7"/>
    <n v="3"/>
    <x v="15"/>
    <e v="#DIV/0!"/>
    <x v="0"/>
  </r>
  <r>
    <n v="100100"/>
    <x v="0"/>
    <m/>
    <m/>
    <m/>
    <x v="0"/>
    <n v="3"/>
    <d v="2020-08-01T00:00:00"/>
    <d v="2021-03-01T00:00:00"/>
    <n v="7"/>
    <n v="3"/>
    <x v="16"/>
    <e v="#DIV/0!"/>
    <x v="0"/>
  </r>
  <r>
    <n v="100100"/>
    <x v="0"/>
    <m/>
    <m/>
    <m/>
    <x v="0"/>
    <n v="3"/>
    <d v="2020-08-01T00:00:00"/>
    <d v="2021-03-01T00:00:00"/>
    <n v="7"/>
    <n v="3"/>
    <x v="17"/>
    <e v="#DIV/0!"/>
    <x v="0"/>
  </r>
  <r>
    <n v="100100"/>
    <x v="0"/>
    <m/>
    <m/>
    <m/>
    <x v="0"/>
    <n v="3"/>
    <d v="2020-08-01T00:00:00"/>
    <d v="2021-03-01T00:00:00"/>
    <n v="7"/>
    <n v="3"/>
    <x v="18"/>
    <e v="#DIV/0!"/>
    <x v="0"/>
  </r>
  <r>
    <n v="100100"/>
    <x v="0"/>
    <m/>
    <m/>
    <m/>
    <x v="0"/>
    <n v="3"/>
    <d v="2020-08-01T00:00:00"/>
    <d v="2021-03-01T00:00:00"/>
    <n v="7"/>
    <n v="3"/>
    <x v="19"/>
    <e v="#DIV/0!"/>
    <x v="0"/>
  </r>
  <r>
    <n v="100100"/>
    <x v="0"/>
    <m/>
    <m/>
    <m/>
    <x v="0"/>
    <n v="3"/>
    <d v="2020-08-01T00:00:00"/>
    <d v="2021-03-01T00:00:00"/>
    <n v="7"/>
    <n v="3"/>
    <x v="20"/>
    <e v="#DIV/0!"/>
    <x v="0"/>
  </r>
  <r>
    <n v="100101"/>
    <x v="0"/>
    <m/>
    <m/>
    <m/>
    <x v="0"/>
    <n v="2"/>
    <d v="2020-08-01T00:00:00"/>
    <d v="2020-10-01T00:00:00"/>
    <n v="2"/>
    <n v="8"/>
    <x v="13"/>
    <e v="#DIV/0!"/>
    <x v="0"/>
  </r>
  <r>
    <n v="100101"/>
    <x v="0"/>
    <m/>
    <m/>
    <m/>
    <x v="0"/>
    <n v="2"/>
    <d v="2020-08-01T00:00:00"/>
    <d v="2020-10-01T00:00:00"/>
    <n v="2"/>
    <n v="8"/>
    <x v="14"/>
    <e v="#DIV/0!"/>
    <x v="0"/>
  </r>
  <r>
    <n v="100101"/>
    <x v="0"/>
    <m/>
    <m/>
    <m/>
    <x v="0"/>
    <n v="2"/>
    <d v="2020-08-01T00:00:00"/>
    <d v="2020-10-01T00:00:00"/>
    <n v="2"/>
    <n v="8"/>
    <x v="15"/>
    <e v="#DIV/0!"/>
    <x v="0"/>
  </r>
  <r>
    <n v="100102"/>
    <x v="0"/>
    <m/>
    <m/>
    <m/>
    <x v="0"/>
    <n v="2"/>
    <d v="2020-08-01T00:00:00"/>
    <d v="2020-10-01T00:00:00"/>
    <n v="2"/>
    <n v="8"/>
    <x v="13"/>
    <e v="#DIV/0!"/>
    <x v="0"/>
  </r>
  <r>
    <n v="100102"/>
    <x v="0"/>
    <m/>
    <m/>
    <m/>
    <x v="0"/>
    <n v="2"/>
    <d v="2020-08-01T00:00:00"/>
    <d v="2020-10-01T00:00:00"/>
    <n v="2"/>
    <n v="8"/>
    <x v="14"/>
    <e v="#DIV/0!"/>
    <x v="0"/>
  </r>
  <r>
    <n v="100102"/>
    <x v="0"/>
    <m/>
    <m/>
    <m/>
    <x v="0"/>
    <n v="2"/>
    <d v="2020-08-01T00:00:00"/>
    <d v="2020-10-01T00:00:00"/>
    <n v="2"/>
    <n v="8"/>
    <x v="15"/>
    <e v="#DIV/0!"/>
    <x v="0"/>
  </r>
  <r>
    <n v="100103"/>
    <x v="0"/>
    <m/>
    <m/>
    <m/>
    <x v="0"/>
    <n v="2"/>
    <d v="2020-08-01T00:00:00"/>
    <d v="2021-03-01T00:00:00"/>
    <n v="7"/>
    <n v="3"/>
    <x v="13"/>
    <e v="#DIV/0!"/>
    <x v="0"/>
  </r>
  <r>
    <n v="100103"/>
    <x v="0"/>
    <m/>
    <m/>
    <m/>
    <x v="0"/>
    <n v="1"/>
    <d v="2020-08-01T00:00:00"/>
    <d v="2021-03-01T00:00:00"/>
    <n v="7"/>
    <n v="3"/>
    <x v="14"/>
    <e v="#DIV/0!"/>
    <x v="0"/>
  </r>
  <r>
    <n v="100103"/>
    <x v="0"/>
    <m/>
    <m/>
    <m/>
    <x v="0"/>
    <n v="2"/>
    <d v="2020-08-01T00:00:00"/>
    <d v="2021-03-01T00:00:00"/>
    <n v="7"/>
    <n v="3"/>
    <x v="15"/>
    <e v="#DIV/0!"/>
    <x v="0"/>
  </r>
  <r>
    <n v="100103"/>
    <x v="0"/>
    <m/>
    <m/>
    <m/>
    <x v="0"/>
    <n v="2"/>
    <d v="2020-08-01T00:00:00"/>
    <d v="2021-03-01T00:00:00"/>
    <n v="7"/>
    <n v="3"/>
    <x v="16"/>
    <e v="#DIV/0!"/>
    <x v="0"/>
  </r>
  <r>
    <n v="100103"/>
    <x v="0"/>
    <m/>
    <m/>
    <m/>
    <x v="0"/>
    <n v="2"/>
    <d v="2020-08-01T00:00:00"/>
    <d v="2021-03-01T00:00:00"/>
    <n v="7"/>
    <n v="3"/>
    <x v="17"/>
    <e v="#DIV/0!"/>
    <x v="0"/>
  </r>
  <r>
    <n v="100103"/>
    <x v="0"/>
    <m/>
    <m/>
    <m/>
    <x v="0"/>
    <n v="1"/>
    <d v="2020-08-01T00:00:00"/>
    <d v="2021-03-01T00:00:00"/>
    <n v="7"/>
    <n v="3"/>
    <x v="18"/>
    <e v="#DIV/0!"/>
    <x v="0"/>
  </r>
  <r>
    <n v="100103"/>
    <x v="0"/>
    <m/>
    <m/>
    <m/>
    <x v="0"/>
    <n v="2"/>
    <d v="2020-08-01T00:00:00"/>
    <d v="2021-03-01T00:00:00"/>
    <n v="7"/>
    <n v="3"/>
    <x v="19"/>
    <e v="#DIV/0!"/>
    <x v="0"/>
  </r>
  <r>
    <n v="100103"/>
    <x v="0"/>
    <m/>
    <m/>
    <m/>
    <x v="0"/>
    <n v="2"/>
    <d v="2020-08-01T00:00:00"/>
    <d v="2021-03-01T00:00:00"/>
    <n v="7"/>
    <n v="3"/>
    <x v="20"/>
    <e v="#DIV/0!"/>
    <x v="0"/>
  </r>
  <r>
    <n v="100104"/>
    <x v="0"/>
    <m/>
    <m/>
    <m/>
    <x v="0"/>
    <n v="2"/>
    <d v="2020-08-01T00:00:00"/>
    <d v="2020-09-01T00:00:00"/>
    <n v="1"/>
    <n v="9"/>
    <x v="13"/>
    <e v="#DIV/0!"/>
    <x v="0"/>
  </r>
  <r>
    <n v="100104"/>
    <x v="0"/>
    <m/>
    <m/>
    <m/>
    <x v="0"/>
    <n v="2"/>
    <d v="2020-08-01T00:00:00"/>
    <d v="2020-09-01T00:00:00"/>
    <n v="1"/>
    <n v="9"/>
    <x v="14"/>
    <e v="#DIV/0!"/>
    <x v="0"/>
  </r>
  <r>
    <n v="100105"/>
    <x v="0"/>
    <m/>
    <m/>
    <m/>
    <x v="0"/>
    <n v="2"/>
    <d v="2020-08-01T00:00:00"/>
    <d v="2020-12-01T00:00:00"/>
    <n v="4"/>
    <n v="6"/>
    <x v="13"/>
    <e v="#DIV/0!"/>
    <x v="0"/>
  </r>
  <r>
    <n v="100105"/>
    <x v="0"/>
    <m/>
    <m/>
    <m/>
    <x v="0"/>
    <n v="2"/>
    <d v="2020-08-01T00:00:00"/>
    <d v="2020-12-01T00:00:00"/>
    <n v="4"/>
    <n v="6"/>
    <x v="14"/>
    <e v="#DIV/0!"/>
    <x v="0"/>
  </r>
  <r>
    <n v="100105"/>
    <x v="0"/>
    <m/>
    <m/>
    <m/>
    <x v="0"/>
    <n v="2"/>
    <d v="2020-08-01T00:00:00"/>
    <d v="2020-12-01T00:00:00"/>
    <n v="4"/>
    <n v="6"/>
    <x v="15"/>
    <e v="#DIV/0!"/>
    <x v="0"/>
  </r>
  <r>
    <n v="100105"/>
    <x v="0"/>
    <m/>
    <m/>
    <m/>
    <x v="0"/>
    <n v="2"/>
    <d v="2020-08-01T00:00:00"/>
    <d v="2020-12-01T00:00:00"/>
    <n v="4"/>
    <n v="6"/>
    <x v="16"/>
    <e v="#DIV/0!"/>
    <x v="0"/>
  </r>
  <r>
    <n v="100105"/>
    <x v="0"/>
    <m/>
    <m/>
    <m/>
    <x v="0"/>
    <n v="2"/>
    <d v="2020-08-01T00:00:00"/>
    <d v="2020-12-01T00:00:00"/>
    <n v="4"/>
    <n v="6"/>
    <x v="17"/>
    <e v="#DIV/0!"/>
    <x v="0"/>
  </r>
  <r>
    <n v="100106"/>
    <x v="0"/>
    <m/>
    <m/>
    <m/>
    <x v="0"/>
    <n v="2"/>
    <d v="2020-08-01T00:00:00"/>
    <d v="2021-02-01T00:00:00"/>
    <n v="6"/>
    <n v="4"/>
    <x v="13"/>
    <e v="#DIV/0!"/>
    <x v="0"/>
  </r>
  <r>
    <n v="100106"/>
    <x v="0"/>
    <m/>
    <m/>
    <m/>
    <x v="0"/>
    <n v="2"/>
    <d v="2020-08-01T00:00:00"/>
    <d v="2021-02-01T00:00:00"/>
    <n v="6"/>
    <n v="4"/>
    <x v="14"/>
    <e v="#DIV/0!"/>
    <x v="0"/>
  </r>
  <r>
    <n v="100106"/>
    <x v="0"/>
    <m/>
    <m/>
    <m/>
    <x v="0"/>
    <n v="2"/>
    <d v="2020-08-01T00:00:00"/>
    <d v="2021-02-01T00:00:00"/>
    <n v="6"/>
    <n v="4"/>
    <x v="15"/>
    <e v="#DIV/0!"/>
    <x v="0"/>
  </r>
  <r>
    <n v="100106"/>
    <x v="0"/>
    <m/>
    <m/>
    <m/>
    <x v="0"/>
    <n v="2"/>
    <d v="2020-08-01T00:00:00"/>
    <d v="2021-02-01T00:00:00"/>
    <n v="6"/>
    <n v="4"/>
    <x v="16"/>
    <e v="#DIV/0!"/>
    <x v="0"/>
  </r>
  <r>
    <n v="100106"/>
    <x v="0"/>
    <m/>
    <m/>
    <m/>
    <x v="0"/>
    <n v="2"/>
    <d v="2020-08-01T00:00:00"/>
    <d v="2021-02-01T00:00:00"/>
    <n v="6"/>
    <n v="4"/>
    <x v="17"/>
    <e v="#DIV/0!"/>
    <x v="0"/>
  </r>
  <r>
    <n v="100106"/>
    <x v="0"/>
    <m/>
    <m/>
    <m/>
    <x v="0"/>
    <n v="2"/>
    <d v="2020-08-01T00:00:00"/>
    <d v="2021-02-01T00:00:00"/>
    <n v="6"/>
    <n v="4"/>
    <x v="18"/>
    <e v="#DIV/0!"/>
    <x v="0"/>
  </r>
  <r>
    <n v="100106"/>
    <x v="0"/>
    <m/>
    <m/>
    <m/>
    <x v="0"/>
    <n v="2"/>
    <d v="2020-08-01T00:00:00"/>
    <d v="2021-02-01T00:00:00"/>
    <n v="6"/>
    <n v="4"/>
    <x v="19"/>
    <e v="#DIV/0!"/>
    <x v="0"/>
  </r>
  <r>
    <n v="100107"/>
    <x v="0"/>
    <m/>
    <m/>
    <m/>
    <x v="0"/>
    <n v="2"/>
    <d v="2020-08-01T00:00:00"/>
    <d v="2020-10-01T00:00:00"/>
    <n v="2"/>
    <n v="8"/>
    <x v="13"/>
    <e v="#DIV/0!"/>
    <x v="0"/>
  </r>
  <r>
    <n v="100107"/>
    <x v="0"/>
    <m/>
    <m/>
    <m/>
    <x v="0"/>
    <n v="2"/>
    <d v="2020-08-01T00:00:00"/>
    <d v="2020-10-01T00:00:00"/>
    <n v="2"/>
    <n v="8"/>
    <x v="14"/>
    <e v="#DIV/0!"/>
    <x v="0"/>
  </r>
  <r>
    <n v="100107"/>
    <x v="0"/>
    <m/>
    <m/>
    <m/>
    <x v="0"/>
    <n v="2"/>
    <d v="2020-08-01T00:00:00"/>
    <d v="2020-10-01T00:00:00"/>
    <n v="2"/>
    <n v="8"/>
    <x v="15"/>
    <e v="#DIV/0!"/>
    <x v="0"/>
  </r>
  <r>
    <n v="100108"/>
    <x v="0"/>
    <m/>
    <m/>
    <m/>
    <x v="0"/>
    <n v="2"/>
    <d v="2020-08-01T00:00:00"/>
    <d v="2021-07-01T00:00:00"/>
    <n v="11"/>
    <n v="0"/>
    <x v="13"/>
    <e v="#DIV/0!"/>
    <x v="0"/>
  </r>
  <r>
    <n v="100108"/>
    <x v="1"/>
    <m/>
    <m/>
    <m/>
    <x v="9"/>
    <n v="2"/>
    <d v="2020-08-01T00:00:00"/>
    <d v="2021-07-01T00:00:00"/>
    <n v="11"/>
    <n v="0"/>
    <x v="14"/>
    <n v="10"/>
    <x v="12"/>
  </r>
  <r>
    <n v="100108"/>
    <x v="1"/>
    <m/>
    <m/>
    <m/>
    <x v="9"/>
    <n v="2"/>
    <d v="2020-08-01T00:00:00"/>
    <d v="2021-07-01T00:00:00"/>
    <n v="11"/>
    <n v="0"/>
    <x v="15"/>
    <n v="10"/>
    <x v="12"/>
  </r>
  <r>
    <n v="100108"/>
    <x v="1"/>
    <m/>
    <m/>
    <m/>
    <x v="9"/>
    <n v="2"/>
    <d v="2020-08-01T00:00:00"/>
    <d v="2021-07-01T00:00:00"/>
    <n v="11"/>
    <n v="0"/>
    <x v="16"/>
    <n v="10"/>
    <x v="12"/>
  </r>
  <r>
    <n v="100108"/>
    <x v="1"/>
    <m/>
    <m/>
    <m/>
    <x v="9"/>
    <n v="2"/>
    <d v="2020-08-01T00:00:00"/>
    <d v="2021-07-01T00:00:00"/>
    <n v="11"/>
    <n v="0"/>
    <x v="17"/>
    <n v="10"/>
    <x v="12"/>
  </r>
  <r>
    <n v="100108"/>
    <x v="1"/>
    <m/>
    <m/>
    <m/>
    <x v="9"/>
    <n v="2"/>
    <d v="2020-08-01T00:00:00"/>
    <d v="2021-07-01T00:00:00"/>
    <n v="11"/>
    <n v="0"/>
    <x v="18"/>
    <n v="10"/>
    <x v="12"/>
  </r>
  <r>
    <n v="100108"/>
    <x v="1"/>
    <m/>
    <m/>
    <m/>
    <x v="9"/>
    <n v="2"/>
    <d v="2020-08-01T00:00:00"/>
    <d v="2021-07-01T00:00:00"/>
    <n v="11"/>
    <n v="0"/>
    <x v="19"/>
    <n v="10"/>
    <x v="12"/>
  </r>
  <r>
    <n v="100108"/>
    <x v="1"/>
    <m/>
    <m/>
    <m/>
    <x v="9"/>
    <n v="2"/>
    <d v="2020-08-01T00:00:00"/>
    <d v="2021-07-01T00:00:00"/>
    <n v="11"/>
    <n v="0"/>
    <x v="20"/>
    <n v="10"/>
    <x v="12"/>
  </r>
  <r>
    <n v="100108"/>
    <x v="1"/>
    <m/>
    <m/>
    <m/>
    <x v="9"/>
    <n v="2"/>
    <d v="2020-08-01T00:00:00"/>
    <d v="2021-07-01T00:00:00"/>
    <n v="11"/>
    <n v="0"/>
    <x v="21"/>
    <n v="10"/>
    <x v="12"/>
  </r>
  <r>
    <n v="100108"/>
    <x v="1"/>
    <m/>
    <m/>
    <m/>
    <x v="9"/>
    <n v="2"/>
    <d v="2020-08-01T00:00:00"/>
    <d v="2021-07-01T00:00:00"/>
    <n v="11"/>
    <n v="0"/>
    <x v="22"/>
    <n v="10"/>
    <x v="12"/>
  </r>
  <r>
    <n v="100108"/>
    <x v="1"/>
    <m/>
    <m/>
    <m/>
    <x v="9"/>
    <n v="2"/>
    <d v="2020-08-01T00:00:00"/>
    <d v="2021-07-01T00:00:00"/>
    <n v="11"/>
    <n v="0"/>
    <x v="23"/>
    <n v="10"/>
    <x v="12"/>
  </r>
  <r>
    <n v="100109"/>
    <x v="0"/>
    <m/>
    <m/>
    <m/>
    <x v="0"/>
    <n v="2"/>
    <d v="2020-08-01T00:00:00"/>
    <d v="2021-07-01T00:00:00"/>
    <n v="11"/>
    <n v="0"/>
    <x v="13"/>
    <e v="#DIV/0!"/>
    <x v="0"/>
  </r>
  <r>
    <n v="100109"/>
    <x v="1"/>
    <m/>
    <m/>
    <m/>
    <x v="9"/>
    <n v="2"/>
    <d v="2020-08-01T00:00:00"/>
    <d v="2021-07-01T00:00:00"/>
    <n v="11"/>
    <n v="0"/>
    <x v="14"/>
    <n v="10"/>
    <x v="12"/>
  </r>
  <r>
    <n v="100109"/>
    <x v="1"/>
    <m/>
    <m/>
    <m/>
    <x v="9"/>
    <n v="2"/>
    <d v="2020-08-01T00:00:00"/>
    <d v="2021-07-01T00:00:00"/>
    <n v="11"/>
    <n v="0"/>
    <x v="15"/>
    <n v="10"/>
    <x v="12"/>
  </r>
  <r>
    <n v="100109"/>
    <x v="1"/>
    <m/>
    <m/>
    <m/>
    <x v="9"/>
    <n v="2"/>
    <d v="2020-08-01T00:00:00"/>
    <d v="2021-07-01T00:00:00"/>
    <n v="11"/>
    <n v="0"/>
    <x v="16"/>
    <n v="10"/>
    <x v="12"/>
  </r>
  <r>
    <n v="100109"/>
    <x v="1"/>
    <m/>
    <m/>
    <m/>
    <x v="9"/>
    <n v="2"/>
    <d v="2020-08-01T00:00:00"/>
    <d v="2021-07-01T00:00:00"/>
    <n v="11"/>
    <n v="0"/>
    <x v="17"/>
    <n v="10"/>
    <x v="12"/>
  </r>
  <r>
    <n v="100109"/>
    <x v="1"/>
    <m/>
    <m/>
    <m/>
    <x v="9"/>
    <n v="2"/>
    <d v="2020-08-01T00:00:00"/>
    <d v="2021-07-01T00:00:00"/>
    <n v="11"/>
    <n v="0"/>
    <x v="18"/>
    <n v="10"/>
    <x v="12"/>
  </r>
  <r>
    <n v="100109"/>
    <x v="1"/>
    <m/>
    <m/>
    <m/>
    <x v="9"/>
    <n v="1"/>
    <d v="2020-08-01T00:00:00"/>
    <d v="2021-07-01T00:00:00"/>
    <n v="11"/>
    <n v="0"/>
    <x v="19"/>
    <n v="10"/>
    <x v="12"/>
  </r>
  <r>
    <n v="100109"/>
    <x v="1"/>
    <m/>
    <m/>
    <m/>
    <x v="9"/>
    <n v="2"/>
    <d v="2020-08-01T00:00:00"/>
    <d v="2021-07-01T00:00:00"/>
    <n v="11"/>
    <n v="0"/>
    <x v="20"/>
    <n v="10"/>
    <x v="12"/>
  </r>
  <r>
    <n v="100109"/>
    <x v="1"/>
    <m/>
    <m/>
    <m/>
    <x v="9"/>
    <n v="2"/>
    <d v="2020-08-01T00:00:00"/>
    <d v="2021-07-01T00:00:00"/>
    <n v="11"/>
    <n v="0"/>
    <x v="21"/>
    <n v="10"/>
    <x v="12"/>
  </r>
  <r>
    <n v="100109"/>
    <x v="1"/>
    <m/>
    <m/>
    <m/>
    <x v="9"/>
    <n v="2"/>
    <d v="2020-08-01T00:00:00"/>
    <d v="2021-07-01T00:00:00"/>
    <n v="11"/>
    <n v="0"/>
    <x v="22"/>
    <n v="10"/>
    <x v="12"/>
  </r>
  <r>
    <n v="100109"/>
    <x v="1"/>
    <m/>
    <m/>
    <m/>
    <x v="9"/>
    <n v="2"/>
    <d v="2020-08-01T00:00:00"/>
    <d v="2021-07-01T00:00:00"/>
    <n v="11"/>
    <n v="0"/>
    <x v="23"/>
    <n v="10"/>
    <x v="12"/>
  </r>
  <r>
    <n v="100110"/>
    <x v="0"/>
    <m/>
    <m/>
    <m/>
    <x v="0"/>
    <n v="74"/>
    <d v="2020-09-01T00:00:00"/>
    <d v="2021-07-01T00:00:00"/>
    <n v="10"/>
    <n v="0"/>
    <x v="14"/>
    <e v="#DIV/0!"/>
    <x v="0"/>
  </r>
  <r>
    <n v="100110"/>
    <x v="1"/>
    <m/>
    <m/>
    <m/>
    <x v="37"/>
    <n v="75"/>
    <d v="2020-09-01T00:00:00"/>
    <d v="2021-07-01T00:00:00"/>
    <n v="10"/>
    <n v="0"/>
    <x v="15"/>
    <n v="10"/>
    <x v="44"/>
  </r>
  <r>
    <n v="100110"/>
    <x v="1"/>
    <m/>
    <m/>
    <m/>
    <x v="47"/>
    <n v="66"/>
    <d v="2020-09-01T00:00:00"/>
    <d v="2021-07-01T00:00:00"/>
    <n v="10"/>
    <n v="0"/>
    <x v="16"/>
    <n v="10"/>
    <x v="59"/>
  </r>
  <r>
    <n v="100110"/>
    <x v="1"/>
    <m/>
    <m/>
    <m/>
    <x v="17"/>
    <n v="72"/>
    <d v="2020-09-01T00:00:00"/>
    <d v="2021-07-01T00:00:00"/>
    <n v="10"/>
    <n v="0"/>
    <x v="17"/>
    <n v="10"/>
    <x v="60"/>
  </r>
  <r>
    <n v="100110"/>
    <x v="1"/>
    <m/>
    <m/>
    <m/>
    <x v="17"/>
    <n v="69"/>
    <d v="2020-09-01T00:00:00"/>
    <d v="2021-07-01T00:00:00"/>
    <n v="10"/>
    <n v="0"/>
    <x v="18"/>
    <n v="10"/>
    <x v="60"/>
  </r>
  <r>
    <n v="100110"/>
    <x v="1"/>
    <m/>
    <m/>
    <m/>
    <x v="17"/>
    <n v="64"/>
    <d v="2020-09-01T00:00:00"/>
    <d v="2021-07-01T00:00:00"/>
    <n v="10"/>
    <n v="0"/>
    <x v="19"/>
    <n v="10"/>
    <x v="60"/>
  </r>
  <r>
    <n v="100110"/>
    <x v="1"/>
    <m/>
    <m/>
    <m/>
    <x v="17"/>
    <n v="69"/>
    <d v="2020-09-01T00:00:00"/>
    <d v="2021-07-01T00:00:00"/>
    <n v="10"/>
    <n v="0"/>
    <x v="20"/>
    <n v="10"/>
    <x v="60"/>
  </r>
  <r>
    <n v="100110"/>
    <x v="1"/>
    <m/>
    <m/>
    <m/>
    <x v="17"/>
    <n v="84"/>
    <d v="2020-09-01T00:00:00"/>
    <d v="2021-07-01T00:00:00"/>
    <n v="10"/>
    <n v="0"/>
    <x v="21"/>
    <n v="10"/>
    <x v="60"/>
  </r>
  <r>
    <n v="100110"/>
    <x v="1"/>
    <m/>
    <m/>
    <m/>
    <x v="17"/>
    <n v="67"/>
    <d v="2020-09-01T00:00:00"/>
    <d v="2021-07-01T00:00:00"/>
    <n v="10"/>
    <n v="0"/>
    <x v="22"/>
    <n v="10"/>
    <x v="60"/>
  </r>
  <r>
    <n v="100110"/>
    <x v="1"/>
    <m/>
    <m/>
    <m/>
    <x v="17"/>
    <n v="82"/>
    <d v="2020-09-01T00:00:00"/>
    <d v="2021-07-01T00:00:00"/>
    <n v="10"/>
    <n v="0"/>
    <x v="23"/>
    <n v="10"/>
    <x v="60"/>
  </r>
  <r>
    <n v="100111"/>
    <x v="0"/>
    <m/>
    <m/>
    <m/>
    <x v="0"/>
    <n v="73"/>
    <d v="2020-09-01T00:00:00"/>
    <d v="2021-07-01T00:00:00"/>
    <n v="10"/>
    <n v="0"/>
    <x v="14"/>
    <e v="#DIV/0!"/>
    <x v="0"/>
  </r>
  <r>
    <n v="100111"/>
    <x v="2"/>
    <m/>
    <m/>
    <m/>
    <x v="31"/>
    <n v="70"/>
    <d v="2020-09-01T00:00:00"/>
    <d v="2021-07-01T00:00:00"/>
    <n v="10"/>
    <n v="0"/>
    <x v="15"/>
    <n v="25"/>
    <x v="47"/>
  </r>
  <r>
    <n v="100111"/>
    <x v="2"/>
    <m/>
    <m/>
    <m/>
    <x v="48"/>
    <n v="64"/>
    <d v="2020-09-01T00:00:00"/>
    <d v="2021-07-01T00:00:00"/>
    <n v="10"/>
    <n v="0"/>
    <x v="16"/>
    <n v="25"/>
    <x v="61"/>
  </r>
  <r>
    <n v="100111"/>
    <x v="2"/>
    <m/>
    <m/>
    <m/>
    <x v="48"/>
    <n v="60"/>
    <d v="2020-09-01T00:00:00"/>
    <d v="2021-07-01T00:00:00"/>
    <n v="10"/>
    <n v="0"/>
    <x v="17"/>
    <n v="25"/>
    <x v="61"/>
  </r>
  <r>
    <n v="100111"/>
    <x v="2"/>
    <m/>
    <m/>
    <m/>
    <x v="48"/>
    <n v="61"/>
    <d v="2020-09-01T00:00:00"/>
    <d v="2021-07-01T00:00:00"/>
    <n v="10"/>
    <n v="0"/>
    <x v="18"/>
    <n v="25"/>
    <x v="61"/>
  </r>
  <r>
    <n v="100111"/>
    <x v="2"/>
    <m/>
    <m/>
    <m/>
    <x v="48"/>
    <n v="67"/>
    <d v="2020-09-01T00:00:00"/>
    <d v="2021-07-01T00:00:00"/>
    <n v="10"/>
    <n v="0"/>
    <x v="19"/>
    <n v="25"/>
    <x v="61"/>
  </r>
  <r>
    <n v="100111"/>
    <x v="2"/>
    <m/>
    <m/>
    <m/>
    <x v="48"/>
    <n v="54"/>
    <d v="2020-09-01T00:00:00"/>
    <d v="2021-07-01T00:00:00"/>
    <n v="10"/>
    <n v="0"/>
    <x v="20"/>
    <n v="25"/>
    <x v="61"/>
  </r>
  <r>
    <n v="100111"/>
    <x v="2"/>
    <m/>
    <m/>
    <m/>
    <x v="48"/>
    <n v="58"/>
    <d v="2020-09-01T00:00:00"/>
    <d v="2021-07-01T00:00:00"/>
    <n v="10"/>
    <n v="0"/>
    <x v="21"/>
    <n v="25"/>
    <x v="61"/>
  </r>
  <r>
    <n v="100111"/>
    <x v="2"/>
    <m/>
    <m/>
    <m/>
    <x v="48"/>
    <n v="51"/>
    <d v="2020-09-01T00:00:00"/>
    <d v="2021-07-01T00:00:00"/>
    <n v="10"/>
    <n v="0"/>
    <x v="22"/>
    <n v="25"/>
    <x v="61"/>
  </r>
  <r>
    <n v="100111"/>
    <x v="2"/>
    <m/>
    <m/>
    <m/>
    <x v="48"/>
    <n v="59"/>
    <d v="2020-09-01T00:00:00"/>
    <d v="2021-07-01T00:00:00"/>
    <n v="10"/>
    <n v="0"/>
    <x v="23"/>
    <n v="25"/>
    <x v="61"/>
  </r>
  <r>
    <n v="100112"/>
    <x v="0"/>
    <m/>
    <m/>
    <m/>
    <x v="0"/>
    <n v="58"/>
    <d v="2020-09-01T00:00:00"/>
    <d v="2021-07-01T00:00:00"/>
    <n v="10"/>
    <n v="0"/>
    <x v="14"/>
    <e v="#DIV/0!"/>
    <x v="0"/>
  </r>
  <r>
    <n v="100112"/>
    <x v="2"/>
    <m/>
    <m/>
    <m/>
    <x v="10"/>
    <n v="65"/>
    <d v="2020-09-01T00:00:00"/>
    <d v="2021-07-01T00:00:00"/>
    <n v="10"/>
    <n v="0"/>
    <x v="15"/>
    <n v="25"/>
    <x v="13"/>
  </r>
  <r>
    <n v="100112"/>
    <x v="2"/>
    <m/>
    <m/>
    <m/>
    <x v="49"/>
    <n v="47"/>
    <d v="2020-09-01T00:00:00"/>
    <d v="2021-07-01T00:00:00"/>
    <n v="10"/>
    <n v="0"/>
    <x v="16"/>
    <n v="25"/>
    <x v="62"/>
  </r>
  <r>
    <n v="100112"/>
    <x v="2"/>
    <m/>
    <m/>
    <m/>
    <x v="49"/>
    <n v="54"/>
    <d v="2020-09-01T00:00:00"/>
    <d v="2021-07-01T00:00:00"/>
    <n v="10"/>
    <n v="0"/>
    <x v="17"/>
    <n v="25"/>
    <x v="62"/>
  </r>
  <r>
    <n v="100112"/>
    <x v="2"/>
    <m/>
    <m/>
    <m/>
    <x v="49"/>
    <n v="70"/>
    <d v="2020-09-01T00:00:00"/>
    <d v="2021-07-01T00:00:00"/>
    <n v="10"/>
    <n v="0"/>
    <x v="18"/>
    <n v="25"/>
    <x v="62"/>
  </r>
  <r>
    <n v="100112"/>
    <x v="2"/>
    <m/>
    <m/>
    <m/>
    <x v="49"/>
    <n v="53"/>
    <d v="2020-09-01T00:00:00"/>
    <d v="2021-07-01T00:00:00"/>
    <n v="10"/>
    <n v="0"/>
    <x v="19"/>
    <n v="25"/>
    <x v="62"/>
  </r>
  <r>
    <n v="100112"/>
    <x v="2"/>
    <m/>
    <m/>
    <m/>
    <x v="49"/>
    <n v="49"/>
    <d v="2020-09-01T00:00:00"/>
    <d v="2021-07-01T00:00:00"/>
    <n v="10"/>
    <n v="0"/>
    <x v="20"/>
    <n v="25"/>
    <x v="62"/>
  </r>
  <r>
    <n v="100112"/>
    <x v="2"/>
    <m/>
    <m/>
    <m/>
    <x v="49"/>
    <n v="47"/>
    <d v="2020-09-01T00:00:00"/>
    <d v="2021-07-01T00:00:00"/>
    <n v="10"/>
    <n v="0"/>
    <x v="21"/>
    <n v="25"/>
    <x v="62"/>
  </r>
  <r>
    <n v="100112"/>
    <x v="2"/>
    <m/>
    <m/>
    <m/>
    <x v="49"/>
    <n v="55"/>
    <d v="2020-09-01T00:00:00"/>
    <d v="2021-07-01T00:00:00"/>
    <n v="10"/>
    <n v="0"/>
    <x v="22"/>
    <n v="25"/>
    <x v="62"/>
  </r>
  <r>
    <n v="100112"/>
    <x v="2"/>
    <m/>
    <m/>
    <m/>
    <x v="49"/>
    <n v="54"/>
    <d v="2020-09-01T00:00:00"/>
    <d v="2021-07-01T00:00:00"/>
    <n v="10"/>
    <n v="0"/>
    <x v="23"/>
    <n v="25"/>
    <x v="62"/>
  </r>
  <r>
    <n v="100113"/>
    <x v="0"/>
    <m/>
    <m/>
    <m/>
    <x v="0"/>
    <n v="54"/>
    <d v="2020-09-01T00:00:00"/>
    <d v="2021-07-01T00:00:00"/>
    <n v="10"/>
    <n v="0"/>
    <x v="14"/>
    <e v="#DIV/0!"/>
    <x v="0"/>
  </r>
  <r>
    <n v="100113"/>
    <x v="2"/>
    <m/>
    <m/>
    <m/>
    <x v="21"/>
    <n v="58"/>
    <d v="2020-09-01T00:00:00"/>
    <d v="2021-07-01T00:00:00"/>
    <n v="10"/>
    <n v="0"/>
    <x v="15"/>
    <n v="25"/>
    <x v="63"/>
  </r>
  <r>
    <n v="100113"/>
    <x v="2"/>
    <m/>
    <m/>
    <m/>
    <x v="27"/>
    <n v="48"/>
    <d v="2020-09-01T00:00:00"/>
    <d v="2021-07-01T00:00:00"/>
    <n v="10"/>
    <n v="0"/>
    <x v="16"/>
    <n v="25"/>
    <x v="41"/>
  </r>
  <r>
    <n v="100113"/>
    <x v="2"/>
    <m/>
    <m/>
    <m/>
    <x v="50"/>
    <n v="47"/>
    <d v="2020-09-01T00:00:00"/>
    <d v="2021-07-01T00:00:00"/>
    <n v="10"/>
    <n v="0"/>
    <x v="17"/>
    <n v="25"/>
    <x v="64"/>
  </r>
  <r>
    <n v="100113"/>
    <x v="2"/>
    <m/>
    <m/>
    <m/>
    <x v="50"/>
    <n v="58"/>
    <d v="2020-09-01T00:00:00"/>
    <d v="2021-07-01T00:00:00"/>
    <n v="10"/>
    <n v="0"/>
    <x v="18"/>
    <n v="25"/>
    <x v="64"/>
  </r>
  <r>
    <n v="100113"/>
    <x v="2"/>
    <m/>
    <m/>
    <m/>
    <x v="50"/>
    <n v="51"/>
    <d v="2020-09-01T00:00:00"/>
    <d v="2021-07-01T00:00:00"/>
    <n v="10"/>
    <n v="0"/>
    <x v="19"/>
    <n v="25"/>
    <x v="64"/>
  </r>
  <r>
    <n v="100113"/>
    <x v="2"/>
    <m/>
    <m/>
    <m/>
    <x v="50"/>
    <n v="61"/>
    <d v="2020-09-01T00:00:00"/>
    <d v="2021-07-01T00:00:00"/>
    <n v="10"/>
    <n v="0"/>
    <x v="20"/>
    <n v="25"/>
    <x v="64"/>
  </r>
  <r>
    <n v="100113"/>
    <x v="2"/>
    <m/>
    <m/>
    <m/>
    <x v="50"/>
    <n v="46"/>
    <d v="2020-09-01T00:00:00"/>
    <d v="2021-07-01T00:00:00"/>
    <n v="10"/>
    <n v="0"/>
    <x v="21"/>
    <n v="25"/>
    <x v="64"/>
  </r>
  <r>
    <n v="100113"/>
    <x v="2"/>
    <m/>
    <m/>
    <m/>
    <x v="50"/>
    <n v="58"/>
    <d v="2020-09-01T00:00:00"/>
    <d v="2021-07-01T00:00:00"/>
    <n v="10"/>
    <n v="0"/>
    <x v="22"/>
    <n v="25"/>
    <x v="64"/>
  </r>
  <r>
    <n v="100113"/>
    <x v="2"/>
    <m/>
    <m/>
    <m/>
    <x v="50"/>
    <n v="63"/>
    <d v="2020-09-01T00:00:00"/>
    <d v="2021-07-01T00:00:00"/>
    <n v="10"/>
    <n v="0"/>
    <x v="23"/>
    <n v="25"/>
    <x v="64"/>
  </r>
  <r>
    <n v="100114"/>
    <x v="0"/>
    <m/>
    <m/>
    <m/>
    <x v="0"/>
    <n v="61"/>
    <d v="2020-09-01T00:00:00"/>
    <d v="2021-07-01T00:00:00"/>
    <n v="10"/>
    <n v="0"/>
    <x v="14"/>
    <e v="#DIV/0!"/>
    <x v="0"/>
  </r>
  <r>
    <n v="100114"/>
    <x v="2"/>
    <m/>
    <m/>
    <m/>
    <x v="37"/>
    <n v="63"/>
    <d v="2020-09-01T00:00:00"/>
    <d v="2021-07-01T00:00:00"/>
    <n v="10"/>
    <n v="0"/>
    <x v="15"/>
    <n v="25"/>
    <x v="43"/>
  </r>
  <r>
    <n v="100114"/>
    <x v="2"/>
    <m/>
    <m/>
    <m/>
    <x v="5"/>
    <n v="46"/>
    <d v="2020-09-01T00:00:00"/>
    <d v="2021-07-01T00:00:00"/>
    <n v="10"/>
    <n v="0"/>
    <x v="16"/>
    <n v="25"/>
    <x v="5"/>
  </r>
  <r>
    <n v="100114"/>
    <x v="2"/>
    <m/>
    <m/>
    <m/>
    <x v="51"/>
    <n v="46"/>
    <d v="2020-09-01T00:00:00"/>
    <d v="2021-07-01T00:00:00"/>
    <n v="10"/>
    <n v="0"/>
    <x v="17"/>
    <n v="25"/>
    <x v="65"/>
  </r>
  <r>
    <n v="100114"/>
    <x v="2"/>
    <m/>
    <m/>
    <m/>
    <x v="51"/>
    <n v="60"/>
    <d v="2020-09-01T00:00:00"/>
    <d v="2021-07-01T00:00:00"/>
    <n v="10"/>
    <n v="0"/>
    <x v="18"/>
    <n v="25"/>
    <x v="65"/>
  </r>
  <r>
    <n v="100114"/>
    <x v="2"/>
    <m/>
    <m/>
    <m/>
    <x v="51"/>
    <n v="54"/>
    <d v="2020-09-01T00:00:00"/>
    <d v="2021-07-01T00:00:00"/>
    <n v="10"/>
    <n v="0"/>
    <x v="19"/>
    <n v="25"/>
    <x v="65"/>
  </r>
  <r>
    <n v="100114"/>
    <x v="2"/>
    <m/>
    <m/>
    <m/>
    <x v="51"/>
    <n v="48"/>
    <d v="2020-09-01T00:00:00"/>
    <d v="2021-07-01T00:00:00"/>
    <n v="10"/>
    <n v="0"/>
    <x v="20"/>
    <n v="25"/>
    <x v="65"/>
  </r>
  <r>
    <n v="100114"/>
    <x v="2"/>
    <m/>
    <m/>
    <m/>
    <x v="51"/>
    <n v="53"/>
    <d v="2020-09-01T00:00:00"/>
    <d v="2021-07-01T00:00:00"/>
    <n v="10"/>
    <n v="0"/>
    <x v="21"/>
    <n v="25"/>
    <x v="65"/>
  </r>
  <r>
    <n v="100114"/>
    <x v="2"/>
    <m/>
    <m/>
    <m/>
    <x v="51"/>
    <n v="49"/>
    <d v="2020-09-01T00:00:00"/>
    <d v="2021-07-01T00:00:00"/>
    <n v="10"/>
    <n v="0"/>
    <x v="22"/>
    <n v="25"/>
    <x v="65"/>
  </r>
  <r>
    <n v="100114"/>
    <x v="2"/>
    <m/>
    <m/>
    <m/>
    <x v="51"/>
    <n v="53"/>
    <d v="2020-09-01T00:00:00"/>
    <d v="2021-07-01T00:00:00"/>
    <n v="10"/>
    <n v="0"/>
    <x v="23"/>
    <n v="25"/>
    <x v="65"/>
  </r>
  <r>
    <n v="100115"/>
    <x v="0"/>
    <m/>
    <m/>
    <m/>
    <x v="0"/>
    <n v="43"/>
    <d v="2020-09-01T00:00:00"/>
    <d v="2021-07-01T00:00:00"/>
    <n v="10"/>
    <n v="0"/>
    <x v="14"/>
    <e v="#DIV/0!"/>
    <x v="0"/>
  </r>
  <r>
    <n v="100115"/>
    <x v="1"/>
    <m/>
    <m/>
    <m/>
    <x v="39"/>
    <n v="29"/>
    <d v="2020-09-01T00:00:00"/>
    <d v="2021-07-01T00:00:00"/>
    <n v="10"/>
    <n v="0"/>
    <x v="15"/>
    <n v="10"/>
    <x v="48"/>
  </r>
  <r>
    <n v="100115"/>
    <x v="1"/>
    <m/>
    <m/>
    <m/>
    <x v="23"/>
    <n v="45"/>
    <d v="2020-09-01T00:00:00"/>
    <d v="2021-07-01T00:00:00"/>
    <n v="10"/>
    <n v="0"/>
    <x v="16"/>
    <n v="10"/>
    <x v="28"/>
  </r>
  <r>
    <n v="100115"/>
    <x v="1"/>
    <m/>
    <m/>
    <m/>
    <x v="23"/>
    <n v="43"/>
    <d v="2020-09-01T00:00:00"/>
    <d v="2021-07-01T00:00:00"/>
    <n v="10"/>
    <n v="0"/>
    <x v="17"/>
    <n v="10"/>
    <x v="28"/>
  </r>
  <r>
    <n v="100115"/>
    <x v="1"/>
    <m/>
    <m/>
    <m/>
    <x v="23"/>
    <n v="39"/>
    <d v="2020-09-01T00:00:00"/>
    <d v="2021-07-01T00:00:00"/>
    <n v="10"/>
    <n v="0"/>
    <x v="18"/>
    <n v="10"/>
    <x v="28"/>
  </r>
  <r>
    <n v="100115"/>
    <x v="1"/>
    <m/>
    <m/>
    <m/>
    <x v="23"/>
    <n v="43"/>
    <d v="2020-09-01T00:00:00"/>
    <d v="2021-07-01T00:00:00"/>
    <n v="10"/>
    <n v="0"/>
    <x v="19"/>
    <n v="10"/>
    <x v="28"/>
  </r>
  <r>
    <n v="100115"/>
    <x v="1"/>
    <m/>
    <m/>
    <m/>
    <x v="23"/>
    <n v="50"/>
    <d v="2020-09-01T00:00:00"/>
    <d v="2021-07-01T00:00:00"/>
    <n v="10"/>
    <n v="0"/>
    <x v="20"/>
    <n v="10"/>
    <x v="28"/>
  </r>
  <r>
    <n v="100115"/>
    <x v="1"/>
    <m/>
    <m/>
    <m/>
    <x v="23"/>
    <n v="41"/>
    <d v="2020-09-01T00:00:00"/>
    <d v="2021-07-01T00:00:00"/>
    <n v="10"/>
    <n v="0"/>
    <x v="21"/>
    <n v="10"/>
    <x v="28"/>
  </r>
  <r>
    <n v="100115"/>
    <x v="1"/>
    <m/>
    <m/>
    <m/>
    <x v="23"/>
    <n v="39"/>
    <d v="2020-09-01T00:00:00"/>
    <d v="2021-07-01T00:00:00"/>
    <n v="10"/>
    <n v="0"/>
    <x v="22"/>
    <n v="10"/>
    <x v="28"/>
  </r>
  <r>
    <n v="100115"/>
    <x v="1"/>
    <m/>
    <m/>
    <m/>
    <x v="23"/>
    <n v="38"/>
    <d v="2020-09-01T00:00:00"/>
    <d v="2021-07-01T00:00:00"/>
    <n v="10"/>
    <n v="0"/>
    <x v="23"/>
    <n v="10"/>
    <x v="28"/>
  </r>
  <r>
    <n v="100116"/>
    <x v="0"/>
    <m/>
    <m/>
    <m/>
    <x v="0"/>
    <n v="41"/>
    <d v="2020-09-01T00:00:00"/>
    <d v="2021-07-01T00:00:00"/>
    <n v="10"/>
    <n v="0"/>
    <x v="14"/>
    <e v="#DIV/0!"/>
    <x v="0"/>
  </r>
  <r>
    <n v="100116"/>
    <x v="1"/>
    <m/>
    <m/>
    <m/>
    <x v="35"/>
    <n v="44"/>
    <d v="2020-09-01T00:00:00"/>
    <d v="2021-07-01T00:00:00"/>
    <n v="10"/>
    <n v="0"/>
    <x v="15"/>
    <n v="10"/>
    <x v="66"/>
  </r>
  <r>
    <n v="100116"/>
    <x v="1"/>
    <m/>
    <m/>
    <m/>
    <x v="31"/>
    <n v="43"/>
    <d v="2020-09-01T00:00:00"/>
    <d v="2021-07-01T00:00:00"/>
    <n v="10"/>
    <n v="0"/>
    <x v="16"/>
    <n v="10"/>
    <x v="32"/>
  </r>
  <r>
    <n v="100116"/>
    <x v="1"/>
    <m/>
    <m/>
    <m/>
    <x v="14"/>
    <n v="36"/>
    <d v="2020-09-01T00:00:00"/>
    <d v="2021-07-01T00:00:00"/>
    <n v="10"/>
    <n v="0"/>
    <x v="17"/>
    <n v="10"/>
    <x v="18"/>
  </r>
  <r>
    <n v="100116"/>
    <x v="1"/>
    <m/>
    <m/>
    <m/>
    <x v="14"/>
    <n v="44"/>
    <d v="2020-09-01T00:00:00"/>
    <d v="2021-07-01T00:00:00"/>
    <n v="10"/>
    <n v="0"/>
    <x v="18"/>
    <n v="10"/>
    <x v="18"/>
  </r>
  <r>
    <n v="100116"/>
    <x v="1"/>
    <m/>
    <m/>
    <m/>
    <x v="14"/>
    <n v="40"/>
    <d v="2020-09-01T00:00:00"/>
    <d v="2021-07-01T00:00:00"/>
    <n v="10"/>
    <n v="0"/>
    <x v="19"/>
    <n v="10"/>
    <x v="18"/>
  </r>
  <r>
    <n v="100116"/>
    <x v="1"/>
    <m/>
    <m/>
    <m/>
    <x v="14"/>
    <n v="46"/>
    <d v="2020-09-01T00:00:00"/>
    <d v="2021-07-01T00:00:00"/>
    <n v="10"/>
    <n v="0"/>
    <x v="20"/>
    <n v="10"/>
    <x v="18"/>
  </r>
  <r>
    <n v="100116"/>
    <x v="1"/>
    <m/>
    <m/>
    <m/>
    <x v="14"/>
    <n v="40"/>
    <d v="2020-09-01T00:00:00"/>
    <d v="2021-07-01T00:00:00"/>
    <n v="10"/>
    <n v="0"/>
    <x v="21"/>
    <n v="10"/>
    <x v="18"/>
  </r>
  <r>
    <n v="100116"/>
    <x v="1"/>
    <m/>
    <m/>
    <m/>
    <x v="14"/>
    <n v="48"/>
    <d v="2020-09-01T00:00:00"/>
    <d v="2021-07-01T00:00:00"/>
    <n v="10"/>
    <n v="0"/>
    <x v="22"/>
    <n v="10"/>
    <x v="18"/>
  </r>
  <r>
    <n v="100116"/>
    <x v="1"/>
    <m/>
    <m/>
    <m/>
    <x v="14"/>
    <n v="42"/>
    <d v="2020-09-01T00:00:00"/>
    <d v="2021-07-01T00:00:00"/>
    <n v="10"/>
    <n v="0"/>
    <x v="23"/>
    <n v="10"/>
    <x v="18"/>
  </r>
  <r>
    <n v="100117"/>
    <x v="0"/>
    <m/>
    <m/>
    <m/>
    <x v="0"/>
    <n v="41"/>
    <d v="2020-09-01T00:00:00"/>
    <d v="2021-07-01T00:00:00"/>
    <n v="10"/>
    <n v="0"/>
    <x v="14"/>
    <e v="#DIV/0!"/>
    <x v="0"/>
  </r>
  <r>
    <n v="100117"/>
    <x v="2"/>
    <m/>
    <m/>
    <m/>
    <x v="24"/>
    <n v="43"/>
    <d v="2020-09-01T00:00:00"/>
    <d v="2021-07-01T00:00:00"/>
    <n v="10"/>
    <n v="0"/>
    <x v="15"/>
    <n v="25"/>
    <x v="32"/>
  </r>
  <r>
    <n v="100117"/>
    <x v="2"/>
    <m/>
    <m/>
    <m/>
    <x v="3"/>
    <n v="41"/>
    <d v="2020-09-01T00:00:00"/>
    <d v="2021-07-01T00:00:00"/>
    <n v="10"/>
    <n v="0"/>
    <x v="16"/>
    <n v="25"/>
    <x v="3"/>
  </r>
  <r>
    <n v="100117"/>
    <x v="2"/>
    <m/>
    <m/>
    <m/>
    <x v="42"/>
    <n v="39"/>
    <d v="2020-09-01T00:00:00"/>
    <d v="2021-07-01T00:00:00"/>
    <n v="10"/>
    <n v="0"/>
    <x v="17"/>
    <n v="25"/>
    <x v="52"/>
  </r>
  <r>
    <n v="100117"/>
    <x v="2"/>
    <m/>
    <m/>
    <m/>
    <x v="42"/>
    <n v="39"/>
    <d v="2020-09-01T00:00:00"/>
    <d v="2021-07-01T00:00:00"/>
    <n v="10"/>
    <n v="0"/>
    <x v="18"/>
    <n v="25"/>
    <x v="52"/>
  </r>
  <r>
    <n v="100117"/>
    <x v="2"/>
    <m/>
    <m/>
    <m/>
    <x v="42"/>
    <n v="34"/>
    <d v="2020-09-01T00:00:00"/>
    <d v="2021-07-01T00:00:00"/>
    <n v="10"/>
    <n v="0"/>
    <x v="19"/>
    <n v="25"/>
    <x v="52"/>
  </r>
  <r>
    <n v="100117"/>
    <x v="2"/>
    <m/>
    <m/>
    <m/>
    <x v="42"/>
    <n v="43"/>
    <d v="2020-09-01T00:00:00"/>
    <d v="2021-07-01T00:00:00"/>
    <n v="10"/>
    <n v="0"/>
    <x v="20"/>
    <n v="25"/>
    <x v="52"/>
  </r>
  <r>
    <n v="100117"/>
    <x v="2"/>
    <m/>
    <m/>
    <m/>
    <x v="42"/>
    <n v="32"/>
    <d v="2020-09-01T00:00:00"/>
    <d v="2021-07-01T00:00:00"/>
    <n v="10"/>
    <n v="0"/>
    <x v="21"/>
    <n v="25"/>
    <x v="52"/>
  </r>
  <r>
    <n v="100117"/>
    <x v="2"/>
    <m/>
    <m/>
    <m/>
    <x v="42"/>
    <n v="38"/>
    <d v="2020-09-01T00:00:00"/>
    <d v="2021-07-01T00:00:00"/>
    <n v="10"/>
    <n v="0"/>
    <x v="22"/>
    <n v="25"/>
    <x v="52"/>
  </r>
  <r>
    <n v="100117"/>
    <x v="2"/>
    <m/>
    <m/>
    <m/>
    <x v="42"/>
    <n v="50"/>
    <d v="2020-09-01T00:00:00"/>
    <d v="2021-07-01T00:00:00"/>
    <n v="10"/>
    <n v="0"/>
    <x v="23"/>
    <n v="25"/>
    <x v="52"/>
  </r>
  <r>
    <n v="100118"/>
    <x v="0"/>
    <m/>
    <m/>
    <m/>
    <x v="0"/>
    <n v="42"/>
    <d v="2020-09-01T00:00:00"/>
    <d v="2021-07-01T00:00:00"/>
    <n v="10"/>
    <n v="0"/>
    <x v="14"/>
    <e v="#DIV/0!"/>
    <x v="0"/>
  </r>
  <r>
    <n v="100118"/>
    <x v="1"/>
    <m/>
    <m/>
    <m/>
    <x v="25"/>
    <n v="34"/>
    <d v="2020-09-01T00:00:00"/>
    <d v="2021-07-01T00:00:00"/>
    <n v="10"/>
    <n v="0"/>
    <x v="15"/>
    <n v="10"/>
    <x v="30"/>
  </r>
  <r>
    <n v="100118"/>
    <x v="1"/>
    <m/>
    <m/>
    <m/>
    <x v="52"/>
    <n v="34"/>
    <d v="2020-09-01T00:00:00"/>
    <d v="2021-07-01T00:00:00"/>
    <n v="10"/>
    <n v="0"/>
    <x v="16"/>
    <n v="10"/>
    <x v="67"/>
  </r>
  <r>
    <n v="100118"/>
    <x v="1"/>
    <m/>
    <m/>
    <m/>
    <x v="29"/>
    <n v="39"/>
    <d v="2020-09-01T00:00:00"/>
    <d v="2021-07-01T00:00:00"/>
    <n v="10"/>
    <n v="0"/>
    <x v="17"/>
    <n v="10"/>
    <x v="45"/>
  </r>
  <r>
    <n v="100118"/>
    <x v="1"/>
    <m/>
    <m/>
    <m/>
    <x v="42"/>
    <n v="31"/>
    <d v="2020-09-01T00:00:00"/>
    <d v="2021-07-01T00:00:00"/>
    <n v="10"/>
    <n v="0"/>
    <x v="18"/>
    <n v="10"/>
    <x v="68"/>
  </r>
  <r>
    <n v="100118"/>
    <x v="1"/>
    <m/>
    <m/>
    <m/>
    <x v="42"/>
    <n v="48"/>
    <d v="2020-09-01T00:00:00"/>
    <d v="2021-07-01T00:00:00"/>
    <n v="10"/>
    <n v="0"/>
    <x v="19"/>
    <n v="10"/>
    <x v="68"/>
  </r>
  <r>
    <n v="100118"/>
    <x v="1"/>
    <m/>
    <m/>
    <m/>
    <x v="42"/>
    <n v="33"/>
    <d v="2020-09-01T00:00:00"/>
    <d v="2021-07-01T00:00:00"/>
    <n v="10"/>
    <n v="0"/>
    <x v="20"/>
    <n v="10"/>
    <x v="68"/>
  </r>
  <r>
    <n v="100118"/>
    <x v="1"/>
    <m/>
    <m/>
    <m/>
    <x v="42"/>
    <n v="34"/>
    <d v="2020-09-01T00:00:00"/>
    <d v="2021-07-01T00:00:00"/>
    <n v="10"/>
    <n v="0"/>
    <x v="21"/>
    <n v="10"/>
    <x v="68"/>
  </r>
  <r>
    <n v="100118"/>
    <x v="1"/>
    <m/>
    <m/>
    <m/>
    <x v="42"/>
    <n v="42"/>
    <d v="2020-09-01T00:00:00"/>
    <d v="2021-07-01T00:00:00"/>
    <n v="10"/>
    <n v="0"/>
    <x v="22"/>
    <n v="10"/>
    <x v="68"/>
  </r>
  <r>
    <n v="100118"/>
    <x v="1"/>
    <m/>
    <m/>
    <m/>
    <x v="42"/>
    <n v="44"/>
    <d v="2020-09-01T00:00:00"/>
    <d v="2021-07-01T00:00:00"/>
    <n v="10"/>
    <n v="0"/>
    <x v="23"/>
    <n v="10"/>
    <x v="68"/>
  </r>
  <r>
    <n v="100119"/>
    <x v="0"/>
    <m/>
    <m/>
    <m/>
    <x v="0"/>
    <n v="27"/>
    <d v="2020-09-01T00:00:00"/>
    <d v="2021-07-01T00:00:00"/>
    <n v="10"/>
    <n v="0"/>
    <x v="14"/>
    <e v="#DIV/0!"/>
    <x v="0"/>
  </r>
  <r>
    <n v="100119"/>
    <x v="1"/>
    <m/>
    <m/>
    <m/>
    <x v="37"/>
    <n v="33"/>
    <d v="2020-09-01T00:00:00"/>
    <d v="2021-07-01T00:00:00"/>
    <n v="10"/>
    <n v="0"/>
    <x v="15"/>
    <n v="10"/>
    <x v="44"/>
  </r>
  <r>
    <n v="100119"/>
    <x v="1"/>
    <m/>
    <m/>
    <m/>
    <x v="37"/>
    <n v="36"/>
    <d v="2020-09-01T00:00:00"/>
    <d v="2021-07-01T00:00:00"/>
    <n v="10"/>
    <n v="0"/>
    <x v="16"/>
    <n v="10"/>
    <x v="44"/>
  </r>
  <r>
    <n v="100119"/>
    <x v="1"/>
    <m/>
    <m/>
    <m/>
    <x v="28"/>
    <n v="36"/>
    <d v="2020-09-01T00:00:00"/>
    <d v="2021-07-01T00:00:00"/>
    <n v="10"/>
    <n v="0"/>
    <x v="17"/>
    <n v="10"/>
    <x v="42"/>
  </r>
  <r>
    <n v="100119"/>
    <x v="1"/>
    <m/>
    <m/>
    <m/>
    <x v="29"/>
    <n v="40"/>
    <d v="2020-09-01T00:00:00"/>
    <d v="2021-07-01T00:00:00"/>
    <n v="10"/>
    <n v="0"/>
    <x v="18"/>
    <n v="10"/>
    <x v="45"/>
  </r>
  <r>
    <n v="100119"/>
    <x v="1"/>
    <m/>
    <m/>
    <m/>
    <x v="29"/>
    <n v="31"/>
    <d v="2020-09-01T00:00:00"/>
    <d v="2021-07-01T00:00:00"/>
    <n v="10"/>
    <n v="0"/>
    <x v="19"/>
    <n v="10"/>
    <x v="45"/>
  </r>
  <r>
    <n v="100119"/>
    <x v="1"/>
    <m/>
    <m/>
    <m/>
    <x v="29"/>
    <n v="36"/>
    <d v="2020-09-01T00:00:00"/>
    <d v="2021-07-01T00:00:00"/>
    <n v="10"/>
    <n v="0"/>
    <x v="20"/>
    <n v="10"/>
    <x v="45"/>
  </r>
  <r>
    <n v="100119"/>
    <x v="1"/>
    <m/>
    <m/>
    <m/>
    <x v="29"/>
    <n v="30"/>
    <d v="2020-09-01T00:00:00"/>
    <d v="2021-07-01T00:00:00"/>
    <n v="10"/>
    <n v="0"/>
    <x v="21"/>
    <n v="10"/>
    <x v="45"/>
  </r>
  <r>
    <n v="100119"/>
    <x v="1"/>
    <m/>
    <m/>
    <m/>
    <x v="29"/>
    <n v="20"/>
    <d v="2020-09-01T00:00:00"/>
    <d v="2021-07-01T00:00:00"/>
    <n v="10"/>
    <n v="0"/>
    <x v="22"/>
    <n v="10"/>
    <x v="45"/>
  </r>
  <r>
    <n v="100119"/>
    <x v="1"/>
    <m/>
    <m/>
    <m/>
    <x v="29"/>
    <n v="35"/>
    <d v="2020-09-01T00:00:00"/>
    <d v="2021-07-01T00:00:00"/>
    <n v="10"/>
    <n v="0"/>
    <x v="23"/>
    <n v="10"/>
    <x v="45"/>
  </r>
  <r>
    <n v="100120"/>
    <x v="0"/>
    <m/>
    <m/>
    <m/>
    <x v="0"/>
    <n v="21"/>
    <d v="2020-09-01T00:00:00"/>
    <d v="2021-07-01T00:00:00"/>
    <n v="10"/>
    <n v="0"/>
    <x v="14"/>
    <e v="#DIV/0!"/>
    <x v="0"/>
  </r>
  <r>
    <n v="100120"/>
    <x v="2"/>
    <m/>
    <m/>
    <m/>
    <x v="21"/>
    <n v="22"/>
    <d v="2020-09-01T00:00:00"/>
    <d v="2021-07-01T00:00:00"/>
    <n v="10"/>
    <n v="0"/>
    <x v="15"/>
    <n v="25"/>
    <x v="63"/>
  </r>
  <r>
    <n v="100120"/>
    <x v="2"/>
    <m/>
    <m/>
    <m/>
    <x v="40"/>
    <n v="21"/>
    <d v="2020-09-01T00:00:00"/>
    <d v="2021-07-01T00:00:00"/>
    <n v="10"/>
    <n v="0"/>
    <x v="16"/>
    <n v="25"/>
    <x v="49"/>
  </r>
  <r>
    <n v="100120"/>
    <x v="2"/>
    <m/>
    <m/>
    <m/>
    <x v="37"/>
    <n v="26"/>
    <d v="2020-09-01T00:00:00"/>
    <d v="2021-07-01T00:00:00"/>
    <n v="10"/>
    <n v="0"/>
    <x v="17"/>
    <n v="25"/>
    <x v="43"/>
  </r>
  <r>
    <n v="100120"/>
    <x v="2"/>
    <m/>
    <m/>
    <m/>
    <x v="37"/>
    <n v="17"/>
    <d v="2020-09-01T00:00:00"/>
    <d v="2021-07-01T00:00:00"/>
    <n v="10"/>
    <n v="0"/>
    <x v="18"/>
    <n v="25"/>
    <x v="43"/>
  </r>
  <r>
    <n v="100120"/>
    <x v="2"/>
    <m/>
    <m/>
    <m/>
    <x v="37"/>
    <n v="22"/>
    <d v="2020-09-01T00:00:00"/>
    <d v="2021-07-01T00:00:00"/>
    <n v="10"/>
    <n v="0"/>
    <x v="19"/>
    <n v="25"/>
    <x v="43"/>
  </r>
  <r>
    <n v="100120"/>
    <x v="2"/>
    <m/>
    <m/>
    <m/>
    <x v="37"/>
    <n v="24"/>
    <d v="2020-09-01T00:00:00"/>
    <d v="2021-07-01T00:00:00"/>
    <n v="10"/>
    <n v="0"/>
    <x v="20"/>
    <n v="25"/>
    <x v="43"/>
  </r>
  <r>
    <n v="100120"/>
    <x v="2"/>
    <m/>
    <m/>
    <m/>
    <x v="37"/>
    <n v="21"/>
    <d v="2020-09-01T00:00:00"/>
    <d v="2021-07-01T00:00:00"/>
    <n v="10"/>
    <n v="0"/>
    <x v="21"/>
    <n v="25"/>
    <x v="43"/>
  </r>
  <r>
    <n v="100120"/>
    <x v="2"/>
    <m/>
    <m/>
    <m/>
    <x v="37"/>
    <n v="22"/>
    <d v="2020-09-01T00:00:00"/>
    <d v="2021-07-01T00:00:00"/>
    <n v="10"/>
    <n v="0"/>
    <x v="22"/>
    <n v="25"/>
    <x v="43"/>
  </r>
  <r>
    <n v="100120"/>
    <x v="2"/>
    <m/>
    <m/>
    <m/>
    <x v="37"/>
    <n v="21"/>
    <d v="2020-09-01T00:00:00"/>
    <d v="2021-07-01T00:00:00"/>
    <n v="10"/>
    <n v="0"/>
    <x v="23"/>
    <n v="25"/>
    <x v="43"/>
  </r>
  <r>
    <n v="100121"/>
    <x v="0"/>
    <m/>
    <m/>
    <m/>
    <x v="0"/>
    <n v="21"/>
    <d v="2020-09-01T00:00:00"/>
    <d v="2021-07-01T00:00:00"/>
    <n v="10"/>
    <n v="0"/>
    <x v="14"/>
    <e v="#DIV/0!"/>
    <x v="0"/>
  </r>
  <r>
    <n v="100121"/>
    <x v="2"/>
    <m/>
    <m/>
    <m/>
    <x v="39"/>
    <n v="17"/>
    <d v="2020-09-01T00:00:00"/>
    <d v="2021-07-01T00:00:00"/>
    <n v="10"/>
    <n v="0"/>
    <x v="15"/>
    <n v="25"/>
    <x v="69"/>
  </r>
  <r>
    <n v="100121"/>
    <x v="2"/>
    <m/>
    <m/>
    <m/>
    <x v="40"/>
    <n v="18"/>
    <d v="2020-09-01T00:00:00"/>
    <d v="2021-07-01T00:00:00"/>
    <n v="10"/>
    <n v="0"/>
    <x v="16"/>
    <n v="25"/>
    <x v="49"/>
  </r>
  <r>
    <n v="100121"/>
    <x v="2"/>
    <m/>
    <m/>
    <m/>
    <x v="37"/>
    <n v="19"/>
    <d v="2020-09-01T00:00:00"/>
    <d v="2021-07-01T00:00:00"/>
    <n v="10"/>
    <n v="0"/>
    <x v="17"/>
    <n v="25"/>
    <x v="43"/>
  </r>
  <r>
    <n v="100121"/>
    <x v="2"/>
    <m/>
    <m/>
    <m/>
    <x v="37"/>
    <n v="19"/>
    <d v="2020-09-01T00:00:00"/>
    <d v="2021-07-01T00:00:00"/>
    <n v="10"/>
    <n v="0"/>
    <x v="18"/>
    <n v="25"/>
    <x v="43"/>
  </r>
  <r>
    <n v="100121"/>
    <x v="2"/>
    <m/>
    <m/>
    <m/>
    <x v="37"/>
    <n v="20"/>
    <d v="2020-09-01T00:00:00"/>
    <d v="2021-07-01T00:00:00"/>
    <n v="10"/>
    <n v="0"/>
    <x v="19"/>
    <n v="25"/>
    <x v="43"/>
  </r>
  <r>
    <n v="100121"/>
    <x v="2"/>
    <m/>
    <m/>
    <m/>
    <x v="37"/>
    <n v="20"/>
    <d v="2020-09-01T00:00:00"/>
    <d v="2021-07-01T00:00:00"/>
    <n v="10"/>
    <n v="0"/>
    <x v="20"/>
    <n v="25"/>
    <x v="43"/>
  </r>
  <r>
    <n v="100121"/>
    <x v="2"/>
    <m/>
    <m/>
    <m/>
    <x v="37"/>
    <n v="13"/>
    <d v="2020-09-01T00:00:00"/>
    <d v="2021-07-01T00:00:00"/>
    <n v="10"/>
    <n v="0"/>
    <x v="21"/>
    <n v="25"/>
    <x v="43"/>
  </r>
  <r>
    <n v="100121"/>
    <x v="2"/>
    <m/>
    <m/>
    <m/>
    <x v="37"/>
    <n v="27"/>
    <d v="2020-09-01T00:00:00"/>
    <d v="2021-07-01T00:00:00"/>
    <n v="10"/>
    <n v="0"/>
    <x v="22"/>
    <n v="25"/>
    <x v="43"/>
  </r>
  <r>
    <n v="100121"/>
    <x v="2"/>
    <m/>
    <m/>
    <m/>
    <x v="37"/>
    <n v="21"/>
    <d v="2020-09-01T00:00:00"/>
    <d v="2021-07-01T00:00:00"/>
    <n v="10"/>
    <n v="0"/>
    <x v="23"/>
    <n v="25"/>
    <x v="43"/>
  </r>
  <r>
    <n v="100122"/>
    <x v="0"/>
    <m/>
    <m/>
    <m/>
    <x v="0"/>
    <n v="16"/>
    <d v="2020-09-01T00:00:00"/>
    <d v="2021-07-01T00:00:00"/>
    <n v="10"/>
    <n v="0"/>
    <x v="14"/>
    <e v="#DIV/0!"/>
    <x v="0"/>
  </r>
  <r>
    <n v="100122"/>
    <x v="1"/>
    <m/>
    <m/>
    <m/>
    <x v="26"/>
    <n v="18"/>
    <d v="2020-09-01T00:00:00"/>
    <d v="2021-07-01T00:00:00"/>
    <n v="10"/>
    <n v="0"/>
    <x v="15"/>
    <n v="10"/>
    <x v="50"/>
  </r>
  <r>
    <n v="100122"/>
    <x v="1"/>
    <m/>
    <m/>
    <m/>
    <x v="39"/>
    <n v="19"/>
    <d v="2020-09-01T00:00:00"/>
    <d v="2021-07-01T00:00:00"/>
    <n v="10"/>
    <n v="0"/>
    <x v="16"/>
    <n v="10"/>
    <x v="48"/>
  </r>
  <r>
    <n v="100122"/>
    <x v="1"/>
    <m/>
    <m/>
    <m/>
    <x v="21"/>
    <n v="17"/>
    <d v="2020-09-01T00:00:00"/>
    <d v="2021-07-01T00:00:00"/>
    <n v="10"/>
    <n v="0"/>
    <x v="17"/>
    <n v="10"/>
    <x v="26"/>
  </r>
  <r>
    <n v="100122"/>
    <x v="1"/>
    <m/>
    <m/>
    <m/>
    <x v="21"/>
    <n v="18"/>
    <d v="2020-09-01T00:00:00"/>
    <d v="2021-07-01T00:00:00"/>
    <n v="10"/>
    <n v="0"/>
    <x v="18"/>
    <n v="10"/>
    <x v="26"/>
  </r>
  <r>
    <n v="100122"/>
    <x v="1"/>
    <m/>
    <m/>
    <m/>
    <x v="21"/>
    <n v="17"/>
    <d v="2020-09-01T00:00:00"/>
    <d v="2021-07-01T00:00:00"/>
    <n v="10"/>
    <n v="0"/>
    <x v="19"/>
    <n v="10"/>
    <x v="26"/>
  </r>
  <r>
    <n v="100122"/>
    <x v="1"/>
    <m/>
    <m/>
    <m/>
    <x v="21"/>
    <n v="16"/>
    <d v="2020-09-01T00:00:00"/>
    <d v="2021-07-01T00:00:00"/>
    <n v="10"/>
    <n v="0"/>
    <x v="20"/>
    <n v="10"/>
    <x v="26"/>
  </r>
  <r>
    <n v="100122"/>
    <x v="1"/>
    <m/>
    <m/>
    <m/>
    <x v="21"/>
    <n v="17"/>
    <d v="2020-09-01T00:00:00"/>
    <d v="2021-07-01T00:00:00"/>
    <n v="10"/>
    <n v="0"/>
    <x v="21"/>
    <n v="10"/>
    <x v="26"/>
  </r>
  <r>
    <n v="100122"/>
    <x v="1"/>
    <m/>
    <m/>
    <m/>
    <x v="21"/>
    <n v="16"/>
    <d v="2020-09-01T00:00:00"/>
    <d v="2021-07-01T00:00:00"/>
    <n v="10"/>
    <n v="0"/>
    <x v="22"/>
    <n v="10"/>
    <x v="26"/>
  </r>
  <r>
    <n v="100122"/>
    <x v="1"/>
    <m/>
    <m/>
    <m/>
    <x v="21"/>
    <n v="17"/>
    <d v="2020-09-01T00:00:00"/>
    <d v="2021-07-01T00:00:00"/>
    <n v="10"/>
    <n v="0"/>
    <x v="23"/>
    <n v="10"/>
    <x v="26"/>
  </r>
  <r>
    <n v="100123"/>
    <x v="0"/>
    <m/>
    <m/>
    <m/>
    <x v="0"/>
    <n v="12"/>
    <d v="2020-09-01T00:00:00"/>
    <d v="2020-11-01T00:00:00"/>
    <n v="2"/>
    <n v="7"/>
    <x v="14"/>
    <e v="#DIV/0!"/>
    <x v="0"/>
  </r>
  <r>
    <n v="100123"/>
    <x v="0"/>
    <m/>
    <m/>
    <m/>
    <x v="0"/>
    <n v="13"/>
    <d v="2020-09-01T00:00:00"/>
    <d v="2020-11-01T00:00:00"/>
    <n v="2"/>
    <n v="7"/>
    <x v="15"/>
    <e v="#DIV/0!"/>
    <x v="0"/>
  </r>
  <r>
    <n v="100123"/>
    <x v="0"/>
    <m/>
    <m/>
    <m/>
    <x v="0"/>
    <n v="15"/>
    <d v="2020-09-01T00:00:00"/>
    <d v="2020-11-01T00:00:00"/>
    <n v="2"/>
    <n v="7"/>
    <x v="16"/>
    <e v="#DIV/0!"/>
    <x v="0"/>
  </r>
  <r>
    <n v="100124"/>
    <x v="0"/>
    <m/>
    <m/>
    <m/>
    <x v="0"/>
    <n v="14"/>
    <d v="2020-09-01T00:00:00"/>
    <d v="2021-07-01T00:00:00"/>
    <n v="10"/>
    <n v="0"/>
    <x v="14"/>
    <e v="#DIV/0!"/>
    <x v="0"/>
  </r>
  <r>
    <n v="100124"/>
    <x v="0"/>
    <m/>
    <m/>
    <m/>
    <x v="0"/>
    <n v="15"/>
    <d v="2020-09-01T00:00:00"/>
    <d v="2021-07-01T00:00:00"/>
    <n v="10"/>
    <n v="0"/>
    <x v="15"/>
    <e v="#DIV/0!"/>
    <x v="0"/>
  </r>
  <r>
    <n v="100124"/>
    <x v="0"/>
    <m/>
    <m/>
    <m/>
    <x v="0"/>
    <n v="17"/>
    <d v="2020-09-01T00:00:00"/>
    <d v="2021-07-01T00:00:00"/>
    <n v="10"/>
    <n v="0"/>
    <x v="16"/>
    <e v="#DIV/0!"/>
    <x v="0"/>
  </r>
  <r>
    <n v="100124"/>
    <x v="0"/>
    <m/>
    <m/>
    <m/>
    <x v="0"/>
    <n v="11"/>
    <d v="2020-09-01T00:00:00"/>
    <d v="2021-07-01T00:00:00"/>
    <n v="10"/>
    <n v="0"/>
    <x v="17"/>
    <e v="#DIV/0!"/>
    <x v="0"/>
  </r>
  <r>
    <n v="100124"/>
    <x v="0"/>
    <m/>
    <m/>
    <m/>
    <x v="0"/>
    <n v="10"/>
    <d v="2020-09-01T00:00:00"/>
    <d v="2021-07-01T00:00:00"/>
    <n v="10"/>
    <n v="0"/>
    <x v="18"/>
    <e v="#DIV/0!"/>
    <x v="0"/>
  </r>
  <r>
    <n v="100124"/>
    <x v="0"/>
    <m/>
    <m/>
    <m/>
    <x v="0"/>
    <n v="15"/>
    <d v="2020-09-01T00:00:00"/>
    <d v="2021-07-01T00:00:00"/>
    <n v="10"/>
    <n v="0"/>
    <x v="19"/>
    <e v="#DIV/0!"/>
    <x v="0"/>
  </r>
  <r>
    <n v="100124"/>
    <x v="0"/>
    <m/>
    <m/>
    <m/>
    <x v="0"/>
    <n v="14"/>
    <d v="2020-09-01T00:00:00"/>
    <d v="2021-07-01T00:00:00"/>
    <n v="10"/>
    <n v="0"/>
    <x v="20"/>
    <e v="#DIV/0!"/>
    <x v="0"/>
  </r>
  <r>
    <n v="100124"/>
    <x v="0"/>
    <m/>
    <m/>
    <m/>
    <x v="0"/>
    <n v="13"/>
    <d v="2020-09-01T00:00:00"/>
    <d v="2021-07-01T00:00:00"/>
    <n v="10"/>
    <n v="0"/>
    <x v="21"/>
    <e v="#DIV/0!"/>
    <x v="0"/>
  </r>
  <r>
    <n v="100124"/>
    <x v="0"/>
    <m/>
    <m/>
    <m/>
    <x v="0"/>
    <n v="12"/>
    <d v="2020-09-01T00:00:00"/>
    <d v="2021-07-01T00:00:00"/>
    <n v="10"/>
    <n v="0"/>
    <x v="22"/>
    <e v="#DIV/0!"/>
    <x v="0"/>
  </r>
  <r>
    <n v="100124"/>
    <x v="0"/>
    <m/>
    <m/>
    <m/>
    <x v="0"/>
    <n v="14"/>
    <d v="2020-09-01T00:00:00"/>
    <d v="2021-07-01T00:00:00"/>
    <n v="10"/>
    <n v="0"/>
    <x v="23"/>
    <e v="#DIV/0!"/>
    <x v="0"/>
  </r>
  <r>
    <n v="100125"/>
    <x v="0"/>
    <m/>
    <m/>
    <m/>
    <x v="0"/>
    <n v="11"/>
    <d v="2020-09-01T00:00:00"/>
    <d v="2021-07-01T00:00:00"/>
    <n v="10"/>
    <n v="0"/>
    <x v="14"/>
    <e v="#DIV/0!"/>
    <x v="0"/>
  </r>
  <r>
    <n v="100125"/>
    <x v="2"/>
    <m/>
    <m/>
    <m/>
    <x v="2"/>
    <n v="11"/>
    <d v="2020-09-01T00:00:00"/>
    <d v="2021-07-01T00:00:00"/>
    <n v="10"/>
    <n v="0"/>
    <x v="15"/>
    <n v="25"/>
    <x v="29"/>
  </r>
  <r>
    <n v="100125"/>
    <x v="2"/>
    <m/>
    <m/>
    <m/>
    <x v="16"/>
    <n v="12"/>
    <d v="2020-09-01T00:00:00"/>
    <d v="2021-07-01T00:00:00"/>
    <n v="10"/>
    <n v="0"/>
    <x v="16"/>
    <n v="25"/>
    <x v="70"/>
  </r>
  <r>
    <n v="100125"/>
    <x v="2"/>
    <m/>
    <m/>
    <m/>
    <x v="16"/>
    <n v="14"/>
    <d v="2020-09-01T00:00:00"/>
    <d v="2021-07-01T00:00:00"/>
    <n v="10"/>
    <n v="0"/>
    <x v="17"/>
    <n v="25"/>
    <x v="70"/>
  </r>
  <r>
    <n v="100125"/>
    <x v="2"/>
    <m/>
    <m/>
    <m/>
    <x v="16"/>
    <n v="12"/>
    <d v="2020-09-01T00:00:00"/>
    <d v="2021-07-01T00:00:00"/>
    <n v="10"/>
    <n v="0"/>
    <x v="18"/>
    <n v="25"/>
    <x v="70"/>
  </r>
  <r>
    <n v="100125"/>
    <x v="2"/>
    <m/>
    <m/>
    <m/>
    <x v="16"/>
    <n v="12"/>
    <d v="2020-09-01T00:00:00"/>
    <d v="2021-07-01T00:00:00"/>
    <n v="10"/>
    <n v="0"/>
    <x v="19"/>
    <n v="25"/>
    <x v="70"/>
  </r>
  <r>
    <n v="100125"/>
    <x v="2"/>
    <m/>
    <m/>
    <m/>
    <x v="16"/>
    <n v="13"/>
    <d v="2020-09-01T00:00:00"/>
    <d v="2021-07-01T00:00:00"/>
    <n v="10"/>
    <n v="0"/>
    <x v="20"/>
    <n v="25"/>
    <x v="70"/>
  </r>
  <r>
    <n v="100125"/>
    <x v="2"/>
    <m/>
    <m/>
    <m/>
    <x v="16"/>
    <n v="12"/>
    <d v="2020-09-01T00:00:00"/>
    <d v="2021-07-01T00:00:00"/>
    <n v="10"/>
    <n v="0"/>
    <x v="21"/>
    <n v="25"/>
    <x v="70"/>
  </r>
  <r>
    <n v="100125"/>
    <x v="2"/>
    <m/>
    <m/>
    <m/>
    <x v="16"/>
    <n v="13"/>
    <d v="2020-09-01T00:00:00"/>
    <d v="2021-07-01T00:00:00"/>
    <n v="10"/>
    <n v="0"/>
    <x v="22"/>
    <n v="25"/>
    <x v="70"/>
  </r>
  <r>
    <n v="100125"/>
    <x v="2"/>
    <m/>
    <m/>
    <m/>
    <x v="16"/>
    <n v="13"/>
    <d v="2020-09-01T00:00:00"/>
    <d v="2021-07-01T00:00:00"/>
    <n v="10"/>
    <n v="0"/>
    <x v="23"/>
    <n v="25"/>
    <x v="70"/>
  </r>
  <r>
    <n v="100126"/>
    <x v="0"/>
    <m/>
    <m/>
    <m/>
    <x v="0"/>
    <n v="13"/>
    <d v="2020-09-01T00:00:00"/>
    <d v="2021-07-01T00:00:00"/>
    <n v="10"/>
    <n v="0"/>
    <x v="14"/>
    <e v="#DIV/0!"/>
    <x v="0"/>
  </r>
  <r>
    <n v="100126"/>
    <x v="1"/>
    <m/>
    <m/>
    <m/>
    <x v="7"/>
    <n v="14"/>
    <d v="2020-09-01T00:00:00"/>
    <d v="2021-07-01T00:00:00"/>
    <n v="10"/>
    <n v="0"/>
    <x v="15"/>
    <n v="10"/>
    <x v="7"/>
  </r>
  <r>
    <n v="100126"/>
    <x v="1"/>
    <m/>
    <m/>
    <m/>
    <x v="45"/>
    <n v="15"/>
    <d v="2020-09-01T00:00:00"/>
    <d v="2021-07-01T00:00:00"/>
    <n v="10"/>
    <n v="0"/>
    <x v="16"/>
    <n v="10"/>
    <x v="57"/>
  </r>
  <r>
    <n v="100126"/>
    <x v="1"/>
    <m/>
    <m/>
    <m/>
    <x v="16"/>
    <n v="14"/>
    <d v="2020-09-01T00:00:00"/>
    <d v="2021-07-01T00:00:00"/>
    <n v="10"/>
    <n v="0"/>
    <x v="17"/>
    <n v="10"/>
    <x v="21"/>
  </r>
  <r>
    <n v="100126"/>
    <x v="1"/>
    <m/>
    <m/>
    <m/>
    <x v="16"/>
    <n v="15"/>
    <d v="2020-09-01T00:00:00"/>
    <d v="2021-07-01T00:00:00"/>
    <n v="10"/>
    <n v="0"/>
    <x v="18"/>
    <n v="10"/>
    <x v="21"/>
  </r>
  <r>
    <n v="100126"/>
    <x v="1"/>
    <m/>
    <m/>
    <m/>
    <x v="16"/>
    <n v="14"/>
    <d v="2020-09-01T00:00:00"/>
    <d v="2021-07-01T00:00:00"/>
    <n v="10"/>
    <n v="0"/>
    <x v="19"/>
    <n v="10"/>
    <x v="21"/>
  </r>
  <r>
    <n v="100126"/>
    <x v="1"/>
    <m/>
    <m/>
    <m/>
    <x v="16"/>
    <n v="14"/>
    <d v="2020-09-01T00:00:00"/>
    <d v="2021-07-01T00:00:00"/>
    <n v="10"/>
    <n v="0"/>
    <x v="20"/>
    <n v="10"/>
    <x v="21"/>
  </r>
  <r>
    <n v="100126"/>
    <x v="1"/>
    <m/>
    <m/>
    <m/>
    <x v="16"/>
    <n v="13"/>
    <d v="2020-09-01T00:00:00"/>
    <d v="2021-07-01T00:00:00"/>
    <n v="10"/>
    <n v="0"/>
    <x v="21"/>
    <n v="10"/>
    <x v="21"/>
  </r>
  <r>
    <n v="100126"/>
    <x v="1"/>
    <m/>
    <m/>
    <m/>
    <x v="16"/>
    <n v="13"/>
    <d v="2020-09-01T00:00:00"/>
    <d v="2021-07-01T00:00:00"/>
    <n v="10"/>
    <n v="0"/>
    <x v="22"/>
    <n v="10"/>
    <x v="21"/>
  </r>
  <r>
    <n v="100126"/>
    <x v="1"/>
    <m/>
    <m/>
    <m/>
    <x v="16"/>
    <n v="13"/>
    <d v="2020-09-01T00:00:00"/>
    <d v="2021-07-01T00:00:00"/>
    <n v="10"/>
    <n v="0"/>
    <x v="23"/>
    <n v="10"/>
    <x v="21"/>
  </r>
  <r>
    <n v="100127"/>
    <x v="0"/>
    <m/>
    <m/>
    <m/>
    <x v="0"/>
    <n v="13"/>
    <d v="2020-09-01T00:00:00"/>
    <d v="2021-07-01T00:00:00"/>
    <n v="10"/>
    <n v="0"/>
    <x v="14"/>
    <e v="#DIV/0!"/>
    <x v="0"/>
  </r>
  <r>
    <n v="100127"/>
    <x v="1"/>
    <m/>
    <m/>
    <m/>
    <x v="6"/>
    <n v="11"/>
    <d v="2020-09-01T00:00:00"/>
    <d v="2021-07-01T00:00:00"/>
    <n v="10"/>
    <n v="0"/>
    <x v="15"/>
    <n v="10"/>
    <x v="6"/>
  </r>
  <r>
    <n v="100127"/>
    <x v="1"/>
    <m/>
    <m/>
    <m/>
    <x v="24"/>
    <n v="14"/>
    <d v="2020-09-01T00:00:00"/>
    <d v="2021-07-01T00:00:00"/>
    <n v="10"/>
    <n v="0"/>
    <x v="16"/>
    <n v="10"/>
    <x v="29"/>
  </r>
  <r>
    <n v="100127"/>
    <x v="1"/>
    <m/>
    <m/>
    <m/>
    <x v="30"/>
    <n v="12"/>
    <d v="2020-09-01T00:00:00"/>
    <d v="2021-07-01T00:00:00"/>
    <n v="10"/>
    <n v="0"/>
    <x v="17"/>
    <n v="10"/>
    <x v="36"/>
  </r>
  <r>
    <n v="100127"/>
    <x v="1"/>
    <m/>
    <m/>
    <m/>
    <x v="24"/>
    <n v="11"/>
    <d v="2020-09-01T00:00:00"/>
    <d v="2021-07-01T00:00:00"/>
    <n v="10"/>
    <n v="0"/>
    <x v="18"/>
    <n v="10"/>
    <x v="29"/>
  </r>
  <r>
    <n v="100127"/>
    <x v="1"/>
    <m/>
    <m/>
    <m/>
    <x v="24"/>
    <n v="10"/>
    <d v="2020-09-01T00:00:00"/>
    <d v="2021-07-01T00:00:00"/>
    <n v="10"/>
    <n v="0"/>
    <x v="19"/>
    <n v="10"/>
    <x v="29"/>
  </r>
  <r>
    <n v="100127"/>
    <x v="1"/>
    <m/>
    <m/>
    <m/>
    <x v="24"/>
    <n v="12"/>
    <d v="2020-09-01T00:00:00"/>
    <d v="2021-07-01T00:00:00"/>
    <n v="10"/>
    <n v="0"/>
    <x v="20"/>
    <n v="10"/>
    <x v="29"/>
  </r>
  <r>
    <n v="100127"/>
    <x v="1"/>
    <m/>
    <m/>
    <m/>
    <x v="24"/>
    <n v="15"/>
    <d v="2020-09-01T00:00:00"/>
    <d v="2021-07-01T00:00:00"/>
    <n v="10"/>
    <n v="0"/>
    <x v="21"/>
    <n v="10"/>
    <x v="29"/>
  </r>
  <r>
    <n v="100127"/>
    <x v="1"/>
    <m/>
    <m/>
    <m/>
    <x v="24"/>
    <n v="10"/>
    <d v="2020-09-01T00:00:00"/>
    <d v="2021-07-01T00:00:00"/>
    <n v="10"/>
    <n v="0"/>
    <x v="22"/>
    <n v="10"/>
    <x v="29"/>
  </r>
  <r>
    <n v="100127"/>
    <x v="1"/>
    <m/>
    <m/>
    <m/>
    <x v="24"/>
    <n v="16"/>
    <d v="2020-09-01T00:00:00"/>
    <d v="2021-07-01T00:00:00"/>
    <n v="10"/>
    <n v="0"/>
    <x v="23"/>
    <n v="10"/>
    <x v="29"/>
  </r>
  <r>
    <n v="100128"/>
    <x v="0"/>
    <m/>
    <m/>
    <m/>
    <x v="0"/>
    <n v="10"/>
    <d v="2020-09-01T00:00:00"/>
    <d v="2020-10-01T00:00:00"/>
    <n v="1"/>
    <n v="8"/>
    <x v="14"/>
    <e v="#DIV/0!"/>
    <x v="0"/>
  </r>
  <r>
    <n v="100128"/>
    <x v="0"/>
    <m/>
    <m/>
    <m/>
    <x v="0"/>
    <n v="10"/>
    <d v="2020-09-01T00:00:00"/>
    <d v="2020-10-01T00:00:00"/>
    <n v="1"/>
    <n v="8"/>
    <x v="15"/>
    <e v="#DIV/0!"/>
    <x v="0"/>
  </r>
  <r>
    <n v="100129"/>
    <x v="0"/>
    <m/>
    <m/>
    <m/>
    <x v="0"/>
    <n v="8"/>
    <d v="2020-09-01T00:00:00"/>
    <d v="2021-01-01T00:00:00"/>
    <n v="4"/>
    <n v="5"/>
    <x v="14"/>
    <e v="#DIV/0!"/>
    <x v="0"/>
  </r>
  <r>
    <n v="100129"/>
    <x v="0"/>
    <m/>
    <m/>
    <m/>
    <x v="0"/>
    <n v="9"/>
    <d v="2020-09-01T00:00:00"/>
    <d v="2021-01-01T00:00:00"/>
    <n v="4"/>
    <n v="5"/>
    <x v="15"/>
    <e v="#DIV/0!"/>
    <x v="0"/>
  </r>
  <r>
    <n v="100129"/>
    <x v="0"/>
    <m/>
    <m/>
    <m/>
    <x v="0"/>
    <n v="9"/>
    <d v="2020-09-01T00:00:00"/>
    <d v="2021-01-01T00:00:00"/>
    <n v="4"/>
    <n v="5"/>
    <x v="16"/>
    <e v="#DIV/0!"/>
    <x v="0"/>
  </r>
  <r>
    <n v="100129"/>
    <x v="0"/>
    <m/>
    <m/>
    <m/>
    <x v="0"/>
    <n v="8"/>
    <d v="2020-09-01T00:00:00"/>
    <d v="2021-01-01T00:00:00"/>
    <n v="4"/>
    <n v="5"/>
    <x v="17"/>
    <e v="#DIV/0!"/>
    <x v="0"/>
  </r>
  <r>
    <n v="100129"/>
    <x v="0"/>
    <m/>
    <m/>
    <m/>
    <x v="0"/>
    <n v="8"/>
    <d v="2020-09-01T00:00:00"/>
    <d v="2021-01-01T00:00:00"/>
    <n v="4"/>
    <n v="5"/>
    <x v="18"/>
    <e v="#DIV/0!"/>
    <x v="0"/>
  </r>
  <r>
    <n v="100130"/>
    <x v="0"/>
    <m/>
    <m/>
    <m/>
    <x v="0"/>
    <n v="7"/>
    <d v="2020-09-01T00:00:00"/>
    <d v="2021-07-01T00:00:00"/>
    <n v="10"/>
    <n v="0"/>
    <x v="14"/>
    <e v="#DIV/0!"/>
    <x v="0"/>
  </r>
  <r>
    <n v="100130"/>
    <x v="0"/>
    <m/>
    <m/>
    <m/>
    <x v="0"/>
    <n v="8"/>
    <d v="2020-09-01T00:00:00"/>
    <d v="2021-07-01T00:00:00"/>
    <n v="10"/>
    <n v="0"/>
    <x v="15"/>
    <e v="#DIV/0!"/>
    <x v="0"/>
  </r>
  <r>
    <n v="100130"/>
    <x v="0"/>
    <m/>
    <m/>
    <m/>
    <x v="0"/>
    <n v="8"/>
    <d v="2020-09-01T00:00:00"/>
    <d v="2021-07-01T00:00:00"/>
    <n v="10"/>
    <n v="0"/>
    <x v="16"/>
    <e v="#DIV/0!"/>
    <x v="0"/>
  </r>
  <r>
    <n v="100130"/>
    <x v="0"/>
    <m/>
    <m/>
    <m/>
    <x v="0"/>
    <n v="7"/>
    <d v="2020-09-01T00:00:00"/>
    <d v="2021-07-01T00:00:00"/>
    <n v="10"/>
    <n v="0"/>
    <x v="17"/>
    <e v="#DIV/0!"/>
    <x v="0"/>
  </r>
  <r>
    <n v="100130"/>
    <x v="0"/>
    <m/>
    <m/>
    <m/>
    <x v="0"/>
    <n v="8"/>
    <d v="2020-09-01T00:00:00"/>
    <d v="2021-07-01T00:00:00"/>
    <n v="10"/>
    <n v="0"/>
    <x v="18"/>
    <e v="#DIV/0!"/>
    <x v="0"/>
  </r>
  <r>
    <n v="100130"/>
    <x v="0"/>
    <m/>
    <m/>
    <m/>
    <x v="0"/>
    <n v="7"/>
    <d v="2020-09-01T00:00:00"/>
    <d v="2021-07-01T00:00:00"/>
    <n v="10"/>
    <n v="0"/>
    <x v="19"/>
    <e v="#DIV/0!"/>
    <x v="0"/>
  </r>
  <r>
    <n v="100130"/>
    <x v="0"/>
    <m/>
    <m/>
    <m/>
    <x v="0"/>
    <n v="8"/>
    <d v="2020-09-01T00:00:00"/>
    <d v="2021-07-01T00:00:00"/>
    <n v="10"/>
    <n v="0"/>
    <x v="20"/>
    <e v="#DIV/0!"/>
    <x v="0"/>
  </r>
  <r>
    <n v="100130"/>
    <x v="0"/>
    <m/>
    <m/>
    <m/>
    <x v="0"/>
    <n v="8"/>
    <d v="2020-09-01T00:00:00"/>
    <d v="2021-07-01T00:00:00"/>
    <n v="10"/>
    <n v="0"/>
    <x v="21"/>
    <e v="#DIV/0!"/>
    <x v="0"/>
  </r>
  <r>
    <n v="100130"/>
    <x v="0"/>
    <m/>
    <m/>
    <m/>
    <x v="0"/>
    <n v="7"/>
    <d v="2020-09-01T00:00:00"/>
    <d v="2021-07-01T00:00:00"/>
    <n v="10"/>
    <n v="0"/>
    <x v="22"/>
    <e v="#DIV/0!"/>
    <x v="0"/>
  </r>
  <r>
    <n v="100130"/>
    <x v="0"/>
    <m/>
    <m/>
    <m/>
    <x v="0"/>
    <n v="8"/>
    <d v="2020-09-01T00:00:00"/>
    <d v="2021-07-01T00:00:00"/>
    <n v="10"/>
    <n v="0"/>
    <x v="23"/>
    <e v="#DIV/0!"/>
    <x v="0"/>
  </r>
  <r>
    <n v="100131"/>
    <x v="0"/>
    <m/>
    <m/>
    <m/>
    <x v="0"/>
    <n v="6"/>
    <d v="2020-09-01T00:00:00"/>
    <d v="2020-10-01T00:00:00"/>
    <n v="1"/>
    <n v="8"/>
    <x v="14"/>
    <e v="#DIV/0!"/>
    <x v="0"/>
  </r>
  <r>
    <n v="100131"/>
    <x v="0"/>
    <m/>
    <m/>
    <m/>
    <x v="0"/>
    <n v="6"/>
    <d v="2020-09-01T00:00:00"/>
    <d v="2020-10-01T00:00:00"/>
    <n v="1"/>
    <n v="8"/>
    <x v="15"/>
    <e v="#DIV/0!"/>
    <x v="0"/>
  </r>
  <r>
    <n v="100132"/>
    <x v="0"/>
    <m/>
    <m/>
    <m/>
    <x v="0"/>
    <n v="3"/>
    <d v="2020-09-01T00:00:00"/>
    <d v="2021-03-01T00:00:00"/>
    <n v="6"/>
    <n v="3"/>
    <x v="14"/>
    <e v="#DIV/0!"/>
    <x v="0"/>
  </r>
  <r>
    <n v="100132"/>
    <x v="0"/>
    <m/>
    <m/>
    <m/>
    <x v="0"/>
    <n v="2"/>
    <d v="2020-09-01T00:00:00"/>
    <d v="2021-03-01T00:00:00"/>
    <n v="6"/>
    <n v="3"/>
    <x v="15"/>
    <e v="#DIV/0!"/>
    <x v="0"/>
  </r>
  <r>
    <n v="100132"/>
    <x v="0"/>
    <m/>
    <m/>
    <m/>
    <x v="0"/>
    <n v="3"/>
    <d v="2020-09-01T00:00:00"/>
    <d v="2021-03-01T00:00:00"/>
    <n v="6"/>
    <n v="3"/>
    <x v="16"/>
    <e v="#DIV/0!"/>
    <x v="0"/>
  </r>
  <r>
    <n v="100132"/>
    <x v="0"/>
    <m/>
    <m/>
    <m/>
    <x v="0"/>
    <n v="3"/>
    <d v="2020-09-01T00:00:00"/>
    <d v="2021-03-01T00:00:00"/>
    <n v="6"/>
    <n v="3"/>
    <x v="17"/>
    <e v="#DIV/0!"/>
    <x v="0"/>
  </r>
  <r>
    <n v="100132"/>
    <x v="0"/>
    <m/>
    <m/>
    <m/>
    <x v="0"/>
    <n v="3"/>
    <d v="2020-09-01T00:00:00"/>
    <d v="2021-03-01T00:00:00"/>
    <n v="6"/>
    <n v="3"/>
    <x v="18"/>
    <e v="#DIV/0!"/>
    <x v="0"/>
  </r>
  <r>
    <n v="100132"/>
    <x v="0"/>
    <m/>
    <m/>
    <m/>
    <x v="0"/>
    <n v="3"/>
    <d v="2020-09-01T00:00:00"/>
    <d v="2021-03-01T00:00:00"/>
    <n v="6"/>
    <n v="3"/>
    <x v="19"/>
    <e v="#DIV/0!"/>
    <x v="0"/>
  </r>
  <r>
    <n v="100132"/>
    <x v="0"/>
    <m/>
    <m/>
    <m/>
    <x v="0"/>
    <n v="3"/>
    <d v="2020-09-01T00:00:00"/>
    <d v="2021-03-01T00:00:00"/>
    <n v="6"/>
    <n v="3"/>
    <x v="20"/>
    <e v="#DIV/0!"/>
    <x v="0"/>
  </r>
  <r>
    <n v="100133"/>
    <x v="0"/>
    <m/>
    <m/>
    <m/>
    <x v="0"/>
    <n v="3"/>
    <d v="2020-09-01T00:00:00"/>
    <d v="2021-07-01T00:00:00"/>
    <n v="10"/>
    <n v="0"/>
    <x v="14"/>
    <e v="#DIV/0!"/>
    <x v="0"/>
  </r>
  <r>
    <n v="100133"/>
    <x v="0"/>
    <m/>
    <m/>
    <m/>
    <x v="0"/>
    <n v="3"/>
    <d v="2020-09-01T00:00:00"/>
    <d v="2021-07-01T00:00:00"/>
    <n v="10"/>
    <n v="0"/>
    <x v="15"/>
    <e v="#DIV/0!"/>
    <x v="0"/>
  </r>
  <r>
    <n v="100133"/>
    <x v="0"/>
    <m/>
    <m/>
    <m/>
    <x v="0"/>
    <n v="3"/>
    <d v="2020-09-01T00:00:00"/>
    <d v="2021-07-01T00:00:00"/>
    <n v="10"/>
    <n v="0"/>
    <x v="16"/>
    <e v="#DIV/0!"/>
    <x v="0"/>
  </r>
  <r>
    <n v="100133"/>
    <x v="0"/>
    <m/>
    <m/>
    <m/>
    <x v="0"/>
    <n v="3"/>
    <d v="2020-09-01T00:00:00"/>
    <d v="2021-07-01T00:00:00"/>
    <n v="10"/>
    <n v="0"/>
    <x v="17"/>
    <e v="#DIV/0!"/>
    <x v="0"/>
  </r>
  <r>
    <n v="100133"/>
    <x v="0"/>
    <m/>
    <m/>
    <m/>
    <x v="0"/>
    <n v="2"/>
    <d v="2020-09-01T00:00:00"/>
    <d v="2021-07-01T00:00:00"/>
    <n v="10"/>
    <n v="0"/>
    <x v="18"/>
    <e v="#DIV/0!"/>
    <x v="0"/>
  </r>
  <r>
    <n v="100133"/>
    <x v="0"/>
    <m/>
    <m/>
    <m/>
    <x v="0"/>
    <n v="3"/>
    <d v="2020-09-01T00:00:00"/>
    <d v="2021-07-01T00:00:00"/>
    <n v="10"/>
    <n v="0"/>
    <x v="19"/>
    <e v="#DIV/0!"/>
    <x v="0"/>
  </r>
  <r>
    <n v="100133"/>
    <x v="0"/>
    <m/>
    <m/>
    <m/>
    <x v="0"/>
    <n v="3"/>
    <d v="2020-09-01T00:00:00"/>
    <d v="2021-07-01T00:00:00"/>
    <n v="10"/>
    <n v="0"/>
    <x v="20"/>
    <e v="#DIV/0!"/>
    <x v="0"/>
  </r>
  <r>
    <n v="100133"/>
    <x v="0"/>
    <m/>
    <m/>
    <m/>
    <x v="0"/>
    <n v="3"/>
    <d v="2020-09-01T00:00:00"/>
    <d v="2021-07-01T00:00:00"/>
    <n v="10"/>
    <n v="0"/>
    <x v="21"/>
    <e v="#DIV/0!"/>
    <x v="0"/>
  </r>
  <r>
    <n v="100133"/>
    <x v="0"/>
    <m/>
    <m/>
    <m/>
    <x v="0"/>
    <n v="2"/>
    <d v="2020-09-01T00:00:00"/>
    <d v="2021-07-01T00:00:00"/>
    <n v="10"/>
    <n v="0"/>
    <x v="22"/>
    <e v="#DIV/0!"/>
    <x v="0"/>
  </r>
  <r>
    <n v="100133"/>
    <x v="0"/>
    <m/>
    <m/>
    <m/>
    <x v="0"/>
    <n v="3"/>
    <d v="2020-09-01T00:00:00"/>
    <d v="2021-07-01T00:00:00"/>
    <n v="10"/>
    <n v="0"/>
    <x v="23"/>
    <e v="#DIV/0!"/>
    <x v="0"/>
  </r>
  <r>
    <n v="100134"/>
    <x v="0"/>
    <m/>
    <m/>
    <m/>
    <x v="0"/>
    <n v="2"/>
    <d v="2020-09-01T00:00:00"/>
    <d v="2021-06-01T00:00:00"/>
    <n v="9"/>
    <n v="0"/>
    <x v="14"/>
    <e v="#DIV/0!"/>
    <x v="0"/>
  </r>
  <r>
    <n v="100134"/>
    <x v="1"/>
    <m/>
    <m/>
    <m/>
    <x v="9"/>
    <n v="2"/>
    <d v="2020-09-01T00:00:00"/>
    <d v="2021-06-01T00:00:00"/>
    <n v="9"/>
    <n v="0"/>
    <x v="15"/>
    <n v="10"/>
    <x v="12"/>
  </r>
  <r>
    <n v="100134"/>
    <x v="1"/>
    <m/>
    <m/>
    <m/>
    <x v="9"/>
    <n v="2"/>
    <d v="2020-09-01T00:00:00"/>
    <d v="2021-06-01T00:00:00"/>
    <n v="9"/>
    <n v="0"/>
    <x v="16"/>
    <n v="10"/>
    <x v="12"/>
  </r>
  <r>
    <n v="100134"/>
    <x v="1"/>
    <m/>
    <m/>
    <m/>
    <x v="9"/>
    <n v="2"/>
    <d v="2020-09-01T00:00:00"/>
    <d v="2021-06-01T00:00:00"/>
    <n v="9"/>
    <n v="0"/>
    <x v="17"/>
    <n v="10"/>
    <x v="12"/>
  </r>
  <r>
    <n v="100134"/>
    <x v="1"/>
    <m/>
    <m/>
    <m/>
    <x v="9"/>
    <n v="2"/>
    <d v="2020-09-01T00:00:00"/>
    <d v="2021-06-01T00:00:00"/>
    <n v="9"/>
    <n v="0"/>
    <x v="18"/>
    <n v="10"/>
    <x v="12"/>
  </r>
  <r>
    <n v="100134"/>
    <x v="1"/>
    <m/>
    <m/>
    <m/>
    <x v="9"/>
    <n v="1"/>
    <d v="2020-09-01T00:00:00"/>
    <d v="2021-06-01T00:00:00"/>
    <n v="9"/>
    <n v="0"/>
    <x v="19"/>
    <n v="10"/>
    <x v="12"/>
  </r>
  <r>
    <n v="100134"/>
    <x v="1"/>
    <m/>
    <m/>
    <m/>
    <x v="9"/>
    <n v="2"/>
    <d v="2020-09-01T00:00:00"/>
    <d v="2021-06-01T00:00:00"/>
    <n v="9"/>
    <n v="0"/>
    <x v="20"/>
    <n v="10"/>
    <x v="12"/>
  </r>
  <r>
    <n v="100134"/>
    <x v="1"/>
    <m/>
    <m/>
    <m/>
    <x v="9"/>
    <n v="2"/>
    <d v="2020-09-01T00:00:00"/>
    <d v="2021-06-01T00:00:00"/>
    <n v="9"/>
    <n v="0"/>
    <x v="21"/>
    <n v="10"/>
    <x v="12"/>
  </r>
  <r>
    <n v="100134"/>
    <x v="1"/>
    <m/>
    <m/>
    <m/>
    <x v="9"/>
    <n v="2"/>
    <d v="2020-09-01T00:00:00"/>
    <d v="2021-06-01T00:00:00"/>
    <n v="9"/>
    <n v="0"/>
    <x v="22"/>
    <n v="10"/>
    <x v="12"/>
  </r>
  <r>
    <n v="100134"/>
    <x v="1"/>
    <m/>
    <m/>
    <m/>
    <x v="9"/>
    <n v="2"/>
    <d v="2020-09-01T00:00:00"/>
    <d v="2021-06-01T00:00:00"/>
    <n v="9"/>
    <n v="0"/>
    <x v="23"/>
    <n v="10"/>
    <x v="12"/>
  </r>
  <r>
    <n v="100135"/>
    <x v="0"/>
    <m/>
    <m/>
    <m/>
    <x v="0"/>
    <n v="2"/>
    <d v="2020-09-01T00:00:00"/>
    <d v="2021-07-01T00:00:00"/>
    <n v="10"/>
    <n v="0"/>
    <x v="14"/>
    <e v="#DIV/0!"/>
    <x v="0"/>
  </r>
  <r>
    <n v="100135"/>
    <x v="0"/>
    <m/>
    <m/>
    <m/>
    <x v="0"/>
    <n v="2"/>
    <d v="2020-09-01T00:00:00"/>
    <d v="2021-07-01T00:00:00"/>
    <n v="10"/>
    <n v="0"/>
    <x v="15"/>
    <e v="#DIV/0!"/>
    <x v="0"/>
  </r>
  <r>
    <n v="100135"/>
    <x v="0"/>
    <m/>
    <m/>
    <m/>
    <x v="0"/>
    <n v="2"/>
    <d v="2020-09-01T00:00:00"/>
    <d v="2021-07-01T00:00:00"/>
    <n v="10"/>
    <n v="0"/>
    <x v="16"/>
    <e v="#DIV/0!"/>
    <x v="0"/>
  </r>
  <r>
    <n v="100135"/>
    <x v="0"/>
    <m/>
    <m/>
    <m/>
    <x v="0"/>
    <n v="2"/>
    <d v="2020-09-01T00:00:00"/>
    <d v="2021-07-01T00:00:00"/>
    <n v="10"/>
    <n v="0"/>
    <x v="17"/>
    <e v="#DIV/0!"/>
    <x v="0"/>
  </r>
  <r>
    <n v="100135"/>
    <x v="0"/>
    <m/>
    <m/>
    <m/>
    <x v="0"/>
    <n v="2"/>
    <d v="2020-09-01T00:00:00"/>
    <d v="2021-07-01T00:00:00"/>
    <n v="10"/>
    <n v="0"/>
    <x v="18"/>
    <e v="#DIV/0!"/>
    <x v="0"/>
  </r>
  <r>
    <n v="100135"/>
    <x v="0"/>
    <m/>
    <m/>
    <m/>
    <x v="0"/>
    <n v="2"/>
    <d v="2020-09-01T00:00:00"/>
    <d v="2021-07-01T00:00:00"/>
    <n v="10"/>
    <n v="0"/>
    <x v="19"/>
    <e v="#DIV/0!"/>
    <x v="0"/>
  </r>
  <r>
    <n v="100135"/>
    <x v="0"/>
    <m/>
    <m/>
    <m/>
    <x v="0"/>
    <n v="2"/>
    <d v="2020-09-01T00:00:00"/>
    <d v="2021-07-01T00:00:00"/>
    <n v="10"/>
    <n v="0"/>
    <x v="20"/>
    <e v="#DIV/0!"/>
    <x v="0"/>
  </r>
  <r>
    <n v="100135"/>
    <x v="0"/>
    <m/>
    <m/>
    <m/>
    <x v="0"/>
    <n v="2"/>
    <d v="2020-09-01T00:00:00"/>
    <d v="2021-07-01T00:00:00"/>
    <n v="10"/>
    <n v="0"/>
    <x v="21"/>
    <e v="#DIV/0!"/>
    <x v="0"/>
  </r>
  <r>
    <n v="100135"/>
    <x v="0"/>
    <m/>
    <m/>
    <m/>
    <x v="0"/>
    <n v="2"/>
    <d v="2020-09-01T00:00:00"/>
    <d v="2021-07-01T00:00:00"/>
    <n v="10"/>
    <n v="0"/>
    <x v="22"/>
    <e v="#DIV/0!"/>
    <x v="0"/>
  </r>
  <r>
    <n v="100135"/>
    <x v="0"/>
    <m/>
    <m/>
    <m/>
    <x v="0"/>
    <n v="2"/>
    <d v="2020-09-01T00:00:00"/>
    <d v="2021-07-01T00:00:00"/>
    <n v="10"/>
    <n v="0"/>
    <x v="23"/>
    <e v="#DIV/0!"/>
    <x v="0"/>
  </r>
  <r>
    <n v="100136"/>
    <x v="0"/>
    <m/>
    <m/>
    <m/>
    <x v="0"/>
    <n v="1"/>
    <d v="2020-09-01T00:00:00"/>
    <d v="2021-01-01T00:00:00"/>
    <n v="4"/>
    <n v="5"/>
    <x v="14"/>
    <e v="#DIV/0!"/>
    <x v="0"/>
  </r>
  <r>
    <n v="100136"/>
    <x v="0"/>
    <m/>
    <m/>
    <m/>
    <x v="0"/>
    <n v="1"/>
    <d v="2020-09-01T00:00:00"/>
    <d v="2021-01-01T00:00:00"/>
    <n v="4"/>
    <n v="5"/>
    <x v="15"/>
    <e v="#DIV/0!"/>
    <x v="0"/>
  </r>
  <r>
    <n v="100136"/>
    <x v="0"/>
    <m/>
    <m/>
    <m/>
    <x v="0"/>
    <n v="2"/>
    <d v="2020-09-01T00:00:00"/>
    <d v="2021-01-01T00:00:00"/>
    <n v="4"/>
    <n v="5"/>
    <x v="16"/>
    <e v="#DIV/0!"/>
    <x v="0"/>
  </r>
  <r>
    <n v="100136"/>
    <x v="0"/>
    <m/>
    <m/>
    <m/>
    <x v="0"/>
    <n v="2"/>
    <d v="2020-09-01T00:00:00"/>
    <d v="2021-01-01T00:00:00"/>
    <n v="4"/>
    <n v="5"/>
    <x v="17"/>
    <e v="#DIV/0!"/>
    <x v="0"/>
  </r>
  <r>
    <n v="100136"/>
    <x v="0"/>
    <m/>
    <m/>
    <m/>
    <x v="0"/>
    <n v="2"/>
    <d v="2020-09-01T00:00:00"/>
    <d v="2021-01-01T00:00:00"/>
    <n v="4"/>
    <n v="5"/>
    <x v="18"/>
    <e v="#DIV/0!"/>
    <x v="0"/>
  </r>
  <r>
    <n v="100137"/>
    <x v="0"/>
    <m/>
    <m/>
    <m/>
    <x v="0"/>
    <n v="2"/>
    <d v="2020-09-01T00:00:00"/>
    <d v="2021-04-01T00:00:00"/>
    <n v="7"/>
    <n v="2"/>
    <x v="14"/>
    <e v="#DIV/0!"/>
    <x v="0"/>
  </r>
  <r>
    <n v="100137"/>
    <x v="0"/>
    <m/>
    <m/>
    <m/>
    <x v="0"/>
    <n v="2"/>
    <d v="2020-09-01T00:00:00"/>
    <d v="2021-04-01T00:00:00"/>
    <n v="7"/>
    <n v="2"/>
    <x v="15"/>
    <e v="#DIV/0!"/>
    <x v="0"/>
  </r>
  <r>
    <n v="100137"/>
    <x v="0"/>
    <m/>
    <m/>
    <m/>
    <x v="0"/>
    <n v="2"/>
    <d v="2020-09-01T00:00:00"/>
    <d v="2021-04-01T00:00:00"/>
    <n v="7"/>
    <n v="2"/>
    <x v="16"/>
    <e v="#DIV/0!"/>
    <x v="0"/>
  </r>
  <r>
    <n v="100137"/>
    <x v="0"/>
    <m/>
    <m/>
    <m/>
    <x v="0"/>
    <n v="2"/>
    <d v="2020-09-01T00:00:00"/>
    <d v="2021-04-01T00:00:00"/>
    <n v="7"/>
    <n v="2"/>
    <x v="17"/>
    <e v="#DIV/0!"/>
    <x v="0"/>
  </r>
  <r>
    <n v="100137"/>
    <x v="0"/>
    <m/>
    <m/>
    <m/>
    <x v="0"/>
    <n v="2"/>
    <d v="2020-09-01T00:00:00"/>
    <d v="2021-04-01T00:00:00"/>
    <n v="7"/>
    <n v="2"/>
    <x v="18"/>
    <e v="#DIV/0!"/>
    <x v="0"/>
  </r>
  <r>
    <n v="100137"/>
    <x v="0"/>
    <m/>
    <m/>
    <m/>
    <x v="0"/>
    <n v="2"/>
    <d v="2020-09-01T00:00:00"/>
    <d v="2021-04-01T00:00:00"/>
    <n v="7"/>
    <n v="2"/>
    <x v="19"/>
    <e v="#DIV/0!"/>
    <x v="0"/>
  </r>
  <r>
    <n v="100137"/>
    <x v="0"/>
    <m/>
    <m/>
    <m/>
    <x v="0"/>
    <n v="2"/>
    <d v="2020-09-01T00:00:00"/>
    <d v="2021-04-01T00:00:00"/>
    <n v="7"/>
    <n v="2"/>
    <x v="20"/>
    <e v="#DIV/0!"/>
    <x v="0"/>
  </r>
  <r>
    <n v="100137"/>
    <x v="0"/>
    <m/>
    <m/>
    <m/>
    <x v="0"/>
    <n v="2"/>
    <d v="2020-09-01T00:00:00"/>
    <d v="2021-04-01T00:00:00"/>
    <n v="7"/>
    <n v="2"/>
    <x v="21"/>
    <e v="#DIV/0!"/>
    <x v="0"/>
  </r>
  <r>
    <n v="100138"/>
    <x v="0"/>
    <m/>
    <m/>
    <m/>
    <x v="0"/>
    <n v="2"/>
    <d v="2020-09-01T00:00:00"/>
    <d v="2021-07-01T00:00:00"/>
    <n v="10"/>
    <n v="0"/>
    <x v="14"/>
    <e v="#DIV/0!"/>
    <x v="0"/>
  </r>
  <r>
    <n v="100138"/>
    <x v="1"/>
    <m/>
    <m/>
    <m/>
    <x v="9"/>
    <n v="2"/>
    <d v="2020-09-01T00:00:00"/>
    <d v="2021-07-01T00:00:00"/>
    <n v="10"/>
    <n v="0"/>
    <x v="15"/>
    <n v="10"/>
    <x v="12"/>
  </r>
  <r>
    <n v="100138"/>
    <x v="1"/>
    <m/>
    <m/>
    <m/>
    <x v="9"/>
    <n v="2"/>
    <d v="2020-09-01T00:00:00"/>
    <d v="2021-07-01T00:00:00"/>
    <n v="10"/>
    <n v="0"/>
    <x v="16"/>
    <n v="10"/>
    <x v="12"/>
  </r>
  <r>
    <n v="100138"/>
    <x v="1"/>
    <m/>
    <m/>
    <m/>
    <x v="9"/>
    <n v="2"/>
    <d v="2020-09-01T00:00:00"/>
    <d v="2021-07-01T00:00:00"/>
    <n v="10"/>
    <n v="0"/>
    <x v="17"/>
    <n v="10"/>
    <x v="12"/>
  </r>
  <r>
    <n v="100138"/>
    <x v="1"/>
    <m/>
    <m/>
    <m/>
    <x v="9"/>
    <n v="2"/>
    <d v="2020-09-01T00:00:00"/>
    <d v="2021-07-01T00:00:00"/>
    <n v="10"/>
    <n v="0"/>
    <x v="18"/>
    <n v="10"/>
    <x v="12"/>
  </r>
  <r>
    <n v="100138"/>
    <x v="1"/>
    <m/>
    <m/>
    <m/>
    <x v="9"/>
    <n v="2"/>
    <d v="2020-09-01T00:00:00"/>
    <d v="2021-07-01T00:00:00"/>
    <n v="10"/>
    <n v="0"/>
    <x v="19"/>
    <n v="10"/>
    <x v="12"/>
  </r>
  <r>
    <n v="100138"/>
    <x v="1"/>
    <m/>
    <m/>
    <m/>
    <x v="9"/>
    <n v="2"/>
    <d v="2020-09-01T00:00:00"/>
    <d v="2021-07-01T00:00:00"/>
    <n v="10"/>
    <n v="0"/>
    <x v="20"/>
    <n v="10"/>
    <x v="12"/>
  </r>
  <r>
    <n v="100138"/>
    <x v="1"/>
    <m/>
    <m/>
    <m/>
    <x v="9"/>
    <n v="2"/>
    <d v="2020-09-01T00:00:00"/>
    <d v="2021-07-01T00:00:00"/>
    <n v="10"/>
    <n v="0"/>
    <x v="21"/>
    <n v="10"/>
    <x v="12"/>
  </r>
  <r>
    <n v="100138"/>
    <x v="1"/>
    <m/>
    <m/>
    <m/>
    <x v="9"/>
    <n v="2"/>
    <d v="2020-09-01T00:00:00"/>
    <d v="2021-07-01T00:00:00"/>
    <n v="10"/>
    <n v="0"/>
    <x v="22"/>
    <n v="10"/>
    <x v="12"/>
  </r>
  <r>
    <n v="100138"/>
    <x v="1"/>
    <m/>
    <m/>
    <m/>
    <x v="9"/>
    <n v="2"/>
    <d v="2020-09-01T00:00:00"/>
    <d v="2021-07-01T00:00:00"/>
    <n v="10"/>
    <n v="0"/>
    <x v="23"/>
    <n v="10"/>
    <x v="12"/>
  </r>
  <r>
    <n v="100139"/>
    <x v="0"/>
    <m/>
    <m/>
    <m/>
    <x v="0"/>
    <n v="2"/>
    <d v="2020-09-01T00:00:00"/>
    <d v="2021-01-01T00:00:00"/>
    <n v="4"/>
    <n v="5"/>
    <x v="14"/>
    <e v="#DIV/0!"/>
    <x v="0"/>
  </r>
  <r>
    <n v="100139"/>
    <x v="0"/>
    <m/>
    <m/>
    <m/>
    <x v="0"/>
    <n v="2"/>
    <d v="2020-09-01T00:00:00"/>
    <d v="2021-01-01T00:00:00"/>
    <n v="4"/>
    <n v="5"/>
    <x v="15"/>
    <e v="#DIV/0!"/>
    <x v="0"/>
  </r>
  <r>
    <n v="100139"/>
    <x v="0"/>
    <m/>
    <m/>
    <m/>
    <x v="0"/>
    <n v="2"/>
    <d v="2020-09-01T00:00:00"/>
    <d v="2021-01-01T00:00:00"/>
    <n v="4"/>
    <n v="5"/>
    <x v="16"/>
    <e v="#DIV/0!"/>
    <x v="0"/>
  </r>
  <r>
    <n v="100139"/>
    <x v="0"/>
    <m/>
    <m/>
    <m/>
    <x v="0"/>
    <n v="1"/>
    <d v="2020-09-01T00:00:00"/>
    <d v="2021-01-01T00:00:00"/>
    <n v="4"/>
    <n v="5"/>
    <x v="17"/>
    <e v="#DIV/0!"/>
    <x v="0"/>
  </r>
  <r>
    <n v="100139"/>
    <x v="0"/>
    <m/>
    <m/>
    <m/>
    <x v="0"/>
    <n v="2"/>
    <d v="2020-09-01T00:00:00"/>
    <d v="2021-01-01T00:00:00"/>
    <n v="4"/>
    <n v="5"/>
    <x v="18"/>
    <e v="#DIV/0!"/>
    <x v="0"/>
  </r>
  <r>
    <n v="100140"/>
    <x v="0"/>
    <m/>
    <m/>
    <m/>
    <x v="0"/>
    <n v="2"/>
    <d v="2020-09-01T00:00:00"/>
    <d v="2020-11-01T00:00:00"/>
    <n v="2"/>
    <n v="7"/>
    <x v="14"/>
    <e v="#DIV/0!"/>
    <x v="0"/>
  </r>
  <r>
    <n v="100140"/>
    <x v="0"/>
    <m/>
    <m/>
    <m/>
    <x v="0"/>
    <n v="2"/>
    <d v="2020-09-01T00:00:00"/>
    <d v="2020-11-01T00:00:00"/>
    <n v="2"/>
    <n v="7"/>
    <x v="15"/>
    <e v="#DIV/0!"/>
    <x v="0"/>
  </r>
  <r>
    <n v="100140"/>
    <x v="0"/>
    <m/>
    <m/>
    <m/>
    <x v="0"/>
    <n v="2"/>
    <d v="2020-09-01T00:00:00"/>
    <d v="2020-11-01T00:00:00"/>
    <n v="2"/>
    <n v="7"/>
    <x v="16"/>
    <e v="#DIV/0!"/>
    <x v="0"/>
  </r>
  <r>
    <n v="100141"/>
    <x v="0"/>
    <m/>
    <m/>
    <m/>
    <x v="0"/>
    <n v="2"/>
    <d v="2020-09-01T00:00:00"/>
    <d v="2021-07-01T00:00:00"/>
    <n v="10"/>
    <n v="0"/>
    <x v="14"/>
    <e v="#DIV/0!"/>
    <x v="0"/>
  </r>
  <r>
    <n v="100141"/>
    <x v="1"/>
    <m/>
    <m/>
    <m/>
    <x v="9"/>
    <n v="1"/>
    <d v="2020-09-01T00:00:00"/>
    <d v="2021-07-01T00:00:00"/>
    <n v="10"/>
    <n v="0"/>
    <x v="15"/>
    <n v="10"/>
    <x v="12"/>
  </r>
  <r>
    <n v="100141"/>
    <x v="1"/>
    <m/>
    <m/>
    <m/>
    <x v="9"/>
    <n v="2"/>
    <d v="2020-09-01T00:00:00"/>
    <d v="2021-07-01T00:00:00"/>
    <n v="10"/>
    <n v="0"/>
    <x v="16"/>
    <n v="10"/>
    <x v="12"/>
  </r>
  <r>
    <n v="100141"/>
    <x v="1"/>
    <m/>
    <m/>
    <m/>
    <x v="9"/>
    <n v="2"/>
    <d v="2020-09-01T00:00:00"/>
    <d v="2021-07-01T00:00:00"/>
    <n v="10"/>
    <n v="0"/>
    <x v="17"/>
    <n v="10"/>
    <x v="12"/>
  </r>
  <r>
    <n v="100141"/>
    <x v="1"/>
    <m/>
    <m/>
    <m/>
    <x v="9"/>
    <n v="1"/>
    <d v="2020-09-01T00:00:00"/>
    <d v="2021-07-01T00:00:00"/>
    <n v="10"/>
    <n v="0"/>
    <x v="18"/>
    <n v="10"/>
    <x v="12"/>
  </r>
  <r>
    <n v="100141"/>
    <x v="1"/>
    <m/>
    <m/>
    <m/>
    <x v="9"/>
    <n v="2"/>
    <d v="2020-09-01T00:00:00"/>
    <d v="2021-07-01T00:00:00"/>
    <n v="10"/>
    <n v="0"/>
    <x v="19"/>
    <n v="10"/>
    <x v="12"/>
  </r>
  <r>
    <n v="100141"/>
    <x v="1"/>
    <m/>
    <m/>
    <m/>
    <x v="9"/>
    <n v="2"/>
    <d v="2020-09-01T00:00:00"/>
    <d v="2021-07-01T00:00:00"/>
    <n v="10"/>
    <n v="0"/>
    <x v="20"/>
    <n v="10"/>
    <x v="12"/>
  </r>
  <r>
    <n v="100141"/>
    <x v="1"/>
    <m/>
    <m/>
    <m/>
    <x v="9"/>
    <n v="2"/>
    <d v="2020-09-01T00:00:00"/>
    <d v="2021-07-01T00:00:00"/>
    <n v="10"/>
    <n v="0"/>
    <x v="21"/>
    <n v="10"/>
    <x v="12"/>
  </r>
  <r>
    <n v="100141"/>
    <x v="1"/>
    <m/>
    <m/>
    <m/>
    <x v="9"/>
    <n v="2"/>
    <d v="2020-09-01T00:00:00"/>
    <d v="2021-07-01T00:00:00"/>
    <n v="10"/>
    <n v="0"/>
    <x v="22"/>
    <n v="10"/>
    <x v="12"/>
  </r>
  <r>
    <n v="100141"/>
    <x v="1"/>
    <m/>
    <m/>
    <m/>
    <x v="9"/>
    <n v="2"/>
    <d v="2020-09-01T00:00:00"/>
    <d v="2021-07-01T00:00:00"/>
    <n v="10"/>
    <n v="0"/>
    <x v="23"/>
    <n v="10"/>
    <x v="12"/>
  </r>
  <r>
    <n v="100142"/>
    <x v="0"/>
    <m/>
    <m/>
    <m/>
    <x v="0"/>
    <n v="2"/>
    <d v="2020-09-01T00:00:00"/>
    <d v="2021-07-01T00:00:00"/>
    <n v="10"/>
    <n v="0"/>
    <x v="14"/>
    <e v="#DIV/0!"/>
    <x v="0"/>
  </r>
  <r>
    <n v="100142"/>
    <x v="1"/>
    <m/>
    <m/>
    <m/>
    <x v="9"/>
    <n v="2"/>
    <d v="2020-09-01T00:00:00"/>
    <d v="2021-07-01T00:00:00"/>
    <n v="10"/>
    <n v="0"/>
    <x v="15"/>
    <n v="10"/>
    <x v="12"/>
  </r>
  <r>
    <n v="100142"/>
    <x v="1"/>
    <m/>
    <m/>
    <m/>
    <x v="9"/>
    <n v="2"/>
    <d v="2020-09-01T00:00:00"/>
    <d v="2021-07-01T00:00:00"/>
    <n v="10"/>
    <n v="0"/>
    <x v="16"/>
    <n v="10"/>
    <x v="12"/>
  </r>
  <r>
    <n v="100142"/>
    <x v="1"/>
    <m/>
    <m/>
    <m/>
    <x v="9"/>
    <n v="2"/>
    <d v="2020-09-01T00:00:00"/>
    <d v="2021-07-01T00:00:00"/>
    <n v="10"/>
    <n v="0"/>
    <x v="17"/>
    <n v="10"/>
    <x v="12"/>
  </r>
  <r>
    <n v="100142"/>
    <x v="1"/>
    <m/>
    <m/>
    <m/>
    <x v="9"/>
    <n v="1"/>
    <d v="2020-09-01T00:00:00"/>
    <d v="2021-07-01T00:00:00"/>
    <n v="10"/>
    <n v="0"/>
    <x v="18"/>
    <n v="10"/>
    <x v="12"/>
  </r>
  <r>
    <n v="100142"/>
    <x v="1"/>
    <m/>
    <m/>
    <m/>
    <x v="9"/>
    <n v="2"/>
    <d v="2020-09-01T00:00:00"/>
    <d v="2021-07-01T00:00:00"/>
    <n v="10"/>
    <n v="0"/>
    <x v="19"/>
    <n v="10"/>
    <x v="12"/>
  </r>
  <r>
    <n v="100142"/>
    <x v="1"/>
    <m/>
    <m/>
    <m/>
    <x v="9"/>
    <n v="2"/>
    <d v="2020-09-01T00:00:00"/>
    <d v="2021-07-01T00:00:00"/>
    <n v="10"/>
    <n v="0"/>
    <x v="20"/>
    <n v="10"/>
    <x v="12"/>
  </r>
  <r>
    <n v="100142"/>
    <x v="1"/>
    <m/>
    <m/>
    <m/>
    <x v="9"/>
    <n v="2"/>
    <d v="2020-09-01T00:00:00"/>
    <d v="2021-07-01T00:00:00"/>
    <n v="10"/>
    <n v="0"/>
    <x v="21"/>
    <n v="10"/>
    <x v="12"/>
  </r>
  <r>
    <n v="100142"/>
    <x v="1"/>
    <m/>
    <m/>
    <m/>
    <x v="9"/>
    <n v="2"/>
    <d v="2020-09-01T00:00:00"/>
    <d v="2021-07-01T00:00:00"/>
    <n v="10"/>
    <n v="0"/>
    <x v="22"/>
    <n v="10"/>
    <x v="12"/>
  </r>
  <r>
    <n v="100142"/>
    <x v="1"/>
    <m/>
    <m/>
    <m/>
    <x v="9"/>
    <n v="1"/>
    <d v="2020-09-01T00:00:00"/>
    <d v="2021-07-01T00:00:00"/>
    <n v="10"/>
    <n v="0"/>
    <x v="23"/>
    <n v="10"/>
    <x v="12"/>
  </r>
  <r>
    <n v="100143"/>
    <x v="0"/>
    <m/>
    <m/>
    <m/>
    <x v="0"/>
    <n v="2"/>
    <d v="2020-09-01T00:00:00"/>
    <d v="2021-07-01T00:00:00"/>
    <n v="10"/>
    <n v="0"/>
    <x v="14"/>
    <e v="#DIV/0!"/>
    <x v="0"/>
  </r>
  <r>
    <n v="100143"/>
    <x v="1"/>
    <m/>
    <m/>
    <m/>
    <x v="9"/>
    <n v="2"/>
    <d v="2020-09-01T00:00:00"/>
    <d v="2021-07-01T00:00:00"/>
    <n v="10"/>
    <n v="0"/>
    <x v="15"/>
    <n v="10"/>
    <x v="12"/>
  </r>
  <r>
    <n v="100143"/>
    <x v="1"/>
    <m/>
    <m/>
    <m/>
    <x v="9"/>
    <n v="2"/>
    <d v="2020-09-01T00:00:00"/>
    <d v="2021-07-01T00:00:00"/>
    <n v="10"/>
    <n v="0"/>
    <x v="16"/>
    <n v="10"/>
    <x v="12"/>
  </r>
  <r>
    <n v="100143"/>
    <x v="1"/>
    <m/>
    <m/>
    <m/>
    <x v="9"/>
    <n v="2"/>
    <d v="2020-09-01T00:00:00"/>
    <d v="2021-07-01T00:00:00"/>
    <n v="10"/>
    <n v="0"/>
    <x v="17"/>
    <n v="10"/>
    <x v="12"/>
  </r>
  <r>
    <n v="100143"/>
    <x v="1"/>
    <m/>
    <m/>
    <m/>
    <x v="9"/>
    <n v="2"/>
    <d v="2020-09-01T00:00:00"/>
    <d v="2021-07-01T00:00:00"/>
    <n v="10"/>
    <n v="0"/>
    <x v="18"/>
    <n v="10"/>
    <x v="12"/>
  </r>
  <r>
    <n v="100143"/>
    <x v="1"/>
    <m/>
    <m/>
    <m/>
    <x v="9"/>
    <n v="2"/>
    <d v="2020-09-01T00:00:00"/>
    <d v="2021-07-01T00:00:00"/>
    <n v="10"/>
    <n v="0"/>
    <x v="19"/>
    <n v="10"/>
    <x v="12"/>
  </r>
  <r>
    <n v="100143"/>
    <x v="1"/>
    <m/>
    <m/>
    <m/>
    <x v="9"/>
    <n v="2"/>
    <d v="2020-09-01T00:00:00"/>
    <d v="2021-07-01T00:00:00"/>
    <n v="10"/>
    <n v="0"/>
    <x v="20"/>
    <n v="10"/>
    <x v="12"/>
  </r>
  <r>
    <n v="100143"/>
    <x v="1"/>
    <m/>
    <m/>
    <m/>
    <x v="9"/>
    <n v="2"/>
    <d v="2020-09-01T00:00:00"/>
    <d v="2021-07-01T00:00:00"/>
    <n v="10"/>
    <n v="0"/>
    <x v="21"/>
    <n v="10"/>
    <x v="12"/>
  </r>
  <r>
    <n v="100143"/>
    <x v="1"/>
    <m/>
    <m/>
    <m/>
    <x v="9"/>
    <n v="2"/>
    <d v="2020-09-01T00:00:00"/>
    <d v="2021-07-01T00:00:00"/>
    <n v="10"/>
    <n v="0"/>
    <x v="22"/>
    <n v="10"/>
    <x v="12"/>
  </r>
  <r>
    <n v="100143"/>
    <x v="1"/>
    <m/>
    <m/>
    <m/>
    <x v="9"/>
    <n v="2"/>
    <d v="2020-09-01T00:00:00"/>
    <d v="2021-07-01T00:00:00"/>
    <n v="10"/>
    <n v="0"/>
    <x v="23"/>
    <n v="10"/>
    <x v="12"/>
  </r>
  <r>
    <n v="100144"/>
    <x v="0"/>
    <m/>
    <m/>
    <m/>
    <x v="0"/>
    <n v="2"/>
    <d v="2020-09-01T00:00:00"/>
    <d v="2021-07-01T00:00:00"/>
    <n v="10"/>
    <n v="0"/>
    <x v="14"/>
    <e v="#DIV/0!"/>
    <x v="0"/>
  </r>
  <r>
    <n v="100144"/>
    <x v="1"/>
    <m/>
    <m/>
    <m/>
    <x v="9"/>
    <n v="2"/>
    <d v="2020-09-01T00:00:00"/>
    <d v="2021-07-01T00:00:00"/>
    <n v="10"/>
    <n v="0"/>
    <x v="15"/>
    <n v="10"/>
    <x v="12"/>
  </r>
  <r>
    <n v="100144"/>
    <x v="1"/>
    <m/>
    <m/>
    <m/>
    <x v="9"/>
    <n v="2"/>
    <d v="2020-09-01T00:00:00"/>
    <d v="2021-07-01T00:00:00"/>
    <n v="10"/>
    <n v="0"/>
    <x v="16"/>
    <n v="10"/>
    <x v="12"/>
  </r>
  <r>
    <n v="100144"/>
    <x v="1"/>
    <m/>
    <m/>
    <m/>
    <x v="9"/>
    <n v="2"/>
    <d v="2020-09-01T00:00:00"/>
    <d v="2021-07-01T00:00:00"/>
    <n v="10"/>
    <n v="0"/>
    <x v="17"/>
    <n v="10"/>
    <x v="12"/>
  </r>
  <r>
    <n v="100144"/>
    <x v="1"/>
    <m/>
    <m/>
    <m/>
    <x v="9"/>
    <n v="2"/>
    <d v="2020-09-01T00:00:00"/>
    <d v="2021-07-01T00:00:00"/>
    <n v="10"/>
    <n v="0"/>
    <x v="18"/>
    <n v="10"/>
    <x v="12"/>
  </r>
  <r>
    <n v="100144"/>
    <x v="1"/>
    <m/>
    <m/>
    <m/>
    <x v="9"/>
    <n v="2"/>
    <d v="2020-09-01T00:00:00"/>
    <d v="2021-07-01T00:00:00"/>
    <n v="10"/>
    <n v="0"/>
    <x v="19"/>
    <n v="10"/>
    <x v="12"/>
  </r>
  <r>
    <n v="100144"/>
    <x v="1"/>
    <m/>
    <m/>
    <m/>
    <x v="9"/>
    <n v="2"/>
    <d v="2020-09-01T00:00:00"/>
    <d v="2021-07-01T00:00:00"/>
    <n v="10"/>
    <n v="0"/>
    <x v="20"/>
    <n v="10"/>
    <x v="12"/>
  </r>
  <r>
    <n v="100144"/>
    <x v="1"/>
    <m/>
    <m/>
    <m/>
    <x v="9"/>
    <n v="2"/>
    <d v="2020-09-01T00:00:00"/>
    <d v="2021-07-01T00:00:00"/>
    <n v="10"/>
    <n v="0"/>
    <x v="21"/>
    <n v="10"/>
    <x v="12"/>
  </r>
  <r>
    <n v="100144"/>
    <x v="1"/>
    <m/>
    <m/>
    <m/>
    <x v="9"/>
    <n v="2"/>
    <d v="2020-09-01T00:00:00"/>
    <d v="2021-07-01T00:00:00"/>
    <n v="10"/>
    <n v="0"/>
    <x v="22"/>
    <n v="10"/>
    <x v="12"/>
  </r>
  <r>
    <n v="100144"/>
    <x v="1"/>
    <m/>
    <m/>
    <m/>
    <x v="9"/>
    <n v="2"/>
    <d v="2020-09-01T00:00:00"/>
    <d v="2021-07-01T00:00:00"/>
    <n v="10"/>
    <n v="0"/>
    <x v="23"/>
    <n v="10"/>
    <x v="12"/>
  </r>
  <r>
    <n v="100145"/>
    <x v="0"/>
    <m/>
    <m/>
    <m/>
    <x v="0"/>
    <n v="2"/>
    <d v="2020-09-01T00:00:00"/>
    <d v="2021-07-01T00:00:00"/>
    <n v="10"/>
    <n v="0"/>
    <x v="14"/>
    <e v="#DIV/0!"/>
    <x v="0"/>
  </r>
  <r>
    <n v="100145"/>
    <x v="1"/>
    <m/>
    <m/>
    <m/>
    <x v="9"/>
    <n v="2"/>
    <d v="2020-09-01T00:00:00"/>
    <d v="2021-07-01T00:00:00"/>
    <n v="10"/>
    <n v="0"/>
    <x v="15"/>
    <n v="10"/>
    <x v="12"/>
  </r>
  <r>
    <n v="100145"/>
    <x v="1"/>
    <m/>
    <m/>
    <m/>
    <x v="9"/>
    <n v="2"/>
    <d v="2020-09-01T00:00:00"/>
    <d v="2021-07-01T00:00:00"/>
    <n v="10"/>
    <n v="0"/>
    <x v="16"/>
    <n v="10"/>
    <x v="12"/>
  </r>
  <r>
    <n v="100145"/>
    <x v="1"/>
    <m/>
    <m/>
    <m/>
    <x v="9"/>
    <n v="2"/>
    <d v="2020-09-01T00:00:00"/>
    <d v="2021-07-01T00:00:00"/>
    <n v="10"/>
    <n v="0"/>
    <x v="17"/>
    <n v="10"/>
    <x v="12"/>
  </r>
  <r>
    <n v="100145"/>
    <x v="1"/>
    <m/>
    <m/>
    <m/>
    <x v="9"/>
    <n v="2"/>
    <d v="2020-09-01T00:00:00"/>
    <d v="2021-07-01T00:00:00"/>
    <n v="10"/>
    <n v="0"/>
    <x v="18"/>
    <n v="10"/>
    <x v="12"/>
  </r>
  <r>
    <n v="100145"/>
    <x v="1"/>
    <m/>
    <m/>
    <m/>
    <x v="9"/>
    <n v="2"/>
    <d v="2020-09-01T00:00:00"/>
    <d v="2021-07-01T00:00:00"/>
    <n v="10"/>
    <n v="0"/>
    <x v="19"/>
    <n v="10"/>
    <x v="12"/>
  </r>
  <r>
    <n v="100145"/>
    <x v="1"/>
    <m/>
    <m/>
    <m/>
    <x v="9"/>
    <n v="1"/>
    <d v="2020-09-01T00:00:00"/>
    <d v="2021-07-01T00:00:00"/>
    <n v="10"/>
    <n v="0"/>
    <x v="20"/>
    <n v="10"/>
    <x v="12"/>
  </r>
  <r>
    <n v="100145"/>
    <x v="1"/>
    <m/>
    <m/>
    <m/>
    <x v="9"/>
    <n v="2"/>
    <d v="2020-09-01T00:00:00"/>
    <d v="2021-07-01T00:00:00"/>
    <n v="10"/>
    <n v="0"/>
    <x v="21"/>
    <n v="10"/>
    <x v="12"/>
  </r>
  <r>
    <n v="100145"/>
    <x v="1"/>
    <m/>
    <m/>
    <m/>
    <x v="9"/>
    <n v="2"/>
    <d v="2020-09-01T00:00:00"/>
    <d v="2021-07-01T00:00:00"/>
    <n v="10"/>
    <n v="0"/>
    <x v="22"/>
    <n v="10"/>
    <x v="12"/>
  </r>
  <r>
    <n v="100145"/>
    <x v="1"/>
    <m/>
    <m/>
    <m/>
    <x v="9"/>
    <n v="2"/>
    <d v="2020-09-01T00:00:00"/>
    <d v="2021-07-01T00:00:00"/>
    <n v="10"/>
    <n v="0"/>
    <x v="23"/>
    <n v="10"/>
    <x v="12"/>
  </r>
  <r>
    <n v="100146"/>
    <x v="0"/>
    <m/>
    <m/>
    <m/>
    <x v="0"/>
    <n v="38"/>
    <d v="2020-10-01T00:00:00"/>
    <d v="2021-07-01T00:00:00"/>
    <n v="9"/>
    <n v="0"/>
    <x v="15"/>
    <e v="#DIV/0!"/>
    <x v="0"/>
  </r>
  <r>
    <n v="100146"/>
    <x v="1"/>
    <m/>
    <m/>
    <m/>
    <x v="53"/>
    <n v="39"/>
    <d v="2020-10-01T00:00:00"/>
    <d v="2021-07-01T00:00:00"/>
    <n v="9"/>
    <n v="0"/>
    <x v="16"/>
    <n v="10"/>
    <x v="71"/>
  </r>
  <r>
    <n v="100146"/>
    <x v="1"/>
    <m/>
    <m/>
    <m/>
    <x v="13"/>
    <n v="48"/>
    <d v="2020-10-01T00:00:00"/>
    <d v="2021-07-01T00:00:00"/>
    <n v="9"/>
    <n v="0"/>
    <x v="17"/>
    <n v="10"/>
    <x v="72"/>
  </r>
  <r>
    <n v="100146"/>
    <x v="1"/>
    <m/>
    <m/>
    <m/>
    <x v="53"/>
    <n v="60"/>
    <d v="2020-10-01T00:00:00"/>
    <d v="2021-07-01T00:00:00"/>
    <n v="9"/>
    <n v="0"/>
    <x v="18"/>
    <n v="10"/>
    <x v="71"/>
  </r>
  <r>
    <n v="100146"/>
    <x v="1"/>
    <m/>
    <m/>
    <m/>
    <x v="13"/>
    <n v="64"/>
    <d v="2020-10-01T00:00:00"/>
    <d v="2021-07-01T00:00:00"/>
    <n v="9"/>
    <n v="0"/>
    <x v="19"/>
    <n v="10"/>
    <x v="72"/>
  </r>
  <r>
    <n v="100146"/>
    <x v="1"/>
    <m/>
    <m/>
    <m/>
    <x v="13"/>
    <n v="59"/>
    <d v="2020-10-01T00:00:00"/>
    <d v="2021-07-01T00:00:00"/>
    <n v="9"/>
    <n v="0"/>
    <x v="20"/>
    <n v="10"/>
    <x v="72"/>
  </r>
  <r>
    <n v="100146"/>
    <x v="1"/>
    <m/>
    <m/>
    <m/>
    <x v="13"/>
    <n v="56"/>
    <d v="2020-10-01T00:00:00"/>
    <d v="2021-07-01T00:00:00"/>
    <n v="9"/>
    <n v="0"/>
    <x v="21"/>
    <n v="10"/>
    <x v="72"/>
  </r>
  <r>
    <n v="100146"/>
    <x v="1"/>
    <m/>
    <m/>
    <m/>
    <x v="13"/>
    <n v="52"/>
    <d v="2020-10-01T00:00:00"/>
    <d v="2021-07-01T00:00:00"/>
    <n v="9"/>
    <n v="0"/>
    <x v="22"/>
    <n v="10"/>
    <x v="72"/>
  </r>
  <r>
    <n v="100146"/>
    <x v="1"/>
    <m/>
    <m/>
    <m/>
    <x v="13"/>
    <n v="62"/>
    <d v="2020-10-01T00:00:00"/>
    <d v="2021-07-01T00:00:00"/>
    <n v="9"/>
    <n v="0"/>
    <x v="23"/>
    <n v="10"/>
    <x v="72"/>
  </r>
  <r>
    <n v="100147"/>
    <x v="0"/>
    <m/>
    <m/>
    <m/>
    <x v="0"/>
    <n v="67"/>
    <d v="2020-10-01T00:00:00"/>
    <d v="2021-07-01T00:00:00"/>
    <n v="9"/>
    <n v="0"/>
    <x v="15"/>
    <e v="#DIV/0!"/>
    <x v="0"/>
  </r>
  <r>
    <n v="100147"/>
    <x v="1"/>
    <m/>
    <m/>
    <m/>
    <x v="22"/>
    <n v="51"/>
    <d v="2020-10-01T00:00:00"/>
    <d v="2021-07-01T00:00:00"/>
    <n v="9"/>
    <n v="0"/>
    <x v="16"/>
    <n v="10"/>
    <x v="27"/>
  </r>
  <r>
    <n v="100147"/>
    <x v="1"/>
    <m/>
    <m/>
    <m/>
    <x v="54"/>
    <n v="50"/>
    <d v="2020-10-01T00:00:00"/>
    <d v="2021-07-01T00:00:00"/>
    <n v="9"/>
    <n v="0"/>
    <x v="17"/>
    <n v="10"/>
    <x v="73"/>
  </r>
  <r>
    <n v="100147"/>
    <x v="1"/>
    <m/>
    <m/>
    <m/>
    <x v="55"/>
    <n v="70"/>
    <d v="2020-10-01T00:00:00"/>
    <d v="2021-07-01T00:00:00"/>
    <n v="9"/>
    <n v="0"/>
    <x v="18"/>
    <n v="10"/>
    <x v="74"/>
  </r>
  <r>
    <n v="100147"/>
    <x v="1"/>
    <m/>
    <m/>
    <m/>
    <x v="55"/>
    <n v="61"/>
    <d v="2020-10-01T00:00:00"/>
    <d v="2021-07-01T00:00:00"/>
    <n v="9"/>
    <n v="0"/>
    <x v="19"/>
    <n v="10"/>
    <x v="74"/>
  </r>
  <r>
    <n v="100147"/>
    <x v="1"/>
    <m/>
    <m/>
    <m/>
    <x v="55"/>
    <n v="57"/>
    <d v="2020-10-01T00:00:00"/>
    <d v="2021-07-01T00:00:00"/>
    <n v="9"/>
    <n v="0"/>
    <x v="20"/>
    <n v="10"/>
    <x v="74"/>
  </r>
  <r>
    <n v="100147"/>
    <x v="1"/>
    <m/>
    <m/>
    <m/>
    <x v="55"/>
    <n v="67"/>
    <d v="2020-10-01T00:00:00"/>
    <d v="2021-07-01T00:00:00"/>
    <n v="9"/>
    <n v="0"/>
    <x v="21"/>
    <n v="10"/>
    <x v="74"/>
  </r>
  <r>
    <n v="100147"/>
    <x v="1"/>
    <m/>
    <m/>
    <m/>
    <x v="55"/>
    <n v="68"/>
    <d v="2020-10-01T00:00:00"/>
    <d v="2021-07-01T00:00:00"/>
    <n v="9"/>
    <n v="0"/>
    <x v="22"/>
    <n v="10"/>
    <x v="74"/>
  </r>
  <r>
    <n v="100147"/>
    <x v="1"/>
    <m/>
    <m/>
    <m/>
    <x v="55"/>
    <n v="55"/>
    <d v="2020-10-01T00:00:00"/>
    <d v="2021-07-01T00:00:00"/>
    <n v="9"/>
    <n v="0"/>
    <x v="23"/>
    <n v="10"/>
    <x v="74"/>
  </r>
  <r>
    <n v="100148"/>
    <x v="0"/>
    <m/>
    <m/>
    <m/>
    <x v="0"/>
    <n v="69"/>
    <d v="2020-10-01T00:00:00"/>
    <d v="2021-07-01T00:00:00"/>
    <n v="9"/>
    <n v="0"/>
    <x v="15"/>
    <e v="#DIV/0!"/>
    <x v="0"/>
  </r>
  <r>
    <n v="100148"/>
    <x v="1"/>
    <m/>
    <m/>
    <m/>
    <x v="21"/>
    <n v="59"/>
    <d v="2020-10-01T00:00:00"/>
    <d v="2021-07-01T00:00:00"/>
    <n v="9"/>
    <n v="0"/>
    <x v="16"/>
    <n v="10"/>
    <x v="26"/>
  </r>
  <r>
    <n v="100148"/>
    <x v="1"/>
    <m/>
    <m/>
    <m/>
    <x v="48"/>
    <n v="45"/>
    <d v="2020-10-01T00:00:00"/>
    <d v="2021-07-01T00:00:00"/>
    <n v="9"/>
    <n v="0"/>
    <x v="17"/>
    <n v="10"/>
    <x v="75"/>
  </r>
  <r>
    <n v="100148"/>
    <x v="1"/>
    <m/>
    <m/>
    <m/>
    <x v="48"/>
    <n v="46"/>
    <d v="2020-10-01T00:00:00"/>
    <d v="2021-07-01T00:00:00"/>
    <n v="9"/>
    <n v="0"/>
    <x v="18"/>
    <n v="10"/>
    <x v="75"/>
  </r>
  <r>
    <n v="100148"/>
    <x v="1"/>
    <m/>
    <m/>
    <m/>
    <x v="48"/>
    <n v="61"/>
    <d v="2020-10-01T00:00:00"/>
    <d v="2021-07-01T00:00:00"/>
    <n v="9"/>
    <n v="0"/>
    <x v="19"/>
    <n v="10"/>
    <x v="75"/>
  </r>
  <r>
    <n v="100148"/>
    <x v="1"/>
    <m/>
    <m/>
    <m/>
    <x v="48"/>
    <n v="50"/>
    <d v="2020-10-01T00:00:00"/>
    <d v="2021-07-01T00:00:00"/>
    <n v="9"/>
    <n v="0"/>
    <x v="20"/>
    <n v="10"/>
    <x v="75"/>
  </r>
  <r>
    <n v="100148"/>
    <x v="1"/>
    <m/>
    <m/>
    <m/>
    <x v="48"/>
    <n v="62"/>
    <d v="2020-10-01T00:00:00"/>
    <d v="2021-07-01T00:00:00"/>
    <n v="9"/>
    <n v="0"/>
    <x v="21"/>
    <n v="10"/>
    <x v="75"/>
  </r>
  <r>
    <n v="100148"/>
    <x v="1"/>
    <m/>
    <m/>
    <m/>
    <x v="48"/>
    <n v="57"/>
    <d v="2020-10-01T00:00:00"/>
    <d v="2021-07-01T00:00:00"/>
    <n v="9"/>
    <n v="0"/>
    <x v="22"/>
    <n v="10"/>
    <x v="75"/>
  </r>
  <r>
    <n v="100148"/>
    <x v="1"/>
    <m/>
    <m/>
    <m/>
    <x v="48"/>
    <n v="56"/>
    <d v="2020-10-01T00:00:00"/>
    <d v="2021-07-01T00:00:00"/>
    <n v="9"/>
    <n v="0"/>
    <x v="23"/>
    <n v="10"/>
    <x v="75"/>
  </r>
  <r>
    <n v="100149"/>
    <x v="0"/>
    <m/>
    <m/>
    <m/>
    <x v="0"/>
    <n v="45"/>
    <d v="2020-10-01T00:00:00"/>
    <d v="2021-07-01T00:00:00"/>
    <n v="9"/>
    <n v="0"/>
    <x v="15"/>
    <e v="#DIV/0!"/>
    <x v="0"/>
  </r>
  <r>
    <n v="100149"/>
    <x v="1"/>
    <m/>
    <m/>
    <m/>
    <x v="44"/>
    <n v="44"/>
    <d v="2020-10-01T00:00:00"/>
    <d v="2021-07-01T00:00:00"/>
    <n v="9"/>
    <n v="0"/>
    <x v="16"/>
    <n v="10"/>
    <x v="54"/>
  </r>
  <r>
    <n v="100149"/>
    <x v="1"/>
    <m/>
    <m/>
    <m/>
    <x v="29"/>
    <n v="39"/>
    <d v="2020-10-01T00:00:00"/>
    <d v="2021-07-01T00:00:00"/>
    <n v="9"/>
    <n v="0"/>
    <x v="17"/>
    <n v="10"/>
    <x v="45"/>
  </r>
  <r>
    <n v="100149"/>
    <x v="1"/>
    <m/>
    <m/>
    <m/>
    <x v="23"/>
    <n v="42"/>
    <d v="2020-10-01T00:00:00"/>
    <d v="2021-07-01T00:00:00"/>
    <n v="9"/>
    <n v="0"/>
    <x v="18"/>
    <n v="10"/>
    <x v="28"/>
  </r>
  <r>
    <n v="100149"/>
    <x v="1"/>
    <m/>
    <m/>
    <m/>
    <x v="23"/>
    <n v="53"/>
    <d v="2020-10-01T00:00:00"/>
    <d v="2021-07-01T00:00:00"/>
    <n v="9"/>
    <n v="0"/>
    <x v="19"/>
    <n v="10"/>
    <x v="28"/>
  </r>
  <r>
    <n v="100149"/>
    <x v="1"/>
    <m/>
    <m/>
    <m/>
    <x v="23"/>
    <n v="34"/>
    <d v="2020-10-01T00:00:00"/>
    <d v="2021-07-01T00:00:00"/>
    <n v="9"/>
    <n v="0"/>
    <x v="20"/>
    <n v="10"/>
    <x v="28"/>
  </r>
  <r>
    <n v="100149"/>
    <x v="1"/>
    <m/>
    <m/>
    <m/>
    <x v="23"/>
    <n v="38"/>
    <d v="2020-10-01T00:00:00"/>
    <d v="2021-07-01T00:00:00"/>
    <n v="9"/>
    <n v="0"/>
    <x v="21"/>
    <n v="10"/>
    <x v="28"/>
  </r>
  <r>
    <n v="100149"/>
    <x v="1"/>
    <m/>
    <m/>
    <m/>
    <x v="23"/>
    <n v="37"/>
    <d v="2020-10-01T00:00:00"/>
    <d v="2021-07-01T00:00:00"/>
    <n v="9"/>
    <n v="0"/>
    <x v="22"/>
    <n v="10"/>
    <x v="28"/>
  </r>
  <r>
    <n v="100149"/>
    <x v="1"/>
    <m/>
    <m/>
    <m/>
    <x v="23"/>
    <n v="37"/>
    <d v="2020-10-01T00:00:00"/>
    <d v="2021-07-01T00:00:00"/>
    <n v="9"/>
    <n v="0"/>
    <x v="23"/>
    <n v="10"/>
    <x v="28"/>
  </r>
  <r>
    <n v="100150"/>
    <x v="0"/>
    <m/>
    <m/>
    <m/>
    <x v="0"/>
    <n v="27"/>
    <d v="2020-10-01T00:00:00"/>
    <d v="2021-07-01T00:00:00"/>
    <n v="9"/>
    <n v="0"/>
    <x v="15"/>
    <e v="#DIV/0!"/>
    <x v="0"/>
  </r>
  <r>
    <n v="100150"/>
    <x v="1"/>
    <m/>
    <m/>
    <m/>
    <x v="37"/>
    <n v="41"/>
    <d v="2020-10-01T00:00:00"/>
    <d v="2021-07-01T00:00:00"/>
    <n v="9"/>
    <n v="0"/>
    <x v="16"/>
    <n v="10"/>
    <x v="44"/>
  </r>
  <r>
    <n v="100150"/>
    <x v="1"/>
    <m/>
    <m/>
    <m/>
    <x v="32"/>
    <n v="37"/>
    <d v="2020-10-01T00:00:00"/>
    <d v="2021-07-01T00:00:00"/>
    <n v="9"/>
    <n v="0"/>
    <x v="17"/>
    <n v="10"/>
    <x v="37"/>
  </r>
  <r>
    <n v="100150"/>
    <x v="1"/>
    <m/>
    <m/>
    <m/>
    <x v="3"/>
    <n v="33"/>
    <d v="2020-10-01T00:00:00"/>
    <d v="2021-07-01T00:00:00"/>
    <n v="9"/>
    <n v="0"/>
    <x v="18"/>
    <n v="10"/>
    <x v="19"/>
  </r>
  <r>
    <n v="100150"/>
    <x v="1"/>
    <m/>
    <m/>
    <m/>
    <x v="27"/>
    <n v="26"/>
    <d v="2020-10-01T00:00:00"/>
    <d v="2021-07-01T00:00:00"/>
    <n v="9"/>
    <n v="0"/>
    <x v="19"/>
    <n v="10"/>
    <x v="33"/>
  </r>
  <r>
    <n v="100150"/>
    <x v="1"/>
    <m/>
    <m/>
    <m/>
    <x v="27"/>
    <n v="36"/>
    <d v="2020-10-01T00:00:00"/>
    <d v="2021-07-01T00:00:00"/>
    <n v="9"/>
    <n v="0"/>
    <x v="20"/>
    <n v="10"/>
    <x v="33"/>
  </r>
  <r>
    <n v="100150"/>
    <x v="1"/>
    <m/>
    <m/>
    <m/>
    <x v="27"/>
    <n v="41"/>
    <d v="2020-10-01T00:00:00"/>
    <d v="2021-07-01T00:00:00"/>
    <n v="9"/>
    <n v="0"/>
    <x v="21"/>
    <n v="10"/>
    <x v="33"/>
  </r>
  <r>
    <n v="100150"/>
    <x v="1"/>
    <m/>
    <m/>
    <m/>
    <x v="27"/>
    <n v="35"/>
    <d v="2020-10-01T00:00:00"/>
    <d v="2021-07-01T00:00:00"/>
    <n v="9"/>
    <n v="0"/>
    <x v="22"/>
    <n v="10"/>
    <x v="33"/>
  </r>
  <r>
    <n v="100150"/>
    <x v="1"/>
    <m/>
    <m/>
    <m/>
    <x v="27"/>
    <n v="28"/>
    <d v="2020-10-01T00:00:00"/>
    <d v="2021-07-01T00:00:00"/>
    <n v="9"/>
    <n v="0"/>
    <x v="23"/>
    <n v="10"/>
    <x v="33"/>
  </r>
  <r>
    <n v="100151"/>
    <x v="0"/>
    <m/>
    <m/>
    <m/>
    <x v="0"/>
    <n v="21"/>
    <d v="2020-10-01T00:00:00"/>
    <d v="2021-07-01T00:00:00"/>
    <n v="9"/>
    <n v="0"/>
    <x v="15"/>
    <e v="#DIV/0!"/>
    <x v="0"/>
  </r>
  <r>
    <n v="100151"/>
    <x v="1"/>
    <m/>
    <m/>
    <m/>
    <x v="30"/>
    <n v="27"/>
    <d v="2020-10-01T00:00:00"/>
    <d v="2021-07-01T00:00:00"/>
    <n v="9"/>
    <n v="0"/>
    <x v="16"/>
    <n v="10"/>
    <x v="36"/>
  </r>
  <r>
    <n v="100151"/>
    <x v="1"/>
    <m/>
    <m/>
    <m/>
    <x v="32"/>
    <n v="22"/>
    <d v="2020-10-01T00:00:00"/>
    <d v="2021-07-01T00:00:00"/>
    <n v="9"/>
    <n v="0"/>
    <x v="17"/>
    <n v="10"/>
    <x v="37"/>
  </r>
  <r>
    <n v="100151"/>
    <x v="1"/>
    <m/>
    <m/>
    <m/>
    <x v="37"/>
    <n v="29"/>
    <d v="2020-10-01T00:00:00"/>
    <d v="2021-07-01T00:00:00"/>
    <n v="9"/>
    <n v="0"/>
    <x v="18"/>
    <n v="10"/>
    <x v="44"/>
  </r>
  <r>
    <n v="100151"/>
    <x v="1"/>
    <m/>
    <m/>
    <m/>
    <x v="32"/>
    <n v="28"/>
    <d v="2020-10-01T00:00:00"/>
    <d v="2021-07-01T00:00:00"/>
    <n v="9"/>
    <n v="0"/>
    <x v="19"/>
    <n v="10"/>
    <x v="37"/>
  </r>
  <r>
    <n v="100151"/>
    <x v="1"/>
    <m/>
    <m/>
    <m/>
    <x v="32"/>
    <n v="25"/>
    <d v="2020-10-01T00:00:00"/>
    <d v="2021-07-01T00:00:00"/>
    <n v="9"/>
    <n v="0"/>
    <x v="20"/>
    <n v="10"/>
    <x v="37"/>
  </r>
  <r>
    <n v="100151"/>
    <x v="1"/>
    <m/>
    <m/>
    <m/>
    <x v="32"/>
    <n v="25"/>
    <d v="2020-10-01T00:00:00"/>
    <d v="2021-07-01T00:00:00"/>
    <n v="9"/>
    <n v="0"/>
    <x v="21"/>
    <n v="10"/>
    <x v="37"/>
  </r>
  <r>
    <n v="100151"/>
    <x v="1"/>
    <m/>
    <m/>
    <m/>
    <x v="32"/>
    <n v="29"/>
    <d v="2020-10-01T00:00:00"/>
    <d v="2021-07-01T00:00:00"/>
    <n v="9"/>
    <n v="0"/>
    <x v="22"/>
    <n v="10"/>
    <x v="37"/>
  </r>
  <r>
    <n v="100151"/>
    <x v="1"/>
    <m/>
    <m/>
    <m/>
    <x v="32"/>
    <n v="21"/>
    <d v="2020-10-01T00:00:00"/>
    <d v="2021-07-01T00:00:00"/>
    <n v="9"/>
    <n v="0"/>
    <x v="23"/>
    <n v="10"/>
    <x v="37"/>
  </r>
  <r>
    <n v="100152"/>
    <x v="0"/>
    <m/>
    <m/>
    <m/>
    <x v="0"/>
    <n v="10"/>
    <d v="2020-10-01T00:00:00"/>
    <d v="2021-07-01T00:00:00"/>
    <n v="9"/>
    <n v="0"/>
    <x v="15"/>
    <e v="#DIV/0!"/>
    <x v="0"/>
  </r>
  <r>
    <n v="100152"/>
    <x v="1"/>
    <m/>
    <m/>
    <m/>
    <x v="30"/>
    <n v="15"/>
    <d v="2020-10-01T00:00:00"/>
    <d v="2021-07-01T00:00:00"/>
    <n v="9"/>
    <n v="0"/>
    <x v="16"/>
    <n v="10"/>
    <x v="36"/>
  </r>
  <r>
    <n v="100152"/>
    <x v="1"/>
    <m/>
    <m/>
    <m/>
    <x v="24"/>
    <n v="14"/>
    <d v="2020-10-01T00:00:00"/>
    <d v="2021-07-01T00:00:00"/>
    <n v="9"/>
    <n v="0"/>
    <x v="17"/>
    <n v="10"/>
    <x v="29"/>
  </r>
  <r>
    <n v="100152"/>
    <x v="1"/>
    <m/>
    <m/>
    <m/>
    <x v="24"/>
    <n v="14"/>
    <d v="2020-10-01T00:00:00"/>
    <d v="2021-07-01T00:00:00"/>
    <n v="9"/>
    <n v="0"/>
    <x v="18"/>
    <n v="10"/>
    <x v="29"/>
  </r>
  <r>
    <n v="100152"/>
    <x v="1"/>
    <m/>
    <m/>
    <m/>
    <x v="24"/>
    <n v="14"/>
    <d v="2020-10-01T00:00:00"/>
    <d v="2021-07-01T00:00:00"/>
    <n v="9"/>
    <n v="0"/>
    <x v="19"/>
    <n v="10"/>
    <x v="29"/>
  </r>
  <r>
    <n v="100152"/>
    <x v="1"/>
    <m/>
    <m/>
    <m/>
    <x v="24"/>
    <n v="12"/>
    <d v="2020-10-01T00:00:00"/>
    <d v="2021-07-01T00:00:00"/>
    <n v="9"/>
    <n v="0"/>
    <x v="20"/>
    <n v="10"/>
    <x v="29"/>
  </r>
  <r>
    <n v="100152"/>
    <x v="1"/>
    <m/>
    <m/>
    <m/>
    <x v="24"/>
    <n v="13"/>
    <d v="2020-10-01T00:00:00"/>
    <d v="2021-07-01T00:00:00"/>
    <n v="9"/>
    <n v="0"/>
    <x v="21"/>
    <n v="10"/>
    <x v="29"/>
  </r>
  <r>
    <n v="100152"/>
    <x v="1"/>
    <m/>
    <m/>
    <m/>
    <x v="24"/>
    <n v="14"/>
    <d v="2020-10-01T00:00:00"/>
    <d v="2021-07-01T00:00:00"/>
    <n v="9"/>
    <n v="0"/>
    <x v="22"/>
    <n v="10"/>
    <x v="29"/>
  </r>
  <r>
    <n v="100152"/>
    <x v="1"/>
    <m/>
    <m/>
    <m/>
    <x v="24"/>
    <n v="12"/>
    <d v="2020-10-01T00:00:00"/>
    <d v="2021-07-01T00:00:00"/>
    <n v="9"/>
    <n v="0"/>
    <x v="23"/>
    <n v="10"/>
    <x v="29"/>
  </r>
  <r>
    <n v="100153"/>
    <x v="0"/>
    <m/>
    <m/>
    <m/>
    <x v="0"/>
    <n v="8"/>
    <d v="2020-10-01T00:00:00"/>
    <d v="2021-01-01T00:00:00"/>
    <n v="3"/>
    <n v="5"/>
    <x v="15"/>
    <e v="#DIV/0!"/>
    <x v="0"/>
  </r>
  <r>
    <n v="100153"/>
    <x v="0"/>
    <m/>
    <m/>
    <m/>
    <x v="0"/>
    <n v="8"/>
    <d v="2020-10-01T00:00:00"/>
    <d v="2021-01-01T00:00:00"/>
    <n v="3"/>
    <n v="5"/>
    <x v="16"/>
    <e v="#DIV/0!"/>
    <x v="0"/>
  </r>
  <r>
    <n v="100153"/>
    <x v="0"/>
    <m/>
    <m/>
    <m/>
    <x v="0"/>
    <n v="10"/>
    <d v="2020-10-01T00:00:00"/>
    <d v="2021-01-01T00:00:00"/>
    <n v="3"/>
    <n v="5"/>
    <x v="17"/>
    <e v="#DIV/0!"/>
    <x v="0"/>
  </r>
  <r>
    <n v="100153"/>
    <x v="0"/>
    <m/>
    <m/>
    <m/>
    <x v="0"/>
    <n v="7"/>
    <d v="2020-10-01T00:00:00"/>
    <d v="2021-01-01T00:00:00"/>
    <n v="3"/>
    <n v="5"/>
    <x v="18"/>
    <e v="#DIV/0!"/>
    <x v="0"/>
  </r>
  <r>
    <n v="100154"/>
    <x v="0"/>
    <m/>
    <m/>
    <m/>
    <x v="0"/>
    <n v="8"/>
    <d v="2020-10-01T00:00:00"/>
    <d v="2021-07-01T00:00:00"/>
    <n v="9"/>
    <n v="0"/>
    <x v="15"/>
    <e v="#DIV/0!"/>
    <x v="0"/>
  </r>
  <r>
    <n v="100154"/>
    <x v="1"/>
    <m/>
    <m/>
    <m/>
    <x v="6"/>
    <n v="9"/>
    <d v="2020-10-01T00:00:00"/>
    <d v="2021-07-01T00:00:00"/>
    <n v="9"/>
    <n v="0"/>
    <x v="16"/>
    <n v="10"/>
    <x v="6"/>
  </r>
  <r>
    <n v="100154"/>
    <x v="1"/>
    <m/>
    <m/>
    <m/>
    <x v="26"/>
    <n v="8"/>
    <d v="2020-10-01T00:00:00"/>
    <d v="2021-07-01T00:00:00"/>
    <n v="9"/>
    <n v="0"/>
    <x v="17"/>
    <n v="10"/>
    <x v="50"/>
  </r>
  <r>
    <n v="100154"/>
    <x v="1"/>
    <m/>
    <m/>
    <m/>
    <x v="26"/>
    <n v="7"/>
    <d v="2020-10-01T00:00:00"/>
    <d v="2021-07-01T00:00:00"/>
    <n v="9"/>
    <n v="0"/>
    <x v="18"/>
    <n v="10"/>
    <x v="50"/>
  </r>
  <r>
    <n v="100154"/>
    <x v="1"/>
    <m/>
    <m/>
    <m/>
    <x v="26"/>
    <n v="6"/>
    <d v="2020-10-01T00:00:00"/>
    <d v="2021-07-01T00:00:00"/>
    <n v="9"/>
    <n v="0"/>
    <x v="19"/>
    <n v="10"/>
    <x v="50"/>
  </r>
  <r>
    <n v="100154"/>
    <x v="1"/>
    <m/>
    <m/>
    <m/>
    <x v="26"/>
    <n v="7"/>
    <d v="2020-10-01T00:00:00"/>
    <d v="2021-07-01T00:00:00"/>
    <n v="9"/>
    <n v="0"/>
    <x v="20"/>
    <n v="10"/>
    <x v="50"/>
  </r>
  <r>
    <n v="100154"/>
    <x v="1"/>
    <m/>
    <m/>
    <m/>
    <x v="26"/>
    <n v="7"/>
    <d v="2020-10-01T00:00:00"/>
    <d v="2021-07-01T00:00:00"/>
    <n v="9"/>
    <n v="0"/>
    <x v="21"/>
    <n v="10"/>
    <x v="50"/>
  </r>
  <r>
    <n v="100154"/>
    <x v="1"/>
    <m/>
    <m/>
    <m/>
    <x v="26"/>
    <n v="8"/>
    <d v="2020-10-01T00:00:00"/>
    <d v="2021-07-01T00:00:00"/>
    <n v="9"/>
    <n v="0"/>
    <x v="22"/>
    <n v="10"/>
    <x v="50"/>
  </r>
  <r>
    <n v="100154"/>
    <x v="1"/>
    <m/>
    <m/>
    <m/>
    <x v="26"/>
    <n v="8"/>
    <d v="2020-10-01T00:00:00"/>
    <d v="2021-07-01T00:00:00"/>
    <n v="9"/>
    <n v="0"/>
    <x v="23"/>
    <n v="10"/>
    <x v="50"/>
  </r>
  <r>
    <n v="100155"/>
    <x v="0"/>
    <m/>
    <m/>
    <m/>
    <x v="0"/>
    <n v="18"/>
    <d v="2020-10-01T00:00:00"/>
    <d v="2021-07-01T00:00:00"/>
    <n v="9"/>
    <n v="0"/>
    <x v="15"/>
    <e v="#DIV/0!"/>
    <x v="0"/>
  </r>
  <r>
    <n v="100155"/>
    <x v="3"/>
    <n v="12"/>
    <d v="2021-11-01T00:00:00"/>
    <d v="2022-10-31T00:00:00"/>
    <x v="56"/>
    <n v="16"/>
    <d v="2020-10-01T00:00:00"/>
    <d v="2021-07-01T00:00:00"/>
    <n v="9"/>
    <n v="0"/>
    <x v="16"/>
    <n v="20.399999999999999"/>
    <x v="76"/>
  </r>
  <r>
    <n v="100155"/>
    <x v="3"/>
    <n v="12"/>
    <d v="2021-11-01T00:00:00"/>
    <d v="2022-10-31T00:00:00"/>
    <x v="56"/>
    <n v="16"/>
    <d v="2020-10-01T00:00:00"/>
    <d v="2021-07-01T00:00:00"/>
    <n v="9"/>
    <n v="0"/>
    <x v="17"/>
    <n v="22.2"/>
    <x v="77"/>
  </r>
  <r>
    <n v="100155"/>
    <x v="3"/>
    <n v="12"/>
    <d v="2021-11-01T00:00:00"/>
    <d v="2022-10-31T00:00:00"/>
    <x v="56"/>
    <n v="21"/>
    <d v="2020-10-01T00:00:00"/>
    <d v="2021-07-01T00:00:00"/>
    <n v="9"/>
    <n v="0"/>
    <x v="18"/>
    <n v="30"/>
    <x v="78"/>
  </r>
  <r>
    <n v="100155"/>
    <x v="3"/>
    <n v="12"/>
    <d v="2021-11-01T00:00:00"/>
    <d v="2022-10-31T00:00:00"/>
    <x v="56"/>
    <n v="21"/>
    <d v="2020-10-01T00:00:00"/>
    <d v="2021-07-01T00:00:00"/>
    <n v="9"/>
    <n v="0"/>
    <x v="19"/>
    <n v="30"/>
    <x v="78"/>
  </r>
  <r>
    <n v="100155"/>
    <x v="3"/>
    <n v="12"/>
    <d v="2021-11-01T00:00:00"/>
    <d v="2022-10-31T00:00:00"/>
    <x v="56"/>
    <n v="17"/>
    <d v="2020-10-01T00:00:00"/>
    <d v="2021-07-01T00:00:00"/>
    <n v="9"/>
    <n v="0"/>
    <x v="20"/>
    <n v="30"/>
    <x v="78"/>
  </r>
  <r>
    <n v="100155"/>
    <x v="3"/>
    <n v="12"/>
    <d v="2021-11-01T00:00:00"/>
    <d v="2022-10-31T00:00:00"/>
    <x v="56"/>
    <n v="19"/>
    <d v="2020-10-01T00:00:00"/>
    <d v="2021-07-01T00:00:00"/>
    <n v="9"/>
    <n v="0"/>
    <x v="21"/>
    <n v="30"/>
    <x v="78"/>
  </r>
  <r>
    <n v="100155"/>
    <x v="3"/>
    <n v="12"/>
    <d v="2021-11-01T00:00:00"/>
    <d v="2022-10-31T00:00:00"/>
    <x v="56"/>
    <n v="18"/>
    <d v="2020-10-01T00:00:00"/>
    <d v="2021-07-01T00:00:00"/>
    <n v="9"/>
    <n v="0"/>
    <x v="22"/>
    <n v="30"/>
    <x v="78"/>
  </r>
  <r>
    <n v="100155"/>
    <x v="3"/>
    <n v="12"/>
    <d v="2021-11-01T00:00:00"/>
    <d v="2022-10-31T00:00:00"/>
    <x v="56"/>
    <n v="21"/>
    <d v="2020-10-01T00:00:00"/>
    <d v="2021-07-01T00:00:00"/>
    <n v="9"/>
    <n v="0"/>
    <x v="23"/>
    <n v="30"/>
    <x v="78"/>
  </r>
  <r>
    <n v="100156"/>
    <x v="0"/>
    <m/>
    <m/>
    <m/>
    <x v="0"/>
    <n v="4"/>
    <d v="2020-10-01T00:00:00"/>
    <d v="2021-05-01T00:00:00"/>
    <n v="7"/>
    <n v="1"/>
    <x v="15"/>
    <e v="#DIV/0!"/>
    <x v="0"/>
  </r>
  <r>
    <n v="100156"/>
    <x v="0"/>
    <m/>
    <m/>
    <m/>
    <x v="0"/>
    <n v="4"/>
    <d v="2020-10-01T00:00:00"/>
    <d v="2021-05-01T00:00:00"/>
    <n v="7"/>
    <n v="1"/>
    <x v="16"/>
    <e v="#DIV/0!"/>
    <x v="0"/>
  </r>
  <r>
    <n v="100156"/>
    <x v="0"/>
    <m/>
    <m/>
    <m/>
    <x v="0"/>
    <n v="5"/>
    <d v="2020-10-01T00:00:00"/>
    <d v="2021-05-01T00:00:00"/>
    <n v="7"/>
    <n v="1"/>
    <x v="17"/>
    <e v="#DIV/0!"/>
    <x v="0"/>
  </r>
  <r>
    <n v="100156"/>
    <x v="0"/>
    <m/>
    <m/>
    <m/>
    <x v="0"/>
    <n v="5"/>
    <d v="2020-10-01T00:00:00"/>
    <d v="2021-05-01T00:00:00"/>
    <n v="7"/>
    <n v="1"/>
    <x v="18"/>
    <e v="#DIV/0!"/>
    <x v="0"/>
  </r>
  <r>
    <n v="100156"/>
    <x v="0"/>
    <m/>
    <m/>
    <m/>
    <x v="0"/>
    <n v="4"/>
    <d v="2020-10-01T00:00:00"/>
    <d v="2021-05-01T00:00:00"/>
    <n v="7"/>
    <n v="1"/>
    <x v="19"/>
    <e v="#DIV/0!"/>
    <x v="0"/>
  </r>
  <r>
    <n v="100156"/>
    <x v="0"/>
    <m/>
    <m/>
    <m/>
    <x v="0"/>
    <n v="4"/>
    <d v="2020-10-01T00:00:00"/>
    <d v="2021-05-01T00:00:00"/>
    <n v="7"/>
    <n v="1"/>
    <x v="20"/>
    <e v="#DIV/0!"/>
    <x v="0"/>
  </r>
  <r>
    <n v="100156"/>
    <x v="0"/>
    <m/>
    <m/>
    <m/>
    <x v="0"/>
    <n v="4"/>
    <d v="2020-10-01T00:00:00"/>
    <d v="2021-05-01T00:00:00"/>
    <n v="7"/>
    <n v="1"/>
    <x v="21"/>
    <e v="#DIV/0!"/>
    <x v="0"/>
  </r>
  <r>
    <n v="100156"/>
    <x v="0"/>
    <m/>
    <m/>
    <m/>
    <x v="0"/>
    <n v="4"/>
    <d v="2020-10-01T00:00:00"/>
    <d v="2021-05-01T00:00:00"/>
    <n v="7"/>
    <n v="1"/>
    <x v="22"/>
    <e v="#DIV/0!"/>
    <x v="0"/>
  </r>
  <r>
    <n v="100157"/>
    <x v="0"/>
    <m/>
    <m/>
    <m/>
    <x v="0"/>
    <n v="1"/>
    <d v="2020-10-01T00:00:00"/>
    <d v="2021-07-01T00:00:00"/>
    <n v="9"/>
    <n v="0"/>
    <x v="15"/>
    <e v="#DIV/0!"/>
    <x v="0"/>
  </r>
  <r>
    <n v="100157"/>
    <x v="0"/>
    <m/>
    <m/>
    <m/>
    <x v="0"/>
    <n v="2"/>
    <d v="2020-10-01T00:00:00"/>
    <d v="2021-07-01T00:00:00"/>
    <n v="9"/>
    <n v="0"/>
    <x v="16"/>
    <e v="#DIV/0!"/>
    <x v="0"/>
  </r>
  <r>
    <n v="100157"/>
    <x v="0"/>
    <m/>
    <m/>
    <m/>
    <x v="0"/>
    <n v="2"/>
    <d v="2020-10-01T00:00:00"/>
    <d v="2021-07-01T00:00:00"/>
    <n v="9"/>
    <n v="0"/>
    <x v="17"/>
    <e v="#DIV/0!"/>
    <x v="0"/>
  </r>
  <r>
    <n v="100157"/>
    <x v="0"/>
    <m/>
    <m/>
    <m/>
    <x v="0"/>
    <n v="2"/>
    <d v="2020-10-01T00:00:00"/>
    <d v="2021-07-01T00:00:00"/>
    <n v="9"/>
    <n v="0"/>
    <x v="18"/>
    <e v="#DIV/0!"/>
    <x v="0"/>
  </r>
  <r>
    <n v="100157"/>
    <x v="0"/>
    <m/>
    <m/>
    <m/>
    <x v="0"/>
    <n v="2"/>
    <d v="2020-10-01T00:00:00"/>
    <d v="2021-07-01T00:00:00"/>
    <n v="9"/>
    <n v="0"/>
    <x v="19"/>
    <e v="#DIV/0!"/>
    <x v="0"/>
  </r>
  <r>
    <n v="100157"/>
    <x v="0"/>
    <m/>
    <m/>
    <m/>
    <x v="0"/>
    <n v="2"/>
    <d v="2020-10-01T00:00:00"/>
    <d v="2021-07-01T00:00:00"/>
    <n v="9"/>
    <n v="0"/>
    <x v="20"/>
    <e v="#DIV/0!"/>
    <x v="0"/>
  </r>
  <r>
    <n v="100157"/>
    <x v="0"/>
    <m/>
    <m/>
    <m/>
    <x v="0"/>
    <n v="2"/>
    <d v="2020-10-01T00:00:00"/>
    <d v="2021-07-01T00:00:00"/>
    <n v="9"/>
    <n v="0"/>
    <x v="21"/>
    <e v="#DIV/0!"/>
    <x v="0"/>
  </r>
  <r>
    <n v="100157"/>
    <x v="0"/>
    <m/>
    <m/>
    <m/>
    <x v="0"/>
    <n v="1"/>
    <d v="2020-10-01T00:00:00"/>
    <d v="2021-07-01T00:00:00"/>
    <n v="9"/>
    <n v="0"/>
    <x v="22"/>
    <e v="#DIV/0!"/>
    <x v="0"/>
  </r>
  <r>
    <n v="100157"/>
    <x v="0"/>
    <m/>
    <m/>
    <m/>
    <x v="0"/>
    <n v="2"/>
    <d v="2020-10-01T00:00:00"/>
    <d v="2021-07-01T00:00:00"/>
    <n v="9"/>
    <n v="0"/>
    <x v="23"/>
    <e v="#DIV/0!"/>
    <x v="0"/>
  </r>
  <r>
    <n v="100158"/>
    <x v="0"/>
    <m/>
    <m/>
    <m/>
    <x v="0"/>
    <n v="2"/>
    <d v="2020-10-01T00:00:00"/>
    <d v="2021-06-01T00:00:00"/>
    <n v="8"/>
    <n v="0"/>
    <x v="15"/>
    <e v="#DIV/0!"/>
    <x v="0"/>
  </r>
  <r>
    <n v="100158"/>
    <x v="0"/>
    <m/>
    <m/>
    <m/>
    <x v="0"/>
    <n v="2"/>
    <d v="2020-10-01T00:00:00"/>
    <d v="2021-06-01T00:00:00"/>
    <n v="8"/>
    <n v="0"/>
    <x v="16"/>
    <e v="#DIV/0!"/>
    <x v="0"/>
  </r>
  <r>
    <n v="100158"/>
    <x v="0"/>
    <m/>
    <m/>
    <m/>
    <x v="0"/>
    <n v="1"/>
    <d v="2020-10-01T00:00:00"/>
    <d v="2021-06-01T00:00:00"/>
    <n v="8"/>
    <n v="0"/>
    <x v="17"/>
    <e v="#DIV/0!"/>
    <x v="0"/>
  </r>
  <r>
    <n v="100158"/>
    <x v="0"/>
    <m/>
    <m/>
    <m/>
    <x v="0"/>
    <n v="2"/>
    <d v="2020-10-01T00:00:00"/>
    <d v="2021-06-01T00:00:00"/>
    <n v="8"/>
    <n v="0"/>
    <x v="18"/>
    <e v="#DIV/0!"/>
    <x v="0"/>
  </r>
  <r>
    <n v="100158"/>
    <x v="0"/>
    <m/>
    <m/>
    <m/>
    <x v="0"/>
    <n v="2"/>
    <d v="2020-10-01T00:00:00"/>
    <d v="2021-06-01T00:00:00"/>
    <n v="8"/>
    <n v="0"/>
    <x v="19"/>
    <e v="#DIV/0!"/>
    <x v="0"/>
  </r>
  <r>
    <n v="100158"/>
    <x v="0"/>
    <m/>
    <m/>
    <m/>
    <x v="0"/>
    <n v="2"/>
    <d v="2020-10-01T00:00:00"/>
    <d v="2021-06-01T00:00:00"/>
    <n v="8"/>
    <n v="0"/>
    <x v="20"/>
    <e v="#DIV/0!"/>
    <x v="0"/>
  </r>
  <r>
    <n v="100158"/>
    <x v="0"/>
    <m/>
    <m/>
    <m/>
    <x v="0"/>
    <n v="2"/>
    <d v="2020-10-01T00:00:00"/>
    <d v="2021-06-01T00:00:00"/>
    <n v="8"/>
    <n v="0"/>
    <x v="21"/>
    <e v="#DIV/0!"/>
    <x v="0"/>
  </r>
  <r>
    <n v="100158"/>
    <x v="0"/>
    <m/>
    <m/>
    <m/>
    <x v="0"/>
    <n v="2"/>
    <d v="2020-10-01T00:00:00"/>
    <d v="2021-06-01T00:00:00"/>
    <n v="8"/>
    <n v="0"/>
    <x v="22"/>
    <e v="#DIV/0!"/>
    <x v="0"/>
  </r>
  <r>
    <n v="100158"/>
    <x v="0"/>
    <m/>
    <m/>
    <m/>
    <x v="0"/>
    <n v="2"/>
    <d v="2020-10-01T00:00:00"/>
    <d v="2021-06-01T00:00:00"/>
    <n v="8"/>
    <n v="0"/>
    <x v="23"/>
    <e v="#DIV/0!"/>
    <x v="0"/>
  </r>
  <r>
    <n v="100159"/>
    <x v="0"/>
    <m/>
    <m/>
    <m/>
    <x v="0"/>
    <n v="2"/>
    <d v="2020-10-01T00:00:00"/>
    <d v="2021-07-01T00:00:00"/>
    <n v="9"/>
    <n v="0"/>
    <x v="15"/>
    <e v="#DIV/0!"/>
    <x v="0"/>
  </r>
  <r>
    <n v="100159"/>
    <x v="0"/>
    <m/>
    <m/>
    <m/>
    <x v="0"/>
    <n v="2"/>
    <d v="2020-10-01T00:00:00"/>
    <d v="2021-07-01T00:00:00"/>
    <n v="9"/>
    <n v="0"/>
    <x v="16"/>
    <e v="#DIV/0!"/>
    <x v="0"/>
  </r>
  <r>
    <n v="100159"/>
    <x v="0"/>
    <m/>
    <m/>
    <m/>
    <x v="0"/>
    <n v="2"/>
    <d v="2020-10-01T00:00:00"/>
    <d v="2021-07-01T00:00:00"/>
    <n v="9"/>
    <n v="0"/>
    <x v="17"/>
    <e v="#DIV/0!"/>
    <x v="0"/>
  </r>
  <r>
    <n v="100159"/>
    <x v="0"/>
    <m/>
    <m/>
    <m/>
    <x v="0"/>
    <n v="2"/>
    <d v="2020-10-01T00:00:00"/>
    <d v="2021-07-01T00:00:00"/>
    <n v="9"/>
    <n v="0"/>
    <x v="18"/>
    <e v="#DIV/0!"/>
    <x v="0"/>
  </r>
  <r>
    <n v="100159"/>
    <x v="0"/>
    <m/>
    <m/>
    <m/>
    <x v="0"/>
    <n v="2"/>
    <d v="2020-10-01T00:00:00"/>
    <d v="2021-07-01T00:00:00"/>
    <n v="9"/>
    <n v="0"/>
    <x v="19"/>
    <e v="#DIV/0!"/>
    <x v="0"/>
  </r>
  <r>
    <n v="100159"/>
    <x v="0"/>
    <m/>
    <m/>
    <m/>
    <x v="0"/>
    <n v="2"/>
    <d v="2020-10-01T00:00:00"/>
    <d v="2021-07-01T00:00:00"/>
    <n v="9"/>
    <n v="0"/>
    <x v="20"/>
    <e v="#DIV/0!"/>
    <x v="0"/>
  </r>
  <r>
    <n v="100159"/>
    <x v="0"/>
    <m/>
    <m/>
    <m/>
    <x v="0"/>
    <n v="2"/>
    <d v="2020-10-01T00:00:00"/>
    <d v="2021-07-01T00:00:00"/>
    <n v="9"/>
    <n v="0"/>
    <x v="21"/>
    <e v="#DIV/0!"/>
    <x v="0"/>
  </r>
  <r>
    <n v="100159"/>
    <x v="0"/>
    <m/>
    <m/>
    <m/>
    <x v="0"/>
    <n v="2"/>
    <d v="2020-10-01T00:00:00"/>
    <d v="2021-07-01T00:00:00"/>
    <n v="9"/>
    <n v="0"/>
    <x v="22"/>
    <e v="#DIV/0!"/>
    <x v="0"/>
  </r>
  <r>
    <n v="100159"/>
    <x v="0"/>
    <m/>
    <m/>
    <m/>
    <x v="0"/>
    <n v="2"/>
    <d v="2020-10-01T00:00:00"/>
    <d v="2021-07-01T00:00:00"/>
    <n v="9"/>
    <n v="0"/>
    <x v="23"/>
    <e v="#DIV/0!"/>
    <x v="0"/>
  </r>
  <r>
    <n v="100160"/>
    <x v="0"/>
    <m/>
    <m/>
    <m/>
    <x v="0"/>
    <n v="2"/>
    <d v="2020-10-01T00:00:00"/>
    <d v="2021-07-01T00:00:00"/>
    <n v="9"/>
    <n v="0"/>
    <x v="15"/>
    <e v="#DIV/0!"/>
    <x v="0"/>
  </r>
  <r>
    <n v="100160"/>
    <x v="0"/>
    <m/>
    <m/>
    <m/>
    <x v="0"/>
    <n v="2"/>
    <d v="2020-10-01T00:00:00"/>
    <d v="2021-07-01T00:00:00"/>
    <n v="9"/>
    <n v="0"/>
    <x v="16"/>
    <e v="#DIV/0!"/>
    <x v="0"/>
  </r>
  <r>
    <n v="100160"/>
    <x v="0"/>
    <m/>
    <m/>
    <m/>
    <x v="0"/>
    <n v="2"/>
    <d v="2020-10-01T00:00:00"/>
    <d v="2021-07-01T00:00:00"/>
    <n v="9"/>
    <n v="0"/>
    <x v="17"/>
    <e v="#DIV/0!"/>
    <x v="0"/>
  </r>
  <r>
    <n v="100160"/>
    <x v="0"/>
    <m/>
    <m/>
    <m/>
    <x v="0"/>
    <n v="2"/>
    <d v="2020-10-01T00:00:00"/>
    <d v="2021-07-01T00:00:00"/>
    <n v="9"/>
    <n v="0"/>
    <x v="18"/>
    <e v="#DIV/0!"/>
    <x v="0"/>
  </r>
  <r>
    <n v="100160"/>
    <x v="0"/>
    <m/>
    <m/>
    <m/>
    <x v="0"/>
    <n v="1"/>
    <d v="2020-10-01T00:00:00"/>
    <d v="2021-07-01T00:00:00"/>
    <n v="9"/>
    <n v="0"/>
    <x v="19"/>
    <e v="#DIV/0!"/>
    <x v="0"/>
  </r>
  <r>
    <n v="100160"/>
    <x v="0"/>
    <m/>
    <m/>
    <m/>
    <x v="0"/>
    <n v="2"/>
    <d v="2020-10-01T00:00:00"/>
    <d v="2021-07-01T00:00:00"/>
    <n v="9"/>
    <n v="0"/>
    <x v="20"/>
    <e v="#DIV/0!"/>
    <x v="0"/>
  </r>
  <r>
    <n v="100160"/>
    <x v="0"/>
    <m/>
    <m/>
    <m/>
    <x v="0"/>
    <n v="2"/>
    <d v="2020-10-01T00:00:00"/>
    <d v="2021-07-01T00:00:00"/>
    <n v="9"/>
    <n v="0"/>
    <x v="21"/>
    <e v="#DIV/0!"/>
    <x v="0"/>
  </r>
  <r>
    <n v="100160"/>
    <x v="0"/>
    <m/>
    <m/>
    <m/>
    <x v="0"/>
    <n v="1"/>
    <d v="2020-10-01T00:00:00"/>
    <d v="2021-07-01T00:00:00"/>
    <n v="9"/>
    <n v="0"/>
    <x v="22"/>
    <e v="#DIV/0!"/>
    <x v="0"/>
  </r>
  <r>
    <n v="100160"/>
    <x v="0"/>
    <m/>
    <m/>
    <m/>
    <x v="0"/>
    <n v="2"/>
    <d v="2020-10-01T00:00:00"/>
    <d v="2021-07-01T00:00:00"/>
    <n v="9"/>
    <n v="0"/>
    <x v="23"/>
    <e v="#DIV/0!"/>
    <x v="0"/>
  </r>
  <r>
    <n v="100161"/>
    <x v="0"/>
    <m/>
    <m/>
    <m/>
    <x v="0"/>
    <n v="2"/>
    <d v="2020-10-01T00:00:00"/>
    <d v="2021-06-01T00:00:00"/>
    <n v="8"/>
    <n v="0"/>
    <x v="15"/>
    <e v="#DIV/0!"/>
    <x v="0"/>
  </r>
  <r>
    <n v="100161"/>
    <x v="0"/>
    <m/>
    <m/>
    <m/>
    <x v="0"/>
    <n v="2"/>
    <d v="2020-10-01T00:00:00"/>
    <d v="2021-06-01T00:00:00"/>
    <n v="8"/>
    <n v="0"/>
    <x v="16"/>
    <e v="#DIV/0!"/>
    <x v="0"/>
  </r>
  <r>
    <n v="100161"/>
    <x v="0"/>
    <m/>
    <m/>
    <m/>
    <x v="0"/>
    <n v="2"/>
    <d v="2020-10-01T00:00:00"/>
    <d v="2021-06-01T00:00:00"/>
    <n v="8"/>
    <n v="0"/>
    <x v="17"/>
    <e v="#DIV/0!"/>
    <x v="0"/>
  </r>
  <r>
    <n v="100161"/>
    <x v="0"/>
    <m/>
    <m/>
    <m/>
    <x v="0"/>
    <n v="2"/>
    <d v="2020-10-01T00:00:00"/>
    <d v="2021-06-01T00:00:00"/>
    <n v="8"/>
    <n v="0"/>
    <x v="18"/>
    <e v="#DIV/0!"/>
    <x v="0"/>
  </r>
  <r>
    <n v="100161"/>
    <x v="0"/>
    <m/>
    <m/>
    <m/>
    <x v="0"/>
    <n v="2"/>
    <d v="2020-10-01T00:00:00"/>
    <d v="2021-06-01T00:00:00"/>
    <n v="8"/>
    <n v="0"/>
    <x v="19"/>
    <e v="#DIV/0!"/>
    <x v="0"/>
  </r>
  <r>
    <n v="100161"/>
    <x v="0"/>
    <m/>
    <m/>
    <m/>
    <x v="0"/>
    <n v="2"/>
    <d v="2020-10-01T00:00:00"/>
    <d v="2021-06-01T00:00:00"/>
    <n v="8"/>
    <n v="0"/>
    <x v="20"/>
    <e v="#DIV/0!"/>
    <x v="0"/>
  </r>
  <r>
    <n v="100161"/>
    <x v="0"/>
    <m/>
    <m/>
    <m/>
    <x v="0"/>
    <n v="2"/>
    <d v="2020-10-01T00:00:00"/>
    <d v="2021-06-01T00:00:00"/>
    <n v="8"/>
    <n v="0"/>
    <x v="21"/>
    <e v="#DIV/0!"/>
    <x v="0"/>
  </r>
  <r>
    <n v="100161"/>
    <x v="0"/>
    <m/>
    <m/>
    <m/>
    <x v="0"/>
    <n v="2"/>
    <d v="2020-10-01T00:00:00"/>
    <d v="2021-06-01T00:00:00"/>
    <n v="8"/>
    <n v="0"/>
    <x v="22"/>
    <e v="#DIV/0!"/>
    <x v="0"/>
  </r>
  <r>
    <n v="100161"/>
    <x v="0"/>
    <m/>
    <m/>
    <m/>
    <x v="0"/>
    <n v="2"/>
    <d v="2020-10-01T00:00:00"/>
    <d v="2021-06-01T00:00:00"/>
    <n v="8"/>
    <n v="0"/>
    <x v="23"/>
    <e v="#DIV/0!"/>
    <x v="0"/>
  </r>
  <r>
    <n v="100162"/>
    <x v="0"/>
    <m/>
    <m/>
    <m/>
    <x v="0"/>
    <n v="2"/>
    <d v="2020-10-01T00:00:00"/>
    <d v="2021-07-01T00:00:00"/>
    <n v="9"/>
    <n v="0"/>
    <x v="15"/>
    <e v="#DIV/0!"/>
    <x v="0"/>
  </r>
  <r>
    <n v="100162"/>
    <x v="0"/>
    <m/>
    <m/>
    <m/>
    <x v="0"/>
    <n v="2"/>
    <d v="2020-10-01T00:00:00"/>
    <d v="2021-07-01T00:00:00"/>
    <n v="9"/>
    <n v="0"/>
    <x v="16"/>
    <e v="#DIV/0!"/>
    <x v="0"/>
  </r>
  <r>
    <n v="100162"/>
    <x v="0"/>
    <m/>
    <m/>
    <m/>
    <x v="0"/>
    <n v="2"/>
    <d v="2020-10-01T00:00:00"/>
    <d v="2021-07-01T00:00:00"/>
    <n v="9"/>
    <n v="0"/>
    <x v="17"/>
    <e v="#DIV/0!"/>
    <x v="0"/>
  </r>
  <r>
    <n v="100162"/>
    <x v="0"/>
    <m/>
    <m/>
    <m/>
    <x v="0"/>
    <n v="2"/>
    <d v="2020-10-01T00:00:00"/>
    <d v="2021-07-01T00:00:00"/>
    <n v="9"/>
    <n v="0"/>
    <x v="18"/>
    <e v="#DIV/0!"/>
    <x v="0"/>
  </r>
  <r>
    <n v="100162"/>
    <x v="0"/>
    <m/>
    <m/>
    <m/>
    <x v="0"/>
    <n v="2"/>
    <d v="2020-10-01T00:00:00"/>
    <d v="2021-07-01T00:00:00"/>
    <n v="9"/>
    <n v="0"/>
    <x v="19"/>
    <e v="#DIV/0!"/>
    <x v="0"/>
  </r>
  <r>
    <n v="100162"/>
    <x v="0"/>
    <m/>
    <m/>
    <m/>
    <x v="0"/>
    <n v="2"/>
    <d v="2020-10-01T00:00:00"/>
    <d v="2021-07-01T00:00:00"/>
    <n v="9"/>
    <n v="0"/>
    <x v="20"/>
    <e v="#DIV/0!"/>
    <x v="0"/>
  </r>
  <r>
    <n v="100162"/>
    <x v="0"/>
    <m/>
    <m/>
    <m/>
    <x v="0"/>
    <n v="2"/>
    <d v="2020-10-01T00:00:00"/>
    <d v="2021-07-01T00:00:00"/>
    <n v="9"/>
    <n v="0"/>
    <x v="21"/>
    <e v="#DIV/0!"/>
    <x v="0"/>
  </r>
  <r>
    <n v="100162"/>
    <x v="0"/>
    <m/>
    <m/>
    <m/>
    <x v="0"/>
    <n v="2"/>
    <d v="2020-10-01T00:00:00"/>
    <d v="2021-07-01T00:00:00"/>
    <n v="9"/>
    <n v="0"/>
    <x v="22"/>
    <e v="#DIV/0!"/>
    <x v="0"/>
  </r>
  <r>
    <n v="100162"/>
    <x v="0"/>
    <m/>
    <m/>
    <m/>
    <x v="0"/>
    <n v="2"/>
    <d v="2020-10-01T00:00:00"/>
    <d v="2021-07-01T00:00:00"/>
    <n v="9"/>
    <n v="0"/>
    <x v="23"/>
    <e v="#DIV/0!"/>
    <x v="0"/>
  </r>
  <r>
    <n v="100163"/>
    <x v="0"/>
    <m/>
    <m/>
    <m/>
    <x v="0"/>
    <n v="2"/>
    <d v="2020-10-01T00:00:00"/>
    <d v="2020-11-01T00:00:00"/>
    <n v="1"/>
    <n v="7"/>
    <x v="15"/>
    <e v="#DIV/0!"/>
    <x v="0"/>
  </r>
  <r>
    <n v="100163"/>
    <x v="0"/>
    <m/>
    <m/>
    <m/>
    <x v="0"/>
    <n v="2"/>
    <d v="2020-10-01T00:00:00"/>
    <d v="2020-11-01T00:00:00"/>
    <n v="1"/>
    <n v="7"/>
    <x v="16"/>
    <e v="#DIV/0!"/>
    <x v="0"/>
  </r>
  <r>
    <n v="100164"/>
    <x v="0"/>
    <m/>
    <m/>
    <m/>
    <x v="0"/>
    <n v="34"/>
    <d v="2020-11-01T00:00:00"/>
    <d v="2021-07-01T00:00:00"/>
    <n v="8"/>
    <n v="0"/>
    <x v="16"/>
    <e v="#DIV/0!"/>
    <x v="0"/>
  </r>
  <r>
    <n v="100164"/>
    <x v="1"/>
    <m/>
    <m/>
    <m/>
    <x v="24"/>
    <n v="30"/>
    <d v="2020-11-01T00:00:00"/>
    <d v="2021-07-01T00:00:00"/>
    <n v="8"/>
    <n v="0"/>
    <x v="17"/>
    <n v="10"/>
    <x v="29"/>
  </r>
  <r>
    <n v="100164"/>
    <x v="1"/>
    <m/>
    <m/>
    <m/>
    <x v="22"/>
    <n v="26"/>
    <d v="2020-11-01T00:00:00"/>
    <d v="2021-07-01T00:00:00"/>
    <n v="8"/>
    <n v="0"/>
    <x v="18"/>
    <n v="10"/>
    <x v="27"/>
  </r>
  <r>
    <n v="100164"/>
    <x v="1"/>
    <m/>
    <m/>
    <m/>
    <x v="5"/>
    <n v="29"/>
    <d v="2020-11-01T00:00:00"/>
    <d v="2021-07-01T00:00:00"/>
    <n v="8"/>
    <n v="0"/>
    <x v="19"/>
    <n v="10"/>
    <x v="79"/>
  </r>
  <r>
    <n v="100164"/>
    <x v="1"/>
    <m/>
    <m/>
    <m/>
    <x v="42"/>
    <n v="33"/>
    <d v="2020-11-01T00:00:00"/>
    <d v="2021-07-01T00:00:00"/>
    <n v="8"/>
    <n v="0"/>
    <x v="20"/>
    <n v="10"/>
    <x v="68"/>
  </r>
  <r>
    <n v="100164"/>
    <x v="1"/>
    <m/>
    <m/>
    <m/>
    <x v="42"/>
    <n v="31"/>
    <d v="2020-11-01T00:00:00"/>
    <d v="2021-07-01T00:00:00"/>
    <n v="8"/>
    <n v="0"/>
    <x v="21"/>
    <n v="10"/>
    <x v="68"/>
  </r>
  <r>
    <n v="100164"/>
    <x v="1"/>
    <m/>
    <m/>
    <m/>
    <x v="42"/>
    <n v="54"/>
    <d v="2020-11-01T00:00:00"/>
    <d v="2021-07-01T00:00:00"/>
    <n v="8"/>
    <n v="0"/>
    <x v="22"/>
    <n v="10"/>
    <x v="68"/>
  </r>
  <r>
    <n v="100164"/>
    <x v="1"/>
    <m/>
    <m/>
    <m/>
    <x v="42"/>
    <n v="38"/>
    <d v="2020-11-01T00:00:00"/>
    <d v="2021-07-01T00:00:00"/>
    <n v="8"/>
    <n v="0"/>
    <x v="23"/>
    <n v="10"/>
    <x v="68"/>
  </r>
  <r>
    <n v="100165"/>
    <x v="0"/>
    <m/>
    <m/>
    <m/>
    <x v="0"/>
    <n v="42"/>
    <d v="2020-11-01T00:00:00"/>
    <d v="2021-07-01T00:00:00"/>
    <n v="8"/>
    <n v="0"/>
    <x v="16"/>
    <e v="#DIV/0!"/>
    <x v="0"/>
  </r>
  <r>
    <n v="100165"/>
    <x v="1"/>
    <m/>
    <m/>
    <m/>
    <x v="37"/>
    <n v="43"/>
    <d v="2020-11-01T00:00:00"/>
    <d v="2021-07-01T00:00:00"/>
    <n v="8"/>
    <n v="0"/>
    <x v="17"/>
    <n v="10"/>
    <x v="44"/>
  </r>
  <r>
    <n v="100165"/>
    <x v="1"/>
    <m/>
    <m/>
    <m/>
    <x v="37"/>
    <n v="39"/>
    <d v="2020-11-01T00:00:00"/>
    <d v="2021-07-01T00:00:00"/>
    <n v="8"/>
    <n v="0"/>
    <x v="18"/>
    <n v="10"/>
    <x v="44"/>
  </r>
  <r>
    <n v="100165"/>
    <x v="1"/>
    <m/>
    <m/>
    <m/>
    <x v="31"/>
    <n v="34"/>
    <d v="2020-11-01T00:00:00"/>
    <d v="2021-07-01T00:00:00"/>
    <n v="8"/>
    <n v="0"/>
    <x v="19"/>
    <n v="10"/>
    <x v="32"/>
  </r>
  <r>
    <n v="100165"/>
    <x v="1"/>
    <m/>
    <m/>
    <m/>
    <x v="5"/>
    <n v="35"/>
    <d v="2020-11-01T00:00:00"/>
    <d v="2021-07-01T00:00:00"/>
    <n v="8"/>
    <n v="0"/>
    <x v="20"/>
    <n v="10"/>
    <x v="79"/>
  </r>
  <r>
    <n v="100165"/>
    <x v="1"/>
    <m/>
    <m/>
    <m/>
    <x v="5"/>
    <n v="31"/>
    <d v="2020-11-01T00:00:00"/>
    <d v="2021-07-01T00:00:00"/>
    <n v="8"/>
    <n v="0"/>
    <x v="21"/>
    <n v="10"/>
    <x v="79"/>
  </r>
  <r>
    <n v="100165"/>
    <x v="1"/>
    <m/>
    <m/>
    <m/>
    <x v="5"/>
    <n v="32"/>
    <d v="2020-11-01T00:00:00"/>
    <d v="2021-07-01T00:00:00"/>
    <n v="8"/>
    <n v="0"/>
    <x v="22"/>
    <n v="10"/>
    <x v="79"/>
  </r>
  <r>
    <n v="100165"/>
    <x v="1"/>
    <m/>
    <m/>
    <m/>
    <x v="5"/>
    <n v="35"/>
    <d v="2020-11-01T00:00:00"/>
    <d v="2021-07-01T00:00:00"/>
    <n v="8"/>
    <n v="0"/>
    <x v="23"/>
    <n v="10"/>
    <x v="79"/>
  </r>
  <r>
    <n v="100166"/>
    <x v="0"/>
    <m/>
    <m/>
    <m/>
    <x v="0"/>
    <n v="21"/>
    <d v="2020-11-01T00:00:00"/>
    <d v="2021-07-01T00:00:00"/>
    <n v="8"/>
    <n v="0"/>
    <x v="16"/>
    <e v="#DIV/0!"/>
    <x v="0"/>
  </r>
  <r>
    <n v="100166"/>
    <x v="1"/>
    <m/>
    <m/>
    <m/>
    <x v="26"/>
    <n v="17"/>
    <d v="2020-11-01T00:00:00"/>
    <d v="2021-07-01T00:00:00"/>
    <n v="8"/>
    <n v="0"/>
    <x v="17"/>
    <n v="10"/>
    <x v="50"/>
  </r>
  <r>
    <n v="100166"/>
    <x v="1"/>
    <m/>
    <m/>
    <m/>
    <x v="24"/>
    <n v="20"/>
    <d v="2020-11-01T00:00:00"/>
    <d v="2021-07-01T00:00:00"/>
    <n v="8"/>
    <n v="0"/>
    <x v="18"/>
    <n v="10"/>
    <x v="29"/>
  </r>
  <r>
    <n v="100166"/>
    <x v="1"/>
    <m/>
    <m/>
    <m/>
    <x v="37"/>
    <n v="27"/>
    <d v="2020-11-01T00:00:00"/>
    <d v="2021-07-01T00:00:00"/>
    <n v="8"/>
    <n v="0"/>
    <x v="19"/>
    <n v="10"/>
    <x v="44"/>
  </r>
  <r>
    <n v="100166"/>
    <x v="1"/>
    <m/>
    <m/>
    <m/>
    <x v="52"/>
    <n v="15"/>
    <d v="2020-11-01T00:00:00"/>
    <d v="2021-07-01T00:00:00"/>
    <n v="8"/>
    <n v="0"/>
    <x v="20"/>
    <n v="10"/>
    <x v="67"/>
  </r>
  <r>
    <n v="100166"/>
    <x v="1"/>
    <m/>
    <m/>
    <m/>
    <x v="52"/>
    <n v="23"/>
    <d v="2020-11-01T00:00:00"/>
    <d v="2021-07-01T00:00:00"/>
    <n v="8"/>
    <n v="0"/>
    <x v="21"/>
    <n v="10"/>
    <x v="67"/>
  </r>
  <r>
    <n v="100166"/>
    <x v="1"/>
    <m/>
    <m/>
    <m/>
    <x v="52"/>
    <n v="21"/>
    <d v="2020-11-01T00:00:00"/>
    <d v="2021-07-01T00:00:00"/>
    <n v="8"/>
    <n v="0"/>
    <x v="22"/>
    <n v="10"/>
    <x v="67"/>
  </r>
  <r>
    <n v="100166"/>
    <x v="1"/>
    <m/>
    <m/>
    <m/>
    <x v="52"/>
    <n v="21"/>
    <d v="2020-11-01T00:00:00"/>
    <d v="2021-07-01T00:00:00"/>
    <n v="8"/>
    <n v="0"/>
    <x v="23"/>
    <n v="10"/>
    <x v="67"/>
  </r>
  <r>
    <n v="100167"/>
    <x v="0"/>
    <m/>
    <m/>
    <m/>
    <x v="0"/>
    <n v="77"/>
    <d v="2020-11-01T00:00:00"/>
    <d v="2021-07-01T00:00:00"/>
    <n v="8"/>
    <n v="0"/>
    <x v="16"/>
    <e v="#DIV/0!"/>
    <x v="0"/>
  </r>
  <r>
    <n v="100167"/>
    <x v="3"/>
    <n v="12"/>
    <d v="2021-08-01T00:00:00"/>
    <d v="2022-07-31T00:00:00"/>
    <x v="57"/>
    <n v="74"/>
    <d v="2020-11-01T00:00:00"/>
    <d v="2021-07-01T00:00:00"/>
    <n v="8"/>
    <n v="0"/>
    <x v="17"/>
    <n v="7.875"/>
    <x v="80"/>
  </r>
  <r>
    <n v="100167"/>
    <x v="3"/>
    <n v="12"/>
    <d v="2021-08-01T00:00:00"/>
    <d v="2022-07-31T00:00:00"/>
    <x v="57"/>
    <n v="95"/>
    <d v="2020-11-01T00:00:00"/>
    <d v="2021-07-01T00:00:00"/>
    <n v="8"/>
    <n v="0"/>
    <x v="18"/>
    <n v="15.375"/>
    <x v="81"/>
  </r>
  <r>
    <n v="100167"/>
    <x v="3"/>
    <n v="12"/>
    <d v="2021-08-01T00:00:00"/>
    <d v="2022-07-31T00:00:00"/>
    <x v="57"/>
    <n v="98"/>
    <d v="2020-11-01T00:00:00"/>
    <d v="2021-07-01T00:00:00"/>
    <n v="8"/>
    <n v="0"/>
    <x v="19"/>
    <n v="30"/>
    <x v="82"/>
  </r>
  <r>
    <n v="100167"/>
    <x v="3"/>
    <n v="12"/>
    <d v="2021-08-01T00:00:00"/>
    <d v="2022-07-31T00:00:00"/>
    <x v="57"/>
    <n v="84"/>
    <d v="2020-11-01T00:00:00"/>
    <d v="2021-07-01T00:00:00"/>
    <n v="8"/>
    <n v="0"/>
    <x v="20"/>
    <n v="30"/>
    <x v="82"/>
  </r>
  <r>
    <n v="100167"/>
    <x v="3"/>
    <n v="12"/>
    <d v="2021-08-01T00:00:00"/>
    <d v="2022-07-31T00:00:00"/>
    <x v="57"/>
    <n v="86"/>
    <d v="2020-11-01T00:00:00"/>
    <d v="2021-07-01T00:00:00"/>
    <n v="8"/>
    <n v="0"/>
    <x v="21"/>
    <n v="30"/>
    <x v="82"/>
  </r>
  <r>
    <n v="100167"/>
    <x v="3"/>
    <n v="12"/>
    <d v="2021-08-01T00:00:00"/>
    <d v="2022-07-31T00:00:00"/>
    <x v="57"/>
    <n v="89"/>
    <d v="2020-11-01T00:00:00"/>
    <d v="2021-07-01T00:00:00"/>
    <n v="8"/>
    <n v="0"/>
    <x v="22"/>
    <n v="30"/>
    <x v="82"/>
  </r>
  <r>
    <n v="100167"/>
    <x v="3"/>
    <n v="12"/>
    <d v="2021-08-01T00:00:00"/>
    <d v="2022-07-31T00:00:00"/>
    <x v="57"/>
    <n v="88"/>
    <d v="2020-11-01T00:00:00"/>
    <d v="2021-07-01T00:00:00"/>
    <n v="8"/>
    <n v="0"/>
    <x v="23"/>
    <n v="30"/>
    <x v="82"/>
  </r>
  <r>
    <n v="100168"/>
    <x v="0"/>
    <m/>
    <m/>
    <m/>
    <x v="0"/>
    <n v="2"/>
    <d v="2020-11-01T00:00:00"/>
    <d v="2020-12-01T00:00:00"/>
    <n v="1"/>
    <n v="6"/>
    <x v="16"/>
    <e v="#DIV/0!"/>
    <x v="0"/>
  </r>
  <r>
    <n v="100168"/>
    <x v="0"/>
    <m/>
    <m/>
    <m/>
    <x v="0"/>
    <n v="1"/>
    <d v="2020-11-01T00:00:00"/>
    <d v="2020-12-01T00:00:00"/>
    <n v="1"/>
    <n v="6"/>
    <x v="17"/>
    <e v="#DIV/0!"/>
    <x v="0"/>
  </r>
  <r>
    <n v="100169"/>
    <x v="0"/>
    <m/>
    <m/>
    <m/>
    <x v="0"/>
    <n v="2"/>
    <d v="2020-11-01T00:00:00"/>
    <d v="2021-05-01T00:00:00"/>
    <n v="6"/>
    <n v="1"/>
    <x v="16"/>
    <e v="#DIV/0!"/>
    <x v="0"/>
  </r>
  <r>
    <n v="100169"/>
    <x v="1"/>
    <m/>
    <m/>
    <m/>
    <x v="9"/>
    <n v="2"/>
    <d v="2020-11-01T00:00:00"/>
    <d v="2021-05-01T00:00:00"/>
    <n v="6"/>
    <n v="1"/>
    <x v="17"/>
    <n v="10"/>
    <x v="12"/>
  </r>
  <r>
    <n v="100169"/>
    <x v="1"/>
    <m/>
    <m/>
    <m/>
    <x v="9"/>
    <n v="1"/>
    <d v="2020-11-01T00:00:00"/>
    <d v="2021-05-01T00:00:00"/>
    <n v="6"/>
    <n v="1"/>
    <x v="18"/>
    <n v="10"/>
    <x v="12"/>
  </r>
  <r>
    <n v="100169"/>
    <x v="1"/>
    <m/>
    <m/>
    <m/>
    <x v="9"/>
    <n v="2"/>
    <d v="2020-11-01T00:00:00"/>
    <d v="2021-05-01T00:00:00"/>
    <n v="6"/>
    <n v="1"/>
    <x v="19"/>
    <n v="10"/>
    <x v="12"/>
  </r>
  <r>
    <n v="100169"/>
    <x v="1"/>
    <m/>
    <m/>
    <m/>
    <x v="9"/>
    <n v="1"/>
    <d v="2020-11-01T00:00:00"/>
    <d v="2021-05-01T00:00:00"/>
    <n v="6"/>
    <n v="1"/>
    <x v="20"/>
    <n v="10"/>
    <x v="12"/>
  </r>
  <r>
    <n v="100169"/>
    <x v="1"/>
    <m/>
    <m/>
    <m/>
    <x v="9"/>
    <n v="2"/>
    <d v="2020-11-01T00:00:00"/>
    <d v="2021-05-01T00:00:00"/>
    <n v="6"/>
    <n v="1"/>
    <x v="21"/>
    <n v="10"/>
    <x v="12"/>
  </r>
  <r>
    <n v="100169"/>
    <x v="1"/>
    <m/>
    <m/>
    <m/>
    <x v="9"/>
    <n v="2"/>
    <d v="2020-11-01T00:00:00"/>
    <d v="2021-05-01T00:00:00"/>
    <n v="6"/>
    <n v="1"/>
    <x v="22"/>
    <n v="10"/>
    <x v="12"/>
  </r>
  <r>
    <n v="100170"/>
    <x v="0"/>
    <m/>
    <m/>
    <m/>
    <x v="0"/>
    <n v="2"/>
    <d v="2020-11-01T00:00:00"/>
    <d v="2021-07-01T00:00:00"/>
    <n v="8"/>
    <n v="0"/>
    <x v="16"/>
    <e v="#DIV/0!"/>
    <x v="0"/>
  </r>
  <r>
    <n v="100170"/>
    <x v="1"/>
    <m/>
    <m/>
    <m/>
    <x v="9"/>
    <n v="2"/>
    <d v="2020-11-01T00:00:00"/>
    <d v="2021-07-01T00:00:00"/>
    <n v="8"/>
    <n v="0"/>
    <x v="17"/>
    <n v="10"/>
    <x v="12"/>
  </r>
  <r>
    <n v="100170"/>
    <x v="1"/>
    <m/>
    <m/>
    <m/>
    <x v="9"/>
    <n v="2"/>
    <d v="2020-11-01T00:00:00"/>
    <d v="2021-07-01T00:00:00"/>
    <n v="8"/>
    <n v="0"/>
    <x v="18"/>
    <n v="10"/>
    <x v="12"/>
  </r>
  <r>
    <n v="100170"/>
    <x v="1"/>
    <m/>
    <m/>
    <m/>
    <x v="9"/>
    <n v="2"/>
    <d v="2020-11-01T00:00:00"/>
    <d v="2021-07-01T00:00:00"/>
    <n v="8"/>
    <n v="0"/>
    <x v="19"/>
    <n v="10"/>
    <x v="12"/>
  </r>
  <r>
    <n v="100170"/>
    <x v="1"/>
    <m/>
    <m/>
    <m/>
    <x v="9"/>
    <n v="2"/>
    <d v="2020-11-01T00:00:00"/>
    <d v="2021-07-01T00:00:00"/>
    <n v="8"/>
    <n v="0"/>
    <x v="20"/>
    <n v="10"/>
    <x v="12"/>
  </r>
  <r>
    <n v="100170"/>
    <x v="1"/>
    <m/>
    <m/>
    <m/>
    <x v="9"/>
    <n v="2"/>
    <d v="2020-11-01T00:00:00"/>
    <d v="2021-07-01T00:00:00"/>
    <n v="8"/>
    <n v="0"/>
    <x v="21"/>
    <n v="10"/>
    <x v="12"/>
  </r>
  <r>
    <n v="100170"/>
    <x v="1"/>
    <m/>
    <m/>
    <m/>
    <x v="9"/>
    <n v="2"/>
    <d v="2020-11-01T00:00:00"/>
    <d v="2021-07-01T00:00:00"/>
    <n v="8"/>
    <n v="0"/>
    <x v="22"/>
    <n v="10"/>
    <x v="12"/>
  </r>
  <r>
    <n v="100170"/>
    <x v="1"/>
    <m/>
    <m/>
    <m/>
    <x v="9"/>
    <n v="2"/>
    <d v="2020-11-01T00:00:00"/>
    <d v="2021-07-01T00:00:00"/>
    <n v="8"/>
    <n v="0"/>
    <x v="23"/>
    <n v="10"/>
    <x v="12"/>
  </r>
  <r>
    <n v="100171"/>
    <x v="0"/>
    <m/>
    <m/>
    <m/>
    <x v="0"/>
    <n v="51"/>
    <d v="2020-12-01T00:00:00"/>
    <d v="2021-07-01T00:00:00"/>
    <n v="7"/>
    <n v="0"/>
    <x v="17"/>
    <e v="#DIV/0!"/>
    <x v="0"/>
  </r>
  <r>
    <n v="100171"/>
    <x v="1"/>
    <m/>
    <m/>
    <m/>
    <x v="10"/>
    <n v="61"/>
    <d v="2020-12-01T00:00:00"/>
    <d v="2021-07-01T00:00:00"/>
    <n v="7"/>
    <n v="0"/>
    <x v="18"/>
    <n v="10"/>
    <x v="31"/>
  </r>
  <r>
    <n v="100171"/>
    <x v="1"/>
    <m/>
    <m/>
    <m/>
    <x v="19"/>
    <n v="45"/>
    <d v="2020-12-01T00:00:00"/>
    <d v="2021-07-01T00:00:00"/>
    <n v="7"/>
    <n v="0"/>
    <x v="19"/>
    <n v="10"/>
    <x v="63"/>
  </r>
  <r>
    <n v="100171"/>
    <x v="1"/>
    <m/>
    <m/>
    <m/>
    <x v="46"/>
    <n v="56"/>
    <d v="2020-12-01T00:00:00"/>
    <d v="2021-07-01T00:00:00"/>
    <n v="7"/>
    <n v="0"/>
    <x v="20"/>
    <n v="10"/>
    <x v="58"/>
  </r>
  <r>
    <n v="100171"/>
    <x v="1"/>
    <m/>
    <m/>
    <m/>
    <x v="51"/>
    <n v="53"/>
    <d v="2020-12-01T00:00:00"/>
    <d v="2021-07-01T00:00:00"/>
    <n v="7"/>
    <n v="0"/>
    <x v="21"/>
    <n v="10"/>
    <x v="83"/>
  </r>
  <r>
    <n v="100171"/>
    <x v="1"/>
    <m/>
    <m/>
    <m/>
    <x v="51"/>
    <n v="50"/>
    <d v="2020-12-01T00:00:00"/>
    <d v="2021-07-01T00:00:00"/>
    <n v="7"/>
    <n v="0"/>
    <x v="22"/>
    <n v="10"/>
    <x v="83"/>
  </r>
  <r>
    <n v="100171"/>
    <x v="1"/>
    <m/>
    <m/>
    <m/>
    <x v="51"/>
    <n v="41"/>
    <d v="2020-12-01T00:00:00"/>
    <d v="2021-07-01T00:00:00"/>
    <n v="7"/>
    <n v="0"/>
    <x v="23"/>
    <n v="10"/>
    <x v="83"/>
  </r>
  <r>
    <n v="100172"/>
    <x v="0"/>
    <m/>
    <m/>
    <m/>
    <x v="0"/>
    <n v="14"/>
    <d v="2020-12-01T00:00:00"/>
    <d v="2021-07-01T00:00:00"/>
    <n v="7"/>
    <n v="0"/>
    <x v="17"/>
    <e v="#DIV/0!"/>
    <x v="0"/>
  </r>
  <r>
    <n v="100172"/>
    <x v="2"/>
    <m/>
    <m/>
    <m/>
    <x v="2"/>
    <n v="11"/>
    <d v="2020-12-01T00:00:00"/>
    <d v="2021-07-01T00:00:00"/>
    <n v="7"/>
    <n v="0"/>
    <x v="18"/>
    <n v="25"/>
    <x v="29"/>
  </r>
  <r>
    <n v="100172"/>
    <x v="2"/>
    <m/>
    <m/>
    <m/>
    <x v="40"/>
    <n v="12"/>
    <d v="2020-12-01T00:00:00"/>
    <d v="2021-07-01T00:00:00"/>
    <n v="7"/>
    <n v="0"/>
    <x v="19"/>
    <n v="25"/>
    <x v="49"/>
  </r>
  <r>
    <n v="100172"/>
    <x v="2"/>
    <m/>
    <m/>
    <m/>
    <x v="40"/>
    <n v="11"/>
    <d v="2020-12-01T00:00:00"/>
    <d v="2021-07-01T00:00:00"/>
    <n v="7"/>
    <n v="0"/>
    <x v="20"/>
    <n v="25"/>
    <x v="49"/>
  </r>
  <r>
    <n v="100172"/>
    <x v="2"/>
    <m/>
    <m/>
    <m/>
    <x v="40"/>
    <n v="12"/>
    <d v="2020-12-01T00:00:00"/>
    <d v="2021-07-01T00:00:00"/>
    <n v="7"/>
    <n v="0"/>
    <x v="21"/>
    <n v="25"/>
    <x v="49"/>
  </r>
  <r>
    <n v="100172"/>
    <x v="2"/>
    <m/>
    <m/>
    <m/>
    <x v="40"/>
    <n v="12"/>
    <d v="2020-12-01T00:00:00"/>
    <d v="2021-07-01T00:00:00"/>
    <n v="7"/>
    <n v="0"/>
    <x v="22"/>
    <n v="25"/>
    <x v="49"/>
  </r>
  <r>
    <n v="100172"/>
    <x v="2"/>
    <m/>
    <m/>
    <m/>
    <x v="40"/>
    <n v="13"/>
    <d v="2020-12-01T00:00:00"/>
    <d v="2021-07-01T00:00:00"/>
    <n v="7"/>
    <n v="0"/>
    <x v="23"/>
    <n v="25"/>
    <x v="49"/>
  </r>
  <r>
    <n v="100173"/>
    <x v="0"/>
    <m/>
    <m/>
    <m/>
    <x v="0"/>
    <n v="8"/>
    <d v="2020-12-01T00:00:00"/>
    <d v="2021-02-01T00:00:00"/>
    <n v="2"/>
    <n v="4"/>
    <x v="17"/>
    <e v="#DIV/0!"/>
    <x v="0"/>
  </r>
  <r>
    <n v="100173"/>
    <x v="0"/>
    <m/>
    <m/>
    <m/>
    <x v="0"/>
    <n v="6"/>
    <d v="2020-12-01T00:00:00"/>
    <d v="2021-02-01T00:00:00"/>
    <n v="2"/>
    <n v="4"/>
    <x v="18"/>
    <e v="#DIV/0!"/>
    <x v="0"/>
  </r>
  <r>
    <n v="100173"/>
    <x v="0"/>
    <m/>
    <m/>
    <m/>
    <x v="0"/>
    <n v="6"/>
    <d v="2020-12-01T00:00:00"/>
    <d v="2021-02-01T00:00:00"/>
    <n v="2"/>
    <n v="4"/>
    <x v="19"/>
    <e v="#DIV/0!"/>
    <x v="0"/>
  </r>
  <r>
    <n v="100174"/>
    <x v="0"/>
    <m/>
    <m/>
    <m/>
    <x v="0"/>
    <n v="6"/>
    <d v="2020-12-01T00:00:00"/>
    <d v="2021-04-01T00:00:00"/>
    <n v="4"/>
    <n v="2"/>
    <x v="17"/>
    <e v="#DIV/0!"/>
    <x v="0"/>
  </r>
  <r>
    <n v="100174"/>
    <x v="0"/>
    <m/>
    <m/>
    <m/>
    <x v="0"/>
    <n v="6"/>
    <d v="2020-12-01T00:00:00"/>
    <d v="2021-04-01T00:00:00"/>
    <n v="4"/>
    <n v="2"/>
    <x v="18"/>
    <e v="#DIV/0!"/>
    <x v="0"/>
  </r>
  <r>
    <n v="100174"/>
    <x v="0"/>
    <m/>
    <m/>
    <m/>
    <x v="0"/>
    <n v="7"/>
    <d v="2020-12-01T00:00:00"/>
    <d v="2021-04-01T00:00:00"/>
    <n v="4"/>
    <n v="2"/>
    <x v="19"/>
    <e v="#DIV/0!"/>
    <x v="0"/>
  </r>
  <r>
    <n v="100174"/>
    <x v="0"/>
    <m/>
    <m/>
    <m/>
    <x v="0"/>
    <n v="8"/>
    <d v="2020-12-01T00:00:00"/>
    <d v="2021-04-01T00:00:00"/>
    <n v="4"/>
    <n v="2"/>
    <x v="20"/>
    <e v="#DIV/0!"/>
    <x v="0"/>
  </r>
  <r>
    <n v="100174"/>
    <x v="0"/>
    <m/>
    <m/>
    <m/>
    <x v="0"/>
    <n v="7"/>
    <d v="2020-12-01T00:00:00"/>
    <d v="2021-04-01T00:00:00"/>
    <n v="4"/>
    <n v="2"/>
    <x v="21"/>
    <e v="#DIV/0!"/>
    <x v="0"/>
  </r>
  <r>
    <n v="100175"/>
    <x v="0"/>
    <m/>
    <m/>
    <m/>
    <x v="0"/>
    <n v="7"/>
    <d v="2020-12-01T00:00:00"/>
    <d v="2021-07-01T00:00:00"/>
    <n v="7"/>
    <n v="0"/>
    <x v="17"/>
    <e v="#DIV/0!"/>
    <x v="0"/>
  </r>
  <r>
    <n v="100175"/>
    <x v="1"/>
    <m/>
    <m/>
    <m/>
    <x v="7"/>
    <n v="6"/>
    <d v="2020-12-01T00:00:00"/>
    <d v="2021-07-01T00:00:00"/>
    <n v="7"/>
    <n v="0"/>
    <x v="18"/>
    <n v="10"/>
    <x v="7"/>
  </r>
  <r>
    <n v="100175"/>
    <x v="1"/>
    <m/>
    <m/>
    <m/>
    <x v="7"/>
    <n v="6"/>
    <d v="2020-12-01T00:00:00"/>
    <d v="2021-07-01T00:00:00"/>
    <n v="7"/>
    <n v="0"/>
    <x v="19"/>
    <n v="10"/>
    <x v="7"/>
  </r>
  <r>
    <n v="100175"/>
    <x v="1"/>
    <m/>
    <m/>
    <m/>
    <x v="7"/>
    <n v="7"/>
    <d v="2020-12-01T00:00:00"/>
    <d v="2021-07-01T00:00:00"/>
    <n v="7"/>
    <n v="0"/>
    <x v="20"/>
    <n v="10"/>
    <x v="7"/>
  </r>
  <r>
    <n v="100175"/>
    <x v="1"/>
    <m/>
    <m/>
    <m/>
    <x v="7"/>
    <n v="7"/>
    <d v="2020-12-01T00:00:00"/>
    <d v="2021-07-01T00:00:00"/>
    <n v="7"/>
    <n v="0"/>
    <x v="21"/>
    <n v="10"/>
    <x v="7"/>
  </r>
  <r>
    <n v="100175"/>
    <x v="1"/>
    <m/>
    <m/>
    <m/>
    <x v="7"/>
    <n v="8"/>
    <d v="2020-12-01T00:00:00"/>
    <d v="2021-07-01T00:00:00"/>
    <n v="7"/>
    <n v="0"/>
    <x v="22"/>
    <n v="10"/>
    <x v="7"/>
  </r>
  <r>
    <n v="100175"/>
    <x v="1"/>
    <m/>
    <m/>
    <m/>
    <x v="7"/>
    <n v="6"/>
    <d v="2020-12-01T00:00:00"/>
    <d v="2021-07-01T00:00:00"/>
    <n v="7"/>
    <n v="0"/>
    <x v="23"/>
    <n v="10"/>
    <x v="7"/>
  </r>
  <r>
    <n v="100176"/>
    <x v="0"/>
    <m/>
    <m/>
    <m/>
    <x v="0"/>
    <n v="7"/>
    <d v="2020-12-01T00:00:00"/>
    <d v="2021-05-01T00:00:00"/>
    <n v="5"/>
    <n v="1"/>
    <x v="17"/>
    <e v="#DIV/0!"/>
    <x v="0"/>
  </r>
  <r>
    <n v="100176"/>
    <x v="0"/>
    <m/>
    <m/>
    <m/>
    <x v="0"/>
    <n v="7"/>
    <d v="2020-12-01T00:00:00"/>
    <d v="2021-05-01T00:00:00"/>
    <n v="5"/>
    <n v="1"/>
    <x v="18"/>
    <e v="#DIV/0!"/>
    <x v="0"/>
  </r>
  <r>
    <n v="100176"/>
    <x v="0"/>
    <m/>
    <m/>
    <m/>
    <x v="0"/>
    <n v="6"/>
    <d v="2020-12-01T00:00:00"/>
    <d v="2021-05-01T00:00:00"/>
    <n v="5"/>
    <n v="1"/>
    <x v="19"/>
    <e v="#DIV/0!"/>
    <x v="0"/>
  </r>
  <r>
    <n v="100176"/>
    <x v="0"/>
    <m/>
    <m/>
    <m/>
    <x v="0"/>
    <n v="8"/>
    <d v="2020-12-01T00:00:00"/>
    <d v="2021-05-01T00:00:00"/>
    <n v="5"/>
    <n v="1"/>
    <x v="20"/>
    <e v="#DIV/0!"/>
    <x v="0"/>
  </r>
  <r>
    <n v="100176"/>
    <x v="0"/>
    <m/>
    <m/>
    <m/>
    <x v="0"/>
    <n v="7"/>
    <d v="2020-12-01T00:00:00"/>
    <d v="2021-05-01T00:00:00"/>
    <n v="5"/>
    <n v="1"/>
    <x v="21"/>
    <e v="#DIV/0!"/>
    <x v="0"/>
  </r>
  <r>
    <n v="100176"/>
    <x v="0"/>
    <m/>
    <m/>
    <m/>
    <x v="0"/>
    <n v="6"/>
    <d v="2020-12-01T00:00:00"/>
    <d v="2021-05-01T00:00:00"/>
    <n v="5"/>
    <n v="1"/>
    <x v="22"/>
    <e v="#DIV/0!"/>
    <x v="0"/>
  </r>
  <r>
    <n v="100177"/>
    <x v="0"/>
    <m/>
    <m/>
    <m/>
    <x v="0"/>
    <n v="5"/>
    <d v="2020-12-01T00:00:00"/>
    <d v="2021-02-01T00:00:00"/>
    <n v="2"/>
    <n v="4"/>
    <x v="17"/>
    <e v="#DIV/0!"/>
    <x v="0"/>
  </r>
  <r>
    <n v="100177"/>
    <x v="1"/>
    <m/>
    <m/>
    <m/>
    <x v="6"/>
    <n v="6"/>
    <d v="2020-12-01T00:00:00"/>
    <d v="2021-02-01T00:00:00"/>
    <n v="2"/>
    <n v="4"/>
    <x v="18"/>
    <n v="10"/>
    <x v="6"/>
  </r>
  <r>
    <n v="100177"/>
    <x v="1"/>
    <m/>
    <m/>
    <m/>
    <x v="2"/>
    <n v="6"/>
    <d v="2020-12-01T00:00:00"/>
    <d v="2021-02-01T00:00:00"/>
    <n v="2"/>
    <n v="4"/>
    <x v="19"/>
    <n v="10"/>
    <x v="2"/>
  </r>
  <r>
    <n v="100178"/>
    <x v="0"/>
    <m/>
    <m/>
    <m/>
    <x v="0"/>
    <n v="5"/>
    <d v="2020-12-01T00:00:00"/>
    <d v="2021-07-01T00:00:00"/>
    <n v="7"/>
    <n v="0"/>
    <x v="17"/>
    <e v="#DIV/0!"/>
    <x v="0"/>
  </r>
  <r>
    <n v="100178"/>
    <x v="1"/>
    <m/>
    <m/>
    <m/>
    <x v="1"/>
    <n v="5"/>
    <d v="2020-12-01T00:00:00"/>
    <d v="2021-07-01T00:00:00"/>
    <n v="7"/>
    <n v="0"/>
    <x v="18"/>
    <n v="10"/>
    <x v="1"/>
  </r>
  <r>
    <n v="100178"/>
    <x v="1"/>
    <m/>
    <m/>
    <m/>
    <x v="6"/>
    <n v="5"/>
    <d v="2020-12-01T00:00:00"/>
    <d v="2021-07-01T00:00:00"/>
    <n v="7"/>
    <n v="0"/>
    <x v="19"/>
    <n v="10"/>
    <x v="6"/>
  </r>
  <r>
    <n v="100178"/>
    <x v="1"/>
    <m/>
    <m/>
    <m/>
    <x v="2"/>
    <n v="5"/>
    <d v="2020-12-01T00:00:00"/>
    <d v="2021-07-01T00:00:00"/>
    <n v="7"/>
    <n v="0"/>
    <x v="20"/>
    <n v="10"/>
    <x v="2"/>
  </r>
  <r>
    <n v="100178"/>
    <x v="1"/>
    <m/>
    <m/>
    <m/>
    <x v="2"/>
    <n v="5"/>
    <d v="2020-12-01T00:00:00"/>
    <d v="2021-07-01T00:00:00"/>
    <n v="7"/>
    <n v="0"/>
    <x v="21"/>
    <n v="10"/>
    <x v="2"/>
  </r>
  <r>
    <n v="100178"/>
    <x v="1"/>
    <m/>
    <m/>
    <m/>
    <x v="2"/>
    <n v="4"/>
    <d v="2020-12-01T00:00:00"/>
    <d v="2021-07-01T00:00:00"/>
    <n v="7"/>
    <n v="0"/>
    <x v="22"/>
    <n v="10"/>
    <x v="2"/>
  </r>
  <r>
    <n v="100178"/>
    <x v="1"/>
    <m/>
    <m/>
    <m/>
    <x v="2"/>
    <n v="5"/>
    <d v="2020-12-01T00:00:00"/>
    <d v="2021-07-01T00:00:00"/>
    <n v="7"/>
    <n v="0"/>
    <x v="23"/>
    <n v="10"/>
    <x v="2"/>
  </r>
  <r>
    <n v="100179"/>
    <x v="0"/>
    <m/>
    <m/>
    <m/>
    <x v="0"/>
    <n v="3"/>
    <d v="2020-12-01T00:00:00"/>
    <d v="2021-04-01T00:00:00"/>
    <n v="4"/>
    <n v="2"/>
    <x v="17"/>
    <e v="#DIV/0!"/>
    <x v="0"/>
  </r>
  <r>
    <n v="100179"/>
    <x v="0"/>
    <m/>
    <m/>
    <m/>
    <x v="0"/>
    <n v="3"/>
    <d v="2020-12-01T00:00:00"/>
    <d v="2021-04-01T00:00:00"/>
    <n v="4"/>
    <n v="2"/>
    <x v="18"/>
    <e v="#DIV/0!"/>
    <x v="0"/>
  </r>
  <r>
    <n v="100179"/>
    <x v="0"/>
    <m/>
    <m/>
    <m/>
    <x v="0"/>
    <n v="3"/>
    <d v="2020-12-01T00:00:00"/>
    <d v="2021-04-01T00:00:00"/>
    <n v="4"/>
    <n v="2"/>
    <x v="19"/>
    <e v="#DIV/0!"/>
    <x v="0"/>
  </r>
  <r>
    <n v="100179"/>
    <x v="0"/>
    <m/>
    <m/>
    <m/>
    <x v="0"/>
    <n v="3"/>
    <d v="2020-12-01T00:00:00"/>
    <d v="2021-04-01T00:00:00"/>
    <n v="4"/>
    <n v="2"/>
    <x v="20"/>
    <e v="#DIV/0!"/>
    <x v="0"/>
  </r>
  <r>
    <n v="100179"/>
    <x v="0"/>
    <m/>
    <m/>
    <m/>
    <x v="0"/>
    <n v="3"/>
    <d v="2020-12-01T00:00:00"/>
    <d v="2021-04-01T00:00:00"/>
    <n v="4"/>
    <n v="2"/>
    <x v="21"/>
    <e v="#DIV/0!"/>
    <x v="0"/>
  </r>
  <r>
    <n v="100180"/>
    <x v="0"/>
    <m/>
    <m/>
    <m/>
    <x v="0"/>
    <n v="2"/>
    <d v="2020-12-01T00:00:00"/>
    <d v="2021-02-01T00:00:00"/>
    <n v="2"/>
    <n v="4"/>
    <x v="17"/>
    <e v="#DIV/0!"/>
    <x v="0"/>
  </r>
  <r>
    <n v="100180"/>
    <x v="1"/>
    <m/>
    <m/>
    <m/>
    <x v="9"/>
    <n v="2"/>
    <d v="2020-12-01T00:00:00"/>
    <d v="2021-02-01T00:00:00"/>
    <n v="2"/>
    <n v="4"/>
    <x v="18"/>
    <n v="10"/>
    <x v="12"/>
  </r>
  <r>
    <n v="100180"/>
    <x v="1"/>
    <m/>
    <m/>
    <m/>
    <x v="9"/>
    <n v="2"/>
    <d v="2020-12-01T00:00:00"/>
    <d v="2021-02-01T00:00:00"/>
    <n v="2"/>
    <n v="4"/>
    <x v="19"/>
    <n v="10"/>
    <x v="12"/>
  </r>
  <r>
    <n v="100181"/>
    <x v="0"/>
    <m/>
    <m/>
    <m/>
    <x v="0"/>
    <n v="2"/>
    <d v="2020-12-01T00:00:00"/>
    <d v="2021-05-01T00:00:00"/>
    <n v="5"/>
    <n v="1"/>
    <x v="17"/>
    <e v="#DIV/0!"/>
    <x v="0"/>
  </r>
  <r>
    <n v="100181"/>
    <x v="0"/>
    <m/>
    <m/>
    <m/>
    <x v="0"/>
    <n v="2"/>
    <d v="2020-12-01T00:00:00"/>
    <d v="2021-05-01T00:00:00"/>
    <n v="5"/>
    <n v="1"/>
    <x v="18"/>
    <e v="#DIV/0!"/>
    <x v="0"/>
  </r>
  <r>
    <n v="100181"/>
    <x v="0"/>
    <m/>
    <m/>
    <m/>
    <x v="0"/>
    <n v="2"/>
    <d v="2020-12-01T00:00:00"/>
    <d v="2021-05-01T00:00:00"/>
    <n v="5"/>
    <n v="1"/>
    <x v="19"/>
    <e v="#DIV/0!"/>
    <x v="0"/>
  </r>
  <r>
    <n v="100181"/>
    <x v="0"/>
    <m/>
    <m/>
    <m/>
    <x v="0"/>
    <n v="2"/>
    <d v="2020-12-01T00:00:00"/>
    <d v="2021-05-01T00:00:00"/>
    <n v="5"/>
    <n v="1"/>
    <x v="20"/>
    <e v="#DIV/0!"/>
    <x v="0"/>
  </r>
  <r>
    <n v="100181"/>
    <x v="0"/>
    <m/>
    <m/>
    <m/>
    <x v="0"/>
    <n v="1"/>
    <d v="2020-12-01T00:00:00"/>
    <d v="2021-05-01T00:00:00"/>
    <n v="5"/>
    <n v="1"/>
    <x v="21"/>
    <e v="#DIV/0!"/>
    <x v="0"/>
  </r>
  <r>
    <n v="100181"/>
    <x v="0"/>
    <m/>
    <m/>
    <m/>
    <x v="0"/>
    <n v="2"/>
    <d v="2020-12-01T00:00:00"/>
    <d v="2021-05-01T00:00:00"/>
    <n v="5"/>
    <n v="1"/>
    <x v="22"/>
    <e v="#DIV/0!"/>
    <x v="0"/>
  </r>
  <r>
    <n v="100182"/>
    <x v="0"/>
    <m/>
    <m/>
    <m/>
    <x v="0"/>
    <n v="2"/>
    <d v="2020-12-01T00:00:00"/>
    <d v="2021-03-01T00:00:00"/>
    <n v="3"/>
    <n v="3"/>
    <x v="17"/>
    <e v="#DIV/0!"/>
    <x v="0"/>
  </r>
  <r>
    <n v="100182"/>
    <x v="0"/>
    <m/>
    <m/>
    <m/>
    <x v="0"/>
    <n v="2"/>
    <d v="2020-12-01T00:00:00"/>
    <d v="2021-03-01T00:00:00"/>
    <n v="3"/>
    <n v="3"/>
    <x v="18"/>
    <e v="#DIV/0!"/>
    <x v="0"/>
  </r>
  <r>
    <n v="100182"/>
    <x v="0"/>
    <m/>
    <m/>
    <m/>
    <x v="0"/>
    <n v="2"/>
    <d v="2020-12-01T00:00:00"/>
    <d v="2021-03-01T00:00:00"/>
    <n v="3"/>
    <n v="3"/>
    <x v="19"/>
    <e v="#DIV/0!"/>
    <x v="0"/>
  </r>
  <r>
    <n v="100182"/>
    <x v="0"/>
    <m/>
    <m/>
    <m/>
    <x v="0"/>
    <n v="2"/>
    <d v="2020-12-01T00:00:00"/>
    <d v="2021-03-01T00:00:00"/>
    <n v="3"/>
    <n v="3"/>
    <x v="20"/>
    <e v="#DIV/0!"/>
    <x v="0"/>
  </r>
  <r>
    <n v="100183"/>
    <x v="0"/>
    <m/>
    <m/>
    <m/>
    <x v="0"/>
    <n v="39"/>
    <d v="2021-01-01T00:00:00"/>
    <d v="2021-07-01T00:00:00"/>
    <n v="6"/>
    <n v="0"/>
    <x v="18"/>
    <e v="#DIV/0!"/>
    <x v="0"/>
  </r>
  <r>
    <n v="100183"/>
    <x v="1"/>
    <m/>
    <m/>
    <m/>
    <x v="40"/>
    <n v="39"/>
    <d v="2021-01-01T00:00:00"/>
    <d v="2021-07-01T00:00:00"/>
    <n v="6"/>
    <n v="0"/>
    <x v="19"/>
    <n v="10"/>
    <x v="56"/>
  </r>
  <r>
    <n v="100183"/>
    <x v="1"/>
    <m/>
    <m/>
    <m/>
    <x v="58"/>
    <n v="39"/>
    <d v="2021-01-01T00:00:00"/>
    <d v="2021-07-01T00:00:00"/>
    <n v="6"/>
    <n v="0"/>
    <x v="20"/>
    <n v="10"/>
    <x v="84"/>
  </r>
  <r>
    <n v="100183"/>
    <x v="1"/>
    <m/>
    <m/>
    <m/>
    <x v="46"/>
    <n v="49"/>
    <d v="2021-01-01T00:00:00"/>
    <d v="2021-07-01T00:00:00"/>
    <n v="6"/>
    <n v="0"/>
    <x v="21"/>
    <n v="10"/>
    <x v="58"/>
  </r>
  <r>
    <n v="100183"/>
    <x v="1"/>
    <m/>
    <m/>
    <m/>
    <x v="46"/>
    <n v="43"/>
    <d v="2021-01-01T00:00:00"/>
    <d v="2021-07-01T00:00:00"/>
    <n v="6"/>
    <n v="0"/>
    <x v="22"/>
    <n v="10"/>
    <x v="58"/>
  </r>
  <r>
    <n v="100183"/>
    <x v="1"/>
    <m/>
    <m/>
    <m/>
    <x v="46"/>
    <n v="35"/>
    <d v="2021-01-01T00:00:00"/>
    <d v="2021-07-01T00:00:00"/>
    <n v="6"/>
    <n v="0"/>
    <x v="23"/>
    <n v="10"/>
    <x v="58"/>
  </r>
  <r>
    <n v="100184"/>
    <x v="0"/>
    <m/>
    <m/>
    <m/>
    <x v="0"/>
    <n v="32"/>
    <d v="2021-01-01T00:00:00"/>
    <d v="2021-07-01T00:00:00"/>
    <n v="6"/>
    <n v="0"/>
    <x v="18"/>
    <e v="#DIV/0!"/>
    <x v="0"/>
  </r>
  <r>
    <n v="100184"/>
    <x v="1"/>
    <m/>
    <m/>
    <m/>
    <x v="24"/>
    <n v="29"/>
    <d v="2021-01-01T00:00:00"/>
    <d v="2021-07-01T00:00:00"/>
    <n v="6"/>
    <n v="0"/>
    <x v="19"/>
    <n v="10"/>
    <x v="29"/>
  </r>
  <r>
    <n v="100184"/>
    <x v="1"/>
    <m/>
    <m/>
    <m/>
    <x v="37"/>
    <n v="30"/>
    <d v="2021-01-01T00:00:00"/>
    <d v="2021-07-01T00:00:00"/>
    <n v="6"/>
    <n v="0"/>
    <x v="20"/>
    <n v="10"/>
    <x v="44"/>
  </r>
  <r>
    <n v="100184"/>
    <x v="1"/>
    <m/>
    <m/>
    <m/>
    <x v="27"/>
    <n v="33"/>
    <d v="2021-01-01T00:00:00"/>
    <d v="2021-07-01T00:00:00"/>
    <n v="6"/>
    <n v="0"/>
    <x v="21"/>
    <n v="10"/>
    <x v="33"/>
  </r>
  <r>
    <n v="100184"/>
    <x v="1"/>
    <m/>
    <m/>
    <m/>
    <x v="27"/>
    <n v="27"/>
    <d v="2021-01-01T00:00:00"/>
    <d v="2021-07-01T00:00:00"/>
    <n v="6"/>
    <n v="0"/>
    <x v="22"/>
    <n v="10"/>
    <x v="33"/>
  </r>
  <r>
    <n v="100184"/>
    <x v="1"/>
    <m/>
    <m/>
    <m/>
    <x v="27"/>
    <n v="40"/>
    <d v="2021-01-01T00:00:00"/>
    <d v="2021-07-01T00:00:00"/>
    <n v="6"/>
    <n v="0"/>
    <x v="23"/>
    <n v="10"/>
    <x v="33"/>
  </r>
  <r>
    <n v="100185"/>
    <x v="0"/>
    <m/>
    <m/>
    <m/>
    <x v="0"/>
    <n v="14"/>
    <d v="2021-01-01T00:00:00"/>
    <d v="2021-06-01T00:00:00"/>
    <n v="5"/>
    <n v="0"/>
    <x v="18"/>
    <e v="#DIV/0!"/>
    <x v="0"/>
  </r>
  <r>
    <n v="100185"/>
    <x v="0"/>
    <m/>
    <m/>
    <m/>
    <x v="0"/>
    <n v="15"/>
    <d v="2021-01-01T00:00:00"/>
    <d v="2021-06-01T00:00:00"/>
    <n v="5"/>
    <n v="0"/>
    <x v="19"/>
    <e v="#DIV/0!"/>
    <x v="0"/>
  </r>
  <r>
    <n v="100185"/>
    <x v="0"/>
    <m/>
    <m/>
    <m/>
    <x v="0"/>
    <n v="13"/>
    <d v="2021-01-01T00:00:00"/>
    <d v="2021-06-01T00:00:00"/>
    <n v="5"/>
    <n v="0"/>
    <x v="20"/>
    <e v="#DIV/0!"/>
    <x v="0"/>
  </r>
  <r>
    <n v="100185"/>
    <x v="0"/>
    <m/>
    <m/>
    <m/>
    <x v="0"/>
    <n v="11"/>
    <d v="2021-01-01T00:00:00"/>
    <d v="2021-06-01T00:00:00"/>
    <n v="5"/>
    <n v="0"/>
    <x v="21"/>
    <e v="#DIV/0!"/>
    <x v="0"/>
  </r>
  <r>
    <n v="100185"/>
    <x v="0"/>
    <m/>
    <m/>
    <m/>
    <x v="0"/>
    <n v="13"/>
    <d v="2021-01-01T00:00:00"/>
    <d v="2021-06-01T00:00:00"/>
    <n v="5"/>
    <n v="0"/>
    <x v="22"/>
    <e v="#DIV/0!"/>
    <x v="0"/>
  </r>
  <r>
    <n v="100185"/>
    <x v="0"/>
    <m/>
    <m/>
    <m/>
    <x v="0"/>
    <n v="16"/>
    <d v="2021-01-01T00:00:00"/>
    <d v="2021-06-01T00:00:00"/>
    <n v="5"/>
    <n v="0"/>
    <x v="23"/>
    <e v="#DIV/0!"/>
    <x v="0"/>
  </r>
  <r>
    <n v="100186"/>
    <x v="0"/>
    <m/>
    <m/>
    <m/>
    <x v="0"/>
    <n v="22"/>
    <d v="2021-01-01T00:00:00"/>
    <d v="2021-07-01T00:00:00"/>
    <n v="6"/>
    <n v="0"/>
    <x v="18"/>
    <e v="#DIV/0!"/>
    <x v="0"/>
  </r>
  <r>
    <n v="100186"/>
    <x v="3"/>
    <n v="12"/>
    <d v="2022-05-01T00:00:00"/>
    <d v="2023-04-30T00:00:00"/>
    <x v="31"/>
    <n v="23"/>
    <d v="2021-01-01T00:00:00"/>
    <d v="2021-07-01T00:00:00"/>
    <n v="6"/>
    <n v="0"/>
    <x v="19"/>
    <n v="18"/>
    <x v="40"/>
  </r>
  <r>
    <n v="100186"/>
    <x v="3"/>
    <n v="12"/>
    <d v="2022-05-01T00:00:00"/>
    <d v="2023-04-30T00:00:00"/>
    <x v="31"/>
    <n v="26"/>
    <d v="2021-01-01T00:00:00"/>
    <d v="2021-07-01T00:00:00"/>
    <n v="6"/>
    <n v="0"/>
    <x v="20"/>
    <n v="16.8"/>
    <x v="85"/>
  </r>
  <r>
    <n v="100186"/>
    <x v="3"/>
    <n v="12"/>
    <d v="2022-05-01T00:00:00"/>
    <d v="2023-04-30T00:00:00"/>
    <x v="31"/>
    <n v="23"/>
    <d v="2021-01-01T00:00:00"/>
    <d v="2021-07-01T00:00:00"/>
    <n v="6"/>
    <n v="0"/>
    <x v="21"/>
    <n v="24"/>
    <x v="55"/>
  </r>
  <r>
    <n v="100186"/>
    <x v="3"/>
    <n v="12"/>
    <d v="2022-05-01T00:00:00"/>
    <d v="2023-04-30T00:00:00"/>
    <x v="31"/>
    <n v="30"/>
    <d v="2021-01-01T00:00:00"/>
    <d v="2021-07-01T00:00:00"/>
    <n v="6"/>
    <n v="0"/>
    <x v="22"/>
    <n v="30"/>
    <x v="86"/>
  </r>
  <r>
    <n v="100186"/>
    <x v="3"/>
    <n v="12"/>
    <d v="2022-05-01T00:00:00"/>
    <d v="2023-04-30T00:00:00"/>
    <x v="31"/>
    <n v="27"/>
    <d v="2021-01-01T00:00:00"/>
    <d v="2021-07-01T00:00:00"/>
    <n v="6"/>
    <n v="0"/>
    <x v="23"/>
    <n v="30"/>
    <x v="86"/>
  </r>
  <r>
    <n v="100187"/>
    <x v="0"/>
    <m/>
    <m/>
    <m/>
    <x v="0"/>
    <n v="3"/>
    <d v="2021-01-01T00:00:00"/>
    <d v="2021-07-01T00:00:00"/>
    <n v="6"/>
    <n v="0"/>
    <x v="18"/>
    <e v="#DIV/0!"/>
    <x v="0"/>
  </r>
  <r>
    <n v="100187"/>
    <x v="0"/>
    <m/>
    <m/>
    <m/>
    <x v="0"/>
    <n v="3"/>
    <d v="2021-01-01T00:00:00"/>
    <d v="2021-07-01T00:00:00"/>
    <n v="6"/>
    <n v="0"/>
    <x v="19"/>
    <e v="#DIV/0!"/>
    <x v="0"/>
  </r>
  <r>
    <n v="100187"/>
    <x v="0"/>
    <m/>
    <m/>
    <m/>
    <x v="0"/>
    <n v="4"/>
    <d v="2021-01-01T00:00:00"/>
    <d v="2021-07-01T00:00:00"/>
    <n v="6"/>
    <n v="0"/>
    <x v="20"/>
    <e v="#DIV/0!"/>
    <x v="0"/>
  </r>
  <r>
    <n v="100187"/>
    <x v="0"/>
    <m/>
    <m/>
    <m/>
    <x v="0"/>
    <n v="4"/>
    <d v="2021-01-01T00:00:00"/>
    <d v="2021-07-01T00:00:00"/>
    <n v="6"/>
    <n v="0"/>
    <x v="21"/>
    <e v="#DIV/0!"/>
    <x v="0"/>
  </r>
  <r>
    <n v="100187"/>
    <x v="0"/>
    <m/>
    <m/>
    <m/>
    <x v="0"/>
    <n v="4"/>
    <d v="2021-01-01T00:00:00"/>
    <d v="2021-07-01T00:00:00"/>
    <n v="6"/>
    <n v="0"/>
    <x v="22"/>
    <e v="#DIV/0!"/>
    <x v="0"/>
  </r>
  <r>
    <n v="100187"/>
    <x v="0"/>
    <m/>
    <m/>
    <m/>
    <x v="0"/>
    <n v="5"/>
    <d v="2021-01-01T00:00:00"/>
    <d v="2021-07-01T00:00:00"/>
    <n v="6"/>
    <n v="0"/>
    <x v="23"/>
    <e v="#DIV/0!"/>
    <x v="0"/>
  </r>
  <r>
    <n v="100188"/>
    <x v="0"/>
    <m/>
    <m/>
    <m/>
    <x v="0"/>
    <n v="2"/>
    <d v="2021-01-01T00:00:00"/>
    <d v="2021-06-01T00:00:00"/>
    <n v="5"/>
    <n v="0"/>
    <x v="18"/>
    <e v="#DIV/0!"/>
    <x v="0"/>
  </r>
  <r>
    <n v="100188"/>
    <x v="0"/>
    <m/>
    <m/>
    <m/>
    <x v="0"/>
    <n v="2"/>
    <d v="2021-01-01T00:00:00"/>
    <d v="2021-06-01T00:00:00"/>
    <n v="5"/>
    <n v="0"/>
    <x v="19"/>
    <e v="#DIV/0!"/>
    <x v="0"/>
  </r>
  <r>
    <n v="100188"/>
    <x v="0"/>
    <m/>
    <m/>
    <m/>
    <x v="0"/>
    <n v="2"/>
    <d v="2021-01-01T00:00:00"/>
    <d v="2021-06-01T00:00:00"/>
    <n v="5"/>
    <n v="0"/>
    <x v="20"/>
    <e v="#DIV/0!"/>
    <x v="0"/>
  </r>
  <r>
    <n v="100188"/>
    <x v="0"/>
    <m/>
    <m/>
    <m/>
    <x v="0"/>
    <n v="2"/>
    <d v="2021-01-01T00:00:00"/>
    <d v="2021-06-01T00:00:00"/>
    <n v="5"/>
    <n v="0"/>
    <x v="21"/>
    <e v="#DIV/0!"/>
    <x v="0"/>
  </r>
  <r>
    <n v="100188"/>
    <x v="0"/>
    <m/>
    <m/>
    <m/>
    <x v="0"/>
    <n v="2"/>
    <d v="2021-01-01T00:00:00"/>
    <d v="2021-06-01T00:00:00"/>
    <n v="5"/>
    <n v="0"/>
    <x v="22"/>
    <e v="#DIV/0!"/>
    <x v="0"/>
  </r>
  <r>
    <n v="100188"/>
    <x v="0"/>
    <m/>
    <m/>
    <m/>
    <x v="0"/>
    <n v="1"/>
    <d v="2021-01-01T00:00:00"/>
    <d v="2021-06-01T00:00:00"/>
    <n v="5"/>
    <n v="0"/>
    <x v="23"/>
    <e v="#DIV/0!"/>
    <x v="0"/>
  </r>
  <r>
    <n v="100189"/>
    <x v="0"/>
    <m/>
    <m/>
    <m/>
    <x v="0"/>
    <n v="2"/>
    <d v="2021-01-01T00:00:00"/>
    <d v="2021-05-01T00:00:00"/>
    <n v="4"/>
    <n v="1"/>
    <x v="18"/>
    <e v="#DIV/0!"/>
    <x v="0"/>
  </r>
  <r>
    <n v="100189"/>
    <x v="0"/>
    <m/>
    <m/>
    <m/>
    <x v="0"/>
    <n v="2"/>
    <d v="2021-01-01T00:00:00"/>
    <d v="2021-05-01T00:00:00"/>
    <n v="4"/>
    <n v="1"/>
    <x v="19"/>
    <e v="#DIV/0!"/>
    <x v="0"/>
  </r>
  <r>
    <n v="100189"/>
    <x v="0"/>
    <m/>
    <m/>
    <m/>
    <x v="0"/>
    <n v="2"/>
    <d v="2021-01-01T00:00:00"/>
    <d v="2021-05-01T00:00:00"/>
    <n v="4"/>
    <n v="1"/>
    <x v="20"/>
    <e v="#DIV/0!"/>
    <x v="0"/>
  </r>
  <r>
    <n v="100189"/>
    <x v="0"/>
    <m/>
    <m/>
    <m/>
    <x v="0"/>
    <n v="2"/>
    <d v="2021-01-01T00:00:00"/>
    <d v="2021-05-01T00:00:00"/>
    <n v="4"/>
    <n v="1"/>
    <x v="21"/>
    <e v="#DIV/0!"/>
    <x v="0"/>
  </r>
  <r>
    <n v="100189"/>
    <x v="0"/>
    <m/>
    <m/>
    <m/>
    <x v="0"/>
    <n v="2"/>
    <d v="2021-01-01T00:00:00"/>
    <d v="2021-05-01T00:00:00"/>
    <n v="4"/>
    <n v="1"/>
    <x v="22"/>
    <e v="#DIV/0!"/>
    <x v="0"/>
  </r>
  <r>
    <n v="100190"/>
    <x v="0"/>
    <m/>
    <m/>
    <m/>
    <x v="0"/>
    <n v="2"/>
    <d v="2021-01-01T00:00:00"/>
    <d v="2021-05-01T00:00:00"/>
    <n v="4"/>
    <n v="1"/>
    <x v="18"/>
    <e v="#DIV/0!"/>
    <x v="0"/>
  </r>
  <r>
    <n v="100190"/>
    <x v="0"/>
    <m/>
    <m/>
    <m/>
    <x v="0"/>
    <n v="2"/>
    <d v="2021-01-01T00:00:00"/>
    <d v="2021-05-01T00:00:00"/>
    <n v="4"/>
    <n v="1"/>
    <x v="19"/>
    <e v="#DIV/0!"/>
    <x v="0"/>
  </r>
  <r>
    <n v="100190"/>
    <x v="0"/>
    <m/>
    <m/>
    <m/>
    <x v="0"/>
    <n v="2"/>
    <d v="2021-01-01T00:00:00"/>
    <d v="2021-05-01T00:00:00"/>
    <n v="4"/>
    <n v="1"/>
    <x v="20"/>
    <e v="#DIV/0!"/>
    <x v="0"/>
  </r>
  <r>
    <n v="100190"/>
    <x v="0"/>
    <m/>
    <m/>
    <m/>
    <x v="0"/>
    <n v="1"/>
    <d v="2021-01-01T00:00:00"/>
    <d v="2021-05-01T00:00:00"/>
    <n v="4"/>
    <n v="1"/>
    <x v="21"/>
    <e v="#DIV/0!"/>
    <x v="0"/>
  </r>
  <r>
    <n v="100190"/>
    <x v="0"/>
    <m/>
    <m/>
    <m/>
    <x v="0"/>
    <n v="2"/>
    <d v="2021-01-01T00:00:00"/>
    <d v="2021-05-01T00:00:00"/>
    <n v="4"/>
    <n v="1"/>
    <x v="22"/>
    <e v="#DIV/0!"/>
    <x v="0"/>
  </r>
  <r>
    <n v="100191"/>
    <x v="0"/>
    <m/>
    <m/>
    <m/>
    <x v="0"/>
    <n v="2"/>
    <d v="2021-01-01T00:00:00"/>
    <d v="2021-07-01T00:00:00"/>
    <n v="6"/>
    <n v="0"/>
    <x v="18"/>
    <e v="#DIV/0!"/>
    <x v="0"/>
  </r>
  <r>
    <n v="100191"/>
    <x v="1"/>
    <m/>
    <m/>
    <m/>
    <x v="9"/>
    <n v="2"/>
    <d v="2021-01-01T00:00:00"/>
    <d v="2021-07-01T00:00:00"/>
    <n v="6"/>
    <n v="0"/>
    <x v="19"/>
    <n v="10"/>
    <x v="12"/>
  </r>
  <r>
    <n v="100191"/>
    <x v="1"/>
    <m/>
    <m/>
    <m/>
    <x v="9"/>
    <n v="2"/>
    <d v="2021-01-01T00:00:00"/>
    <d v="2021-07-01T00:00:00"/>
    <n v="6"/>
    <n v="0"/>
    <x v="20"/>
    <n v="10"/>
    <x v="12"/>
  </r>
  <r>
    <n v="100191"/>
    <x v="1"/>
    <m/>
    <m/>
    <m/>
    <x v="9"/>
    <n v="2"/>
    <d v="2021-01-01T00:00:00"/>
    <d v="2021-07-01T00:00:00"/>
    <n v="6"/>
    <n v="0"/>
    <x v="21"/>
    <n v="10"/>
    <x v="12"/>
  </r>
  <r>
    <n v="100191"/>
    <x v="1"/>
    <m/>
    <m/>
    <m/>
    <x v="9"/>
    <n v="2"/>
    <d v="2021-01-01T00:00:00"/>
    <d v="2021-07-01T00:00:00"/>
    <n v="6"/>
    <n v="0"/>
    <x v="22"/>
    <n v="10"/>
    <x v="12"/>
  </r>
  <r>
    <n v="100191"/>
    <x v="1"/>
    <m/>
    <m/>
    <m/>
    <x v="9"/>
    <n v="2"/>
    <d v="2021-01-01T00:00:00"/>
    <d v="2021-07-01T00:00:00"/>
    <n v="6"/>
    <n v="0"/>
    <x v="23"/>
    <n v="10"/>
    <x v="12"/>
  </r>
  <r>
    <n v="100192"/>
    <x v="0"/>
    <m/>
    <m/>
    <m/>
    <x v="0"/>
    <n v="62"/>
    <d v="2021-02-01T00:00:00"/>
    <d v="2021-07-01T00:00:00"/>
    <n v="5"/>
    <n v="0"/>
    <x v="19"/>
    <e v="#DIV/0!"/>
    <x v="0"/>
  </r>
  <r>
    <n v="100192"/>
    <x v="1"/>
    <m/>
    <m/>
    <m/>
    <x v="33"/>
    <n v="68"/>
    <d v="2021-02-01T00:00:00"/>
    <d v="2021-07-01T00:00:00"/>
    <n v="5"/>
    <n v="0"/>
    <x v="20"/>
    <n v="10"/>
    <x v="38"/>
  </r>
  <r>
    <n v="100192"/>
    <x v="1"/>
    <m/>
    <m/>
    <m/>
    <x v="43"/>
    <n v="83"/>
    <d v="2021-02-01T00:00:00"/>
    <d v="2021-07-01T00:00:00"/>
    <n v="5"/>
    <n v="0"/>
    <x v="21"/>
    <n v="10"/>
    <x v="87"/>
  </r>
  <r>
    <n v="100192"/>
    <x v="1"/>
    <m/>
    <m/>
    <m/>
    <x v="49"/>
    <n v="73"/>
    <d v="2021-02-01T00:00:00"/>
    <d v="2021-07-01T00:00:00"/>
    <n v="5"/>
    <n v="0"/>
    <x v="22"/>
    <n v="10"/>
    <x v="88"/>
  </r>
  <r>
    <n v="100192"/>
    <x v="1"/>
    <m/>
    <m/>
    <m/>
    <x v="20"/>
    <n v="71"/>
    <d v="2021-02-01T00:00:00"/>
    <d v="2021-07-01T00:00:00"/>
    <n v="5"/>
    <n v="0"/>
    <x v="23"/>
    <n v="10"/>
    <x v="89"/>
  </r>
  <r>
    <n v="100193"/>
    <x v="0"/>
    <m/>
    <m/>
    <m/>
    <x v="0"/>
    <n v="73"/>
    <d v="2021-02-01T00:00:00"/>
    <d v="2021-07-01T00:00:00"/>
    <n v="5"/>
    <n v="0"/>
    <x v="19"/>
    <e v="#DIV/0!"/>
    <x v="0"/>
  </r>
  <r>
    <n v="100193"/>
    <x v="1"/>
    <m/>
    <m/>
    <m/>
    <x v="37"/>
    <n v="76"/>
    <d v="2021-02-01T00:00:00"/>
    <d v="2021-07-01T00:00:00"/>
    <n v="5"/>
    <n v="0"/>
    <x v="20"/>
    <n v="10"/>
    <x v="44"/>
  </r>
  <r>
    <n v="100193"/>
    <x v="1"/>
    <m/>
    <m/>
    <m/>
    <x v="4"/>
    <n v="68"/>
    <d v="2021-02-01T00:00:00"/>
    <d v="2021-07-01T00:00:00"/>
    <n v="5"/>
    <n v="0"/>
    <x v="21"/>
    <n v="10"/>
    <x v="90"/>
  </r>
  <r>
    <n v="100193"/>
    <x v="1"/>
    <m/>
    <m/>
    <m/>
    <x v="43"/>
    <n v="70"/>
    <d v="2021-02-01T00:00:00"/>
    <d v="2021-07-01T00:00:00"/>
    <n v="5"/>
    <n v="0"/>
    <x v="22"/>
    <n v="10"/>
    <x v="87"/>
  </r>
  <r>
    <n v="100193"/>
    <x v="1"/>
    <m/>
    <m/>
    <m/>
    <x v="20"/>
    <n v="51"/>
    <d v="2021-02-01T00:00:00"/>
    <d v="2021-07-01T00:00:00"/>
    <n v="5"/>
    <n v="0"/>
    <x v="23"/>
    <n v="10"/>
    <x v="89"/>
  </r>
  <r>
    <n v="100194"/>
    <x v="0"/>
    <m/>
    <m/>
    <m/>
    <x v="0"/>
    <n v="73"/>
    <d v="2021-02-01T00:00:00"/>
    <d v="2021-07-01T00:00:00"/>
    <n v="5"/>
    <n v="0"/>
    <x v="19"/>
    <e v="#DIV/0!"/>
    <x v="0"/>
  </r>
  <r>
    <n v="100194"/>
    <x v="1"/>
    <m/>
    <m/>
    <m/>
    <x v="37"/>
    <n v="60"/>
    <d v="2021-02-01T00:00:00"/>
    <d v="2021-07-01T00:00:00"/>
    <n v="5"/>
    <n v="0"/>
    <x v="20"/>
    <n v="10"/>
    <x v="44"/>
  </r>
  <r>
    <n v="100194"/>
    <x v="1"/>
    <m/>
    <m/>
    <m/>
    <x v="5"/>
    <n v="64"/>
    <d v="2021-02-01T00:00:00"/>
    <d v="2021-07-01T00:00:00"/>
    <n v="5"/>
    <n v="0"/>
    <x v="21"/>
    <n v="10"/>
    <x v="79"/>
  </r>
  <r>
    <n v="100194"/>
    <x v="1"/>
    <m/>
    <m/>
    <m/>
    <x v="12"/>
    <n v="77"/>
    <d v="2021-02-01T00:00:00"/>
    <d v="2021-07-01T00:00:00"/>
    <n v="5"/>
    <n v="0"/>
    <x v="22"/>
    <n v="10"/>
    <x v="91"/>
  </r>
  <r>
    <n v="100194"/>
    <x v="1"/>
    <m/>
    <m/>
    <m/>
    <x v="56"/>
    <n v="60"/>
    <d v="2021-02-01T00:00:00"/>
    <d v="2021-07-01T00:00:00"/>
    <n v="5"/>
    <n v="0"/>
    <x v="23"/>
    <n v="10"/>
    <x v="92"/>
  </r>
  <r>
    <n v="100195"/>
    <x v="0"/>
    <m/>
    <m/>
    <m/>
    <x v="0"/>
    <n v="51"/>
    <d v="2021-02-01T00:00:00"/>
    <d v="2021-07-01T00:00:00"/>
    <n v="5"/>
    <n v="0"/>
    <x v="19"/>
    <e v="#DIV/0!"/>
    <x v="0"/>
  </r>
  <r>
    <n v="100195"/>
    <x v="1"/>
    <m/>
    <m/>
    <m/>
    <x v="39"/>
    <n v="63"/>
    <d v="2021-02-01T00:00:00"/>
    <d v="2021-07-01T00:00:00"/>
    <n v="5"/>
    <n v="0"/>
    <x v="20"/>
    <n v="10"/>
    <x v="48"/>
  </r>
  <r>
    <n v="100195"/>
    <x v="1"/>
    <m/>
    <m/>
    <m/>
    <x v="51"/>
    <n v="58"/>
    <d v="2021-02-01T00:00:00"/>
    <d v="2021-07-01T00:00:00"/>
    <n v="5"/>
    <n v="0"/>
    <x v="21"/>
    <n v="10"/>
    <x v="83"/>
  </r>
  <r>
    <n v="100195"/>
    <x v="1"/>
    <m/>
    <m/>
    <m/>
    <x v="19"/>
    <n v="64"/>
    <d v="2021-02-01T00:00:00"/>
    <d v="2021-07-01T00:00:00"/>
    <n v="5"/>
    <n v="0"/>
    <x v="22"/>
    <n v="10"/>
    <x v="63"/>
  </r>
  <r>
    <n v="100195"/>
    <x v="1"/>
    <m/>
    <m/>
    <m/>
    <x v="50"/>
    <n v="54"/>
    <d v="2021-02-01T00:00:00"/>
    <d v="2021-07-01T00:00:00"/>
    <n v="5"/>
    <n v="0"/>
    <x v="23"/>
    <n v="10"/>
    <x v="40"/>
  </r>
  <r>
    <n v="100196"/>
    <x v="0"/>
    <m/>
    <m/>
    <m/>
    <x v="0"/>
    <n v="53"/>
    <d v="2021-02-01T00:00:00"/>
    <d v="2021-07-01T00:00:00"/>
    <n v="5"/>
    <n v="0"/>
    <x v="19"/>
    <e v="#DIV/0!"/>
    <x v="0"/>
  </r>
  <r>
    <n v="100196"/>
    <x v="2"/>
    <m/>
    <m/>
    <m/>
    <x v="10"/>
    <n v="64"/>
    <d v="2021-02-01T00:00:00"/>
    <d v="2021-07-01T00:00:00"/>
    <n v="5"/>
    <n v="0"/>
    <x v="20"/>
    <n v="25"/>
    <x v="13"/>
  </r>
  <r>
    <n v="100196"/>
    <x v="2"/>
    <m/>
    <m/>
    <m/>
    <x v="12"/>
    <n v="50"/>
    <d v="2021-02-01T00:00:00"/>
    <d v="2021-07-01T00:00:00"/>
    <n v="5"/>
    <n v="0"/>
    <x v="21"/>
    <n v="25"/>
    <x v="15"/>
  </r>
  <r>
    <n v="100196"/>
    <x v="2"/>
    <m/>
    <m/>
    <m/>
    <x v="12"/>
    <n v="38"/>
    <d v="2021-02-01T00:00:00"/>
    <d v="2021-07-01T00:00:00"/>
    <n v="5"/>
    <n v="0"/>
    <x v="22"/>
    <n v="25"/>
    <x v="15"/>
  </r>
  <r>
    <n v="100196"/>
    <x v="2"/>
    <m/>
    <m/>
    <m/>
    <x v="12"/>
    <n v="58"/>
    <d v="2021-02-01T00:00:00"/>
    <d v="2021-07-01T00:00:00"/>
    <n v="5"/>
    <n v="0"/>
    <x v="23"/>
    <n v="25"/>
    <x v="15"/>
  </r>
  <r>
    <n v="100197"/>
    <x v="0"/>
    <m/>
    <m/>
    <m/>
    <x v="0"/>
    <n v="52"/>
    <d v="2021-02-01T00:00:00"/>
    <d v="2021-07-01T00:00:00"/>
    <n v="5"/>
    <n v="0"/>
    <x v="19"/>
    <e v="#DIV/0!"/>
    <x v="0"/>
  </r>
  <r>
    <n v="100197"/>
    <x v="1"/>
    <m/>
    <m/>
    <m/>
    <x v="10"/>
    <n v="44"/>
    <d v="2021-02-01T00:00:00"/>
    <d v="2021-07-01T00:00:00"/>
    <n v="5"/>
    <n v="0"/>
    <x v="20"/>
    <n v="10"/>
    <x v="31"/>
  </r>
  <r>
    <n v="100197"/>
    <x v="1"/>
    <m/>
    <m/>
    <m/>
    <x v="44"/>
    <n v="51"/>
    <d v="2021-02-01T00:00:00"/>
    <d v="2021-07-01T00:00:00"/>
    <n v="5"/>
    <n v="0"/>
    <x v="21"/>
    <n v="10"/>
    <x v="54"/>
  </r>
  <r>
    <n v="100197"/>
    <x v="1"/>
    <m/>
    <m/>
    <m/>
    <x v="12"/>
    <n v="58"/>
    <d v="2021-02-01T00:00:00"/>
    <d v="2021-07-01T00:00:00"/>
    <n v="5"/>
    <n v="0"/>
    <x v="22"/>
    <n v="10"/>
    <x v="91"/>
  </r>
  <r>
    <n v="100197"/>
    <x v="1"/>
    <m/>
    <m/>
    <m/>
    <x v="12"/>
    <n v="59"/>
    <d v="2021-02-01T00:00:00"/>
    <d v="2021-07-01T00:00:00"/>
    <n v="5"/>
    <n v="0"/>
    <x v="23"/>
    <n v="10"/>
    <x v="91"/>
  </r>
  <r>
    <n v="100198"/>
    <x v="0"/>
    <m/>
    <m/>
    <m/>
    <x v="0"/>
    <n v="45"/>
    <d v="2021-02-01T00:00:00"/>
    <d v="2021-07-01T00:00:00"/>
    <n v="5"/>
    <n v="0"/>
    <x v="19"/>
    <e v="#DIV/0!"/>
    <x v="0"/>
  </r>
  <r>
    <n v="100198"/>
    <x v="1"/>
    <m/>
    <m/>
    <m/>
    <x v="16"/>
    <n v="40"/>
    <d v="2021-02-01T00:00:00"/>
    <d v="2021-07-01T00:00:00"/>
    <n v="5"/>
    <n v="0"/>
    <x v="20"/>
    <n v="10"/>
    <x v="21"/>
  </r>
  <r>
    <n v="100198"/>
    <x v="1"/>
    <m/>
    <m/>
    <m/>
    <x v="33"/>
    <n v="49"/>
    <d v="2021-02-01T00:00:00"/>
    <d v="2021-07-01T00:00:00"/>
    <n v="5"/>
    <n v="0"/>
    <x v="21"/>
    <n v="10"/>
    <x v="38"/>
  </r>
  <r>
    <n v="100198"/>
    <x v="1"/>
    <m/>
    <m/>
    <m/>
    <x v="42"/>
    <n v="45"/>
    <d v="2021-02-01T00:00:00"/>
    <d v="2021-07-01T00:00:00"/>
    <n v="5"/>
    <n v="0"/>
    <x v="22"/>
    <n v="10"/>
    <x v="68"/>
  </r>
  <r>
    <n v="100198"/>
    <x v="1"/>
    <m/>
    <m/>
    <m/>
    <x v="59"/>
    <n v="43"/>
    <d v="2021-02-01T00:00:00"/>
    <d v="2021-07-01T00:00:00"/>
    <n v="5"/>
    <n v="0"/>
    <x v="23"/>
    <n v="10"/>
    <x v="93"/>
  </r>
  <r>
    <n v="100199"/>
    <x v="0"/>
    <m/>
    <m/>
    <m/>
    <x v="0"/>
    <n v="41"/>
    <d v="2021-02-01T00:00:00"/>
    <d v="2021-07-01T00:00:00"/>
    <n v="5"/>
    <n v="0"/>
    <x v="19"/>
    <e v="#DIV/0!"/>
    <x v="0"/>
  </r>
  <r>
    <n v="100199"/>
    <x v="2"/>
    <m/>
    <m/>
    <m/>
    <x v="25"/>
    <n v="50"/>
    <d v="2021-02-01T00:00:00"/>
    <d v="2021-07-01T00:00:00"/>
    <n v="5"/>
    <n v="0"/>
    <x v="20"/>
    <n v="25"/>
    <x v="20"/>
  </r>
  <r>
    <n v="100199"/>
    <x v="2"/>
    <m/>
    <m/>
    <m/>
    <x v="4"/>
    <n v="34"/>
    <d v="2021-02-01T00:00:00"/>
    <d v="2021-07-01T00:00:00"/>
    <n v="5"/>
    <n v="0"/>
    <x v="21"/>
    <n v="25"/>
    <x v="4"/>
  </r>
  <r>
    <n v="100199"/>
    <x v="2"/>
    <m/>
    <m/>
    <m/>
    <x v="23"/>
    <n v="40"/>
    <d v="2021-02-01T00:00:00"/>
    <d v="2021-07-01T00:00:00"/>
    <n v="5"/>
    <n v="0"/>
    <x v="22"/>
    <n v="25"/>
    <x v="94"/>
  </r>
  <r>
    <n v="100199"/>
    <x v="2"/>
    <m/>
    <m/>
    <m/>
    <x v="4"/>
    <n v="42"/>
    <d v="2021-02-01T00:00:00"/>
    <d v="2021-07-01T00:00:00"/>
    <n v="5"/>
    <n v="0"/>
    <x v="23"/>
    <n v="25"/>
    <x v="4"/>
  </r>
  <r>
    <n v="100200"/>
    <x v="0"/>
    <m/>
    <m/>
    <m/>
    <x v="0"/>
    <n v="35"/>
    <d v="2021-02-01T00:00:00"/>
    <d v="2021-07-01T00:00:00"/>
    <n v="5"/>
    <n v="0"/>
    <x v="19"/>
    <e v="#DIV/0!"/>
    <x v="0"/>
  </r>
  <r>
    <n v="100200"/>
    <x v="1"/>
    <m/>
    <m/>
    <m/>
    <x v="28"/>
    <n v="42"/>
    <d v="2021-02-01T00:00:00"/>
    <d v="2021-07-01T00:00:00"/>
    <n v="5"/>
    <n v="0"/>
    <x v="20"/>
    <n v="10"/>
    <x v="42"/>
  </r>
  <r>
    <n v="100200"/>
    <x v="1"/>
    <m/>
    <m/>
    <m/>
    <x v="32"/>
    <n v="48"/>
    <d v="2021-02-01T00:00:00"/>
    <d v="2021-07-01T00:00:00"/>
    <n v="5"/>
    <n v="0"/>
    <x v="21"/>
    <n v="10"/>
    <x v="37"/>
  </r>
  <r>
    <n v="100200"/>
    <x v="1"/>
    <m/>
    <m/>
    <m/>
    <x v="14"/>
    <n v="36"/>
    <d v="2021-02-01T00:00:00"/>
    <d v="2021-07-01T00:00:00"/>
    <n v="5"/>
    <n v="0"/>
    <x v="22"/>
    <n v="10"/>
    <x v="18"/>
  </r>
  <r>
    <n v="100200"/>
    <x v="1"/>
    <m/>
    <m/>
    <m/>
    <x v="14"/>
    <n v="38"/>
    <d v="2021-02-01T00:00:00"/>
    <d v="2021-07-01T00:00:00"/>
    <n v="5"/>
    <n v="0"/>
    <x v="23"/>
    <n v="10"/>
    <x v="18"/>
  </r>
  <r>
    <n v="100201"/>
    <x v="0"/>
    <m/>
    <m/>
    <m/>
    <x v="0"/>
    <n v="38"/>
    <d v="2021-02-01T00:00:00"/>
    <d v="2021-07-01T00:00:00"/>
    <n v="5"/>
    <n v="0"/>
    <x v="19"/>
    <e v="#DIV/0!"/>
    <x v="0"/>
  </r>
  <r>
    <n v="100201"/>
    <x v="1"/>
    <m/>
    <m/>
    <m/>
    <x v="52"/>
    <n v="29"/>
    <d v="2021-02-01T00:00:00"/>
    <d v="2021-07-01T00:00:00"/>
    <n v="5"/>
    <n v="0"/>
    <x v="20"/>
    <n v="10"/>
    <x v="67"/>
  </r>
  <r>
    <n v="100201"/>
    <x v="1"/>
    <m/>
    <m/>
    <m/>
    <x v="21"/>
    <n v="36"/>
    <d v="2021-02-01T00:00:00"/>
    <d v="2021-07-01T00:00:00"/>
    <n v="5"/>
    <n v="0"/>
    <x v="21"/>
    <n v="10"/>
    <x v="26"/>
  </r>
  <r>
    <n v="100201"/>
    <x v="1"/>
    <m/>
    <m/>
    <m/>
    <x v="29"/>
    <n v="31"/>
    <d v="2021-02-01T00:00:00"/>
    <d v="2021-07-01T00:00:00"/>
    <n v="5"/>
    <n v="0"/>
    <x v="22"/>
    <n v="10"/>
    <x v="45"/>
  </r>
  <r>
    <n v="100201"/>
    <x v="1"/>
    <m/>
    <m/>
    <m/>
    <x v="29"/>
    <n v="37"/>
    <d v="2021-02-01T00:00:00"/>
    <d v="2021-07-01T00:00:00"/>
    <n v="5"/>
    <n v="0"/>
    <x v="23"/>
    <n v="10"/>
    <x v="45"/>
  </r>
  <r>
    <n v="100202"/>
    <x v="0"/>
    <m/>
    <m/>
    <m/>
    <x v="0"/>
    <n v="31"/>
    <d v="2021-02-01T00:00:00"/>
    <d v="2021-07-01T00:00:00"/>
    <n v="5"/>
    <n v="0"/>
    <x v="19"/>
    <e v="#DIV/0!"/>
    <x v="0"/>
  </r>
  <r>
    <n v="100202"/>
    <x v="2"/>
    <m/>
    <m/>
    <m/>
    <x v="16"/>
    <n v="29"/>
    <d v="2021-02-01T00:00:00"/>
    <d v="2021-07-01T00:00:00"/>
    <n v="5"/>
    <n v="0"/>
    <x v="20"/>
    <n v="25"/>
    <x v="70"/>
  </r>
  <r>
    <n v="100202"/>
    <x v="2"/>
    <m/>
    <m/>
    <m/>
    <x v="31"/>
    <n v="34"/>
    <d v="2021-02-01T00:00:00"/>
    <d v="2021-07-01T00:00:00"/>
    <n v="5"/>
    <n v="0"/>
    <x v="21"/>
    <n v="25"/>
    <x v="47"/>
  </r>
  <r>
    <n v="100202"/>
    <x v="2"/>
    <m/>
    <m/>
    <m/>
    <x v="31"/>
    <n v="31"/>
    <d v="2021-02-01T00:00:00"/>
    <d v="2021-07-01T00:00:00"/>
    <n v="5"/>
    <n v="0"/>
    <x v="22"/>
    <n v="25"/>
    <x v="47"/>
  </r>
  <r>
    <n v="100202"/>
    <x v="2"/>
    <m/>
    <m/>
    <m/>
    <x v="31"/>
    <n v="31"/>
    <d v="2021-02-01T00:00:00"/>
    <d v="2021-07-01T00:00:00"/>
    <n v="5"/>
    <n v="0"/>
    <x v="23"/>
    <n v="25"/>
    <x v="47"/>
  </r>
  <r>
    <n v="100203"/>
    <x v="0"/>
    <m/>
    <m/>
    <m/>
    <x v="0"/>
    <n v="26"/>
    <d v="2021-02-01T00:00:00"/>
    <d v="2021-07-01T00:00:00"/>
    <n v="5"/>
    <n v="0"/>
    <x v="19"/>
    <e v="#DIV/0!"/>
    <x v="0"/>
  </r>
  <r>
    <n v="100203"/>
    <x v="1"/>
    <m/>
    <m/>
    <m/>
    <x v="26"/>
    <n v="32"/>
    <d v="2021-02-01T00:00:00"/>
    <d v="2021-07-01T00:00:00"/>
    <n v="5"/>
    <n v="0"/>
    <x v="20"/>
    <n v="10"/>
    <x v="50"/>
  </r>
  <r>
    <n v="100203"/>
    <x v="1"/>
    <m/>
    <m/>
    <m/>
    <x v="10"/>
    <n v="25"/>
    <d v="2021-02-01T00:00:00"/>
    <d v="2021-07-01T00:00:00"/>
    <n v="5"/>
    <n v="0"/>
    <x v="21"/>
    <n v="10"/>
    <x v="31"/>
  </r>
  <r>
    <n v="100203"/>
    <x v="1"/>
    <m/>
    <m/>
    <m/>
    <x v="58"/>
    <n v="29"/>
    <d v="2021-02-01T00:00:00"/>
    <d v="2021-07-01T00:00:00"/>
    <n v="5"/>
    <n v="0"/>
    <x v="22"/>
    <n v="10"/>
    <x v="84"/>
  </r>
  <r>
    <n v="100203"/>
    <x v="1"/>
    <m/>
    <m/>
    <m/>
    <x v="3"/>
    <n v="30"/>
    <d v="2021-02-01T00:00:00"/>
    <d v="2021-07-01T00:00:00"/>
    <n v="5"/>
    <n v="0"/>
    <x v="23"/>
    <n v="10"/>
    <x v="19"/>
  </r>
  <r>
    <n v="100204"/>
    <x v="0"/>
    <m/>
    <m/>
    <m/>
    <x v="0"/>
    <n v="21"/>
    <d v="2021-02-01T00:00:00"/>
    <d v="2021-07-01T00:00:00"/>
    <n v="5"/>
    <n v="0"/>
    <x v="19"/>
    <e v="#DIV/0!"/>
    <x v="0"/>
  </r>
  <r>
    <n v="100204"/>
    <x v="2"/>
    <m/>
    <m/>
    <m/>
    <x v="40"/>
    <n v="22"/>
    <d v="2021-02-01T00:00:00"/>
    <d v="2021-07-01T00:00:00"/>
    <n v="5"/>
    <n v="0"/>
    <x v="20"/>
    <n v="25"/>
    <x v="49"/>
  </r>
  <r>
    <n v="100204"/>
    <x v="2"/>
    <m/>
    <m/>
    <m/>
    <x v="39"/>
    <n v="21"/>
    <d v="2021-02-01T00:00:00"/>
    <d v="2021-07-01T00:00:00"/>
    <n v="5"/>
    <n v="0"/>
    <x v="21"/>
    <n v="25"/>
    <x v="69"/>
  </r>
  <r>
    <n v="100204"/>
    <x v="2"/>
    <m/>
    <m/>
    <m/>
    <x v="35"/>
    <n v="19"/>
    <d v="2021-02-01T00:00:00"/>
    <d v="2021-07-01T00:00:00"/>
    <n v="5"/>
    <n v="0"/>
    <x v="22"/>
    <n v="25"/>
    <x v="40"/>
  </r>
  <r>
    <n v="100204"/>
    <x v="2"/>
    <m/>
    <m/>
    <m/>
    <x v="35"/>
    <n v="22"/>
    <d v="2021-02-01T00:00:00"/>
    <d v="2021-07-01T00:00:00"/>
    <n v="5"/>
    <n v="0"/>
    <x v="23"/>
    <n v="25"/>
    <x v="40"/>
  </r>
  <r>
    <n v="100205"/>
    <x v="0"/>
    <m/>
    <m/>
    <m/>
    <x v="0"/>
    <n v="25"/>
    <d v="2021-02-01T00:00:00"/>
    <d v="2021-07-01T00:00:00"/>
    <n v="5"/>
    <n v="0"/>
    <x v="19"/>
    <e v="#DIV/0!"/>
    <x v="0"/>
  </r>
  <r>
    <n v="100205"/>
    <x v="1"/>
    <m/>
    <m/>
    <m/>
    <x v="45"/>
    <n v="18"/>
    <d v="2021-02-01T00:00:00"/>
    <d v="2021-07-01T00:00:00"/>
    <n v="5"/>
    <n v="0"/>
    <x v="20"/>
    <n v="10"/>
    <x v="57"/>
  </r>
  <r>
    <n v="100205"/>
    <x v="1"/>
    <m/>
    <m/>
    <m/>
    <x v="24"/>
    <n v="19"/>
    <d v="2021-02-01T00:00:00"/>
    <d v="2021-07-01T00:00:00"/>
    <n v="5"/>
    <n v="0"/>
    <x v="21"/>
    <n v="10"/>
    <x v="29"/>
  </r>
  <r>
    <n v="100205"/>
    <x v="1"/>
    <m/>
    <m/>
    <m/>
    <x v="52"/>
    <n v="23"/>
    <d v="2021-02-01T00:00:00"/>
    <d v="2021-07-01T00:00:00"/>
    <n v="5"/>
    <n v="0"/>
    <x v="22"/>
    <n v="10"/>
    <x v="67"/>
  </r>
  <r>
    <n v="100205"/>
    <x v="1"/>
    <m/>
    <m/>
    <m/>
    <x v="52"/>
    <n v="18"/>
    <d v="2021-02-01T00:00:00"/>
    <d v="2021-07-01T00:00:00"/>
    <n v="5"/>
    <n v="0"/>
    <x v="23"/>
    <n v="10"/>
    <x v="67"/>
  </r>
  <r>
    <n v="100206"/>
    <x v="0"/>
    <m/>
    <m/>
    <m/>
    <x v="0"/>
    <n v="17"/>
    <d v="2021-02-01T00:00:00"/>
    <d v="2021-07-01T00:00:00"/>
    <n v="5"/>
    <n v="0"/>
    <x v="19"/>
    <e v="#DIV/0!"/>
    <x v="0"/>
  </r>
  <r>
    <n v="100206"/>
    <x v="0"/>
    <m/>
    <m/>
    <m/>
    <x v="0"/>
    <n v="18"/>
    <d v="2021-02-01T00:00:00"/>
    <d v="2021-07-01T00:00:00"/>
    <n v="5"/>
    <n v="0"/>
    <x v="20"/>
    <e v="#DIV/0!"/>
    <x v="0"/>
  </r>
  <r>
    <n v="100206"/>
    <x v="0"/>
    <m/>
    <m/>
    <m/>
    <x v="0"/>
    <n v="20"/>
    <d v="2021-02-01T00:00:00"/>
    <d v="2021-07-01T00:00:00"/>
    <n v="5"/>
    <n v="0"/>
    <x v="21"/>
    <e v="#DIV/0!"/>
    <x v="0"/>
  </r>
  <r>
    <n v="100206"/>
    <x v="0"/>
    <m/>
    <m/>
    <m/>
    <x v="0"/>
    <n v="19"/>
    <d v="2021-02-01T00:00:00"/>
    <d v="2021-07-01T00:00:00"/>
    <n v="5"/>
    <n v="0"/>
    <x v="22"/>
    <e v="#DIV/0!"/>
    <x v="0"/>
  </r>
  <r>
    <n v="100206"/>
    <x v="0"/>
    <m/>
    <m/>
    <m/>
    <x v="0"/>
    <n v="21"/>
    <d v="2021-02-01T00:00:00"/>
    <d v="2021-07-01T00:00:00"/>
    <n v="5"/>
    <n v="0"/>
    <x v="23"/>
    <e v="#DIV/0!"/>
    <x v="0"/>
  </r>
  <r>
    <n v="100207"/>
    <x v="0"/>
    <m/>
    <m/>
    <m/>
    <x v="0"/>
    <n v="15"/>
    <d v="2021-02-01T00:00:00"/>
    <d v="2021-07-01T00:00:00"/>
    <n v="5"/>
    <n v="0"/>
    <x v="19"/>
    <e v="#DIV/0!"/>
    <x v="0"/>
  </r>
  <r>
    <n v="100207"/>
    <x v="1"/>
    <m/>
    <m/>
    <m/>
    <x v="2"/>
    <n v="18"/>
    <d v="2021-02-01T00:00:00"/>
    <d v="2021-07-01T00:00:00"/>
    <n v="5"/>
    <n v="0"/>
    <x v="20"/>
    <n v="10"/>
    <x v="2"/>
  </r>
  <r>
    <n v="100207"/>
    <x v="1"/>
    <m/>
    <m/>
    <m/>
    <x v="25"/>
    <n v="13"/>
    <d v="2021-02-01T00:00:00"/>
    <d v="2021-07-01T00:00:00"/>
    <n v="5"/>
    <n v="0"/>
    <x v="21"/>
    <n v="10"/>
    <x v="30"/>
  </r>
  <r>
    <n v="100207"/>
    <x v="1"/>
    <m/>
    <m/>
    <m/>
    <x v="25"/>
    <n v="16"/>
    <d v="2021-02-01T00:00:00"/>
    <d v="2021-07-01T00:00:00"/>
    <n v="5"/>
    <n v="0"/>
    <x v="22"/>
    <n v="10"/>
    <x v="30"/>
  </r>
  <r>
    <n v="100207"/>
    <x v="1"/>
    <m/>
    <m/>
    <m/>
    <x v="25"/>
    <n v="14"/>
    <d v="2021-02-01T00:00:00"/>
    <d v="2021-07-01T00:00:00"/>
    <n v="5"/>
    <n v="0"/>
    <x v="23"/>
    <n v="10"/>
    <x v="30"/>
  </r>
  <r>
    <n v="100208"/>
    <x v="0"/>
    <m/>
    <m/>
    <m/>
    <x v="0"/>
    <n v="12"/>
    <d v="2021-02-01T00:00:00"/>
    <d v="2021-06-01T00:00:00"/>
    <n v="4"/>
    <n v="0"/>
    <x v="19"/>
    <e v="#DIV/0!"/>
    <x v="0"/>
  </r>
  <r>
    <n v="100208"/>
    <x v="2"/>
    <m/>
    <m/>
    <m/>
    <x v="6"/>
    <n v="14"/>
    <d v="2021-02-01T00:00:00"/>
    <d v="2021-06-01T00:00:00"/>
    <n v="4"/>
    <n v="0"/>
    <x v="20"/>
    <n v="25"/>
    <x v="95"/>
  </r>
  <r>
    <n v="100208"/>
    <x v="2"/>
    <m/>
    <m/>
    <m/>
    <x v="26"/>
    <n v="14"/>
    <d v="2021-02-01T00:00:00"/>
    <d v="2021-06-01T00:00:00"/>
    <n v="4"/>
    <n v="0"/>
    <x v="21"/>
    <n v="25"/>
    <x v="31"/>
  </r>
  <r>
    <n v="100208"/>
    <x v="2"/>
    <m/>
    <m/>
    <m/>
    <x v="24"/>
    <n v="10"/>
    <d v="2021-02-01T00:00:00"/>
    <d v="2021-06-01T00:00:00"/>
    <n v="4"/>
    <n v="0"/>
    <x v="22"/>
    <n v="25"/>
    <x v="32"/>
  </r>
  <r>
    <n v="100208"/>
    <x v="2"/>
    <m/>
    <m/>
    <m/>
    <x v="24"/>
    <n v="12"/>
    <d v="2021-02-01T00:00:00"/>
    <d v="2021-06-01T00:00:00"/>
    <n v="4"/>
    <n v="0"/>
    <x v="23"/>
    <n v="25"/>
    <x v="32"/>
  </r>
  <r>
    <n v="100209"/>
    <x v="0"/>
    <m/>
    <m/>
    <m/>
    <x v="0"/>
    <n v="13"/>
    <d v="2021-02-01T00:00:00"/>
    <d v="2021-07-01T00:00:00"/>
    <n v="5"/>
    <n v="0"/>
    <x v="19"/>
    <e v="#DIV/0!"/>
    <x v="0"/>
  </r>
  <r>
    <n v="100209"/>
    <x v="0"/>
    <m/>
    <m/>
    <m/>
    <x v="0"/>
    <n v="13"/>
    <d v="2021-02-01T00:00:00"/>
    <d v="2021-07-01T00:00:00"/>
    <n v="5"/>
    <n v="0"/>
    <x v="20"/>
    <e v="#DIV/0!"/>
    <x v="0"/>
  </r>
  <r>
    <n v="100209"/>
    <x v="0"/>
    <m/>
    <m/>
    <m/>
    <x v="0"/>
    <n v="12"/>
    <d v="2021-02-01T00:00:00"/>
    <d v="2021-07-01T00:00:00"/>
    <n v="5"/>
    <n v="0"/>
    <x v="21"/>
    <e v="#DIV/0!"/>
    <x v="0"/>
  </r>
  <r>
    <n v="100209"/>
    <x v="0"/>
    <m/>
    <m/>
    <m/>
    <x v="0"/>
    <n v="12"/>
    <d v="2021-02-01T00:00:00"/>
    <d v="2021-07-01T00:00:00"/>
    <n v="5"/>
    <n v="0"/>
    <x v="22"/>
    <e v="#DIV/0!"/>
    <x v="0"/>
  </r>
  <r>
    <n v="100209"/>
    <x v="0"/>
    <m/>
    <m/>
    <m/>
    <x v="0"/>
    <n v="11"/>
    <d v="2021-02-01T00:00:00"/>
    <d v="2021-07-01T00:00:00"/>
    <n v="5"/>
    <n v="0"/>
    <x v="23"/>
    <e v="#DIV/0!"/>
    <x v="0"/>
  </r>
  <r>
    <n v="100210"/>
    <x v="0"/>
    <m/>
    <m/>
    <m/>
    <x v="0"/>
    <n v="6"/>
    <d v="2021-02-01T00:00:00"/>
    <d v="2021-06-01T00:00:00"/>
    <n v="4"/>
    <n v="0"/>
    <x v="19"/>
    <e v="#DIV/0!"/>
    <x v="0"/>
  </r>
  <r>
    <n v="100210"/>
    <x v="1"/>
    <m/>
    <m/>
    <m/>
    <x v="1"/>
    <n v="6"/>
    <d v="2021-02-01T00:00:00"/>
    <d v="2021-06-01T00:00:00"/>
    <n v="4"/>
    <n v="0"/>
    <x v="20"/>
    <n v="10"/>
    <x v="1"/>
  </r>
  <r>
    <n v="100210"/>
    <x v="1"/>
    <m/>
    <m/>
    <m/>
    <x v="6"/>
    <n v="6"/>
    <d v="2021-02-01T00:00:00"/>
    <d v="2021-06-01T00:00:00"/>
    <n v="4"/>
    <n v="0"/>
    <x v="21"/>
    <n v="10"/>
    <x v="6"/>
  </r>
  <r>
    <n v="100210"/>
    <x v="1"/>
    <m/>
    <m/>
    <m/>
    <x v="7"/>
    <n v="6"/>
    <d v="2021-02-01T00:00:00"/>
    <d v="2021-06-01T00:00:00"/>
    <n v="4"/>
    <n v="0"/>
    <x v="22"/>
    <n v="10"/>
    <x v="7"/>
  </r>
  <r>
    <n v="100210"/>
    <x v="1"/>
    <m/>
    <m/>
    <m/>
    <x v="7"/>
    <n v="6"/>
    <d v="2021-02-01T00:00:00"/>
    <d v="2021-06-01T00:00:00"/>
    <n v="4"/>
    <n v="0"/>
    <x v="23"/>
    <n v="10"/>
    <x v="7"/>
  </r>
  <r>
    <n v="100211"/>
    <x v="0"/>
    <m/>
    <m/>
    <m/>
    <x v="0"/>
    <n v="4"/>
    <d v="2021-02-01T00:00:00"/>
    <d v="2021-03-01T00:00:00"/>
    <n v="1"/>
    <n v="3"/>
    <x v="19"/>
    <e v="#DIV/0!"/>
    <x v="0"/>
  </r>
  <r>
    <n v="100211"/>
    <x v="0"/>
    <m/>
    <m/>
    <m/>
    <x v="0"/>
    <n v="6"/>
    <d v="2021-02-01T00:00:00"/>
    <d v="2021-03-01T00:00:00"/>
    <n v="1"/>
    <n v="3"/>
    <x v="20"/>
    <e v="#DIV/0!"/>
    <x v="0"/>
  </r>
  <r>
    <n v="100212"/>
    <x v="0"/>
    <m/>
    <m/>
    <m/>
    <x v="0"/>
    <n v="3"/>
    <d v="2021-02-01T00:00:00"/>
    <d v="2021-07-01T00:00:00"/>
    <n v="5"/>
    <n v="0"/>
    <x v="19"/>
    <e v="#DIV/0!"/>
    <x v="0"/>
  </r>
  <r>
    <n v="100212"/>
    <x v="0"/>
    <m/>
    <m/>
    <m/>
    <x v="0"/>
    <n v="3"/>
    <d v="2021-02-01T00:00:00"/>
    <d v="2021-07-01T00:00:00"/>
    <n v="5"/>
    <n v="0"/>
    <x v="20"/>
    <e v="#DIV/0!"/>
    <x v="0"/>
  </r>
  <r>
    <n v="100212"/>
    <x v="0"/>
    <m/>
    <m/>
    <m/>
    <x v="0"/>
    <n v="3"/>
    <d v="2021-02-01T00:00:00"/>
    <d v="2021-07-01T00:00:00"/>
    <n v="5"/>
    <n v="0"/>
    <x v="21"/>
    <e v="#DIV/0!"/>
    <x v="0"/>
  </r>
  <r>
    <n v="100212"/>
    <x v="0"/>
    <m/>
    <m/>
    <m/>
    <x v="0"/>
    <n v="3"/>
    <d v="2021-02-01T00:00:00"/>
    <d v="2021-07-01T00:00:00"/>
    <n v="5"/>
    <n v="0"/>
    <x v="22"/>
    <e v="#DIV/0!"/>
    <x v="0"/>
  </r>
  <r>
    <n v="100212"/>
    <x v="0"/>
    <m/>
    <m/>
    <m/>
    <x v="0"/>
    <n v="3"/>
    <d v="2021-02-01T00:00:00"/>
    <d v="2021-07-01T00:00:00"/>
    <n v="5"/>
    <n v="0"/>
    <x v="23"/>
    <e v="#DIV/0!"/>
    <x v="0"/>
  </r>
  <r>
    <n v="100213"/>
    <x v="0"/>
    <m/>
    <m/>
    <m/>
    <x v="0"/>
    <n v="3"/>
    <d v="2021-02-01T00:00:00"/>
    <d v="2021-07-01T00:00:00"/>
    <n v="5"/>
    <n v="0"/>
    <x v="19"/>
    <e v="#DIV/0!"/>
    <x v="0"/>
  </r>
  <r>
    <n v="100213"/>
    <x v="0"/>
    <m/>
    <m/>
    <m/>
    <x v="0"/>
    <n v="3"/>
    <d v="2021-02-01T00:00:00"/>
    <d v="2021-07-01T00:00:00"/>
    <n v="5"/>
    <n v="0"/>
    <x v="20"/>
    <e v="#DIV/0!"/>
    <x v="0"/>
  </r>
  <r>
    <n v="100213"/>
    <x v="0"/>
    <m/>
    <m/>
    <m/>
    <x v="0"/>
    <n v="3"/>
    <d v="2021-02-01T00:00:00"/>
    <d v="2021-07-01T00:00:00"/>
    <n v="5"/>
    <n v="0"/>
    <x v="21"/>
    <e v="#DIV/0!"/>
    <x v="0"/>
  </r>
  <r>
    <n v="100213"/>
    <x v="0"/>
    <m/>
    <m/>
    <m/>
    <x v="0"/>
    <n v="2"/>
    <d v="2021-02-01T00:00:00"/>
    <d v="2021-07-01T00:00:00"/>
    <n v="5"/>
    <n v="0"/>
    <x v="22"/>
    <e v="#DIV/0!"/>
    <x v="0"/>
  </r>
  <r>
    <n v="100213"/>
    <x v="0"/>
    <m/>
    <m/>
    <m/>
    <x v="0"/>
    <n v="3"/>
    <d v="2021-02-01T00:00:00"/>
    <d v="2021-07-01T00:00:00"/>
    <n v="5"/>
    <n v="0"/>
    <x v="23"/>
    <e v="#DIV/0!"/>
    <x v="0"/>
  </r>
  <r>
    <n v="100214"/>
    <x v="0"/>
    <m/>
    <m/>
    <m/>
    <x v="0"/>
    <n v="3"/>
    <d v="2021-02-01T00:00:00"/>
    <d v="2021-07-01T00:00:00"/>
    <n v="5"/>
    <n v="0"/>
    <x v="19"/>
    <e v="#DIV/0!"/>
    <x v="0"/>
  </r>
  <r>
    <n v="100214"/>
    <x v="1"/>
    <m/>
    <m/>
    <m/>
    <x v="9"/>
    <n v="3"/>
    <d v="2021-02-01T00:00:00"/>
    <d v="2021-07-01T00:00:00"/>
    <n v="5"/>
    <n v="0"/>
    <x v="20"/>
    <n v="10"/>
    <x v="12"/>
  </r>
  <r>
    <n v="100214"/>
    <x v="1"/>
    <m/>
    <m/>
    <m/>
    <x v="1"/>
    <n v="3"/>
    <d v="2021-02-01T00:00:00"/>
    <d v="2021-07-01T00:00:00"/>
    <n v="5"/>
    <n v="0"/>
    <x v="21"/>
    <n v="10"/>
    <x v="1"/>
  </r>
  <r>
    <n v="100214"/>
    <x v="1"/>
    <m/>
    <m/>
    <m/>
    <x v="1"/>
    <n v="3"/>
    <d v="2021-02-01T00:00:00"/>
    <d v="2021-07-01T00:00:00"/>
    <n v="5"/>
    <n v="0"/>
    <x v="22"/>
    <n v="10"/>
    <x v="1"/>
  </r>
  <r>
    <n v="100214"/>
    <x v="1"/>
    <m/>
    <m/>
    <m/>
    <x v="1"/>
    <n v="3"/>
    <d v="2021-02-01T00:00:00"/>
    <d v="2021-07-01T00:00:00"/>
    <n v="5"/>
    <n v="0"/>
    <x v="23"/>
    <n v="10"/>
    <x v="1"/>
  </r>
  <r>
    <n v="100215"/>
    <x v="0"/>
    <m/>
    <m/>
    <m/>
    <x v="0"/>
    <n v="2"/>
    <d v="2021-02-01T00:00:00"/>
    <d v="2021-06-01T00:00:00"/>
    <n v="4"/>
    <n v="0"/>
    <x v="19"/>
    <e v="#DIV/0!"/>
    <x v="0"/>
  </r>
  <r>
    <n v="100215"/>
    <x v="0"/>
    <m/>
    <m/>
    <m/>
    <x v="0"/>
    <n v="2"/>
    <d v="2021-02-01T00:00:00"/>
    <d v="2021-06-01T00:00:00"/>
    <n v="4"/>
    <n v="0"/>
    <x v="20"/>
    <e v="#DIV/0!"/>
    <x v="0"/>
  </r>
  <r>
    <n v="100215"/>
    <x v="0"/>
    <m/>
    <m/>
    <m/>
    <x v="0"/>
    <n v="2"/>
    <d v="2021-02-01T00:00:00"/>
    <d v="2021-06-01T00:00:00"/>
    <n v="4"/>
    <n v="0"/>
    <x v="21"/>
    <e v="#DIV/0!"/>
    <x v="0"/>
  </r>
  <r>
    <n v="100215"/>
    <x v="0"/>
    <m/>
    <m/>
    <m/>
    <x v="0"/>
    <n v="2"/>
    <d v="2021-02-01T00:00:00"/>
    <d v="2021-06-01T00:00:00"/>
    <n v="4"/>
    <n v="0"/>
    <x v="22"/>
    <e v="#DIV/0!"/>
    <x v="0"/>
  </r>
  <r>
    <n v="100215"/>
    <x v="0"/>
    <m/>
    <m/>
    <m/>
    <x v="0"/>
    <n v="2"/>
    <d v="2021-02-01T00:00:00"/>
    <d v="2021-06-01T00:00:00"/>
    <n v="4"/>
    <n v="0"/>
    <x v="23"/>
    <e v="#DIV/0!"/>
    <x v="0"/>
  </r>
  <r>
    <n v="100216"/>
    <x v="0"/>
    <m/>
    <m/>
    <m/>
    <x v="0"/>
    <n v="2"/>
    <d v="2021-02-01T00:00:00"/>
    <d v="2021-06-01T00:00:00"/>
    <n v="4"/>
    <n v="0"/>
    <x v="19"/>
    <e v="#DIV/0!"/>
    <x v="0"/>
  </r>
  <r>
    <n v="100216"/>
    <x v="0"/>
    <m/>
    <m/>
    <m/>
    <x v="0"/>
    <n v="1"/>
    <d v="2021-02-01T00:00:00"/>
    <d v="2021-06-01T00:00:00"/>
    <n v="4"/>
    <n v="0"/>
    <x v="20"/>
    <e v="#DIV/0!"/>
    <x v="0"/>
  </r>
  <r>
    <n v="100216"/>
    <x v="0"/>
    <m/>
    <m/>
    <m/>
    <x v="0"/>
    <n v="2"/>
    <d v="2021-02-01T00:00:00"/>
    <d v="2021-06-01T00:00:00"/>
    <n v="4"/>
    <n v="0"/>
    <x v="21"/>
    <e v="#DIV/0!"/>
    <x v="0"/>
  </r>
  <r>
    <n v="100216"/>
    <x v="0"/>
    <m/>
    <m/>
    <m/>
    <x v="0"/>
    <n v="2"/>
    <d v="2021-02-01T00:00:00"/>
    <d v="2021-06-01T00:00:00"/>
    <n v="4"/>
    <n v="0"/>
    <x v="22"/>
    <e v="#DIV/0!"/>
    <x v="0"/>
  </r>
  <r>
    <n v="100216"/>
    <x v="0"/>
    <m/>
    <m/>
    <m/>
    <x v="0"/>
    <n v="2"/>
    <d v="2021-02-01T00:00:00"/>
    <d v="2021-06-01T00:00:00"/>
    <n v="4"/>
    <n v="0"/>
    <x v="23"/>
    <e v="#DIV/0!"/>
    <x v="0"/>
  </r>
  <r>
    <n v="100217"/>
    <x v="0"/>
    <m/>
    <m/>
    <m/>
    <x v="0"/>
    <n v="2"/>
    <d v="2021-02-01T00:00:00"/>
    <d v="2021-07-01T00:00:00"/>
    <n v="5"/>
    <n v="0"/>
    <x v="19"/>
    <e v="#DIV/0!"/>
    <x v="0"/>
  </r>
  <r>
    <n v="100217"/>
    <x v="0"/>
    <m/>
    <m/>
    <m/>
    <x v="0"/>
    <n v="1"/>
    <d v="2021-02-01T00:00:00"/>
    <d v="2021-07-01T00:00:00"/>
    <n v="5"/>
    <n v="0"/>
    <x v="20"/>
    <e v="#DIV/0!"/>
    <x v="0"/>
  </r>
  <r>
    <n v="100217"/>
    <x v="0"/>
    <m/>
    <m/>
    <m/>
    <x v="0"/>
    <n v="2"/>
    <d v="2021-02-01T00:00:00"/>
    <d v="2021-07-01T00:00:00"/>
    <n v="5"/>
    <n v="0"/>
    <x v="21"/>
    <e v="#DIV/0!"/>
    <x v="0"/>
  </r>
  <r>
    <n v="100217"/>
    <x v="0"/>
    <m/>
    <m/>
    <m/>
    <x v="0"/>
    <n v="2"/>
    <d v="2021-02-01T00:00:00"/>
    <d v="2021-07-01T00:00:00"/>
    <n v="5"/>
    <n v="0"/>
    <x v="22"/>
    <e v="#DIV/0!"/>
    <x v="0"/>
  </r>
  <r>
    <n v="100217"/>
    <x v="0"/>
    <m/>
    <m/>
    <m/>
    <x v="0"/>
    <n v="2"/>
    <d v="2021-02-01T00:00:00"/>
    <d v="2021-07-01T00:00:00"/>
    <n v="5"/>
    <n v="0"/>
    <x v="23"/>
    <e v="#DIV/0!"/>
    <x v="0"/>
  </r>
  <r>
    <n v="100218"/>
    <x v="0"/>
    <m/>
    <m/>
    <m/>
    <x v="0"/>
    <n v="2"/>
    <d v="2021-02-01T00:00:00"/>
    <d v="2021-07-01T00:00:00"/>
    <n v="5"/>
    <n v="0"/>
    <x v="19"/>
    <e v="#DIV/0!"/>
    <x v="0"/>
  </r>
  <r>
    <n v="100218"/>
    <x v="1"/>
    <m/>
    <m/>
    <m/>
    <x v="9"/>
    <n v="2"/>
    <d v="2021-02-01T00:00:00"/>
    <d v="2021-07-01T00:00:00"/>
    <n v="5"/>
    <n v="0"/>
    <x v="20"/>
    <n v="10"/>
    <x v="12"/>
  </r>
  <r>
    <n v="100218"/>
    <x v="1"/>
    <m/>
    <m/>
    <m/>
    <x v="9"/>
    <n v="2"/>
    <d v="2021-02-01T00:00:00"/>
    <d v="2021-07-01T00:00:00"/>
    <n v="5"/>
    <n v="0"/>
    <x v="21"/>
    <n v="10"/>
    <x v="12"/>
  </r>
  <r>
    <n v="100218"/>
    <x v="1"/>
    <m/>
    <m/>
    <m/>
    <x v="9"/>
    <n v="2"/>
    <d v="2021-02-01T00:00:00"/>
    <d v="2021-07-01T00:00:00"/>
    <n v="5"/>
    <n v="0"/>
    <x v="22"/>
    <n v="10"/>
    <x v="12"/>
  </r>
  <r>
    <n v="100218"/>
    <x v="1"/>
    <m/>
    <m/>
    <m/>
    <x v="9"/>
    <n v="2"/>
    <d v="2021-02-01T00:00:00"/>
    <d v="2021-07-01T00:00:00"/>
    <n v="5"/>
    <n v="0"/>
    <x v="23"/>
    <n v="10"/>
    <x v="12"/>
  </r>
  <r>
    <n v="100219"/>
    <x v="0"/>
    <m/>
    <m/>
    <m/>
    <x v="0"/>
    <n v="77"/>
    <d v="2021-03-01T00:00:00"/>
    <d v="2021-07-01T00:00:00"/>
    <n v="4"/>
    <n v="0"/>
    <x v="20"/>
    <e v="#DIV/0!"/>
    <x v="0"/>
  </r>
  <r>
    <n v="100219"/>
    <x v="2"/>
    <m/>
    <m/>
    <m/>
    <x v="50"/>
    <n v="74"/>
    <d v="2021-03-01T00:00:00"/>
    <d v="2021-07-01T00:00:00"/>
    <n v="4"/>
    <n v="0"/>
    <x v="21"/>
    <n v="25"/>
    <x v="64"/>
  </r>
  <r>
    <n v="100219"/>
    <x v="2"/>
    <m/>
    <m/>
    <m/>
    <x v="36"/>
    <n v="63"/>
    <d v="2021-03-01T00:00:00"/>
    <d v="2021-07-01T00:00:00"/>
    <n v="4"/>
    <n v="0"/>
    <x v="22"/>
    <n v="25"/>
    <x v="96"/>
  </r>
  <r>
    <n v="100219"/>
    <x v="2"/>
    <m/>
    <m/>
    <m/>
    <x v="43"/>
    <n v="67"/>
    <d v="2021-03-01T00:00:00"/>
    <d v="2021-07-01T00:00:00"/>
    <n v="4"/>
    <n v="0"/>
    <x v="23"/>
    <n v="25"/>
    <x v="53"/>
  </r>
  <r>
    <n v="100220"/>
    <x v="0"/>
    <m/>
    <m/>
    <m/>
    <x v="0"/>
    <n v="51"/>
    <d v="2021-03-01T00:00:00"/>
    <d v="2021-07-01T00:00:00"/>
    <n v="4"/>
    <n v="0"/>
    <x v="20"/>
    <e v="#DIV/0!"/>
    <x v="0"/>
  </r>
  <r>
    <n v="100220"/>
    <x v="1"/>
    <m/>
    <m/>
    <m/>
    <x v="32"/>
    <n v="46"/>
    <d v="2021-03-01T00:00:00"/>
    <d v="2021-07-01T00:00:00"/>
    <n v="4"/>
    <n v="0"/>
    <x v="21"/>
    <n v="10"/>
    <x v="37"/>
  </r>
  <r>
    <n v="100220"/>
    <x v="1"/>
    <m/>
    <m/>
    <m/>
    <x v="54"/>
    <n v="67"/>
    <d v="2021-03-01T00:00:00"/>
    <d v="2021-07-01T00:00:00"/>
    <n v="4"/>
    <n v="0"/>
    <x v="22"/>
    <n v="10"/>
    <x v="73"/>
  </r>
  <r>
    <n v="100220"/>
    <x v="1"/>
    <m/>
    <m/>
    <m/>
    <x v="54"/>
    <n v="60"/>
    <d v="2021-03-01T00:00:00"/>
    <d v="2021-07-01T00:00:00"/>
    <n v="4"/>
    <n v="0"/>
    <x v="23"/>
    <n v="10"/>
    <x v="73"/>
  </r>
  <r>
    <n v="100221"/>
    <x v="0"/>
    <m/>
    <m/>
    <m/>
    <x v="0"/>
    <n v="50"/>
    <d v="2021-03-01T00:00:00"/>
    <d v="2021-07-01T00:00:00"/>
    <n v="4"/>
    <n v="0"/>
    <x v="20"/>
    <e v="#DIV/0!"/>
    <x v="0"/>
  </r>
  <r>
    <n v="100221"/>
    <x v="1"/>
    <m/>
    <m/>
    <m/>
    <x v="39"/>
    <n v="38"/>
    <d v="2021-03-01T00:00:00"/>
    <d v="2021-07-01T00:00:00"/>
    <n v="4"/>
    <n v="0"/>
    <x v="21"/>
    <n v="10"/>
    <x v="48"/>
  </r>
  <r>
    <n v="100221"/>
    <x v="1"/>
    <m/>
    <m/>
    <m/>
    <x v="46"/>
    <n v="55"/>
    <d v="2021-03-01T00:00:00"/>
    <d v="2021-07-01T00:00:00"/>
    <n v="4"/>
    <n v="0"/>
    <x v="22"/>
    <n v="10"/>
    <x v="58"/>
  </r>
  <r>
    <n v="100221"/>
    <x v="1"/>
    <m/>
    <m/>
    <m/>
    <x v="50"/>
    <n v="51"/>
    <d v="2021-03-01T00:00:00"/>
    <d v="2021-07-01T00:00:00"/>
    <n v="4"/>
    <n v="0"/>
    <x v="23"/>
    <n v="10"/>
    <x v="40"/>
  </r>
  <r>
    <n v="100222"/>
    <x v="0"/>
    <m/>
    <m/>
    <m/>
    <x v="0"/>
    <n v="58"/>
    <d v="2021-03-01T00:00:00"/>
    <d v="2021-07-01T00:00:00"/>
    <n v="4"/>
    <n v="0"/>
    <x v="20"/>
    <e v="#DIV/0!"/>
    <x v="0"/>
  </r>
  <r>
    <n v="100222"/>
    <x v="2"/>
    <m/>
    <m/>
    <m/>
    <x v="10"/>
    <n v="60"/>
    <d v="2021-03-01T00:00:00"/>
    <d v="2021-07-01T00:00:00"/>
    <n v="4"/>
    <n v="0"/>
    <x v="21"/>
    <n v="25"/>
    <x v="13"/>
  </r>
  <r>
    <n v="100222"/>
    <x v="2"/>
    <m/>
    <m/>
    <m/>
    <x v="19"/>
    <n v="55"/>
    <d v="2021-03-01T00:00:00"/>
    <d v="2021-07-01T00:00:00"/>
    <n v="4"/>
    <n v="0"/>
    <x v="22"/>
    <n v="25"/>
    <x v="24"/>
  </r>
  <r>
    <n v="100222"/>
    <x v="2"/>
    <m/>
    <m/>
    <m/>
    <x v="12"/>
    <n v="56"/>
    <d v="2021-03-01T00:00:00"/>
    <d v="2021-07-01T00:00:00"/>
    <n v="4"/>
    <n v="0"/>
    <x v="23"/>
    <n v="25"/>
    <x v="15"/>
  </r>
  <r>
    <n v="100223"/>
    <x v="0"/>
    <m/>
    <m/>
    <m/>
    <x v="0"/>
    <n v="36"/>
    <d v="2021-03-01T00:00:00"/>
    <d v="2021-07-01T00:00:00"/>
    <n v="4"/>
    <n v="0"/>
    <x v="20"/>
    <e v="#DIV/0!"/>
    <x v="0"/>
  </r>
  <r>
    <n v="100223"/>
    <x v="1"/>
    <m/>
    <m/>
    <m/>
    <x v="58"/>
    <n v="50"/>
    <d v="2021-03-01T00:00:00"/>
    <d v="2021-07-01T00:00:00"/>
    <n v="4"/>
    <n v="0"/>
    <x v="21"/>
    <n v="10"/>
    <x v="84"/>
  </r>
  <r>
    <n v="100223"/>
    <x v="1"/>
    <m/>
    <m/>
    <m/>
    <x v="53"/>
    <n v="42"/>
    <d v="2021-03-01T00:00:00"/>
    <d v="2021-07-01T00:00:00"/>
    <n v="4"/>
    <n v="0"/>
    <x v="22"/>
    <n v="10"/>
    <x v="71"/>
  </r>
  <r>
    <n v="100223"/>
    <x v="1"/>
    <m/>
    <m/>
    <m/>
    <x v="59"/>
    <n v="53"/>
    <d v="2021-03-01T00:00:00"/>
    <d v="2021-07-01T00:00:00"/>
    <n v="4"/>
    <n v="0"/>
    <x v="23"/>
    <n v="10"/>
    <x v="93"/>
  </r>
  <r>
    <n v="100224"/>
    <x v="0"/>
    <m/>
    <m/>
    <m/>
    <x v="0"/>
    <n v="35"/>
    <d v="2021-03-01T00:00:00"/>
    <d v="2021-07-01T00:00:00"/>
    <n v="4"/>
    <n v="0"/>
    <x v="20"/>
    <e v="#DIV/0!"/>
    <x v="0"/>
  </r>
  <r>
    <n v="100224"/>
    <x v="1"/>
    <m/>
    <m/>
    <m/>
    <x v="39"/>
    <n v="36"/>
    <d v="2021-03-01T00:00:00"/>
    <d v="2021-07-01T00:00:00"/>
    <n v="4"/>
    <n v="0"/>
    <x v="21"/>
    <n v="10"/>
    <x v="48"/>
  </r>
  <r>
    <n v="100224"/>
    <x v="1"/>
    <m/>
    <m/>
    <m/>
    <x v="3"/>
    <n v="43"/>
    <d v="2021-03-01T00:00:00"/>
    <d v="2021-07-01T00:00:00"/>
    <n v="4"/>
    <n v="0"/>
    <x v="22"/>
    <n v="10"/>
    <x v="19"/>
  </r>
  <r>
    <n v="100224"/>
    <x v="1"/>
    <m/>
    <m/>
    <m/>
    <x v="23"/>
    <n v="37"/>
    <d v="2021-03-01T00:00:00"/>
    <d v="2021-07-01T00:00:00"/>
    <n v="4"/>
    <n v="0"/>
    <x v="23"/>
    <n v="10"/>
    <x v="28"/>
  </r>
  <r>
    <n v="100225"/>
    <x v="0"/>
    <m/>
    <m/>
    <m/>
    <x v="0"/>
    <n v="32"/>
    <d v="2021-03-01T00:00:00"/>
    <d v="2021-07-01T00:00:00"/>
    <n v="4"/>
    <n v="0"/>
    <x v="20"/>
    <e v="#DIV/0!"/>
    <x v="0"/>
  </r>
  <r>
    <n v="100225"/>
    <x v="1"/>
    <m/>
    <m/>
    <m/>
    <x v="37"/>
    <n v="32"/>
    <d v="2021-03-01T00:00:00"/>
    <d v="2021-07-01T00:00:00"/>
    <n v="4"/>
    <n v="0"/>
    <x v="21"/>
    <n v="10"/>
    <x v="44"/>
  </r>
  <r>
    <n v="100225"/>
    <x v="1"/>
    <m/>
    <m/>
    <m/>
    <x v="29"/>
    <n v="32"/>
    <d v="2021-03-01T00:00:00"/>
    <d v="2021-07-01T00:00:00"/>
    <n v="4"/>
    <n v="0"/>
    <x v="22"/>
    <n v="10"/>
    <x v="45"/>
  </r>
  <r>
    <n v="100225"/>
    <x v="1"/>
    <m/>
    <m/>
    <m/>
    <x v="3"/>
    <n v="34"/>
    <d v="2021-03-01T00:00:00"/>
    <d v="2021-07-01T00:00:00"/>
    <n v="4"/>
    <n v="0"/>
    <x v="23"/>
    <n v="10"/>
    <x v="19"/>
  </r>
  <r>
    <n v="100226"/>
    <x v="0"/>
    <m/>
    <m/>
    <m/>
    <x v="0"/>
    <n v="23"/>
    <d v="2021-03-01T00:00:00"/>
    <d v="2021-07-01T00:00:00"/>
    <n v="4"/>
    <n v="0"/>
    <x v="20"/>
    <e v="#DIV/0!"/>
    <x v="0"/>
  </r>
  <r>
    <n v="100226"/>
    <x v="1"/>
    <m/>
    <m/>
    <m/>
    <x v="52"/>
    <n v="28"/>
    <d v="2021-03-01T00:00:00"/>
    <d v="2021-07-01T00:00:00"/>
    <n v="4"/>
    <n v="0"/>
    <x v="21"/>
    <n v="10"/>
    <x v="67"/>
  </r>
  <r>
    <n v="100226"/>
    <x v="1"/>
    <m/>
    <m/>
    <m/>
    <x v="39"/>
    <n v="27"/>
    <d v="2021-03-01T00:00:00"/>
    <d v="2021-07-01T00:00:00"/>
    <n v="4"/>
    <n v="0"/>
    <x v="22"/>
    <n v="10"/>
    <x v="48"/>
  </r>
  <r>
    <n v="100226"/>
    <x v="1"/>
    <m/>
    <m/>
    <m/>
    <x v="28"/>
    <n v="23"/>
    <d v="2021-03-01T00:00:00"/>
    <d v="2021-07-01T00:00:00"/>
    <n v="4"/>
    <n v="0"/>
    <x v="23"/>
    <n v="10"/>
    <x v="42"/>
  </r>
  <r>
    <n v="100227"/>
    <x v="0"/>
    <m/>
    <m/>
    <m/>
    <x v="0"/>
    <n v="20"/>
    <d v="2021-03-01T00:00:00"/>
    <d v="2021-04-01T00:00:00"/>
    <n v="1"/>
    <n v="2"/>
    <x v="20"/>
    <e v="#DIV/0!"/>
    <x v="0"/>
  </r>
  <r>
    <n v="100227"/>
    <x v="0"/>
    <m/>
    <m/>
    <m/>
    <x v="0"/>
    <n v="16"/>
    <d v="2021-03-01T00:00:00"/>
    <d v="2021-04-01T00:00:00"/>
    <n v="1"/>
    <n v="2"/>
    <x v="21"/>
    <e v="#DIV/0!"/>
    <x v="0"/>
  </r>
  <r>
    <n v="100228"/>
    <x v="0"/>
    <m/>
    <m/>
    <m/>
    <x v="0"/>
    <n v="12"/>
    <d v="2021-03-01T00:00:00"/>
    <d v="2021-07-01T00:00:00"/>
    <n v="4"/>
    <n v="0"/>
    <x v="20"/>
    <e v="#DIV/0!"/>
    <x v="0"/>
  </r>
  <r>
    <n v="100228"/>
    <x v="0"/>
    <m/>
    <m/>
    <m/>
    <x v="0"/>
    <n v="13"/>
    <d v="2021-03-01T00:00:00"/>
    <d v="2021-07-01T00:00:00"/>
    <n v="4"/>
    <n v="0"/>
    <x v="21"/>
    <e v="#DIV/0!"/>
    <x v="0"/>
  </r>
  <r>
    <n v="100228"/>
    <x v="0"/>
    <m/>
    <m/>
    <m/>
    <x v="0"/>
    <n v="11"/>
    <d v="2021-03-01T00:00:00"/>
    <d v="2021-07-01T00:00:00"/>
    <n v="4"/>
    <n v="0"/>
    <x v="22"/>
    <e v="#DIV/0!"/>
    <x v="0"/>
  </r>
  <r>
    <n v="100228"/>
    <x v="0"/>
    <m/>
    <m/>
    <m/>
    <x v="0"/>
    <n v="11"/>
    <d v="2021-03-01T00:00:00"/>
    <d v="2021-07-01T00:00:00"/>
    <n v="4"/>
    <n v="0"/>
    <x v="23"/>
    <e v="#DIV/0!"/>
    <x v="0"/>
  </r>
  <r>
    <n v="100229"/>
    <x v="0"/>
    <m/>
    <m/>
    <m/>
    <x v="0"/>
    <n v="13"/>
    <d v="2021-03-01T00:00:00"/>
    <d v="2021-04-01T00:00:00"/>
    <n v="1"/>
    <n v="2"/>
    <x v="20"/>
    <e v="#DIV/0!"/>
    <x v="0"/>
  </r>
  <r>
    <n v="100229"/>
    <x v="0"/>
    <m/>
    <m/>
    <m/>
    <x v="0"/>
    <n v="9"/>
    <d v="2021-03-01T00:00:00"/>
    <d v="2021-04-01T00:00:00"/>
    <n v="1"/>
    <n v="2"/>
    <x v="21"/>
    <e v="#DIV/0!"/>
    <x v="0"/>
  </r>
  <r>
    <n v="100230"/>
    <x v="0"/>
    <m/>
    <m/>
    <m/>
    <x v="0"/>
    <n v="11"/>
    <d v="2021-03-01T00:00:00"/>
    <d v="2021-07-01T00:00:00"/>
    <n v="4"/>
    <n v="0"/>
    <x v="20"/>
    <e v="#DIV/0!"/>
    <x v="0"/>
  </r>
  <r>
    <n v="100230"/>
    <x v="0"/>
    <m/>
    <m/>
    <m/>
    <x v="0"/>
    <n v="12"/>
    <d v="2021-03-01T00:00:00"/>
    <d v="2021-07-01T00:00:00"/>
    <n v="4"/>
    <n v="0"/>
    <x v="21"/>
    <e v="#DIV/0!"/>
    <x v="0"/>
  </r>
  <r>
    <n v="100230"/>
    <x v="0"/>
    <m/>
    <m/>
    <m/>
    <x v="0"/>
    <n v="8"/>
    <d v="2021-03-01T00:00:00"/>
    <d v="2021-07-01T00:00:00"/>
    <n v="4"/>
    <n v="0"/>
    <x v="22"/>
    <e v="#DIV/0!"/>
    <x v="0"/>
  </r>
  <r>
    <n v="100230"/>
    <x v="0"/>
    <m/>
    <m/>
    <m/>
    <x v="0"/>
    <n v="10"/>
    <d v="2021-03-01T00:00:00"/>
    <d v="2021-07-01T00:00:00"/>
    <n v="4"/>
    <n v="0"/>
    <x v="23"/>
    <e v="#DIV/0!"/>
    <x v="0"/>
  </r>
  <r>
    <n v="100231"/>
    <x v="0"/>
    <m/>
    <m/>
    <m/>
    <x v="0"/>
    <n v="10"/>
    <d v="2021-03-01T00:00:00"/>
    <d v="2021-06-01T00:00:00"/>
    <n v="3"/>
    <n v="0"/>
    <x v="20"/>
    <e v="#DIV/0!"/>
    <x v="0"/>
  </r>
  <r>
    <n v="100231"/>
    <x v="0"/>
    <m/>
    <m/>
    <m/>
    <x v="0"/>
    <n v="9"/>
    <d v="2021-03-01T00:00:00"/>
    <d v="2021-06-01T00:00:00"/>
    <n v="3"/>
    <n v="0"/>
    <x v="21"/>
    <e v="#DIV/0!"/>
    <x v="0"/>
  </r>
  <r>
    <n v="100231"/>
    <x v="0"/>
    <m/>
    <m/>
    <m/>
    <x v="0"/>
    <n v="8"/>
    <d v="2021-03-01T00:00:00"/>
    <d v="2021-06-01T00:00:00"/>
    <n v="3"/>
    <n v="0"/>
    <x v="22"/>
    <e v="#DIV/0!"/>
    <x v="0"/>
  </r>
  <r>
    <n v="100231"/>
    <x v="0"/>
    <m/>
    <m/>
    <m/>
    <x v="0"/>
    <n v="11"/>
    <d v="2021-03-01T00:00:00"/>
    <d v="2021-06-01T00:00:00"/>
    <n v="3"/>
    <n v="0"/>
    <x v="23"/>
    <e v="#DIV/0!"/>
    <x v="0"/>
  </r>
  <r>
    <n v="100232"/>
    <x v="0"/>
    <m/>
    <m/>
    <m/>
    <x v="0"/>
    <n v="9"/>
    <d v="2021-03-01T00:00:00"/>
    <d v="2021-06-01T00:00:00"/>
    <n v="3"/>
    <n v="0"/>
    <x v="20"/>
    <e v="#DIV/0!"/>
    <x v="0"/>
  </r>
  <r>
    <n v="100232"/>
    <x v="0"/>
    <m/>
    <m/>
    <m/>
    <x v="0"/>
    <n v="10"/>
    <d v="2021-03-01T00:00:00"/>
    <d v="2021-06-01T00:00:00"/>
    <n v="3"/>
    <n v="0"/>
    <x v="21"/>
    <e v="#DIV/0!"/>
    <x v="0"/>
  </r>
  <r>
    <n v="100232"/>
    <x v="0"/>
    <m/>
    <m/>
    <m/>
    <x v="0"/>
    <n v="9"/>
    <d v="2021-03-01T00:00:00"/>
    <d v="2021-06-01T00:00:00"/>
    <n v="3"/>
    <n v="0"/>
    <x v="22"/>
    <e v="#DIV/0!"/>
    <x v="0"/>
  </r>
  <r>
    <n v="100232"/>
    <x v="0"/>
    <m/>
    <m/>
    <m/>
    <x v="0"/>
    <n v="8"/>
    <d v="2021-03-01T00:00:00"/>
    <d v="2021-06-01T00:00:00"/>
    <n v="3"/>
    <n v="0"/>
    <x v="23"/>
    <e v="#DIV/0!"/>
    <x v="0"/>
  </r>
  <r>
    <n v="100233"/>
    <x v="0"/>
    <m/>
    <m/>
    <m/>
    <x v="0"/>
    <n v="9"/>
    <d v="2021-03-01T00:00:00"/>
    <d v="2021-07-01T00:00:00"/>
    <n v="4"/>
    <n v="0"/>
    <x v="20"/>
    <e v="#DIV/0!"/>
    <x v="0"/>
  </r>
  <r>
    <n v="100233"/>
    <x v="0"/>
    <m/>
    <m/>
    <m/>
    <x v="0"/>
    <n v="7"/>
    <d v="2021-03-01T00:00:00"/>
    <d v="2021-07-01T00:00:00"/>
    <n v="4"/>
    <n v="0"/>
    <x v="21"/>
    <e v="#DIV/0!"/>
    <x v="0"/>
  </r>
  <r>
    <n v="100233"/>
    <x v="0"/>
    <m/>
    <m/>
    <m/>
    <x v="0"/>
    <n v="7"/>
    <d v="2021-03-01T00:00:00"/>
    <d v="2021-07-01T00:00:00"/>
    <n v="4"/>
    <n v="0"/>
    <x v="22"/>
    <e v="#DIV/0!"/>
    <x v="0"/>
  </r>
  <r>
    <n v="100233"/>
    <x v="0"/>
    <m/>
    <m/>
    <m/>
    <x v="0"/>
    <n v="8"/>
    <d v="2021-03-01T00:00:00"/>
    <d v="2021-07-01T00:00:00"/>
    <n v="4"/>
    <n v="0"/>
    <x v="23"/>
    <e v="#DIV/0!"/>
    <x v="0"/>
  </r>
  <r>
    <n v="100234"/>
    <x v="0"/>
    <m/>
    <m/>
    <m/>
    <x v="0"/>
    <n v="8"/>
    <d v="2021-03-01T00:00:00"/>
    <d v="2021-07-01T00:00:00"/>
    <n v="4"/>
    <n v="0"/>
    <x v="20"/>
    <e v="#DIV/0!"/>
    <x v="0"/>
  </r>
  <r>
    <n v="100234"/>
    <x v="0"/>
    <m/>
    <m/>
    <m/>
    <x v="0"/>
    <n v="6"/>
    <d v="2021-03-01T00:00:00"/>
    <d v="2021-07-01T00:00:00"/>
    <n v="4"/>
    <n v="0"/>
    <x v="21"/>
    <e v="#DIV/0!"/>
    <x v="0"/>
  </r>
  <r>
    <n v="100234"/>
    <x v="0"/>
    <m/>
    <m/>
    <m/>
    <x v="0"/>
    <n v="8"/>
    <d v="2021-03-01T00:00:00"/>
    <d v="2021-07-01T00:00:00"/>
    <n v="4"/>
    <n v="0"/>
    <x v="22"/>
    <e v="#DIV/0!"/>
    <x v="0"/>
  </r>
  <r>
    <n v="100234"/>
    <x v="0"/>
    <m/>
    <m/>
    <m/>
    <x v="0"/>
    <n v="8"/>
    <d v="2021-03-01T00:00:00"/>
    <d v="2021-07-01T00:00:00"/>
    <n v="4"/>
    <n v="0"/>
    <x v="23"/>
    <e v="#DIV/0!"/>
    <x v="0"/>
  </r>
  <r>
    <n v="100235"/>
    <x v="0"/>
    <m/>
    <m/>
    <m/>
    <x v="0"/>
    <n v="7"/>
    <d v="2021-03-01T00:00:00"/>
    <d v="2021-06-01T00:00:00"/>
    <n v="3"/>
    <n v="0"/>
    <x v="20"/>
    <e v="#DIV/0!"/>
    <x v="0"/>
  </r>
  <r>
    <n v="100235"/>
    <x v="0"/>
    <m/>
    <m/>
    <m/>
    <x v="0"/>
    <n v="7"/>
    <d v="2021-03-01T00:00:00"/>
    <d v="2021-06-01T00:00:00"/>
    <n v="3"/>
    <n v="0"/>
    <x v="21"/>
    <e v="#DIV/0!"/>
    <x v="0"/>
  </r>
  <r>
    <n v="100235"/>
    <x v="0"/>
    <m/>
    <m/>
    <m/>
    <x v="0"/>
    <n v="5"/>
    <d v="2021-03-01T00:00:00"/>
    <d v="2021-06-01T00:00:00"/>
    <n v="3"/>
    <n v="0"/>
    <x v="22"/>
    <e v="#DIV/0!"/>
    <x v="0"/>
  </r>
  <r>
    <n v="100235"/>
    <x v="0"/>
    <m/>
    <m/>
    <m/>
    <x v="0"/>
    <n v="7"/>
    <d v="2021-03-01T00:00:00"/>
    <d v="2021-06-01T00:00:00"/>
    <n v="3"/>
    <n v="0"/>
    <x v="23"/>
    <e v="#DIV/0!"/>
    <x v="0"/>
  </r>
  <r>
    <n v="100236"/>
    <x v="0"/>
    <m/>
    <m/>
    <m/>
    <x v="0"/>
    <n v="7"/>
    <d v="2021-03-01T00:00:00"/>
    <d v="2021-07-01T00:00:00"/>
    <n v="4"/>
    <n v="0"/>
    <x v="20"/>
    <e v="#DIV/0!"/>
    <x v="0"/>
  </r>
  <r>
    <n v="100236"/>
    <x v="0"/>
    <m/>
    <m/>
    <m/>
    <x v="0"/>
    <n v="6"/>
    <d v="2021-03-01T00:00:00"/>
    <d v="2021-07-01T00:00:00"/>
    <n v="4"/>
    <n v="0"/>
    <x v="21"/>
    <e v="#DIV/0!"/>
    <x v="0"/>
  </r>
  <r>
    <n v="100236"/>
    <x v="0"/>
    <m/>
    <m/>
    <m/>
    <x v="0"/>
    <n v="6"/>
    <d v="2021-03-01T00:00:00"/>
    <d v="2021-07-01T00:00:00"/>
    <n v="4"/>
    <n v="0"/>
    <x v="22"/>
    <e v="#DIV/0!"/>
    <x v="0"/>
  </r>
  <r>
    <n v="100236"/>
    <x v="0"/>
    <m/>
    <m/>
    <m/>
    <x v="0"/>
    <n v="6"/>
    <d v="2021-03-01T00:00:00"/>
    <d v="2021-07-01T00:00:00"/>
    <n v="4"/>
    <n v="0"/>
    <x v="23"/>
    <e v="#DIV/0!"/>
    <x v="0"/>
  </r>
  <r>
    <n v="100237"/>
    <x v="0"/>
    <m/>
    <m/>
    <m/>
    <x v="0"/>
    <n v="6"/>
    <d v="2021-03-01T00:00:00"/>
    <d v="2021-04-01T00:00:00"/>
    <n v="1"/>
    <n v="2"/>
    <x v="20"/>
    <e v="#DIV/0!"/>
    <x v="0"/>
  </r>
  <r>
    <n v="100237"/>
    <x v="0"/>
    <m/>
    <m/>
    <m/>
    <x v="0"/>
    <n v="6"/>
    <d v="2021-03-01T00:00:00"/>
    <d v="2021-04-01T00:00:00"/>
    <n v="1"/>
    <n v="2"/>
    <x v="21"/>
    <e v="#DIV/0!"/>
    <x v="0"/>
  </r>
  <r>
    <n v="100238"/>
    <x v="0"/>
    <m/>
    <m/>
    <m/>
    <x v="0"/>
    <n v="5"/>
    <d v="2021-03-01T00:00:00"/>
    <d v="2021-05-01T00:00:00"/>
    <n v="2"/>
    <n v="1"/>
    <x v="20"/>
    <e v="#DIV/0!"/>
    <x v="0"/>
  </r>
  <r>
    <n v="100238"/>
    <x v="1"/>
    <m/>
    <m/>
    <m/>
    <x v="6"/>
    <n v="6"/>
    <d v="2021-03-01T00:00:00"/>
    <d v="2021-05-01T00:00:00"/>
    <n v="2"/>
    <n v="1"/>
    <x v="21"/>
    <n v="10"/>
    <x v="6"/>
  </r>
  <r>
    <n v="100238"/>
    <x v="1"/>
    <m/>
    <m/>
    <m/>
    <x v="2"/>
    <n v="5"/>
    <d v="2021-03-01T00:00:00"/>
    <d v="2021-05-01T00:00:00"/>
    <n v="2"/>
    <n v="1"/>
    <x v="22"/>
    <n v="10"/>
    <x v="2"/>
  </r>
  <r>
    <n v="100239"/>
    <x v="0"/>
    <m/>
    <m/>
    <m/>
    <x v="0"/>
    <n v="5"/>
    <d v="2021-03-01T00:00:00"/>
    <d v="2021-06-01T00:00:00"/>
    <n v="3"/>
    <n v="0"/>
    <x v="20"/>
    <e v="#DIV/0!"/>
    <x v="0"/>
  </r>
  <r>
    <n v="100239"/>
    <x v="0"/>
    <m/>
    <m/>
    <m/>
    <x v="0"/>
    <n v="4"/>
    <d v="2021-03-01T00:00:00"/>
    <d v="2021-06-01T00:00:00"/>
    <n v="3"/>
    <n v="0"/>
    <x v="21"/>
    <e v="#DIV/0!"/>
    <x v="0"/>
  </r>
  <r>
    <n v="100239"/>
    <x v="0"/>
    <m/>
    <m/>
    <m/>
    <x v="0"/>
    <n v="4"/>
    <d v="2021-03-01T00:00:00"/>
    <d v="2021-06-01T00:00:00"/>
    <n v="3"/>
    <n v="0"/>
    <x v="22"/>
    <e v="#DIV/0!"/>
    <x v="0"/>
  </r>
  <r>
    <n v="100239"/>
    <x v="0"/>
    <m/>
    <m/>
    <m/>
    <x v="0"/>
    <n v="4"/>
    <d v="2021-03-01T00:00:00"/>
    <d v="2021-06-01T00:00:00"/>
    <n v="3"/>
    <n v="0"/>
    <x v="23"/>
    <e v="#DIV/0!"/>
    <x v="0"/>
  </r>
  <r>
    <n v="100240"/>
    <x v="0"/>
    <m/>
    <m/>
    <m/>
    <x v="0"/>
    <n v="2"/>
    <d v="2021-03-01T00:00:00"/>
    <d v="2021-07-01T00:00:00"/>
    <n v="4"/>
    <n v="0"/>
    <x v="20"/>
    <e v="#DIV/0!"/>
    <x v="0"/>
  </r>
  <r>
    <n v="100240"/>
    <x v="1"/>
    <m/>
    <m/>
    <m/>
    <x v="9"/>
    <n v="2"/>
    <d v="2021-03-01T00:00:00"/>
    <d v="2021-07-01T00:00:00"/>
    <n v="4"/>
    <n v="0"/>
    <x v="21"/>
    <n v="10"/>
    <x v="12"/>
  </r>
  <r>
    <n v="100240"/>
    <x v="1"/>
    <m/>
    <m/>
    <m/>
    <x v="9"/>
    <n v="2"/>
    <d v="2021-03-01T00:00:00"/>
    <d v="2021-07-01T00:00:00"/>
    <n v="4"/>
    <n v="0"/>
    <x v="22"/>
    <n v="10"/>
    <x v="12"/>
  </r>
  <r>
    <n v="100240"/>
    <x v="1"/>
    <m/>
    <m/>
    <m/>
    <x v="9"/>
    <n v="2"/>
    <d v="2021-03-01T00:00:00"/>
    <d v="2021-07-01T00:00:00"/>
    <n v="4"/>
    <n v="0"/>
    <x v="23"/>
    <n v="10"/>
    <x v="12"/>
  </r>
  <r>
    <n v="100241"/>
    <x v="0"/>
    <m/>
    <m/>
    <m/>
    <x v="0"/>
    <n v="2"/>
    <d v="2021-03-01T00:00:00"/>
    <d v="2021-07-01T00:00:00"/>
    <n v="4"/>
    <n v="0"/>
    <x v="20"/>
    <e v="#DIV/0!"/>
    <x v="0"/>
  </r>
  <r>
    <n v="100241"/>
    <x v="1"/>
    <m/>
    <m/>
    <m/>
    <x v="9"/>
    <n v="2"/>
    <d v="2021-03-01T00:00:00"/>
    <d v="2021-07-01T00:00:00"/>
    <n v="4"/>
    <n v="0"/>
    <x v="21"/>
    <n v="10"/>
    <x v="12"/>
  </r>
  <r>
    <n v="100241"/>
    <x v="1"/>
    <m/>
    <m/>
    <m/>
    <x v="9"/>
    <n v="2"/>
    <d v="2021-03-01T00:00:00"/>
    <d v="2021-07-01T00:00:00"/>
    <n v="4"/>
    <n v="0"/>
    <x v="22"/>
    <n v="10"/>
    <x v="12"/>
  </r>
  <r>
    <n v="100241"/>
    <x v="1"/>
    <m/>
    <m/>
    <m/>
    <x v="9"/>
    <n v="2"/>
    <d v="2021-03-01T00:00:00"/>
    <d v="2021-07-01T00:00:00"/>
    <n v="4"/>
    <n v="0"/>
    <x v="23"/>
    <n v="10"/>
    <x v="12"/>
  </r>
  <r>
    <n v="100242"/>
    <x v="0"/>
    <m/>
    <m/>
    <m/>
    <x v="0"/>
    <n v="2"/>
    <d v="2021-03-01T00:00:00"/>
    <d v="2021-07-01T00:00:00"/>
    <n v="4"/>
    <n v="0"/>
    <x v="20"/>
    <e v="#DIV/0!"/>
    <x v="0"/>
  </r>
  <r>
    <n v="100242"/>
    <x v="1"/>
    <m/>
    <m/>
    <m/>
    <x v="9"/>
    <n v="2"/>
    <d v="2021-03-01T00:00:00"/>
    <d v="2021-07-01T00:00:00"/>
    <n v="4"/>
    <n v="0"/>
    <x v="21"/>
    <n v="10"/>
    <x v="12"/>
  </r>
  <r>
    <n v="100242"/>
    <x v="1"/>
    <m/>
    <m/>
    <m/>
    <x v="9"/>
    <n v="2"/>
    <d v="2021-03-01T00:00:00"/>
    <d v="2021-07-01T00:00:00"/>
    <n v="4"/>
    <n v="0"/>
    <x v="22"/>
    <n v="10"/>
    <x v="12"/>
  </r>
  <r>
    <n v="100242"/>
    <x v="1"/>
    <m/>
    <m/>
    <m/>
    <x v="9"/>
    <n v="2"/>
    <d v="2021-03-01T00:00:00"/>
    <d v="2021-07-01T00:00:00"/>
    <n v="4"/>
    <n v="0"/>
    <x v="23"/>
    <n v="10"/>
    <x v="12"/>
  </r>
  <r>
    <n v="100243"/>
    <x v="0"/>
    <m/>
    <m/>
    <m/>
    <x v="0"/>
    <n v="2"/>
    <d v="2021-03-01T00:00:00"/>
    <d v="2021-07-01T00:00:00"/>
    <n v="4"/>
    <n v="0"/>
    <x v="20"/>
    <e v="#DIV/0!"/>
    <x v="0"/>
  </r>
  <r>
    <n v="100243"/>
    <x v="1"/>
    <m/>
    <m/>
    <m/>
    <x v="9"/>
    <n v="2"/>
    <d v="2021-03-01T00:00:00"/>
    <d v="2021-07-01T00:00:00"/>
    <n v="4"/>
    <n v="0"/>
    <x v="21"/>
    <n v="10"/>
    <x v="12"/>
  </r>
  <r>
    <n v="100243"/>
    <x v="1"/>
    <m/>
    <m/>
    <m/>
    <x v="9"/>
    <n v="2"/>
    <d v="2021-03-01T00:00:00"/>
    <d v="2021-07-01T00:00:00"/>
    <n v="4"/>
    <n v="0"/>
    <x v="22"/>
    <n v="10"/>
    <x v="12"/>
  </r>
  <r>
    <n v="100243"/>
    <x v="1"/>
    <m/>
    <m/>
    <m/>
    <x v="9"/>
    <n v="2"/>
    <d v="2021-03-01T00:00:00"/>
    <d v="2021-07-01T00:00:00"/>
    <n v="4"/>
    <n v="0"/>
    <x v="23"/>
    <n v="10"/>
    <x v="12"/>
  </r>
  <r>
    <n v="100244"/>
    <x v="0"/>
    <m/>
    <m/>
    <m/>
    <x v="0"/>
    <n v="2"/>
    <d v="2021-03-01T00:00:00"/>
    <d v="2021-07-01T00:00:00"/>
    <n v="4"/>
    <n v="0"/>
    <x v="20"/>
    <e v="#DIV/0!"/>
    <x v="0"/>
  </r>
  <r>
    <n v="100244"/>
    <x v="1"/>
    <m/>
    <m/>
    <m/>
    <x v="9"/>
    <n v="2"/>
    <d v="2021-03-01T00:00:00"/>
    <d v="2021-07-01T00:00:00"/>
    <n v="4"/>
    <n v="0"/>
    <x v="21"/>
    <n v="10"/>
    <x v="12"/>
  </r>
  <r>
    <n v="100244"/>
    <x v="1"/>
    <m/>
    <m/>
    <m/>
    <x v="9"/>
    <n v="2"/>
    <d v="2021-03-01T00:00:00"/>
    <d v="2021-07-01T00:00:00"/>
    <n v="4"/>
    <n v="0"/>
    <x v="22"/>
    <n v="10"/>
    <x v="12"/>
  </r>
  <r>
    <n v="100244"/>
    <x v="1"/>
    <m/>
    <m/>
    <m/>
    <x v="9"/>
    <n v="2"/>
    <d v="2021-03-01T00:00:00"/>
    <d v="2021-07-01T00:00:00"/>
    <n v="4"/>
    <n v="0"/>
    <x v="23"/>
    <n v="10"/>
    <x v="12"/>
  </r>
  <r>
    <n v="100245"/>
    <x v="0"/>
    <m/>
    <m/>
    <m/>
    <x v="0"/>
    <n v="80"/>
    <d v="2021-04-01T00:00:00"/>
    <d v="2021-07-01T00:00:00"/>
    <n v="3"/>
    <n v="0"/>
    <x v="21"/>
    <e v="#DIV/0!"/>
    <x v="0"/>
  </r>
  <r>
    <n v="100245"/>
    <x v="2"/>
    <m/>
    <m/>
    <m/>
    <x v="12"/>
    <n v="72"/>
    <d v="2021-04-01T00:00:00"/>
    <d v="2021-07-01T00:00:00"/>
    <n v="3"/>
    <n v="0"/>
    <x v="22"/>
    <n v="25"/>
    <x v="15"/>
  </r>
  <r>
    <n v="100245"/>
    <x v="2"/>
    <m/>
    <m/>
    <m/>
    <x v="19"/>
    <n v="64"/>
    <d v="2021-04-01T00:00:00"/>
    <d v="2021-07-01T00:00:00"/>
    <n v="3"/>
    <n v="0"/>
    <x v="23"/>
    <n v="25"/>
    <x v="24"/>
  </r>
  <r>
    <n v="100246"/>
    <x v="0"/>
    <m/>
    <m/>
    <m/>
    <x v="0"/>
    <n v="42"/>
    <d v="2021-04-01T00:00:00"/>
    <d v="2021-07-01T00:00:00"/>
    <n v="3"/>
    <n v="0"/>
    <x v="21"/>
    <e v="#DIV/0!"/>
    <x v="0"/>
  </r>
  <r>
    <n v="100246"/>
    <x v="1"/>
    <m/>
    <m/>
    <m/>
    <x v="14"/>
    <n v="53"/>
    <d v="2021-04-01T00:00:00"/>
    <d v="2021-07-01T00:00:00"/>
    <n v="3"/>
    <n v="0"/>
    <x v="22"/>
    <n v="10"/>
    <x v="18"/>
  </r>
  <r>
    <n v="100246"/>
    <x v="1"/>
    <m/>
    <m/>
    <m/>
    <x v="3"/>
    <n v="41"/>
    <d v="2021-04-01T00:00:00"/>
    <d v="2021-07-01T00:00:00"/>
    <n v="3"/>
    <n v="0"/>
    <x v="23"/>
    <n v="10"/>
    <x v="19"/>
  </r>
  <r>
    <n v="100247"/>
    <x v="0"/>
    <m/>
    <m/>
    <m/>
    <x v="0"/>
    <n v="43"/>
    <d v="2021-04-01T00:00:00"/>
    <d v="2021-07-01T00:00:00"/>
    <n v="3"/>
    <n v="0"/>
    <x v="21"/>
    <e v="#DIV/0!"/>
    <x v="0"/>
  </r>
  <r>
    <n v="100247"/>
    <x v="1"/>
    <m/>
    <m/>
    <m/>
    <x v="16"/>
    <n v="38"/>
    <d v="2021-04-01T00:00:00"/>
    <d v="2021-07-01T00:00:00"/>
    <n v="3"/>
    <n v="0"/>
    <x v="22"/>
    <n v="10"/>
    <x v="21"/>
  </r>
  <r>
    <n v="100247"/>
    <x v="1"/>
    <m/>
    <m/>
    <m/>
    <x v="5"/>
    <n v="42"/>
    <d v="2021-04-01T00:00:00"/>
    <d v="2021-07-01T00:00:00"/>
    <n v="3"/>
    <n v="0"/>
    <x v="23"/>
    <n v="10"/>
    <x v="79"/>
  </r>
  <r>
    <n v="100248"/>
    <x v="0"/>
    <m/>
    <m/>
    <m/>
    <x v="0"/>
    <n v="38"/>
    <d v="2021-04-01T00:00:00"/>
    <d v="2021-07-01T00:00:00"/>
    <n v="3"/>
    <n v="0"/>
    <x v="21"/>
    <e v="#DIV/0!"/>
    <x v="0"/>
  </r>
  <r>
    <n v="100248"/>
    <x v="1"/>
    <m/>
    <m/>
    <m/>
    <x v="39"/>
    <n v="36"/>
    <d v="2021-04-01T00:00:00"/>
    <d v="2021-07-01T00:00:00"/>
    <n v="3"/>
    <n v="0"/>
    <x v="22"/>
    <n v="10"/>
    <x v="48"/>
  </r>
  <r>
    <n v="100248"/>
    <x v="1"/>
    <m/>
    <m/>
    <m/>
    <x v="58"/>
    <n v="36"/>
    <d v="2021-04-01T00:00:00"/>
    <d v="2021-07-01T00:00:00"/>
    <n v="3"/>
    <n v="0"/>
    <x v="23"/>
    <n v="10"/>
    <x v="84"/>
  </r>
  <r>
    <n v="100249"/>
    <x v="0"/>
    <m/>
    <m/>
    <m/>
    <x v="0"/>
    <n v="39"/>
    <d v="2021-04-01T00:00:00"/>
    <d v="2021-07-01T00:00:00"/>
    <n v="3"/>
    <n v="0"/>
    <x v="21"/>
    <e v="#DIV/0!"/>
    <x v="0"/>
  </r>
  <r>
    <n v="100249"/>
    <x v="2"/>
    <m/>
    <m/>
    <m/>
    <x v="52"/>
    <n v="44"/>
    <d v="2021-04-01T00:00:00"/>
    <d v="2021-07-01T00:00:00"/>
    <n v="3"/>
    <n v="0"/>
    <x v="22"/>
    <n v="25"/>
    <x v="97"/>
  </r>
  <r>
    <n v="100249"/>
    <x v="2"/>
    <m/>
    <m/>
    <m/>
    <x v="58"/>
    <n v="33"/>
    <d v="2021-04-01T00:00:00"/>
    <d v="2021-07-01T00:00:00"/>
    <n v="3"/>
    <n v="0"/>
    <x v="23"/>
    <n v="25"/>
    <x v="98"/>
  </r>
  <r>
    <n v="100250"/>
    <x v="0"/>
    <m/>
    <m/>
    <m/>
    <x v="0"/>
    <n v="33"/>
    <d v="2021-04-01T00:00:00"/>
    <d v="2021-07-01T00:00:00"/>
    <n v="3"/>
    <n v="0"/>
    <x v="21"/>
    <e v="#DIV/0!"/>
    <x v="0"/>
  </r>
  <r>
    <n v="100250"/>
    <x v="2"/>
    <m/>
    <m/>
    <m/>
    <x v="45"/>
    <n v="30"/>
    <d v="2021-04-01T00:00:00"/>
    <d v="2021-07-01T00:00:00"/>
    <n v="3"/>
    <n v="0"/>
    <x v="22"/>
    <n v="25"/>
    <x v="99"/>
  </r>
  <r>
    <n v="100250"/>
    <x v="2"/>
    <m/>
    <m/>
    <m/>
    <x v="21"/>
    <n v="28"/>
    <d v="2021-04-01T00:00:00"/>
    <d v="2021-07-01T00:00:00"/>
    <n v="3"/>
    <n v="0"/>
    <x v="23"/>
    <n v="25"/>
    <x v="63"/>
  </r>
  <r>
    <n v="100251"/>
    <x v="0"/>
    <m/>
    <m/>
    <m/>
    <x v="0"/>
    <n v="34"/>
    <d v="2021-04-01T00:00:00"/>
    <d v="2021-07-01T00:00:00"/>
    <n v="3"/>
    <n v="0"/>
    <x v="21"/>
    <e v="#DIV/0!"/>
    <x v="0"/>
  </r>
  <r>
    <n v="100251"/>
    <x v="1"/>
    <m/>
    <m/>
    <m/>
    <x v="40"/>
    <n v="28"/>
    <d v="2021-04-01T00:00:00"/>
    <d v="2021-07-01T00:00:00"/>
    <n v="3"/>
    <n v="0"/>
    <x v="22"/>
    <n v="10"/>
    <x v="56"/>
  </r>
  <r>
    <n v="100251"/>
    <x v="1"/>
    <m/>
    <m/>
    <m/>
    <x v="39"/>
    <n v="26"/>
    <d v="2021-04-01T00:00:00"/>
    <d v="2021-07-01T00:00:00"/>
    <n v="3"/>
    <n v="0"/>
    <x v="23"/>
    <n v="10"/>
    <x v="48"/>
  </r>
  <r>
    <n v="100252"/>
    <x v="0"/>
    <m/>
    <m/>
    <m/>
    <x v="0"/>
    <n v="27"/>
    <d v="2021-04-01T00:00:00"/>
    <d v="2021-07-01T00:00:00"/>
    <n v="3"/>
    <n v="0"/>
    <x v="21"/>
    <e v="#DIV/0!"/>
    <x v="0"/>
  </r>
  <r>
    <n v="100252"/>
    <x v="1"/>
    <m/>
    <m/>
    <m/>
    <x v="26"/>
    <n v="24"/>
    <d v="2021-04-01T00:00:00"/>
    <d v="2021-07-01T00:00:00"/>
    <n v="3"/>
    <n v="0"/>
    <x v="22"/>
    <n v="10"/>
    <x v="50"/>
  </r>
  <r>
    <n v="100252"/>
    <x v="1"/>
    <m/>
    <m/>
    <m/>
    <x v="32"/>
    <n v="21"/>
    <d v="2021-04-01T00:00:00"/>
    <d v="2021-07-01T00:00:00"/>
    <n v="3"/>
    <n v="0"/>
    <x v="23"/>
    <n v="10"/>
    <x v="37"/>
  </r>
  <r>
    <n v="100253"/>
    <x v="0"/>
    <m/>
    <m/>
    <m/>
    <x v="0"/>
    <n v="17"/>
    <d v="2021-04-01T00:00:00"/>
    <d v="2021-06-01T00:00:00"/>
    <n v="2"/>
    <n v="0"/>
    <x v="21"/>
    <e v="#DIV/0!"/>
    <x v="0"/>
  </r>
  <r>
    <n v="100253"/>
    <x v="0"/>
    <m/>
    <m/>
    <m/>
    <x v="0"/>
    <n v="17"/>
    <d v="2021-04-01T00:00:00"/>
    <d v="2021-06-01T00:00:00"/>
    <n v="2"/>
    <n v="0"/>
    <x v="22"/>
    <e v="#DIV/0!"/>
    <x v="0"/>
  </r>
  <r>
    <n v="100253"/>
    <x v="0"/>
    <m/>
    <m/>
    <m/>
    <x v="0"/>
    <n v="18"/>
    <d v="2021-04-01T00:00:00"/>
    <d v="2021-06-01T00:00:00"/>
    <n v="2"/>
    <n v="0"/>
    <x v="23"/>
    <e v="#DIV/0!"/>
    <x v="0"/>
  </r>
  <r>
    <n v="100254"/>
    <x v="0"/>
    <m/>
    <m/>
    <m/>
    <x v="0"/>
    <n v="18"/>
    <d v="2021-04-01T00:00:00"/>
    <d v="2021-07-01T00:00:00"/>
    <n v="3"/>
    <n v="0"/>
    <x v="21"/>
    <e v="#DIV/0!"/>
    <x v="0"/>
  </r>
  <r>
    <n v="100254"/>
    <x v="1"/>
    <m/>
    <m/>
    <m/>
    <x v="45"/>
    <n v="16"/>
    <d v="2021-04-01T00:00:00"/>
    <d v="2021-07-01T00:00:00"/>
    <n v="3"/>
    <n v="0"/>
    <x v="22"/>
    <n v="10"/>
    <x v="57"/>
  </r>
  <r>
    <n v="100254"/>
    <x v="1"/>
    <m/>
    <m/>
    <m/>
    <x v="24"/>
    <n v="15"/>
    <d v="2021-04-01T00:00:00"/>
    <d v="2021-07-01T00:00:00"/>
    <n v="3"/>
    <n v="0"/>
    <x v="23"/>
    <n v="10"/>
    <x v="29"/>
  </r>
  <r>
    <n v="100255"/>
    <x v="0"/>
    <m/>
    <m/>
    <m/>
    <x v="0"/>
    <n v="15"/>
    <d v="2021-04-01T00:00:00"/>
    <d v="2021-05-01T00:00:00"/>
    <n v="1"/>
    <n v="1"/>
    <x v="21"/>
    <e v="#DIV/0!"/>
    <x v="0"/>
  </r>
  <r>
    <n v="100255"/>
    <x v="2"/>
    <m/>
    <m/>
    <m/>
    <x v="6"/>
    <n v="14"/>
    <d v="2021-04-01T00:00:00"/>
    <d v="2021-05-01T00:00:00"/>
    <n v="1"/>
    <n v="1"/>
    <x v="22"/>
    <n v="25"/>
    <x v="95"/>
  </r>
  <r>
    <n v="100256"/>
    <x v="0"/>
    <m/>
    <m/>
    <m/>
    <x v="0"/>
    <n v="12"/>
    <d v="2021-04-01T00:00:00"/>
    <d v="2021-05-01T00:00:00"/>
    <n v="1"/>
    <n v="1"/>
    <x v="21"/>
    <e v="#DIV/0!"/>
    <x v="0"/>
  </r>
  <r>
    <n v="100256"/>
    <x v="0"/>
    <m/>
    <m/>
    <m/>
    <x v="0"/>
    <n v="13"/>
    <d v="2021-04-01T00:00:00"/>
    <d v="2021-05-01T00:00:00"/>
    <n v="1"/>
    <n v="1"/>
    <x v="22"/>
    <e v="#DIV/0!"/>
    <x v="0"/>
  </r>
  <r>
    <n v="100257"/>
    <x v="0"/>
    <m/>
    <m/>
    <m/>
    <x v="0"/>
    <n v="12"/>
    <d v="2021-04-01T00:00:00"/>
    <d v="2021-07-01T00:00:00"/>
    <n v="3"/>
    <n v="0"/>
    <x v="21"/>
    <e v="#DIV/0!"/>
    <x v="0"/>
  </r>
  <r>
    <n v="100257"/>
    <x v="1"/>
    <m/>
    <m/>
    <m/>
    <x v="45"/>
    <n v="12"/>
    <d v="2021-04-01T00:00:00"/>
    <d v="2021-07-01T00:00:00"/>
    <n v="3"/>
    <n v="0"/>
    <x v="22"/>
    <n v="10"/>
    <x v="57"/>
  </r>
  <r>
    <n v="100257"/>
    <x v="1"/>
    <m/>
    <m/>
    <m/>
    <x v="24"/>
    <n v="12"/>
    <d v="2021-04-01T00:00:00"/>
    <d v="2021-07-01T00:00:00"/>
    <n v="3"/>
    <n v="0"/>
    <x v="23"/>
    <n v="10"/>
    <x v="29"/>
  </r>
  <r>
    <n v="100258"/>
    <x v="0"/>
    <m/>
    <m/>
    <m/>
    <x v="0"/>
    <n v="11"/>
    <d v="2021-04-01T00:00:00"/>
    <d v="2021-07-01T00:00:00"/>
    <n v="3"/>
    <n v="0"/>
    <x v="21"/>
    <e v="#DIV/0!"/>
    <x v="0"/>
  </r>
  <r>
    <n v="100258"/>
    <x v="2"/>
    <m/>
    <m/>
    <m/>
    <x v="6"/>
    <n v="14"/>
    <d v="2021-04-01T00:00:00"/>
    <d v="2021-07-01T00:00:00"/>
    <n v="3"/>
    <n v="0"/>
    <x v="22"/>
    <n v="25"/>
    <x v="95"/>
  </r>
  <r>
    <n v="100258"/>
    <x v="2"/>
    <m/>
    <m/>
    <m/>
    <x v="45"/>
    <n v="9"/>
    <d v="2021-04-01T00:00:00"/>
    <d v="2021-07-01T00:00:00"/>
    <n v="3"/>
    <n v="0"/>
    <x v="23"/>
    <n v="25"/>
    <x v="99"/>
  </r>
  <r>
    <n v="100259"/>
    <x v="0"/>
    <m/>
    <m/>
    <m/>
    <x v="0"/>
    <n v="11"/>
    <d v="2021-04-01T00:00:00"/>
    <d v="2021-07-01T00:00:00"/>
    <n v="3"/>
    <n v="0"/>
    <x v="21"/>
    <e v="#DIV/0!"/>
    <x v="0"/>
  </r>
  <r>
    <n v="100259"/>
    <x v="2"/>
    <m/>
    <m/>
    <m/>
    <x v="2"/>
    <n v="11"/>
    <d v="2021-04-01T00:00:00"/>
    <d v="2021-07-01T00:00:00"/>
    <n v="3"/>
    <n v="0"/>
    <x v="22"/>
    <n v="25"/>
    <x v="29"/>
  </r>
  <r>
    <n v="100259"/>
    <x v="2"/>
    <m/>
    <m/>
    <m/>
    <x v="26"/>
    <n v="12"/>
    <d v="2021-04-01T00:00:00"/>
    <d v="2021-07-01T00:00:00"/>
    <n v="3"/>
    <n v="0"/>
    <x v="23"/>
    <n v="25"/>
    <x v="31"/>
  </r>
  <r>
    <n v="100260"/>
    <x v="0"/>
    <m/>
    <m/>
    <m/>
    <x v="0"/>
    <n v="9"/>
    <d v="2021-04-01T00:00:00"/>
    <d v="2021-07-01T00:00:00"/>
    <n v="3"/>
    <n v="0"/>
    <x v="21"/>
    <e v="#DIV/0!"/>
    <x v="0"/>
  </r>
  <r>
    <n v="100260"/>
    <x v="0"/>
    <m/>
    <m/>
    <m/>
    <x v="0"/>
    <n v="6"/>
    <d v="2021-04-01T00:00:00"/>
    <d v="2021-07-01T00:00:00"/>
    <n v="3"/>
    <n v="0"/>
    <x v="22"/>
    <e v="#DIV/0!"/>
    <x v="0"/>
  </r>
  <r>
    <n v="100260"/>
    <x v="0"/>
    <m/>
    <m/>
    <m/>
    <x v="0"/>
    <n v="7"/>
    <d v="2021-04-01T00:00:00"/>
    <d v="2021-07-01T00:00:00"/>
    <n v="3"/>
    <n v="0"/>
    <x v="23"/>
    <e v="#DIV/0!"/>
    <x v="0"/>
  </r>
  <r>
    <n v="100261"/>
    <x v="0"/>
    <m/>
    <m/>
    <m/>
    <x v="0"/>
    <n v="6"/>
    <d v="2021-04-01T00:00:00"/>
    <d v="2021-07-01T00:00:00"/>
    <n v="3"/>
    <n v="0"/>
    <x v="21"/>
    <e v="#DIV/0!"/>
    <x v="0"/>
  </r>
  <r>
    <n v="100261"/>
    <x v="1"/>
    <m/>
    <m/>
    <m/>
    <x v="1"/>
    <n v="4"/>
    <d v="2021-04-01T00:00:00"/>
    <d v="2021-07-01T00:00:00"/>
    <n v="3"/>
    <n v="0"/>
    <x v="22"/>
    <n v="10"/>
    <x v="1"/>
  </r>
  <r>
    <n v="100261"/>
    <x v="1"/>
    <m/>
    <m/>
    <m/>
    <x v="6"/>
    <n v="5"/>
    <d v="2021-04-01T00:00:00"/>
    <d v="2021-07-01T00:00:00"/>
    <n v="3"/>
    <n v="0"/>
    <x v="23"/>
    <n v="10"/>
    <x v="6"/>
  </r>
  <r>
    <n v="100262"/>
    <x v="0"/>
    <m/>
    <m/>
    <m/>
    <x v="0"/>
    <n v="3"/>
    <d v="2021-04-01T00:00:00"/>
    <d v="2021-07-01T00:00:00"/>
    <n v="3"/>
    <n v="0"/>
    <x v="21"/>
    <e v="#DIV/0!"/>
    <x v="0"/>
  </r>
  <r>
    <n v="100262"/>
    <x v="1"/>
    <m/>
    <m/>
    <m/>
    <x v="9"/>
    <n v="3"/>
    <d v="2021-04-01T00:00:00"/>
    <d v="2021-07-01T00:00:00"/>
    <n v="3"/>
    <n v="0"/>
    <x v="22"/>
    <n v="10"/>
    <x v="12"/>
  </r>
  <r>
    <n v="100262"/>
    <x v="1"/>
    <m/>
    <m/>
    <m/>
    <x v="1"/>
    <n v="3"/>
    <d v="2021-04-01T00:00:00"/>
    <d v="2021-07-01T00:00:00"/>
    <n v="3"/>
    <n v="0"/>
    <x v="23"/>
    <n v="10"/>
    <x v="1"/>
  </r>
  <r>
    <n v="100263"/>
    <x v="0"/>
    <m/>
    <m/>
    <m/>
    <x v="0"/>
    <n v="3"/>
    <d v="2021-04-01T00:00:00"/>
    <d v="2021-07-01T00:00:00"/>
    <n v="3"/>
    <n v="0"/>
    <x v="21"/>
    <e v="#DIV/0!"/>
    <x v="0"/>
  </r>
  <r>
    <n v="100263"/>
    <x v="0"/>
    <m/>
    <m/>
    <m/>
    <x v="0"/>
    <n v="4"/>
    <d v="2021-04-01T00:00:00"/>
    <d v="2021-07-01T00:00:00"/>
    <n v="3"/>
    <n v="0"/>
    <x v="22"/>
    <e v="#DIV/0!"/>
    <x v="0"/>
  </r>
  <r>
    <n v="100263"/>
    <x v="0"/>
    <m/>
    <m/>
    <m/>
    <x v="0"/>
    <n v="3"/>
    <d v="2021-04-01T00:00:00"/>
    <d v="2021-07-01T00:00:00"/>
    <n v="3"/>
    <n v="0"/>
    <x v="23"/>
    <e v="#DIV/0!"/>
    <x v="0"/>
  </r>
  <r>
    <n v="100264"/>
    <x v="0"/>
    <m/>
    <m/>
    <m/>
    <x v="0"/>
    <n v="2"/>
    <d v="2021-04-01T00:00:00"/>
    <d v="2021-06-01T00:00:00"/>
    <n v="2"/>
    <n v="0"/>
    <x v="21"/>
    <e v="#DIV/0!"/>
    <x v="0"/>
  </r>
  <r>
    <n v="100264"/>
    <x v="1"/>
    <m/>
    <m/>
    <m/>
    <x v="9"/>
    <n v="2"/>
    <d v="2021-04-01T00:00:00"/>
    <d v="2021-06-01T00:00:00"/>
    <n v="2"/>
    <n v="0"/>
    <x v="22"/>
    <n v="10"/>
    <x v="12"/>
  </r>
  <r>
    <n v="100264"/>
    <x v="1"/>
    <m/>
    <m/>
    <m/>
    <x v="9"/>
    <n v="2"/>
    <d v="2021-04-01T00:00:00"/>
    <d v="2021-06-01T00:00:00"/>
    <n v="2"/>
    <n v="0"/>
    <x v="23"/>
    <n v="10"/>
    <x v="12"/>
  </r>
  <r>
    <n v="100265"/>
    <x v="0"/>
    <m/>
    <m/>
    <m/>
    <x v="0"/>
    <n v="2"/>
    <d v="2021-04-01T00:00:00"/>
    <d v="2021-07-01T00:00:00"/>
    <n v="3"/>
    <n v="0"/>
    <x v="21"/>
    <e v="#DIV/0!"/>
    <x v="0"/>
  </r>
  <r>
    <n v="100265"/>
    <x v="0"/>
    <m/>
    <m/>
    <m/>
    <x v="0"/>
    <n v="2"/>
    <d v="2021-04-01T00:00:00"/>
    <d v="2021-07-01T00:00:00"/>
    <n v="3"/>
    <n v="0"/>
    <x v="22"/>
    <e v="#DIV/0!"/>
    <x v="0"/>
  </r>
  <r>
    <n v="100265"/>
    <x v="0"/>
    <m/>
    <m/>
    <m/>
    <x v="0"/>
    <n v="2"/>
    <d v="2021-04-01T00:00:00"/>
    <d v="2021-07-01T00:00:00"/>
    <n v="3"/>
    <n v="0"/>
    <x v="23"/>
    <e v="#DIV/0!"/>
    <x v="0"/>
  </r>
  <r>
    <n v="100266"/>
    <x v="0"/>
    <m/>
    <m/>
    <m/>
    <x v="0"/>
    <n v="1"/>
    <d v="2021-04-01T00:00:00"/>
    <d v="2021-07-01T00:00:00"/>
    <n v="3"/>
    <n v="0"/>
    <x v="21"/>
    <e v="#DIV/0!"/>
    <x v="0"/>
  </r>
  <r>
    <n v="100266"/>
    <x v="1"/>
    <m/>
    <m/>
    <m/>
    <x v="9"/>
    <n v="1"/>
    <d v="2021-04-01T00:00:00"/>
    <d v="2021-07-01T00:00:00"/>
    <n v="3"/>
    <n v="0"/>
    <x v="22"/>
    <n v="10"/>
    <x v="12"/>
  </r>
  <r>
    <n v="100266"/>
    <x v="1"/>
    <m/>
    <m/>
    <m/>
    <x v="9"/>
    <n v="2"/>
    <d v="2021-04-01T00:00:00"/>
    <d v="2021-07-01T00:00:00"/>
    <n v="3"/>
    <n v="0"/>
    <x v="23"/>
    <n v="10"/>
    <x v="12"/>
  </r>
  <r>
    <n v="100267"/>
    <x v="0"/>
    <m/>
    <m/>
    <m/>
    <x v="0"/>
    <n v="2"/>
    <d v="2021-04-01T00:00:00"/>
    <d v="2021-07-01T00:00:00"/>
    <n v="3"/>
    <n v="0"/>
    <x v="21"/>
    <e v="#DIV/0!"/>
    <x v="0"/>
  </r>
  <r>
    <n v="100267"/>
    <x v="1"/>
    <m/>
    <m/>
    <m/>
    <x v="9"/>
    <n v="2"/>
    <d v="2021-04-01T00:00:00"/>
    <d v="2021-07-01T00:00:00"/>
    <n v="3"/>
    <n v="0"/>
    <x v="22"/>
    <n v="10"/>
    <x v="12"/>
  </r>
  <r>
    <n v="100267"/>
    <x v="1"/>
    <m/>
    <m/>
    <m/>
    <x v="9"/>
    <n v="2"/>
    <d v="2021-04-01T00:00:00"/>
    <d v="2021-07-01T00:00:00"/>
    <n v="3"/>
    <n v="0"/>
    <x v="23"/>
    <n v="10"/>
    <x v="12"/>
  </r>
  <r>
    <n v="100268"/>
    <x v="0"/>
    <m/>
    <m/>
    <m/>
    <x v="0"/>
    <n v="63"/>
    <d v="2021-05-01T00:00:00"/>
    <d v="2021-07-01T00:00:00"/>
    <n v="2"/>
    <n v="0"/>
    <x v="22"/>
    <e v="#DIV/0!"/>
    <x v="0"/>
  </r>
  <r>
    <n v="100268"/>
    <x v="1"/>
    <m/>
    <m/>
    <m/>
    <x v="35"/>
    <n v="84"/>
    <d v="2021-05-01T00:00:00"/>
    <d v="2021-07-01T00:00:00"/>
    <n v="2"/>
    <n v="0"/>
    <x v="23"/>
    <n v="10"/>
    <x v="66"/>
  </r>
  <r>
    <n v="100269"/>
    <x v="0"/>
    <m/>
    <m/>
    <m/>
    <x v="0"/>
    <n v="54"/>
    <d v="2021-05-01T00:00:00"/>
    <d v="2021-07-01T00:00:00"/>
    <n v="2"/>
    <n v="0"/>
    <x v="22"/>
    <e v="#DIV/0!"/>
    <x v="0"/>
  </r>
  <r>
    <n v="100269"/>
    <x v="1"/>
    <m/>
    <m/>
    <m/>
    <x v="25"/>
    <n v="55"/>
    <d v="2021-05-01T00:00:00"/>
    <d v="2021-07-01T00:00:00"/>
    <n v="2"/>
    <n v="0"/>
    <x v="23"/>
    <n v="10"/>
    <x v="30"/>
  </r>
  <r>
    <n v="100270"/>
    <x v="0"/>
    <m/>
    <m/>
    <m/>
    <x v="0"/>
    <n v="56"/>
    <d v="2021-05-01T00:00:00"/>
    <d v="2021-07-01T00:00:00"/>
    <n v="2"/>
    <n v="0"/>
    <x v="22"/>
    <e v="#DIV/0!"/>
    <x v="0"/>
  </r>
  <r>
    <n v="100270"/>
    <x v="1"/>
    <m/>
    <m/>
    <m/>
    <x v="21"/>
    <n v="51"/>
    <d v="2021-05-01T00:00:00"/>
    <d v="2021-07-01T00:00:00"/>
    <n v="2"/>
    <n v="0"/>
    <x v="23"/>
    <n v="10"/>
    <x v="26"/>
  </r>
  <r>
    <n v="100271"/>
    <x v="0"/>
    <m/>
    <m/>
    <m/>
    <x v="0"/>
    <n v="44"/>
    <d v="2021-05-01T00:00:00"/>
    <d v="2021-07-01T00:00:00"/>
    <n v="2"/>
    <n v="0"/>
    <x v="22"/>
    <e v="#DIV/0!"/>
    <x v="0"/>
  </r>
  <r>
    <n v="100271"/>
    <x v="1"/>
    <m/>
    <m/>
    <m/>
    <x v="59"/>
    <n v="55"/>
    <d v="2021-05-01T00:00:00"/>
    <d v="2021-07-01T00:00:00"/>
    <n v="2"/>
    <n v="0"/>
    <x v="23"/>
    <n v="10"/>
    <x v="93"/>
  </r>
  <r>
    <n v="100272"/>
    <x v="0"/>
    <m/>
    <m/>
    <m/>
    <x v="0"/>
    <n v="46"/>
    <d v="2021-05-01T00:00:00"/>
    <d v="2021-07-01T00:00:00"/>
    <n v="2"/>
    <n v="0"/>
    <x v="22"/>
    <e v="#DIV/0!"/>
    <x v="0"/>
  </r>
  <r>
    <n v="100272"/>
    <x v="2"/>
    <m/>
    <m/>
    <m/>
    <x v="44"/>
    <n v="45"/>
    <d v="2021-05-01T00:00:00"/>
    <d v="2021-07-01T00:00:00"/>
    <n v="2"/>
    <n v="0"/>
    <x v="23"/>
    <n v="25"/>
    <x v="55"/>
  </r>
  <r>
    <n v="100273"/>
    <x v="0"/>
    <m/>
    <m/>
    <m/>
    <x v="0"/>
    <n v="47"/>
    <d v="2021-05-01T00:00:00"/>
    <d v="2021-07-01T00:00:00"/>
    <n v="2"/>
    <n v="0"/>
    <x v="22"/>
    <e v="#DIV/0!"/>
    <x v="0"/>
  </r>
  <r>
    <n v="100273"/>
    <x v="1"/>
    <m/>
    <m/>
    <m/>
    <x v="10"/>
    <n v="35"/>
    <d v="2021-05-01T00:00:00"/>
    <d v="2021-07-01T00:00:00"/>
    <n v="2"/>
    <n v="0"/>
    <x v="23"/>
    <n v="10"/>
    <x v="31"/>
  </r>
  <r>
    <n v="100274"/>
    <x v="0"/>
    <m/>
    <m/>
    <m/>
    <x v="0"/>
    <n v="40"/>
    <d v="2021-05-01T00:00:00"/>
    <d v="2021-07-01T00:00:00"/>
    <n v="2"/>
    <n v="0"/>
    <x v="22"/>
    <e v="#DIV/0!"/>
    <x v="0"/>
  </r>
  <r>
    <n v="100274"/>
    <x v="1"/>
    <m/>
    <m/>
    <m/>
    <x v="24"/>
    <n v="38"/>
    <d v="2021-05-01T00:00:00"/>
    <d v="2021-07-01T00:00:00"/>
    <n v="2"/>
    <n v="0"/>
    <x v="23"/>
    <n v="10"/>
    <x v="29"/>
  </r>
  <r>
    <n v="100275"/>
    <x v="0"/>
    <m/>
    <m/>
    <m/>
    <x v="0"/>
    <n v="34"/>
    <d v="2021-05-01T00:00:00"/>
    <d v="2021-07-01T00:00:00"/>
    <n v="2"/>
    <n v="0"/>
    <x v="22"/>
    <e v="#DIV/0!"/>
    <x v="0"/>
  </r>
  <r>
    <n v="100275"/>
    <x v="1"/>
    <m/>
    <m/>
    <m/>
    <x v="39"/>
    <n v="23"/>
    <d v="2021-05-01T00:00:00"/>
    <d v="2021-07-01T00:00:00"/>
    <n v="2"/>
    <n v="0"/>
    <x v="23"/>
    <n v="10"/>
    <x v="48"/>
  </r>
  <r>
    <n v="100276"/>
    <x v="0"/>
    <m/>
    <m/>
    <m/>
    <x v="0"/>
    <n v="38"/>
    <d v="2021-05-01T00:00:00"/>
    <d v="2021-07-01T00:00:00"/>
    <n v="2"/>
    <n v="0"/>
    <x v="22"/>
    <e v="#DIV/0!"/>
    <x v="0"/>
  </r>
  <r>
    <n v="100276"/>
    <x v="1"/>
    <m/>
    <m/>
    <m/>
    <x v="30"/>
    <n v="28"/>
    <d v="2021-05-01T00:00:00"/>
    <d v="2021-07-01T00:00:00"/>
    <n v="2"/>
    <n v="0"/>
    <x v="23"/>
    <n v="10"/>
    <x v="36"/>
  </r>
  <r>
    <n v="100277"/>
    <x v="0"/>
    <m/>
    <m/>
    <m/>
    <x v="0"/>
    <n v="29"/>
    <d v="2021-05-01T00:00:00"/>
    <d v="2021-07-01T00:00:00"/>
    <n v="2"/>
    <n v="0"/>
    <x v="22"/>
    <e v="#DIV/0!"/>
    <x v="0"/>
  </r>
  <r>
    <n v="100277"/>
    <x v="1"/>
    <m/>
    <m/>
    <m/>
    <x v="25"/>
    <n v="27"/>
    <d v="2021-05-01T00:00:00"/>
    <d v="2021-07-01T00:00:00"/>
    <n v="2"/>
    <n v="0"/>
    <x v="23"/>
    <n v="10"/>
    <x v="30"/>
  </r>
  <r>
    <n v="100278"/>
    <x v="0"/>
    <m/>
    <m/>
    <m/>
    <x v="0"/>
    <n v="25"/>
    <d v="2021-05-01T00:00:00"/>
    <d v="2021-07-01T00:00:00"/>
    <n v="2"/>
    <n v="0"/>
    <x v="22"/>
    <e v="#DIV/0!"/>
    <x v="0"/>
  </r>
  <r>
    <n v="100278"/>
    <x v="1"/>
    <m/>
    <m/>
    <m/>
    <x v="26"/>
    <n v="19"/>
    <d v="2021-05-01T00:00:00"/>
    <d v="2021-07-01T00:00:00"/>
    <n v="2"/>
    <n v="0"/>
    <x v="23"/>
    <n v="10"/>
    <x v="50"/>
  </r>
  <r>
    <n v="100279"/>
    <x v="0"/>
    <m/>
    <m/>
    <m/>
    <x v="0"/>
    <n v="23"/>
    <d v="2021-05-01T00:00:00"/>
    <d v="2021-07-01T00:00:00"/>
    <n v="2"/>
    <n v="0"/>
    <x v="22"/>
    <e v="#DIV/0!"/>
    <x v="0"/>
  </r>
  <r>
    <n v="100279"/>
    <x v="1"/>
    <m/>
    <m/>
    <m/>
    <x v="30"/>
    <n v="22"/>
    <d v="2021-05-01T00:00:00"/>
    <d v="2021-07-01T00:00:00"/>
    <n v="2"/>
    <n v="0"/>
    <x v="23"/>
    <n v="10"/>
    <x v="36"/>
  </r>
  <r>
    <n v="100280"/>
    <x v="0"/>
    <m/>
    <m/>
    <m/>
    <x v="0"/>
    <n v="23"/>
    <d v="2021-05-01T00:00:00"/>
    <d v="2021-06-01T00:00:00"/>
    <n v="1"/>
    <n v="0"/>
    <x v="22"/>
    <e v="#DIV/0!"/>
    <x v="0"/>
  </r>
  <r>
    <n v="100280"/>
    <x v="0"/>
    <m/>
    <m/>
    <m/>
    <x v="0"/>
    <n v="21"/>
    <d v="2021-05-01T00:00:00"/>
    <d v="2021-06-01T00:00:00"/>
    <n v="1"/>
    <n v="0"/>
    <x v="23"/>
    <e v="#DIV/0!"/>
    <x v="0"/>
  </r>
  <r>
    <n v="100281"/>
    <x v="0"/>
    <m/>
    <m/>
    <m/>
    <x v="0"/>
    <n v="20"/>
    <d v="2021-05-01T00:00:00"/>
    <d v="2021-07-01T00:00:00"/>
    <n v="2"/>
    <n v="0"/>
    <x v="22"/>
    <e v="#DIV/0!"/>
    <x v="0"/>
  </r>
  <r>
    <n v="100281"/>
    <x v="1"/>
    <m/>
    <m/>
    <m/>
    <x v="24"/>
    <n v="17"/>
    <d v="2021-05-01T00:00:00"/>
    <d v="2021-07-01T00:00:00"/>
    <n v="2"/>
    <n v="0"/>
    <x v="23"/>
    <n v="10"/>
    <x v="29"/>
  </r>
  <r>
    <n v="100282"/>
    <x v="0"/>
    <m/>
    <m/>
    <m/>
    <x v="0"/>
    <n v="14"/>
    <d v="2021-05-01T00:00:00"/>
    <d v="2021-06-01T00:00:00"/>
    <n v="1"/>
    <n v="0"/>
    <x v="22"/>
    <e v="#DIV/0!"/>
    <x v="0"/>
  </r>
  <r>
    <n v="100282"/>
    <x v="0"/>
    <m/>
    <m/>
    <m/>
    <x v="0"/>
    <n v="16"/>
    <d v="2021-05-01T00:00:00"/>
    <d v="2021-06-01T00:00:00"/>
    <n v="1"/>
    <n v="0"/>
    <x v="23"/>
    <e v="#DIV/0!"/>
    <x v="0"/>
  </r>
  <r>
    <n v="100283"/>
    <x v="0"/>
    <m/>
    <m/>
    <m/>
    <x v="0"/>
    <n v="14"/>
    <d v="2021-05-01T00:00:00"/>
    <d v="2021-06-01T00:00:00"/>
    <n v="1"/>
    <n v="0"/>
    <x v="22"/>
    <e v="#DIV/0!"/>
    <x v="0"/>
  </r>
  <r>
    <n v="100283"/>
    <x v="0"/>
    <m/>
    <m/>
    <m/>
    <x v="0"/>
    <n v="15"/>
    <d v="2021-05-01T00:00:00"/>
    <d v="2021-06-01T00:00:00"/>
    <n v="1"/>
    <n v="0"/>
    <x v="23"/>
    <e v="#DIV/0!"/>
    <x v="0"/>
  </r>
  <r>
    <n v="100284"/>
    <x v="0"/>
    <m/>
    <m/>
    <m/>
    <x v="0"/>
    <n v="15"/>
    <d v="2021-05-01T00:00:00"/>
    <d v="2021-07-01T00:00:00"/>
    <n v="2"/>
    <n v="0"/>
    <x v="22"/>
    <e v="#DIV/0!"/>
    <x v="0"/>
  </r>
  <r>
    <n v="100284"/>
    <x v="1"/>
    <m/>
    <m/>
    <m/>
    <x v="25"/>
    <n v="18"/>
    <d v="2021-05-01T00:00:00"/>
    <d v="2021-07-01T00:00:00"/>
    <n v="2"/>
    <n v="0"/>
    <x v="23"/>
    <n v="10"/>
    <x v="30"/>
  </r>
  <r>
    <n v="100285"/>
    <x v="0"/>
    <m/>
    <m/>
    <m/>
    <x v="0"/>
    <n v="14"/>
    <d v="2021-05-01T00:00:00"/>
    <d v="2021-07-01T00:00:00"/>
    <n v="2"/>
    <n v="0"/>
    <x v="22"/>
    <e v="#DIV/0!"/>
    <x v="0"/>
  </r>
  <r>
    <n v="100285"/>
    <x v="0"/>
    <m/>
    <m/>
    <m/>
    <x v="0"/>
    <n v="14"/>
    <d v="2021-05-01T00:00:00"/>
    <d v="2021-07-01T00:00:00"/>
    <n v="2"/>
    <n v="0"/>
    <x v="23"/>
    <e v="#DIV/0!"/>
    <x v="0"/>
  </r>
  <r>
    <n v="100286"/>
    <x v="0"/>
    <m/>
    <m/>
    <m/>
    <x v="0"/>
    <n v="12"/>
    <d v="2021-05-01T00:00:00"/>
    <d v="2021-06-01T00:00:00"/>
    <n v="1"/>
    <n v="0"/>
    <x v="22"/>
    <e v="#DIV/0!"/>
    <x v="0"/>
  </r>
  <r>
    <n v="100286"/>
    <x v="0"/>
    <m/>
    <m/>
    <m/>
    <x v="0"/>
    <n v="13"/>
    <d v="2021-05-01T00:00:00"/>
    <d v="2021-06-01T00:00:00"/>
    <n v="1"/>
    <n v="0"/>
    <x v="23"/>
    <e v="#DIV/0!"/>
    <x v="0"/>
  </r>
  <r>
    <n v="100287"/>
    <x v="0"/>
    <m/>
    <m/>
    <m/>
    <x v="0"/>
    <n v="12"/>
    <d v="2021-05-01T00:00:00"/>
    <d v="2021-07-01T00:00:00"/>
    <n v="2"/>
    <n v="0"/>
    <x v="22"/>
    <e v="#DIV/0!"/>
    <x v="0"/>
  </r>
  <r>
    <n v="100287"/>
    <x v="2"/>
    <m/>
    <m/>
    <m/>
    <x v="7"/>
    <n v="9"/>
    <d v="2021-05-01T00:00:00"/>
    <d v="2021-07-01T00:00:00"/>
    <n v="2"/>
    <n v="0"/>
    <x v="23"/>
    <n v="25"/>
    <x v="100"/>
  </r>
  <r>
    <n v="100288"/>
    <x v="0"/>
    <m/>
    <m/>
    <m/>
    <x v="0"/>
    <n v="11"/>
    <d v="2021-05-01T00:00:00"/>
    <d v="2021-07-01T00:00:00"/>
    <n v="2"/>
    <n v="0"/>
    <x v="22"/>
    <e v="#DIV/0!"/>
    <x v="0"/>
  </r>
  <r>
    <n v="100288"/>
    <x v="1"/>
    <m/>
    <m/>
    <m/>
    <x v="2"/>
    <n v="11"/>
    <d v="2021-05-01T00:00:00"/>
    <d v="2021-07-01T00:00:00"/>
    <n v="2"/>
    <n v="0"/>
    <x v="23"/>
    <n v="10"/>
    <x v="2"/>
  </r>
  <r>
    <n v="100289"/>
    <x v="0"/>
    <m/>
    <m/>
    <m/>
    <x v="0"/>
    <n v="12"/>
    <d v="2021-05-01T00:00:00"/>
    <d v="2021-07-01T00:00:00"/>
    <n v="2"/>
    <n v="0"/>
    <x v="22"/>
    <e v="#DIV/0!"/>
    <x v="0"/>
  </r>
  <r>
    <n v="100289"/>
    <x v="0"/>
    <m/>
    <m/>
    <m/>
    <x v="0"/>
    <n v="9"/>
    <d v="2021-05-01T00:00:00"/>
    <d v="2021-07-01T00:00:00"/>
    <n v="2"/>
    <n v="0"/>
    <x v="23"/>
    <e v="#DIV/0!"/>
    <x v="0"/>
  </r>
  <r>
    <n v="100290"/>
    <x v="0"/>
    <m/>
    <m/>
    <m/>
    <x v="0"/>
    <n v="8"/>
    <d v="2021-05-01T00:00:00"/>
    <d v="2021-06-01T00:00:00"/>
    <n v="1"/>
    <n v="0"/>
    <x v="22"/>
    <e v="#DIV/0!"/>
    <x v="0"/>
  </r>
  <r>
    <n v="100290"/>
    <x v="1"/>
    <m/>
    <m/>
    <m/>
    <x v="2"/>
    <n v="9"/>
    <d v="2021-05-01T00:00:00"/>
    <d v="2021-06-01T00:00:00"/>
    <n v="1"/>
    <n v="0"/>
    <x v="23"/>
    <n v="10"/>
    <x v="2"/>
  </r>
  <r>
    <n v="100291"/>
    <x v="0"/>
    <m/>
    <m/>
    <m/>
    <x v="0"/>
    <n v="10"/>
    <d v="2021-05-01T00:00:00"/>
    <d v="2021-07-01T00:00:00"/>
    <n v="2"/>
    <n v="0"/>
    <x v="22"/>
    <e v="#DIV/0!"/>
    <x v="0"/>
  </r>
  <r>
    <n v="100291"/>
    <x v="1"/>
    <m/>
    <m/>
    <m/>
    <x v="1"/>
    <n v="7"/>
    <d v="2021-05-01T00:00:00"/>
    <d v="2021-07-01T00:00:00"/>
    <n v="2"/>
    <n v="0"/>
    <x v="23"/>
    <n v="10"/>
    <x v="1"/>
  </r>
  <r>
    <n v="100292"/>
    <x v="0"/>
    <m/>
    <m/>
    <m/>
    <x v="0"/>
    <n v="11"/>
    <d v="2021-05-01T00:00:00"/>
    <d v="2021-06-01T00:00:00"/>
    <n v="1"/>
    <n v="0"/>
    <x v="22"/>
    <e v="#DIV/0!"/>
    <x v="0"/>
  </r>
  <r>
    <n v="100292"/>
    <x v="1"/>
    <m/>
    <m/>
    <m/>
    <x v="1"/>
    <n v="7"/>
    <d v="2021-05-01T00:00:00"/>
    <d v="2021-06-01T00:00:00"/>
    <n v="1"/>
    <n v="0"/>
    <x v="23"/>
    <n v="10"/>
    <x v="1"/>
  </r>
  <r>
    <n v="100293"/>
    <x v="0"/>
    <m/>
    <m/>
    <m/>
    <x v="0"/>
    <n v="7"/>
    <d v="2021-05-01T00:00:00"/>
    <d v="2021-07-01T00:00:00"/>
    <n v="2"/>
    <n v="0"/>
    <x v="22"/>
    <e v="#DIV/0!"/>
    <x v="0"/>
  </r>
  <r>
    <n v="100293"/>
    <x v="0"/>
    <m/>
    <m/>
    <m/>
    <x v="0"/>
    <n v="7"/>
    <d v="2021-05-01T00:00:00"/>
    <d v="2021-07-01T00:00:00"/>
    <n v="2"/>
    <n v="0"/>
    <x v="23"/>
    <e v="#DIV/0!"/>
    <x v="0"/>
  </r>
  <r>
    <n v="100294"/>
    <x v="0"/>
    <m/>
    <m/>
    <m/>
    <x v="0"/>
    <n v="5"/>
    <d v="2021-05-01T00:00:00"/>
    <d v="2021-06-01T00:00:00"/>
    <n v="1"/>
    <n v="0"/>
    <x v="22"/>
    <e v="#DIV/0!"/>
    <x v="0"/>
  </r>
  <r>
    <n v="100294"/>
    <x v="0"/>
    <m/>
    <m/>
    <m/>
    <x v="0"/>
    <n v="8"/>
    <d v="2021-05-01T00:00:00"/>
    <d v="2021-06-01T00:00:00"/>
    <n v="1"/>
    <n v="0"/>
    <x v="23"/>
    <e v="#DIV/0!"/>
    <x v="0"/>
  </r>
  <r>
    <n v="100295"/>
    <x v="0"/>
    <m/>
    <m/>
    <m/>
    <x v="0"/>
    <n v="5"/>
    <d v="2021-05-01T00:00:00"/>
    <d v="2021-07-01T00:00:00"/>
    <n v="2"/>
    <n v="0"/>
    <x v="22"/>
    <e v="#DIV/0!"/>
    <x v="0"/>
  </r>
  <r>
    <n v="100295"/>
    <x v="1"/>
    <m/>
    <m/>
    <m/>
    <x v="1"/>
    <n v="7"/>
    <d v="2021-05-01T00:00:00"/>
    <d v="2021-07-01T00:00:00"/>
    <n v="2"/>
    <n v="0"/>
    <x v="23"/>
    <n v="10"/>
    <x v="1"/>
  </r>
  <r>
    <n v="100296"/>
    <x v="0"/>
    <m/>
    <m/>
    <m/>
    <x v="0"/>
    <n v="6"/>
    <d v="2021-05-01T00:00:00"/>
    <d v="2021-06-01T00:00:00"/>
    <n v="1"/>
    <n v="0"/>
    <x v="22"/>
    <e v="#DIV/0!"/>
    <x v="0"/>
  </r>
  <r>
    <n v="100296"/>
    <x v="1"/>
    <m/>
    <m/>
    <m/>
    <x v="1"/>
    <n v="5"/>
    <d v="2021-05-01T00:00:00"/>
    <d v="2021-06-01T00:00:00"/>
    <n v="1"/>
    <n v="0"/>
    <x v="23"/>
    <n v="10"/>
    <x v="1"/>
  </r>
  <r>
    <n v="100297"/>
    <x v="0"/>
    <m/>
    <m/>
    <m/>
    <x v="0"/>
    <n v="6"/>
    <d v="2021-05-01T00:00:00"/>
    <d v="2021-07-01T00:00:00"/>
    <n v="2"/>
    <n v="0"/>
    <x v="22"/>
    <e v="#DIV/0!"/>
    <x v="0"/>
  </r>
  <r>
    <n v="100297"/>
    <x v="0"/>
    <m/>
    <m/>
    <m/>
    <x v="0"/>
    <n v="5"/>
    <d v="2021-05-01T00:00:00"/>
    <d v="2021-07-01T00:00:00"/>
    <n v="2"/>
    <n v="0"/>
    <x v="23"/>
    <e v="#DIV/0!"/>
    <x v="0"/>
  </r>
  <r>
    <n v="100298"/>
    <x v="0"/>
    <m/>
    <m/>
    <m/>
    <x v="0"/>
    <n v="5"/>
    <d v="2021-05-01T00:00:00"/>
    <d v="2021-07-01T00:00:00"/>
    <n v="2"/>
    <n v="0"/>
    <x v="22"/>
    <e v="#DIV/0!"/>
    <x v="0"/>
  </r>
  <r>
    <n v="100298"/>
    <x v="0"/>
    <m/>
    <m/>
    <m/>
    <x v="0"/>
    <n v="5"/>
    <d v="2021-05-01T00:00:00"/>
    <d v="2021-07-01T00:00:00"/>
    <n v="2"/>
    <n v="0"/>
    <x v="23"/>
    <e v="#DIV/0!"/>
    <x v="0"/>
  </r>
  <r>
    <n v="100299"/>
    <x v="0"/>
    <m/>
    <m/>
    <m/>
    <x v="0"/>
    <n v="6"/>
    <d v="2021-05-01T00:00:00"/>
    <d v="2021-06-01T00:00:00"/>
    <n v="1"/>
    <n v="0"/>
    <x v="22"/>
    <e v="#DIV/0!"/>
    <x v="0"/>
  </r>
  <r>
    <n v="100299"/>
    <x v="0"/>
    <m/>
    <m/>
    <m/>
    <x v="0"/>
    <n v="4"/>
    <d v="2021-05-01T00:00:00"/>
    <d v="2021-06-01T00:00:00"/>
    <n v="1"/>
    <n v="0"/>
    <x v="23"/>
    <e v="#DIV/0!"/>
    <x v="0"/>
  </r>
  <r>
    <n v="100300"/>
    <x v="0"/>
    <m/>
    <m/>
    <m/>
    <x v="0"/>
    <n v="43"/>
    <d v="2021-05-01T00:00:00"/>
    <d v="2021-07-01T00:00:00"/>
    <n v="2"/>
    <n v="0"/>
    <x v="22"/>
    <e v="#DIV/0!"/>
    <x v="0"/>
  </r>
  <r>
    <n v="100300"/>
    <x v="3"/>
    <n v="12"/>
    <d v="2021-12-01T00:00:00"/>
    <d v="2022-11-30T00:00:00"/>
    <x v="36"/>
    <n v="47"/>
    <d v="2021-05-01T00:00:00"/>
    <d v="2021-07-01T00:00:00"/>
    <n v="2"/>
    <n v="0"/>
    <x v="23"/>
    <n v="28.5"/>
    <x v="101"/>
  </r>
  <r>
    <n v="100301"/>
    <x v="0"/>
    <m/>
    <m/>
    <m/>
    <x v="0"/>
    <n v="513"/>
    <d v="2021-05-01T00:00:00"/>
    <d v="2021-07-01T00:00:00"/>
    <n v="2"/>
    <n v="0"/>
    <x v="22"/>
    <e v="#DIV/0!"/>
    <x v="0"/>
  </r>
  <r>
    <n v="100301"/>
    <x v="3"/>
    <n v="12"/>
    <d v="2022-01-01T00:00:00"/>
    <d v="2022-12-31T00:00:00"/>
    <x v="60"/>
    <n v="479"/>
    <d v="2021-05-01T00:00:00"/>
    <d v="2021-07-01T00:00:00"/>
    <n v="2"/>
    <n v="0"/>
    <x v="23"/>
    <n v="12.571428571428571"/>
    <x v="102"/>
  </r>
  <r>
    <n v="100302"/>
    <x v="0"/>
    <m/>
    <m/>
    <m/>
    <x v="0"/>
    <n v="4"/>
    <d v="2021-05-01T00:00:00"/>
    <d v="2021-06-01T00:00:00"/>
    <n v="1"/>
    <n v="0"/>
    <x v="22"/>
    <e v="#DIV/0!"/>
    <x v="0"/>
  </r>
  <r>
    <n v="100302"/>
    <x v="0"/>
    <m/>
    <m/>
    <m/>
    <x v="0"/>
    <n v="4"/>
    <d v="2021-05-01T00:00:00"/>
    <d v="2021-06-01T00:00:00"/>
    <n v="1"/>
    <n v="0"/>
    <x v="23"/>
    <e v="#DIV/0!"/>
    <x v="0"/>
  </r>
  <r>
    <n v="100303"/>
    <x v="0"/>
    <m/>
    <m/>
    <m/>
    <x v="0"/>
    <n v="4"/>
    <d v="2021-05-01T00:00:00"/>
    <d v="2021-07-01T00:00:00"/>
    <n v="2"/>
    <n v="0"/>
    <x v="22"/>
    <e v="#DIV/0!"/>
    <x v="0"/>
  </r>
  <r>
    <n v="100303"/>
    <x v="0"/>
    <m/>
    <m/>
    <m/>
    <x v="0"/>
    <n v="4"/>
    <d v="2021-05-01T00:00:00"/>
    <d v="2021-07-01T00:00:00"/>
    <n v="2"/>
    <n v="0"/>
    <x v="23"/>
    <e v="#DIV/0!"/>
    <x v="0"/>
  </r>
  <r>
    <n v="100304"/>
    <x v="0"/>
    <m/>
    <m/>
    <m/>
    <x v="0"/>
    <n v="3"/>
    <d v="2021-05-01T00:00:00"/>
    <d v="2021-07-01T00:00:00"/>
    <n v="2"/>
    <n v="0"/>
    <x v="22"/>
    <e v="#DIV/0!"/>
    <x v="0"/>
  </r>
  <r>
    <n v="100304"/>
    <x v="1"/>
    <m/>
    <m/>
    <m/>
    <x v="1"/>
    <n v="3"/>
    <d v="2021-05-01T00:00:00"/>
    <d v="2021-07-01T00:00:00"/>
    <n v="2"/>
    <n v="0"/>
    <x v="23"/>
    <n v="10"/>
    <x v="1"/>
  </r>
  <r>
    <n v="100305"/>
    <x v="0"/>
    <m/>
    <m/>
    <m/>
    <x v="0"/>
    <n v="2"/>
    <d v="2021-05-01T00:00:00"/>
    <d v="2021-06-01T00:00:00"/>
    <n v="1"/>
    <n v="0"/>
    <x v="22"/>
    <e v="#DIV/0!"/>
    <x v="0"/>
  </r>
  <r>
    <n v="100305"/>
    <x v="0"/>
    <m/>
    <m/>
    <m/>
    <x v="0"/>
    <n v="2"/>
    <d v="2021-05-01T00:00:00"/>
    <d v="2021-06-01T00:00:00"/>
    <n v="1"/>
    <n v="0"/>
    <x v="23"/>
    <e v="#DIV/0!"/>
    <x v="0"/>
  </r>
  <r>
    <n v="100306"/>
    <x v="0"/>
    <m/>
    <m/>
    <m/>
    <x v="0"/>
    <n v="2"/>
    <d v="2021-05-01T00:00:00"/>
    <d v="2021-06-01T00:00:00"/>
    <n v="1"/>
    <n v="0"/>
    <x v="22"/>
    <e v="#DIV/0!"/>
    <x v="0"/>
  </r>
  <r>
    <n v="100306"/>
    <x v="0"/>
    <m/>
    <m/>
    <m/>
    <x v="0"/>
    <n v="2"/>
    <d v="2021-05-01T00:00:00"/>
    <d v="2021-06-01T00:00:00"/>
    <n v="1"/>
    <n v="0"/>
    <x v="23"/>
    <e v="#DIV/0!"/>
    <x v="0"/>
  </r>
  <r>
    <n v="100307"/>
    <x v="0"/>
    <m/>
    <m/>
    <m/>
    <x v="0"/>
    <n v="2"/>
    <d v="2021-05-01T00:00:00"/>
    <d v="2021-07-01T00:00:00"/>
    <n v="2"/>
    <n v="0"/>
    <x v="22"/>
    <e v="#DIV/0!"/>
    <x v="0"/>
  </r>
  <r>
    <n v="100307"/>
    <x v="0"/>
    <m/>
    <m/>
    <m/>
    <x v="0"/>
    <n v="2"/>
    <d v="2021-05-01T00:00:00"/>
    <d v="2021-07-01T00:00:00"/>
    <n v="2"/>
    <n v="0"/>
    <x v="23"/>
    <e v="#DIV/0!"/>
    <x v="0"/>
  </r>
  <r>
    <n v="100308"/>
    <x v="0"/>
    <m/>
    <m/>
    <m/>
    <x v="0"/>
    <n v="2"/>
    <d v="2021-05-01T00:00:00"/>
    <d v="2021-06-01T00:00:00"/>
    <n v="1"/>
    <n v="0"/>
    <x v="22"/>
    <e v="#DIV/0!"/>
    <x v="0"/>
  </r>
  <r>
    <n v="100308"/>
    <x v="0"/>
    <m/>
    <m/>
    <m/>
    <x v="0"/>
    <n v="2"/>
    <d v="2021-05-01T00:00:00"/>
    <d v="2021-06-01T00:00:00"/>
    <n v="1"/>
    <n v="0"/>
    <x v="23"/>
    <e v="#DIV/0!"/>
    <x v="0"/>
  </r>
  <r>
    <n v="100309"/>
    <x v="0"/>
    <m/>
    <m/>
    <m/>
    <x v="0"/>
    <n v="2"/>
    <d v="2021-05-01T00:00:00"/>
    <d v="2021-06-01T00:00:00"/>
    <n v="1"/>
    <n v="0"/>
    <x v="22"/>
    <e v="#DIV/0!"/>
    <x v="0"/>
  </r>
  <r>
    <n v="100309"/>
    <x v="0"/>
    <m/>
    <m/>
    <m/>
    <x v="0"/>
    <n v="2"/>
    <d v="2021-05-01T00:00:00"/>
    <d v="2021-06-01T00:00:00"/>
    <n v="1"/>
    <n v="0"/>
    <x v="23"/>
    <e v="#DIV/0!"/>
    <x v="0"/>
  </r>
  <r>
    <n v="100310"/>
    <x v="0"/>
    <m/>
    <m/>
    <m/>
    <x v="0"/>
    <n v="2"/>
    <d v="2021-05-01T00:00:00"/>
    <d v="2021-07-01T00:00:00"/>
    <n v="2"/>
    <n v="0"/>
    <x v="22"/>
    <e v="#DIV/0!"/>
    <x v="0"/>
  </r>
  <r>
    <n v="100310"/>
    <x v="1"/>
    <m/>
    <m/>
    <m/>
    <x v="9"/>
    <n v="2"/>
    <d v="2021-05-01T00:00:00"/>
    <d v="2021-07-01T00:00:00"/>
    <n v="2"/>
    <n v="0"/>
    <x v="23"/>
    <n v="10"/>
    <x v="12"/>
  </r>
  <r>
    <n v="100311"/>
    <x v="0"/>
    <m/>
    <m/>
    <m/>
    <x v="0"/>
    <n v="1"/>
    <d v="2021-05-01T00:00:00"/>
    <d v="2021-07-01T00:00:00"/>
    <n v="2"/>
    <n v="0"/>
    <x v="22"/>
    <e v="#DIV/0!"/>
    <x v="0"/>
  </r>
  <r>
    <n v="100311"/>
    <x v="1"/>
    <m/>
    <m/>
    <m/>
    <x v="9"/>
    <n v="2"/>
    <d v="2021-05-01T00:00:00"/>
    <d v="2021-07-01T00:00:00"/>
    <n v="2"/>
    <n v="0"/>
    <x v="23"/>
    <n v="10"/>
    <x v="12"/>
  </r>
  <r>
    <n v="100312"/>
    <x v="0"/>
    <m/>
    <m/>
    <m/>
    <x v="0"/>
    <n v="2"/>
    <d v="2021-05-01T00:00:00"/>
    <d v="2021-07-01T00:00:00"/>
    <n v="2"/>
    <n v="0"/>
    <x v="22"/>
    <e v="#DIV/0!"/>
    <x v="0"/>
  </r>
  <r>
    <n v="100312"/>
    <x v="0"/>
    <m/>
    <m/>
    <m/>
    <x v="0"/>
    <n v="2"/>
    <d v="2021-05-01T00:00:00"/>
    <d v="2021-07-01T00:00:00"/>
    <n v="2"/>
    <n v="0"/>
    <x v="23"/>
    <e v="#DIV/0!"/>
    <x v="0"/>
  </r>
  <r>
    <n v="100313"/>
    <x v="0"/>
    <m/>
    <m/>
    <m/>
    <x v="0"/>
    <n v="2"/>
    <d v="2021-05-01T00:00:00"/>
    <d v="2021-07-01T00:00:00"/>
    <n v="2"/>
    <n v="0"/>
    <x v="22"/>
    <e v="#DIV/0!"/>
    <x v="0"/>
  </r>
  <r>
    <n v="100313"/>
    <x v="0"/>
    <m/>
    <m/>
    <m/>
    <x v="0"/>
    <n v="2"/>
    <d v="2021-05-01T00:00:00"/>
    <d v="2021-07-01T00:00:00"/>
    <n v="2"/>
    <n v="0"/>
    <x v="23"/>
    <e v="#DIV/0!"/>
    <x v="0"/>
  </r>
  <r>
    <n v="100314"/>
    <x v="0"/>
    <m/>
    <m/>
    <m/>
    <x v="0"/>
    <n v="2"/>
    <d v="2021-05-01T00:00:00"/>
    <d v="2021-07-01T00:00:00"/>
    <n v="2"/>
    <n v="0"/>
    <x v="22"/>
    <e v="#DIV/0!"/>
    <x v="0"/>
  </r>
  <r>
    <n v="100314"/>
    <x v="0"/>
    <m/>
    <m/>
    <m/>
    <x v="0"/>
    <n v="2"/>
    <d v="2021-05-01T00:00:00"/>
    <d v="2021-07-01T00:00:00"/>
    <n v="2"/>
    <n v="0"/>
    <x v="23"/>
    <e v="#DIV/0!"/>
    <x v="0"/>
  </r>
  <r>
    <n v="100315"/>
    <x v="0"/>
    <m/>
    <m/>
    <m/>
    <x v="0"/>
    <n v="2"/>
    <d v="2021-05-01T00:00:00"/>
    <d v="2021-06-01T00:00:00"/>
    <n v="1"/>
    <n v="0"/>
    <x v="22"/>
    <e v="#DIV/0!"/>
    <x v="0"/>
  </r>
  <r>
    <n v="100315"/>
    <x v="0"/>
    <m/>
    <m/>
    <m/>
    <x v="0"/>
    <n v="2"/>
    <d v="2021-05-01T00:00:00"/>
    <d v="2021-06-01T00:00:00"/>
    <n v="1"/>
    <n v="0"/>
    <x v="23"/>
    <e v="#DIV/0!"/>
    <x v="0"/>
  </r>
  <r>
    <n v="100316"/>
    <x v="0"/>
    <m/>
    <m/>
    <m/>
    <x v="0"/>
    <n v="2"/>
    <d v="2021-05-01T00:00:00"/>
    <d v="2021-07-01T00:00:00"/>
    <n v="2"/>
    <n v="0"/>
    <x v="22"/>
    <e v="#DIV/0!"/>
    <x v="0"/>
  </r>
  <r>
    <n v="100316"/>
    <x v="0"/>
    <m/>
    <m/>
    <m/>
    <x v="0"/>
    <n v="2"/>
    <d v="2021-05-01T00:00:00"/>
    <d v="2021-07-01T00:00:00"/>
    <n v="2"/>
    <n v="0"/>
    <x v="23"/>
    <e v="#DIV/0!"/>
    <x v="0"/>
  </r>
  <r>
    <n v="100317"/>
    <x v="0"/>
    <m/>
    <m/>
    <m/>
    <x v="0"/>
    <n v="2"/>
    <d v="2021-05-01T00:00:00"/>
    <d v="2021-06-01T00:00:00"/>
    <n v="1"/>
    <n v="0"/>
    <x v="22"/>
    <e v="#DIV/0!"/>
    <x v="0"/>
  </r>
  <r>
    <n v="100317"/>
    <x v="1"/>
    <m/>
    <m/>
    <m/>
    <x v="9"/>
    <n v="2"/>
    <d v="2021-05-01T00:00:00"/>
    <d v="2021-06-01T00:00:00"/>
    <n v="1"/>
    <n v="0"/>
    <x v="23"/>
    <n v="10"/>
    <x v="12"/>
  </r>
  <r>
    <n v="100318"/>
    <x v="0"/>
    <m/>
    <m/>
    <m/>
    <x v="0"/>
    <n v="2"/>
    <d v="2021-05-01T00:00:00"/>
    <d v="2021-07-01T00:00:00"/>
    <n v="2"/>
    <n v="0"/>
    <x v="22"/>
    <e v="#DIV/0!"/>
    <x v="0"/>
  </r>
  <r>
    <n v="100318"/>
    <x v="1"/>
    <m/>
    <m/>
    <m/>
    <x v="9"/>
    <n v="2"/>
    <d v="2021-05-01T00:00:00"/>
    <d v="2021-07-01T00:00:00"/>
    <n v="2"/>
    <n v="0"/>
    <x v="23"/>
    <n v="10"/>
    <x v="12"/>
  </r>
  <r>
    <n v="100319"/>
    <x v="0"/>
    <m/>
    <m/>
    <m/>
    <x v="0"/>
    <n v="72"/>
    <d v="2021-06-01T00:00:00"/>
    <d v="2021-07-01T00:00:00"/>
    <n v="1"/>
    <n v="0"/>
    <x v="23"/>
    <e v="#DIV/0!"/>
    <x v="0"/>
  </r>
  <r>
    <n v="100320"/>
    <x v="0"/>
    <m/>
    <m/>
    <m/>
    <x v="0"/>
    <n v="84"/>
    <d v="2021-06-01T00:00:00"/>
    <d v="2021-07-01T00:00:00"/>
    <n v="1"/>
    <n v="0"/>
    <x v="23"/>
    <e v="#DIV/0!"/>
    <x v="0"/>
  </r>
  <r>
    <n v="100321"/>
    <x v="0"/>
    <m/>
    <m/>
    <m/>
    <x v="0"/>
    <n v="50"/>
    <d v="2021-06-01T00:00:00"/>
    <d v="2021-07-01T00:00:00"/>
    <n v="1"/>
    <n v="0"/>
    <x v="23"/>
    <e v="#DIV/0!"/>
    <x v="0"/>
  </r>
  <r>
    <n v="100322"/>
    <x v="0"/>
    <m/>
    <m/>
    <m/>
    <x v="0"/>
    <n v="68"/>
    <d v="2021-06-01T00:00:00"/>
    <d v="2021-07-01T00:00:00"/>
    <n v="1"/>
    <n v="0"/>
    <x v="23"/>
    <e v="#DIV/0!"/>
    <x v="0"/>
  </r>
  <r>
    <n v="100323"/>
    <x v="0"/>
    <m/>
    <m/>
    <m/>
    <x v="0"/>
    <n v="51"/>
    <d v="2021-06-01T00:00:00"/>
    <d v="2021-07-01T00:00:00"/>
    <n v="1"/>
    <n v="0"/>
    <x v="23"/>
    <e v="#DIV/0!"/>
    <x v="0"/>
  </r>
  <r>
    <n v="100324"/>
    <x v="0"/>
    <m/>
    <m/>
    <m/>
    <x v="0"/>
    <n v="68"/>
    <d v="2021-06-01T00:00:00"/>
    <d v="2021-07-01T00:00:00"/>
    <n v="1"/>
    <n v="0"/>
    <x v="23"/>
    <e v="#DIV/0!"/>
    <x v="0"/>
  </r>
  <r>
    <n v="100325"/>
    <x v="0"/>
    <m/>
    <m/>
    <m/>
    <x v="0"/>
    <n v="59"/>
    <d v="2021-06-01T00:00:00"/>
    <d v="2021-07-01T00:00:00"/>
    <n v="1"/>
    <n v="0"/>
    <x v="23"/>
    <e v="#DIV/0!"/>
    <x v="0"/>
  </r>
  <r>
    <n v="100326"/>
    <x v="0"/>
    <m/>
    <m/>
    <m/>
    <x v="0"/>
    <n v="50"/>
    <d v="2021-06-01T00:00:00"/>
    <d v="2021-07-01T00:00:00"/>
    <n v="1"/>
    <n v="0"/>
    <x v="23"/>
    <e v="#DIV/0!"/>
    <x v="0"/>
  </r>
  <r>
    <n v="100327"/>
    <x v="0"/>
    <m/>
    <m/>
    <m/>
    <x v="0"/>
    <n v="54"/>
    <d v="2021-06-01T00:00:00"/>
    <d v="2021-07-01T00:00:00"/>
    <n v="1"/>
    <n v="0"/>
    <x v="23"/>
    <e v="#DIV/0!"/>
    <x v="0"/>
  </r>
  <r>
    <n v="100328"/>
    <x v="0"/>
    <m/>
    <m/>
    <m/>
    <x v="0"/>
    <n v="55"/>
    <d v="2021-06-01T00:00:00"/>
    <d v="2021-07-01T00:00:00"/>
    <n v="1"/>
    <n v="0"/>
    <x v="23"/>
    <e v="#DIV/0!"/>
    <x v="0"/>
  </r>
  <r>
    <n v="100329"/>
    <x v="0"/>
    <m/>
    <m/>
    <m/>
    <x v="0"/>
    <n v="50"/>
    <d v="2021-06-01T00:00:00"/>
    <d v="2021-07-01T00:00:00"/>
    <n v="1"/>
    <n v="0"/>
    <x v="23"/>
    <e v="#DIV/0!"/>
    <x v="0"/>
  </r>
  <r>
    <n v="100330"/>
    <x v="0"/>
    <m/>
    <m/>
    <m/>
    <x v="0"/>
    <n v="41"/>
    <d v="2021-06-01T00:00:00"/>
    <d v="2021-07-01T00:00:00"/>
    <n v="1"/>
    <n v="0"/>
    <x v="23"/>
    <e v="#DIV/0!"/>
    <x v="0"/>
  </r>
  <r>
    <n v="100331"/>
    <x v="0"/>
    <m/>
    <m/>
    <m/>
    <x v="0"/>
    <n v="45"/>
    <d v="2021-06-01T00:00:00"/>
    <d v="2021-07-01T00:00:00"/>
    <n v="1"/>
    <n v="0"/>
    <x v="23"/>
    <e v="#DIV/0!"/>
    <x v="0"/>
  </r>
  <r>
    <n v="100332"/>
    <x v="0"/>
    <m/>
    <m/>
    <m/>
    <x v="0"/>
    <n v="37"/>
    <d v="2021-06-01T00:00:00"/>
    <d v="2021-07-01T00:00:00"/>
    <n v="1"/>
    <n v="0"/>
    <x v="23"/>
    <e v="#DIV/0!"/>
    <x v="0"/>
  </r>
  <r>
    <n v="100333"/>
    <x v="0"/>
    <m/>
    <m/>
    <m/>
    <x v="0"/>
    <n v="39"/>
    <d v="2021-06-01T00:00:00"/>
    <d v="2021-07-01T00:00:00"/>
    <n v="1"/>
    <n v="0"/>
    <x v="23"/>
    <e v="#DIV/0!"/>
    <x v="0"/>
  </r>
  <r>
    <n v="100334"/>
    <x v="0"/>
    <m/>
    <m/>
    <m/>
    <x v="0"/>
    <n v="37"/>
    <d v="2021-06-01T00:00:00"/>
    <d v="2021-07-01T00:00:00"/>
    <n v="1"/>
    <n v="0"/>
    <x v="23"/>
    <e v="#DIV/0!"/>
    <x v="0"/>
  </r>
  <r>
    <n v="100335"/>
    <x v="0"/>
    <m/>
    <m/>
    <m/>
    <x v="0"/>
    <n v="28"/>
    <d v="2021-06-01T00:00:00"/>
    <d v="2021-07-01T00:00:00"/>
    <n v="1"/>
    <n v="0"/>
    <x v="23"/>
    <e v="#DIV/0!"/>
    <x v="0"/>
  </r>
  <r>
    <n v="100336"/>
    <x v="0"/>
    <m/>
    <m/>
    <m/>
    <x v="0"/>
    <n v="20"/>
    <d v="2021-06-01T00:00:00"/>
    <d v="2021-07-01T00:00:00"/>
    <n v="1"/>
    <n v="0"/>
    <x v="23"/>
    <e v="#DIV/0!"/>
    <x v="0"/>
  </r>
  <r>
    <n v="100337"/>
    <x v="0"/>
    <m/>
    <m/>
    <m/>
    <x v="0"/>
    <n v="26"/>
    <d v="2021-06-01T00:00:00"/>
    <d v="2021-07-01T00:00:00"/>
    <n v="1"/>
    <n v="0"/>
    <x v="23"/>
    <e v="#DIV/0!"/>
    <x v="0"/>
  </r>
  <r>
    <n v="100338"/>
    <x v="0"/>
    <m/>
    <m/>
    <m/>
    <x v="0"/>
    <n v="32"/>
    <d v="2021-06-01T00:00:00"/>
    <d v="2021-07-01T00:00:00"/>
    <n v="1"/>
    <n v="0"/>
    <x v="23"/>
    <e v="#DIV/0!"/>
    <x v="0"/>
  </r>
  <r>
    <n v="100339"/>
    <x v="0"/>
    <m/>
    <m/>
    <m/>
    <x v="0"/>
    <n v="20"/>
    <d v="2021-06-01T00:00:00"/>
    <d v="2021-07-01T00:00:00"/>
    <n v="1"/>
    <n v="0"/>
    <x v="23"/>
    <e v="#DIV/0!"/>
    <x v="0"/>
  </r>
  <r>
    <n v="100340"/>
    <x v="0"/>
    <m/>
    <m/>
    <m/>
    <x v="0"/>
    <n v="21"/>
    <d v="2021-06-01T00:00:00"/>
    <d v="2021-07-01T00:00:00"/>
    <n v="1"/>
    <n v="0"/>
    <x v="23"/>
    <e v="#DIV/0!"/>
    <x v="0"/>
  </r>
  <r>
    <n v="100341"/>
    <x v="0"/>
    <m/>
    <m/>
    <m/>
    <x v="0"/>
    <n v="20"/>
    <d v="2021-06-01T00:00:00"/>
    <d v="2021-07-01T00:00:00"/>
    <n v="1"/>
    <n v="0"/>
    <x v="23"/>
    <e v="#DIV/0!"/>
    <x v="0"/>
  </r>
  <r>
    <n v="100342"/>
    <x v="0"/>
    <m/>
    <m/>
    <m/>
    <x v="0"/>
    <n v="21"/>
    <d v="2021-06-01T00:00:00"/>
    <d v="2021-07-01T00:00:00"/>
    <n v="1"/>
    <n v="0"/>
    <x v="23"/>
    <e v="#DIV/0!"/>
    <x v="0"/>
  </r>
  <r>
    <n v="100343"/>
    <x v="0"/>
    <m/>
    <m/>
    <m/>
    <x v="0"/>
    <n v="23"/>
    <d v="2021-06-01T00:00:00"/>
    <d v="2021-07-01T00:00:00"/>
    <n v="1"/>
    <n v="0"/>
    <x v="23"/>
    <e v="#DIV/0!"/>
    <x v="0"/>
  </r>
  <r>
    <n v="100344"/>
    <x v="0"/>
    <m/>
    <m/>
    <m/>
    <x v="0"/>
    <n v="12"/>
    <d v="2021-06-01T00:00:00"/>
    <d v="2021-07-01T00:00:00"/>
    <n v="1"/>
    <n v="0"/>
    <x v="23"/>
    <e v="#DIV/0!"/>
    <x v="0"/>
  </r>
  <r>
    <n v="100345"/>
    <x v="0"/>
    <m/>
    <m/>
    <m/>
    <x v="0"/>
    <n v="14"/>
    <d v="2021-06-01T00:00:00"/>
    <d v="2021-07-01T00:00:00"/>
    <n v="1"/>
    <n v="0"/>
    <x v="23"/>
    <e v="#DIV/0!"/>
    <x v="0"/>
  </r>
  <r>
    <n v="100346"/>
    <x v="0"/>
    <m/>
    <m/>
    <m/>
    <x v="0"/>
    <n v="11"/>
    <d v="2021-06-01T00:00:00"/>
    <d v="2021-07-01T00:00:00"/>
    <n v="1"/>
    <n v="0"/>
    <x v="23"/>
    <e v="#DIV/0!"/>
    <x v="0"/>
  </r>
  <r>
    <n v="100347"/>
    <x v="0"/>
    <m/>
    <m/>
    <m/>
    <x v="0"/>
    <n v="11"/>
    <d v="2021-06-01T00:00:00"/>
    <d v="2021-07-01T00:00:00"/>
    <n v="1"/>
    <n v="0"/>
    <x v="23"/>
    <e v="#DIV/0!"/>
    <x v="0"/>
  </r>
  <r>
    <n v="100348"/>
    <x v="0"/>
    <m/>
    <m/>
    <m/>
    <x v="0"/>
    <n v="13"/>
    <d v="2021-06-01T00:00:00"/>
    <d v="2021-07-01T00:00:00"/>
    <n v="1"/>
    <n v="0"/>
    <x v="23"/>
    <e v="#DIV/0!"/>
    <x v="0"/>
  </r>
  <r>
    <n v="100349"/>
    <x v="0"/>
    <m/>
    <m/>
    <m/>
    <x v="0"/>
    <n v="11"/>
    <d v="2021-06-01T00:00:00"/>
    <d v="2021-07-01T00:00:00"/>
    <n v="1"/>
    <n v="0"/>
    <x v="23"/>
    <e v="#DIV/0!"/>
    <x v="0"/>
  </r>
  <r>
    <n v="100350"/>
    <x v="0"/>
    <m/>
    <m/>
    <m/>
    <x v="0"/>
    <n v="8"/>
    <d v="2021-06-01T00:00:00"/>
    <d v="2021-07-01T00:00:00"/>
    <n v="1"/>
    <n v="0"/>
    <x v="23"/>
    <e v="#DIV/0!"/>
    <x v="0"/>
  </r>
  <r>
    <n v="100351"/>
    <x v="0"/>
    <m/>
    <m/>
    <m/>
    <x v="0"/>
    <n v="8"/>
    <d v="2021-06-01T00:00:00"/>
    <d v="2021-07-01T00:00:00"/>
    <n v="1"/>
    <n v="0"/>
    <x v="23"/>
    <e v="#DIV/0!"/>
    <x v="0"/>
  </r>
  <r>
    <n v="100352"/>
    <x v="0"/>
    <m/>
    <m/>
    <m/>
    <x v="0"/>
    <n v="9"/>
    <d v="2021-06-01T00:00:00"/>
    <d v="2021-07-01T00:00:00"/>
    <n v="1"/>
    <n v="0"/>
    <x v="23"/>
    <e v="#DIV/0!"/>
    <x v="0"/>
  </r>
  <r>
    <n v="100353"/>
    <x v="0"/>
    <m/>
    <m/>
    <m/>
    <x v="0"/>
    <n v="8"/>
    <d v="2021-06-01T00:00:00"/>
    <d v="2021-07-01T00:00:00"/>
    <n v="1"/>
    <n v="0"/>
    <x v="23"/>
    <e v="#DIV/0!"/>
    <x v="0"/>
  </r>
  <r>
    <n v="100354"/>
    <x v="0"/>
    <m/>
    <m/>
    <m/>
    <x v="0"/>
    <n v="10"/>
    <d v="2021-06-01T00:00:00"/>
    <d v="2021-07-01T00:00:00"/>
    <n v="1"/>
    <n v="0"/>
    <x v="23"/>
    <e v="#DIV/0!"/>
    <x v="0"/>
  </r>
  <r>
    <n v="100355"/>
    <x v="0"/>
    <m/>
    <m/>
    <m/>
    <x v="0"/>
    <n v="10"/>
    <d v="2021-06-01T00:00:00"/>
    <d v="2021-07-01T00:00:00"/>
    <n v="1"/>
    <n v="0"/>
    <x v="23"/>
    <e v="#DIV/0!"/>
    <x v="0"/>
  </r>
  <r>
    <n v="100356"/>
    <x v="0"/>
    <m/>
    <m/>
    <m/>
    <x v="0"/>
    <n v="6"/>
    <d v="2021-06-01T00:00:00"/>
    <d v="2021-07-01T00:00:00"/>
    <n v="1"/>
    <n v="0"/>
    <x v="23"/>
    <e v="#DIV/0!"/>
    <x v="0"/>
  </r>
  <r>
    <n v="100357"/>
    <x v="0"/>
    <m/>
    <m/>
    <m/>
    <x v="0"/>
    <n v="6"/>
    <d v="2021-06-01T00:00:00"/>
    <d v="2021-07-01T00:00:00"/>
    <n v="1"/>
    <n v="0"/>
    <x v="23"/>
    <e v="#DIV/0!"/>
    <x v="0"/>
  </r>
  <r>
    <n v="100358"/>
    <x v="0"/>
    <m/>
    <m/>
    <m/>
    <x v="0"/>
    <n v="6"/>
    <d v="2021-06-01T00:00:00"/>
    <d v="2021-07-01T00:00:00"/>
    <n v="1"/>
    <n v="0"/>
    <x v="23"/>
    <e v="#DIV/0!"/>
    <x v="0"/>
  </r>
  <r>
    <n v="100359"/>
    <x v="0"/>
    <m/>
    <m/>
    <m/>
    <x v="0"/>
    <n v="6"/>
    <d v="2021-06-01T00:00:00"/>
    <d v="2021-07-01T00:00:00"/>
    <n v="1"/>
    <n v="0"/>
    <x v="23"/>
    <e v="#DIV/0!"/>
    <x v="0"/>
  </r>
  <r>
    <n v="100360"/>
    <x v="0"/>
    <m/>
    <m/>
    <m/>
    <x v="0"/>
    <n v="7"/>
    <d v="2021-06-01T00:00:00"/>
    <d v="2021-07-01T00:00:00"/>
    <n v="1"/>
    <n v="0"/>
    <x v="23"/>
    <e v="#DIV/0!"/>
    <x v="0"/>
  </r>
  <r>
    <n v="100361"/>
    <x v="0"/>
    <m/>
    <m/>
    <m/>
    <x v="0"/>
    <n v="6"/>
    <d v="2021-06-01T00:00:00"/>
    <d v="2021-07-01T00:00:00"/>
    <n v="1"/>
    <n v="0"/>
    <x v="23"/>
    <e v="#DIV/0!"/>
    <x v="0"/>
  </r>
  <r>
    <n v="100362"/>
    <x v="0"/>
    <m/>
    <m/>
    <m/>
    <x v="0"/>
    <n v="5"/>
    <d v="2021-06-01T00:00:00"/>
    <d v="2021-07-01T00:00:00"/>
    <n v="1"/>
    <n v="0"/>
    <x v="23"/>
    <e v="#DIV/0!"/>
    <x v="0"/>
  </r>
  <r>
    <n v="100363"/>
    <x v="0"/>
    <m/>
    <m/>
    <m/>
    <x v="0"/>
    <n v="5"/>
    <d v="2021-06-01T00:00:00"/>
    <d v="2021-07-01T00:00:00"/>
    <n v="1"/>
    <n v="0"/>
    <x v="23"/>
    <e v="#DIV/0!"/>
    <x v="0"/>
  </r>
  <r>
    <n v="100364"/>
    <x v="0"/>
    <m/>
    <m/>
    <m/>
    <x v="0"/>
    <n v="6"/>
    <d v="2021-06-01T00:00:00"/>
    <d v="2021-07-01T00:00:00"/>
    <n v="1"/>
    <n v="0"/>
    <x v="23"/>
    <e v="#DIV/0!"/>
    <x v="0"/>
  </r>
  <r>
    <n v="100365"/>
    <x v="0"/>
    <m/>
    <m/>
    <m/>
    <x v="0"/>
    <n v="5"/>
    <d v="2021-06-01T00:00:00"/>
    <d v="2021-07-01T00:00:00"/>
    <n v="1"/>
    <n v="0"/>
    <x v="23"/>
    <e v="#DIV/0!"/>
    <x v="0"/>
  </r>
  <r>
    <n v="100366"/>
    <x v="0"/>
    <m/>
    <m/>
    <m/>
    <x v="0"/>
    <n v="5"/>
    <d v="2021-06-01T00:00:00"/>
    <d v="2021-07-01T00:00:00"/>
    <n v="1"/>
    <n v="0"/>
    <x v="23"/>
    <e v="#DIV/0!"/>
    <x v="0"/>
  </r>
  <r>
    <n v="100367"/>
    <x v="0"/>
    <m/>
    <m/>
    <m/>
    <x v="0"/>
    <n v="5"/>
    <d v="2021-06-01T00:00:00"/>
    <d v="2021-07-01T00:00:00"/>
    <n v="1"/>
    <n v="0"/>
    <x v="23"/>
    <e v="#DIV/0!"/>
    <x v="0"/>
  </r>
  <r>
    <n v="100368"/>
    <x v="0"/>
    <m/>
    <m/>
    <m/>
    <x v="0"/>
    <n v="5"/>
    <d v="2021-06-01T00:00:00"/>
    <d v="2021-07-01T00:00:00"/>
    <n v="1"/>
    <n v="0"/>
    <x v="23"/>
    <e v="#DIV/0!"/>
    <x v="0"/>
  </r>
  <r>
    <n v="100369"/>
    <x v="0"/>
    <m/>
    <m/>
    <m/>
    <x v="0"/>
    <n v="5"/>
    <d v="2021-06-01T00:00:00"/>
    <d v="2021-07-01T00:00:00"/>
    <n v="1"/>
    <n v="0"/>
    <x v="23"/>
    <e v="#DIV/0!"/>
    <x v="0"/>
  </r>
  <r>
    <n v="100370"/>
    <x v="0"/>
    <m/>
    <m/>
    <m/>
    <x v="0"/>
    <n v="85"/>
    <d v="2021-06-01T00:00:00"/>
    <d v="2021-07-01T00:00:00"/>
    <n v="1"/>
    <n v="0"/>
    <x v="23"/>
    <e v="#DIV/0!"/>
    <x v="0"/>
  </r>
  <r>
    <n v="100371"/>
    <x v="0"/>
    <m/>
    <m/>
    <m/>
    <x v="0"/>
    <n v="5"/>
    <d v="2021-06-01T00:00:00"/>
    <d v="2021-07-01T00:00:00"/>
    <n v="1"/>
    <n v="0"/>
    <x v="23"/>
    <e v="#DIV/0!"/>
    <x v="0"/>
  </r>
  <r>
    <n v="100372"/>
    <x v="0"/>
    <m/>
    <m/>
    <m/>
    <x v="0"/>
    <n v="4"/>
    <d v="2021-06-01T00:00:00"/>
    <d v="2021-07-01T00:00:00"/>
    <n v="1"/>
    <n v="0"/>
    <x v="23"/>
    <e v="#DIV/0!"/>
    <x v="0"/>
  </r>
  <r>
    <n v="100373"/>
    <x v="0"/>
    <m/>
    <m/>
    <m/>
    <x v="0"/>
    <n v="5"/>
    <d v="2021-06-01T00:00:00"/>
    <d v="2021-07-01T00:00:00"/>
    <n v="1"/>
    <n v="0"/>
    <x v="23"/>
    <e v="#DIV/0!"/>
    <x v="0"/>
  </r>
  <r>
    <n v="100374"/>
    <x v="0"/>
    <m/>
    <m/>
    <m/>
    <x v="0"/>
    <n v="2"/>
    <d v="2021-06-01T00:00:00"/>
    <d v="2021-07-01T00:00:00"/>
    <n v="1"/>
    <n v="0"/>
    <x v="23"/>
    <e v="#DIV/0!"/>
    <x v="0"/>
  </r>
  <r>
    <n v="100375"/>
    <x v="0"/>
    <m/>
    <m/>
    <m/>
    <x v="0"/>
    <n v="2"/>
    <d v="2021-06-01T00:00:00"/>
    <d v="2021-07-01T00:00:00"/>
    <n v="1"/>
    <n v="0"/>
    <x v="23"/>
    <e v="#DIV/0!"/>
    <x v="0"/>
  </r>
  <r>
    <n v="100376"/>
    <x v="0"/>
    <m/>
    <m/>
    <m/>
    <x v="0"/>
    <n v="2"/>
    <d v="2021-06-01T00:00:00"/>
    <d v="2021-07-01T00:00:00"/>
    <n v="1"/>
    <n v="0"/>
    <x v="23"/>
    <e v="#DIV/0!"/>
    <x v="0"/>
  </r>
  <r>
    <n v="100377"/>
    <x v="0"/>
    <m/>
    <m/>
    <m/>
    <x v="0"/>
    <n v="2"/>
    <d v="2021-06-01T00:00:00"/>
    <d v="2021-07-01T00:00:00"/>
    <n v="1"/>
    <n v="0"/>
    <x v="23"/>
    <e v="#DIV/0!"/>
    <x v="0"/>
  </r>
  <r>
    <n v="100378"/>
    <x v="0"/>
    <m/>
    <m/>
    <m/>
    <x v="0"/>
    <n v="2"/>
    <d v="2021-06-01T00:00:00"/>
    <d v="2021-07-01T00:00:00"/>
    <n v="1"/>
    <n v="0"/>
    <x v="23"/>
    <e v="#DIV/0!"/>
    <x v="0"/>
  </r>
  <r>
    <n v="100379"/>
    <x v="0"/>
    <m/>
    <m/>
    <m/>
    <x v="0"/>
    <n v="2"/>
    <d v="2021-06-01T00:00:00"/>
    <d v="2021-07-01T00:00:00"/>
    <n v="1"/>
    <n v="0"/>
    <x v="23"/>
    <e v="#DIV/0!"/>
    <x v="0"/>
  </r>
  <r>
    <n v="100380"/>
    <x v="0"/>
    <m/>
    <m/>
    <m/>
    <x v="0"/>
    <n v="2"/>
    <d v="2021-06-01T00:00:00"/>
    <d v="2021-07-01T00:00:00"/>
    <n v="1"/>
    <n v="0"/>
    <x v="23"/>
    <e v="#DIV/0!"/>
    <x v="0"/>
  </r>
  <r>
    <n v="100381"/>
    <x v="0"/>
    <m/>
    <m/>
    <m/>
    <x v="0"/>
    <n v="2"/>
    <d v="2021-06-01T00:00:00"/>
    <d v="2021-07-01T00:00:00"/>
    <n v="1"/>
    <n v="0"/>
    <x v="23"/>
    <e v="#DIV/0!"/>
    <x v="0"/>
  </r>
  <r>
    <n v="100382"/>
    <x v="0"/>
    <m/>
    <m/>
    <m/>
    <x v="0"/>
    <n v="2"/>
    <d v="2021-06-01T00:00:00"/>
    <d v="2021-07-01T00:00:00"/>
    <n v="1"/>
    <n v="0"/>
    <x v="23"/>
    <e v="#DIV/0!"/>
    <x v="0"/>
  </r>
  <r>
    <n v="100383"/>
    <x v="0"/>
    <m/>
    <m/>
    <m/>
    <x v="0"/>
    <n v="2"/>
    <d v="2021-06-01T00:00:00"/>
    <d v="2021-07-01T00:00:00"/>
    <n v="1"/>
    <n v="0"/>
    <x v="23"/>
    <e v="#DIV/0!"/>
    <x v="0"/>
  </r>
  <r>
    <n v="100384"/>
    <x v="0"/>
    <m/>
    <m/>
    <m/>
    <x v="0"/>
    <n v="2"/>
    <d v="2021-06-01T00:00:00"/>
    <d v="2021-07-01T00:00:00"/>
    <n v="1"/>
    <n v="0"/>
    <x v="23"/>
    <e v="#DIV/0!"/>
    <x v="0"/>
  </r>
  <r>
    <n v="100385"/>
    <x v="0"/>
    <m/>
    <m/>
    <m/>
    <x v="0"/>
    <n v="2"/>
    <d v="2021-06-01T00:00:00"/>
    <d v="2021-07-01T00:00:00"/>
    <n v="1"/>
    <n v="0"/>
    <x v="23"/>
    <e v="#DIV/0!"/>
    <x v="0"/>
  </r>
  <r>
    <n v="100386"/>
    <x v="0"/>
    <m/>
    <m/>
    <m/>
    <x v="0"/>
    <n v="1"/>
    <d v="2021-06-01T00:00:00"/>
    <d v="2021-07-01T00:00:00"/>
    <n v="1"/>
    <n v="0"/>
    <x v="23"/>
    <e v="#DIV/0!"/>
    <x v="0"/>
  </r>
  <r>
    <n v="100387"/>
    <x v="0"/>
    <m/>
    <m/>
    <m/>
    <x v="0"/>
    <n v="2"/>
    <d v="2021-06-01T00:00:00"/>
    <d v="2021-07-01T00:00:00"/>
    <n v="1"/>
    <n v="0"/>
    <x v="23"/>
    <e v="#DIV/0!"/>
    <x v="0"/>
  </r>
  <r>
    <n v="100388"/>
    <x v="0"/>
    <m/>
    <m/>
    <m/>
    <x v="0"/>
    <n v="2"/>
    <d v="2021-06-01T00:00:00"/>
    <d v="2021-07-01T00:00:00"/>
    <n v="1"/>
    <n v="0"/>
    <x v="23"/>
    <e v="#DIV/0!"/>
    <x v="0"/>
  </r>
  <r>
    <n v="100389"/>
    <x v="0"/>
    <m/>
    <m/>
    <m/>
    <x v="0"/>
    <n v="2"/>
    <d v="2021-06-01T00:00:00"/>
    <d v="2021-07-01T00:00:00"/>
    <n v="1"/>
    <n v="0"/>
    <x v="23"/>
    <e v="#DIV/0!"/>
    <x v="0"/>
  </r>
  <r>
    <n v="100390"/>
    <x v="0"/>
    <m/>
    <m/>
    <m/>
    <x v="0"/>
    <n v="2"/>
    <d v="2021-06-01T00:00:00"/>
    <d v="2021-07-01T00:00:00"/>
    <n v="1"/>
    <n v="0"/>
    <x v="23"/>
    <e v="#DIV/0!"/>
    <x v="0"/>
  </r>
  <r>
    <n v="100391"/>
    <x v="0"/>
    <m/>
    <m/>
    <m/>
    <x v="0"/>
    <n v="1"/>
    <d v="2021-06-01T00:00:00"/>
    <d v="2021-07-01T00:00:00"/>
    <n v="1"/>
    <n v="0"/>
    <x v="23"/>
    <e v="#DI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17C3E7-7136-4CF3-B6C2-6BCE491D99C1}"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1:E12" firstHeaderRow="1" firstDataRow="2" firstDataCol="1"/>
  <pivotFields count="17">
    <pivotField showAll="0"/>
    <pivotField axis="axisRow" showAll="0">
      <items count="5">
        <item h="1" sd="0" x="0"/>
        <item x="2"/>
        <item h="1" x="3"/>
        <item x="1"/>
        <item t="default"/>
      </items>
    </pivotField>
    <pivotField showAll="0"/>
    <pivotField showAll="0"/>
    <pivotField showAll="0"/>
    <pivotField axis="axisRow" showAll="0">
      <items count="27">
        <item sd="0" x="0"/>
        <item sd="0"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sd="0"/>
      </items>
    </pivotField>
    <pivotField showAll="0"/>
    <pivotField numFmtId="14" showAll="0"/>
    <pivotField numFmtId="14" showAll="0"/>
    <pivotField showAll="0"/>
    <pivotField showAll="0"/>
    <pivotField axis="axisCol" numFmtId="14" showAll="0">
      <items count="15">
        <item x="0"/>
        <item x="1"/>
        <item x="2"/>
        <item x="3"/>
        <item x="4"/>
        <item x="5"/>
        <item x="6"/>
        <item x="7"/>
        <item x="8"/>
        <item x="9"/>
        <item x="10"/>
        <item x="11"/>
        <item x="12"/>
        <item x="13"/>
        <item t="default"/>
      </items>
    </pivotField>
    <pivotField numFmtId="2" showAll="0"/>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name="Paid Category" axis="axisRow" showAll="0">
      <items count="3">
        <item n="Unpaid" x="0"/>
        <item n="Paid"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1"/>
    <field x="5"/>
  </rowFields>
  <rowItems count="10">
    <i>
      <x v="1"/>
    </i>
    <i r="1">
      <x v="1"/>
    </i>
    <i r="2">
      <x v="1"/>
    </i>
    <i r="2">
      <x v="2"/>
    </i>
    <i r="2">
      <x v="3"/>
    </i>
    <i r="1">
      <x v="3"/>
    </i>
    <i r="2">
      <x v="1"/>
    </i>
    <i r="2">
      <x v="2"/>
    </i>
    <i r="2">
      <x v="3"/>
    </i>
    <i t="grand">
      <x/>
    </i>
  </rowItems>
  <colFields count="1">
    <field x="11"/>
  </colFields>
  <colItems count="4">
    <i>
      <x v="4"/>
    </i>
    <i>
      <x v="5"/>
    </i>
    <i>
      <x v="6"/>
    </i>
    <i t="grand">
      <x/>
    </i>
  </colItems>
  <dataFields count="1">
    <dataField name="Sum of Sales Amount" fld="13" baseField="0" baseItem="0"/>
  </dataFields>
  <pivotTableStyleInfo name="PivotStyleLight16" showRowHeaders="1" showColHeaders="1" showRowStripes="0" showColStripes="0" showLastColumn="1"/>
  <filters count="1">
    <filter fld="11" type="dateBetween" evalOrder="-1" id="4"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9D1C2AD6-C9A9-4C43-92FB-900AE00D5CA8}" sourceName="Subscription Type">
  <pivotTables>
    <pivotTable tabId="12" name="PivotTable1"/>
  </pivotTables>
  <data>
    <tabular pivotCacheId="1597732554">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B660666B-8DA4-4B37-8A72-7B85F89BBA83}" cache="Slicer_Subscription_Type" caption="Subscription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726E3-27D2-496A-ABA3-B2269BE09714}" name="Sales" displayName="Sales" ref="A1:S2222" totalsRowCount="1">
  <autoFilter ref="A1:S2221" xr:uid="{FEF9520D-5854-AA43-BD44-DFDCBDCAE089}"/>
  <tableColumns count="19">
    <tableColumn id="1" xr3:uid="{B57FA648-BDBA-485E-BB45-9810B26C2157}" name="Customer ID"/>
    <tableColumn id="2" xr3:uid="{2E07B63E-3ABA-45A8-8B04-891758C16BA4}" name="Subscription Type"/>
    <tableColumn id="3" xr3:uid="{674E2DAA-0033-416B-A118-C9CB486BB1E4}" name="Contract Length (Months)"/>
    <tableColumn id="4" xr3:uid="{AC320F41-8FE5-4270-8F53-4E3898D708DF}" name="Current Contract Start"/>
    <tableColumn id="5" xr3:uid="{7B5E11D8-0400-4395-B3C8-71FD05183424}" name="Current Contract End"/>
    <tableColumn id="6" xr3:uid="{42A16B05-010C-4E10-8EA4-A2BCFFF4FED1}" name="Licenses Bought" dataDxfId="58" totalsRowDxfId="10"/>
    <tableColumn id="7" xr3:uid="{16351384-8E2D-4046-B576-84F5FD511305}" name="Number of Users" dataDxfId="57" totalsRowDxfId="9"/>
    <tableColumn id="8" xr3:uid="{0A7999FF-2C49-4702-88EB-BCD59D078BE8}" name="Account Creation Month" dataDxfId="56" totalsRowDxfId="8"/>
    <tableColumn id="9" xr3:uid="{84A5A8D6-A749-4A18-A52E-6AC222CFD9E5}" name="Last Active" dataDxfId="55" totalsRowDxfId="7"/>
    <tableColumn id="10" xr3:uid="{B2CC2B0E-E4CF-4357-A4BA-85EDBFF2F4D3}" name="Months Active"/>
    <tableColumn id="11" xr3:uid="{F838A8BA-803E-47F2-BB4F-6975A14BA47E}" name="Months Since Last Active" totalsRowDxfId="6"/>
    <tableColumn id="12" xr3:uid="{9EECCE4B-EA4C-4934-9B33-8D5CDA6F6430}" name="Sales Month" dataDxfId="54" totalsRowDxfId="5"/>
    <tableColumn id="13" xr3:uid="{70BDB707-1036-41D4-A05E-A58802F76C85}" name="Sales per Sub" dataDxfId="11" totalsRowDxfId="4">
      <calculatedColumnFormula>IF(Sales[[#This Row],[Sales Amount]] = 0, 0,N2 / F2)</calculatedColumnFormula>
    </tableColumn>
    <tableColumn id="14" xr3:uid="{ACA5B39B-3D09-42C2-8372-C9B6D484E744}" name="Sales Amount" dataDxfId="53" totalsRowDxfId="3"/>
    <tableColumn id="15" xr3:uid="{32ED2E40-3FF2-4036-8225-206281C51BD0}" name="Upsell $ Per Non-Paying User" dataDxfId="52" totalsRowDxfId="2">
      <calculatedColumnFormula array="1" xml:space="preserve"> _xlfn.SWITCH(Sales[[#This Row],[Subscription Type]],"Basic", "10",,"Premium","10","Business","25","Enterprise","27")</calculatedColumnFormula>
    </tableColumn>
    <tableColumn id="17" xr3:uid="{CA6EF763-944D-4603-A626-6D45BCBA3D9D}" name="Non-Paying Users" dataDxfId="51" totalsRowDxfId="1">
      <calculatedColumnFormula xml:space="preserve"> IF(Sales[[#This Row],[Number of Users]]-Sales[[#This Row],[Licenses Bought]] &gt; 0,Sales[[#This Row],[Number of Users]]-Sales[[#This Row],[Licenses Bought]],0)</calculatedColumnFormula>
    </tableColumn>
    <tableColumn id="18" xr3:uid="{570ADB35-8C29-41AF-9F6C-C81E0E4D3835}" name="Current Upsell $" totalsRowFunction="custom" dataDxfId="50" totalsRowDxfId="0">
      <calculatedColumnFormula>IF(Sales[[#This Row],[Sales Month]]=MAX(Sales[Sales Month]),Sales[[#This Row],[Upsell $ Per Non-Paying User]]*Sales[[#This Row],[Non-Paying Users]],0)</calculatedColumnFormula>
      <totalsRowFormula xml:space="preserve"> SUBTOTAL(9,Sales[Current Upsell $])</totalsRowFormula>
    </tableColumn>
    <tableColumn id="16" xr3:uid="{7441C33B-888D-4607-BFED-25FE948C3DF2}" name="Upsell Priority" dataDxfId="49">
      <calculatedColumnFormula array="1" xml:space="preserve"> _xlfn.IFS(Sales[[#This Row],[Current Upsell $]]=0," ",Sales[[#This Row],[Current Upsell $]]&gt;=400,"high",Sales[[#This Row],[Current Upsell $]]&gt;=100,"medium",Sales[[#This Row],[Current Upsell $]]&lt;100,"low")</calculatedColumnFormula>
    </tableColumn>
    <tableColumn id="19" xr3:uid="{6978E574-B4A5-48DC-A5F5-E6AC8DE9F051}" name="Upsell Account Detail" dataDxfId="48">
      <calculatedColumnFormula xml:space="preserve"> IF(Sales[[#This Row],[Current Upsell $]]&gt;0,_xlfn.CONCAT(Sales[[#This Row],[Subscription Type]],"  ",Sales[[#This Row],[Upsell Priority]],"  ",TEXT(Sales[[#This Row],[Current Upsell $]],"$#")),"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D91969-6C83-4309-9879-036713E89B97}" name="Sales_Trends" displayName="Sales_Trends" ref="A1:J14" totalsRowShown="0">
  <autoFilter ref="A1:J14" xr:uid="{72D91969-6C83-4309-9879-036713E89B97}"/>
  <tableColumns count="10">
    <tableColumn id="1" xr3:uid="{99BD2526-D015-45D6-A28B-6B3196ACF4C6}" name="Sales Month" dataDxfId="47"/>
    <tableColumn id="2" xr3:uid="{40239AD0-1A54-4496-A8E8-2F7DA022DBDE}" name="Number of Customers" dataDxfId="46">
      <calculatedColumnFormula xml:space="preserve"> COUNTIF(Sales[Sales Month],Sales_Trends[[#This Row],[Sales Month]])</calculatedColumnFormula>
    </tableColumn>
    <tableColumn id="3" xr3:uid="{D9771A0F-6046-4687-853D-2863BE483F14}" name="Total Sales" dataDxfId="45">
      <calculatedColumnFormula xml:space="preserve"> SUMIF(Sales[Sales Month],Sales_Trends[[#This Row],[Sales Month]],Sales[Sales Amount])</calculatedColumnFormula>
    </tableColumn>
    <tableColumn id="4" xr3:uid="{BEC0E6FF-C3DA-4DA8-BCA9-1D6633B0442D}" name="Avg Sales Per Customer" dataDxfId="44">
      <calculatedColumnFormula xml:space="preserve"> AVERAGEIF(Sales[Sales Month],Sales_Trends[[#This Row],[Sales Month]],Sales[Sales Amount])</calculatedColumnFormula>
    </tableColumn>
    <tableColumn id="5" xr3:uid="{1F1975E0-7632-4541-A772-E89AD4C2DDBD}" name="Non-Paying Customers" dataDxfId="43">
      <calculatedColumnFormula xml:space="preserve"> COUNTIFS(Sales[Sales Month],Sales_Trends[[#This Row],[Sales Month]],Sales[Subscription Type],"Basic")</calculatedColumnFormula>
    </tableColumn>
    <tableColumn id="6" xr3:uid="{88BCB4BA-530F-4BDD-8305-2821440EC2FF}" name="Paying Customers" dataDxfId="42">
      <calculatedColumnFormula xml:space="preserve"> COUNTIFS(Sales[Sales Month],Sales_Trends[[#This Row],[Sales Month]],Sales[Subscription Type],"&lt;&gt;Basic")</calculatedColumnFormula>
    </tableColumn>
    <tableColumn id="7" xr3:uid="{8D381284-50C0-4A98-9AA4-B841080C6E6E}" name="Premium Sales" dataDxfId="41">
      <calculatedColumnFormula xml:space="preserve"> SUMIFS(Sales[Sales Amount],Sales[Sales Month],Sales_Trends[[#This Row],[Sales Month]],Sales[Subscription Type],"Premium")</calculatedColumnFormula>
    </tableColumn>
    <tableColumn id="8" xr3:uid="{B8C0B2C2-D349-4911-B541-99E24933A361}" name="Business Sales" dataDxfId="40">
      <calculatedColumnFormula xml:space="preserve"> SUMIFS(Sales[Sales Amount],Sales[Sales Month],Sales_Trends[[#This Row],[Sales Month]],Sales[Subscription Type],"Business")</calculatedColumnFormula>
    </tableColumn>
    <tableColumn id="9" xr3:uid="{0D0FAA45-F105-41B8-B07A-C85D9398D897}" name="Enterprise Sales" dataDxfId="39">
      <calculatedColumnFormula xml:space="preserve"> SUMIFS(Sales[Sales Amount],Sales[Sales Month],Sales_Trends[[#This Row],[Sales Month]],Sales[Subscription Type],"Enterprise")</calculatedColumnFormula>
    </tableColumn>
    <tableColumn id="10" xr3:uid="{1E22F25B-8CF3-46A4-B285-AF2E4EAC6AF9}" name="Enterprise Sales Share" dataDxfId="38">
      <calculatedColumnFormula xml:space="preserve"> Sales_Trends[[#This Row],[Enterprise Sales]] / 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228936-38C9-44A2-9BFD-922D2A78BB82}" name="Table9" displayName="Table9" ref="A1:H37" totalsRowShown="0">
  <autoFilter ref="A1:H37" xr:uid="{0B228936-38C9-44A2-9BFD-922D2A78BB82}"/>
  <tableColumns count="8">
    <tableColumn id="1" xr3:uid="{B15FBEC4-4885-4B67-AEDC-66E4C14E9C4A}" name="Sales Month" dataDxfId="37"/>
    <tableColumn id="2" xr3:uid="{3E22CE41-57F7-4E26-A141-9AA04F13F3C7}" name="Total Sales"/>
    <tableColumn id="3" xr3:uid="{20D392A2-38A5-4E31-A5F0-0783DD6E4F64}" name="Forecast 1" dataDxfId="36">
      <calculatedColumnFormula>_xlfn.FORECAST.ETS(A2,$B$2:$B$25,$A$2:$A$25,1,1)</calculatedColumnFormula>
    </tableColumn>
    <tableColumn id="4" xr3:uid="{C22EAEB6-EDCA-45B3-A5ED-39578249DCCD}" name="Lower Bound 1" dataDxfId="35">
      <calculatedColumnFormula>C2-_xlfn.FORECAST.ETS.CONFINT(A2,$B$2:$B$25,$A$2:$A$25,0.9,1,1)</calculatedColumnFormula>
    </tableColumn>
    <tableColumn id="5" xr3:uid="{6FFA059B-57B7-4972-A72A-E694702C6F19}" name="Upper Bound 1" dataDxfId="34">
      <calculatedColumnFormula>C2+_xlfn.FORECAST.ETS.CONFINT(A2,$B$2:$B$25,$A$2:$A$25,0.9,1,1)</calculatedColumnFormula>
    </tableColumn>
    <tableColumn id="6" xr3:uid="{FA247BB6-0FE7-4769-BC3B-7C1A4BC0B795}" name="Forecast 2" dataDxfId="33">
      <calculatedColumnFormula xml:space="preserve"> Table9[[#This Row],[Total Sales]]</calculatedColumnFormula>
    </tableColumn>
    <tableColumn id="7" xr3:uid="{1B62AC33-2DF9-4E51-A331-9E94E419D72D}" name="Lower Bound 2" dataDxfId="32">
      <calculatedColumnFormula>C2-_xlfn.FORECAST.ETS.CONFINT(A2,$B$2:$B$25,$A$2:$A$25,0.9,1,1)</calculatedColumnFormula>
    </tableColumn>
    <tableColumn id="8" xr3:uid="{C14E76EE-F136-4773-9CC0-762F3C469C2B}" name="Upper Bound 2" dataDxfId="31">
      <calculatedColumnFormula>Table9[[#This Row],[Forecast 2]]+_xlfn.FORECAST.ETS.CONFINT(A2,$B$2:$B$25,$A$2:$A$25,0.95)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92BB49-46E7-411C-8E0E-EA370A9459E8}" name="Forecast" displayName="Forecast" ref="A1:D26" totalsRowShown="0">
  <autoFilter ref="A1:D26" xr:uid="{0992BB49-46E7-411C-8E0E-EA370A9459E8}"/>
  <tableColumns count="4">
    <tableColumn id="1" xr3:uid="{8C7D232A-205C-4B2B-9BE8-3A28A64D5145}" name="Sales Month"/>
    <tableColumn id="2" xr3:uid="{62677561-3AC6-47FB-9DFC-1E9243B630D1}" name="Total Sales" dataDxfId="30">
      <calculatedColumnFormula xml:space="preserve"> SUMIF(Sales[Sales Month],Forecast[[#This Row],[Sales Month]],Sales[Sales Amount])</calculatedColumnFormula>
    </tableColumn>
    <tableColumn id="3" xr3:uid="{1DDD751B-7DD4-4456-912A-5BFE35456EA9}" name="SMA Forecast" dataDxfId="29"/>
    <tableColumn id="4" xr3:uid="{4BC5E213-7A53-4E97-820C-C99F42CE9622}" name="WMA Forecast"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1F7704-6BBD-476F-B18A-374B1D1F4B0E}" name="Table2" displayName="Table2" ref="A1:D5" totalsRowShown="0">
  <autoFilter ref="A1:D5" xr:uid="{CD1F7704-6BBD-476F-B18A-374B1D1F4B0E}"/>
  <tableColumns count="4">
    <tableColumn id="1" xr3:uid="{67D0570A-B3FE-466C-A15C-4A5EDC14D19C}" name="Subscription Type"/>
    <tableColumn id="2" xr3:uid="{5D20C483-CF65-4D8F-B095-F9C4B8A341C0}" name="Upsell Opportunity"/>
    <tableColumn id="3" xr3:uid="{0E10F235-3BEE-4CB7-9B46-3AF119B35DE2}" name="Conversion Rates" dataDxfId="27"/>
    <tableColumn id="4" xr3:uid="{EF4ED7F9-3B3E-464D-B979-BD5F0DC995EF}" name="Projected Upsell Amount">
      <calculatedColumnFormula xml:space="preserve"> C2 * B2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E7E7BA-2C54-4E3F-8D11-E2B984B0B7BC}" name="Scenario2" displayName="Scenario2" ref="A9:C10" totalsRowShown="0">
  <autoFilter ref="A9:C10" xr:uid="{BAE7E7BA-2C54-4E3F-8D11-E2B984B0B7BC}"/>
  <tableColumns count="3">
    <tableColumn id="1" xr3:uid="{C70706C5-3F49-4669-91C4-2E543EAD84C2}" name="Sales Last Month" dataDxfId="26">
      <calculatedColumnFormula xml:space="preserve"> SUMIF(Sales[Sales Month],MAX(Sales[Sales Month]),Sales[Sales Amount])</calculatedColumnFormula>
    </tableColumn>
    <tableColumn id="2" xr3:uid="{2992EE19-502F-4DF6-BF3E-5856B99824E3}" name="Growth Rate" dataDxfId="25"/>
    <tableColumn id="3" xr3:uid="{B94E48C5-04D8-41DD-AD05-788D1F612D78}" name="Sales Target" dataDxfId="24">
      <calculatedColumnFormula xml:space="preserve"> Scenario2[[#This Row],[Sales Last Month]] * (1+Scenario2[[#This Row],[Growth Rate]])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3976A22-39C7-481F-B998-348F61E2BD90}" name="Table5" displayName="Table5" ref="A13:E17" totalsRowCount="1" headerRowDxfId="23" headerRowBorderDxfId="22" tableBorderDxfId="21" totalsRowBorderDxfId="20">
  <autoFilter ref="A13:E16" xr:uid="{D3976A22-39C7-481F-B998-348F61E2BD90}"/>
  <tableColumns count="5">
    <tableColumn id="1" xr3:uid="{BE28E4D0-14FF-43C3-81AF-A2ECA39DE8A8}" name="Subscription Type"/>
    <tableColumn id="2" xr3:uid="{63E78E92-23C1-4FD6-BB8A-9B42A85D0952}" name="License Price" dataDxfId="19" totalsRowDxfId="18"/>
    <tableColumn id="3" xr3:uid="{64214905-3C55-4734-ABD5-F5244EB068A4}" name="Licenses Bought" dataDxfId="17" totalsRowDxfId="16">
      <calculatedColumnFormula xml:space="preserve"> SUMIFS(Sales[Licenses Bought],Sales[Sales Month],MAX(Sales[Sales Month]), Sales[Subscription Type],"Premium")</calculatedColumnFormula>
    </tableColumn>
    <tableColumn id="5" xr3:uid="{47C7298A-CF09-4838-ACEF-87E4A5AE6741}" name="Elasticity" dataDxfId="15" totalsRowDxfId="14"/>
    <tableColumn id="4" xr3:uid="{B5167676-C903-4515-9A28-77F15D815A3F}" name="Projected Sales" totalsRowFunction="custom" dataDxfId="13" totalsRowDxfId="12">
      <calculatedColumnFormula xml:space="preserve"> Table5[[#This Row],[Licenses Bought]]*Table5[[#This Row],[License Price]]*(1+Table5[[#This Row],[Elasticity]])</calculatedColumnFormula>
      <totalsRowFormula xml:space="preserve"> SUM(Table5[Projected Sales])</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7072980F-8C57-4987-9D04-B77B178D8E14}" sourceName="Sales Month">
  <pivotTables>
    <pivotTable tabId="12" name="PivotTable1"/>
  </pivotTables>
  <state minimalRefreshVersion="6" lastRefreshVersion="6" pivotCacheId="159773255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3D56DDC8-94AD-479F-AAC7-D7008502B30A}" cache="NativeTimeline_Sales_Month" caption="Sales Month" level="1" selectionLevel="1" scrollPosition="2019-07-3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0108E-6954-4ACB-B1A6-F4A69E118D19}">
  <dimension ref="A1:B1025"/>
  <sheetViews>
    <sheetView workbookViewId="0">
      <selection activeCell="D20" sqref="D20"/>
    </sheetView>
  </sheetViews>
  <sheetFormatPr defaultRowHeight="15.6" x14ac:dyDescent="0.3"/>
  <sheetData>
    <row r="1" spans="1:2" x14ac:dyDescent="0.3">
      <c r="A1" s="21" t="s">
        <v>60</v>
      </c>
      <c r="B1" s="21" t="s">
        <v>62</v>
      </c>
    </row>
    <row r="2" spans="1:2" x14ac:dyDescent="0.3">
      <c r="A2" s="19">
        <v>0</v>
      </c>
      <c r="B2" s="19">
        <v>108</v>
      </c>
    </row>
    <row r="3" spans="1:2" x14ac:dyDescent="0.3">
      <c r="A3" s="19">
        <v>0.54252199413489732</v>
      </c>
      <c r="B3" s="19">
        <v>0</v>
      </c>
    </row>
    <row r="4" spans="1:2" x14ac:dyDescent="0.3">
      <c r="A4" s="19">
        <v>1.0850439882697946</v>
      </c>
      <c r="B4" s="19">
        <v>316</v>
      </c>
    </row>
    <row r="5" spans="1:2" x14ac:dyDescent="0.3">
      <c r="A5" s="19">
        <v>1.627565982404692</v>
      </c>
      <c r="B5" s="19">
        <v>0</v>
      </c>
    </row>
    <row r="6" spans="1:2" x14ac:dyDescent="0.3">
      <c r="A6" s="19">
        <v>2.1700879765395893</v>
      </c>
      <c r="B6" s="19">
        <v>442</v>
      </c>
    </row>
    <row r="7" spans="1:2" x14ac:dyDescent="0.3">
      <c r="A7" s="19">
        <v>2.7126099706744866</v>
      </c>
      <c r="B7" s="19">
        <v>0</v>
      </c>
    </row>
    <row r="8" spans="1:2" x14ac:dyDescent="0.3">
      <c r="A8" s="19">
        <v>3.2551319648093839</v>
      </c>
      <c r="B8" s="19">
        <v>153</v>
      </c>
    </row>
    <row r="9" spans="1:2" x14ac:dyDescent="0.3">
      <c r="A9" s="19">
        <v>3.7976539589442813</v>
      </c>
      <c r="B9" s="19">
        <v>0</v>
      </c>
    </row>
    <row r="10" spans="1:2" x14ac:dyDescent="0.3">
      <c r="A10" s="19">
        <v>4.3401759530791786</v>
      </c>
      <c r="B10" s="19">
        <v>95</v>
      </c>
    </row>
    <row r="11" spans="1:2" x14ac:dyDescent="0.3">
      <c r="A11" s="19">
        <v>4.8826979472140764</v>
      </c>
      <c r="B11" s="19">
        <v>0</v>
      </c>
    </row>
    <row r="12" spans="1:2" x14ac:dyDescent="0.3">
      <c r="A12" s="19">
        <v>5.4252199413489732</v>
      </c>
      <c r="B12" s="19">
        <v>99</v>
      </c>
    </row>
    <row r="13" spans="1:2" x14ac:dyDescent="0.3">
      <c r="A13" s="19">
        <v>5.9677419354838701</v>
      </c>
      <c r="B13" s="19">
        <v>0</v>
      </c>
    </row>
    <row r="14" spans="1:2" x14ac:dyDescent="0.3">
      <c r="A14" s="19">
        <v>6.5102639296187679</v>
      </c>
      <c r="B14" s="19">
        <v>106</v>
      </c>
    </row>
    <row r="15" spans="1:2" x14ac:dyDescent="0.3">
      <c r="A15" s="19">
        <v>7.0527859237536656</v>
      </c>
      <c r="B15" s="19">
        <v>95</v>
      </c>
    </row>
    <row r="16" spans="1:2" x14ac:dyDescent="0.3">
      <c r="A16" s="19">
        <v>7.5953079178885625</v>
      </c>
      <c r="B16" s="19">
        <v>0</v>
      </c>
    </row>
    <row r="17" spans="1:2" x14ac:dyDescent="0.3">
      <c r="A17" s="19">
        <v>8.1378299120234594</v>
      </c>
      <c r="B17" s="19">
        <v>102</v>
      </c>
    </row>
    <row r="18" spans="1:2" x14ac:dyDescent="0.3">
      <c r="A18" s="19">
        <v>8.6803519061583572</v>
      </c>
      <c r="B18" s="19">
        <v>0</v>
      </c>
    </row>
    <row r="19" spans="1:2" x14ac:dyDescent="0.3">
      <c r="A19" s="19">
        <v>9.2228739002932549</v>
      </c>
      <c r="B19" s="19">
        <v>75</v>
      </c>
    </row>
    <row r="20" spans="1:2" x14ac:dyDescent="0.3">
      <c r="A20" s="19">
        <v>9.7653958944281527</v>
      </c>
      <c r="B20" s="19">
        <v>0</v>
      </c>
    </row>
    <row r="21" spans="1:2" x14ac:dyDescent="0.3">
      <c r="A21" s="19">
        <v>10.307917888563049</v>
      </c>
      <c r="B21" s="19">
        <v>59</v>
      </c>
    </row>
    <row r="22" spans="1:2" x14ac:dyDescent="0.3">
      <c r="A22" s="19">
        <v>10.850439882697946</v>
      </c>
      <c r="B22" s="19">
        <v>0</v>
      </c>
    </row>
    <row r="23" spans="1:2" x14ac:dyDescent="0.3">
      <c r="A23" s="19">
        <v>11.392961876832844</v>
      </c>
      <c r="B23" s="19">
        <v>57</v>
      </c>
    </row>
    <row r="24" spans="1:2" x14ac:dyDescent="0.3">
      <c r="A24" s="19">
        <v>11.93548387096774</v>
      </c>
      <c r="B24" s="19">
        <v>0</v>
      </c>
    </row>
    <row r="25" spans="1:2" x14ac:dyDescent="0.3">
      <c r="A25" s="19">
        <v>12.478005865102638</v>
      </c>
      <c r="B25" s="19">
        <v>50</v>
      </c>
    </row>
    <row r="26" spans="1:2" x14ac:dyDescent="0.3">
      <c r="A26" s="19">
        <v>13.020527859237536</v>
      </c>
      <c r="B26" s="19">
        <v>48</v>
      </c>
    </row>
    <row r="27" spans="1:2" x14ac:dyDescent="0.3">
      <c r="A27" s="19">
        <v>13.563049853372434</v>
      </c>
      <c r="B27" s="19">
        <v>0</v>
      </c>
    </row>
    <row r="28" spans="1:2" x14ac:dyDescent="0.3">
      <c r="A28" s="19">
        <v>14.105571847507331</v>
      </c>
      <c r="B28" s="19">
        <v>49</v>
      </c>
    </row>
    <row r="29" spans="1:2" x14ac:dyDescent="0.3">
      <c r="A29" s="19">
        <v>14.648093841642227</v>
      </c>
      <c r="B29" s="19">
        <v>0</v>
      </c>
    </row>
    <row r="30" spans="1:2" x14ac:dyDescent="0.3">
      <c r="A30" s="19">
        <v>15.190615835777125</v>
      </c>
      <c r="B30" s="19">
        <v>27</v>
      </c>
    </row>
    <row r="31" spans="1:2" x14ac:dyDescent="0.3">
      <c r="A31" s="19">
        <v>15.733137829912023</v>
      </c>
      <c r="B31" s="19">
        <v>0</v>
      </c>
    </row>
    <row r="32" spans="1:2" x14ac:dyDescent="0.3">
      <c r="A32" s="19">
        <v>16.275659824046919</v>
      </c>
      <c r="B32" s="19">
        <v>18</v>
      </c>
    </row>
    <row r="33" spans="1:2" x14ac:dyDescent="0.3">
      <c r="A33" s="19">
        <v>16.818181818181817</v>
      </c>
      <c r="B33" s="19">
        <v>0</v>
      </c>
    </row>
    <row r="34" spans="1:2" x14ac:dyDescent="0.3">
      <c r="A34" s="19">
        <v>17.360703812316714</v>
      </c>
      <c r="B34" s="19">
        <v>26</v>
      </c>
    </row>
    <row r="35" spans="1:2" x14ac:dyDescent="0.3">
      <c r="A35" s="19">
        <v>17.903225806451612</v>
      </c>
      <c r="B35" s="19">
        <v>0</v>
      </c>
    </row>
    <row r="36" spans="1:2" x14ac:dyDescent="0.3">
      <c r="A36" s="19">
        <v>18.44574780058651</v>
      </c>
      <c r="B36" s="19">
        <v>21</v>
      </c>
    </row>
    <row r="37" spans="1:2" x14ac:dyDescent="0.3">
      <c r="A37" s="19">
        <v>18.988269794721408</v>
      </c>
      <c r="B37" s="19">
        <v>0</v>
      </c>
    </row>
    <row r="38" spans="1:2" x14ac:dyDescent="0.3">
      <c r="A38" s="19">
        <v>19.530791788856305</v>
      </c>
      <c r="B38" s="19">
        <v>13</v>
      </c>
    </row>
    <row r="39" spans="1:2" x14ac:dyDescent="0.3">
      <c r="A39" s="19">
        <v>20.0733137829912</v>
      </c>
      <c r="B39" s="19">
        <v>24</v>
      </c>
    </row>
    <row r="40" spans="1:2" x14ac:dyDescent="0.3">
      <c r="A40" s="19">
        <v>20.615835777126097</v>
      </c>
      <c r="B40" s="19">
        <v>0</v>
      </c>
    </row>
    <row r="41" spans="1:2" x14ac:dyDescent="0.3">
      <c r="A41" s="19">
        <v>21.158357771260995</v>
      </c>
      <c r="B41" s="19">
        <v>23</v>
      </c>
    </row>
    <row r="42" spans="1:2" x14ac:dyDescent="0.3">
      <c r="A42" s="19">
        <v>21.700879765395893</v>
      </c>
      <c r="B42" s="19">
        <v>0</v>
      </c>
    </row>
    <row r="43" spans="1:2" x14ac:dyDescent="0.3">
      <c r="A43" s="19">
        <v>22.243401759530791</v>
      </c>
      <c r="B43" s="19">
        <v>8</v>
      </c>
    </row>
    <row r="44" spans="1:2" x14ac:dyDescent="0.3">
      <c r="A44" s="19">
        <v>22.785923753665688</v>
      </c>
      <c r="B44" s="19">
        <v>0</v>
      </c>
    </row>
    <row r="45" spans="1:2" x14ac:dyDescent="0.3">
      <c r="A45" s="19">
        <v>23.328445747800586</v>
      </c>
      <c r="B45" s="19">
        <v>16</v>
      </c>
    </row>
    <row r="46" spans="1:2" x14ac:dyDescent="0.3">
      <c r="A46" s="19">
        <v>23.87096774193548</v>
      </c>
      <c r="B46" s="19">
        <v>0</v>
      </c>
    </row>
    <row r="47" spans="1:2" x14ac:dyDescent="0.3">
      <c r="A47" s="19">
        <v>24.413489736070378</v>
      </c>
      <c r="B47" s="19">
        <v>2</v>
      </c>
    </row>
    <row r="48" spans="1:2" x14ac:dyDescent="0.3">
      <c r="A48" s="19">
        <v>24.956011730205276</v>
      </c>
      <c r="B48" s="19">
        <v>0</v>
      </c>
    </row>
    <row r="49" spans="1:2" x14ac:dyDescent="0.3">
      <c r="A49" s="19">
        <v>25.498533724340174</v>
      </c>
      <c r="B49" s="19">
        <v>6</v>
      </c>
    </row>
    <row r="50" spans="1:2" x14ac:dyDescent="0.3">
      <c r="A50" s="19">
        <v>26.041055718475072</v>
      </c>
      <c r="B50" s="19">
        <v>9</v>
      </c>
    </row>
    <row r="51" spans="1:2" x14ac:dyDescent="0.3">
      <c r="A51" s="19">
        <v>26.583577712609969</v>
      </c>
      <c r="B51" s="19">
        <v>0</v>
      </c>
    </row>
    <row r="52" spans="1:2" x14ac:dyDescent="0.3">
      <c r="A52" s="19">
        <v>27.126099706744867</v>
      </c>
      <c r="B52" s="19">
        <v>10</v>
      </c>
    </row>
    <row r="53" spans="1:2" x14ac:dyDescent="0.3">
      <c r="A53" s="19">
        <v>27.668621700879765</v>
      </c>
      <c r="B53" s="19">
        <v>0</v>
      </c>
    </row>
    <row r="54" spans="1:2" x14ac:dyDescent="0.3">
      <c r="A54" s="19">
        <v>28.211143695014663</v>
      </c>
      <c r="B54" s="19">
        <v>9</v>
      </c>
    </row>
    <row r="55" spans="1:2" x14ac:dyDescent="0.3">
      <c r="A55" s="19">
        <v>28.753665689149557</v>
      </c>
      <c r="B55" s="19">
        <v>0</v>
      </c>
    </row>
    <row r="56" spans="1:2" x14ac:dyDescent="0.3">
      <c r="A56" s="19">
        <v>29.296187683284455</v>
      </c>
      <c r="B56" s="19">
        <v>7</v>
      </c>
    </row>
    <row r="57" spans="1:2" x14ac:dyDescent="0.3">
      <c r="A57" s="19">
        <v>29.838709677419352</v>
      </c>
      <c r="B57" s="19">
        <v>0</v>
      </c>
    </row>
    <row r="58" spans="1:2" x14ac:dyDescent="0.3">
      <c r="A58" s="19">
        <v>30.38123167155425</v>
      </c>
      <c r="B58" s="19">
        <v>4</v>
      </c>
    </row>
    <row r="59" spans="1:2" x14ac:dyDescent="0.3">
      <c r="A59" s="19">
        <v>30.923753665689148</v>
      </c>
      <c r="B59" s="19">
        <v>0</v>
      </c>
    </row>
    <row r="60" spans="1:2" x14ac:dyDescent="0.3">
      <c r="A60" s="19">
        <v>31.466275659824046</v>
      </c>
      <c r="B60" s="19">
        <v>6</v>
      </c>
    </row>
    <row r="61" spans="1:2" x14ac:dyDescent="0.3">
      <c r="A61" s="19">
        <v>32.008797653958943</v>
      </c>
      <c r="B61" s="19">
        <v>4</v>
      </c>
    </row>
    <row r="62" spans="1:2" x14ac:dyDescent="0.3">
      <c r="A62" s="19">
        <v>32.551319648093838</v>
      </c>
      <c r="B62" s="19">
        <v>0</v>
      </c>
    </row>
    <row r="63" spans="1:2" x14ac:dyDescent="0.3">
      <c r="A63" s="19">
        <v>33.093841642228739</v>
      </c>
      <c r="B63" s="19">
        <v>5</v>
      </c>
    </row>
    <row r="64" spans="1:2" x14ac:dyDescent="0.3">
      <c r="A64" s="19">
        <v>33.636363636363633</v>
      </c>
      <c r="B64" s="19">
        <v>0</v>
      </c>
    </row>
    <row r="65" spans="1:2" x14ac:dyDescent="0.3">
      <c r="A65" s="19">
        <v>34.178885630498534</v>
      </c>
      <c r="B65" s="19">
        <v>3</v>
      </c>
    </row>
    <row r="66" spans="1:2" x14ac:dyDescent="0.3">
      <c r="A66" s="19">
        <v>34.721407624633429</v>
      </c>
      <c r="B66" s="19">
        <v>0</v>
      </c>
    </row>
    <row r="67" spans="1:2" x14ac:dyDescent="0.3">
      <c r="A67" s="19">
        <v>35.263929618768323</v>
      </c>
      <c r="B67" s="19">
        <v>5</v>
      </c>
    </row>
    <row r="68" spans="1:2" x14ac:dyDescent="0.3">
      <c r="A68" s="19">
        <v>35.806451612903224</v>
      </c>
      <c r="B68" s="19">
        <v>0</v>
      </c>
    </row>
    <row r="69" spans="1:2" x14ac:dyDescent="0.3">
      <c r="A69" s="19">
        <v>36.348973607038118</v>
      </c>
      <c r="B69" s="19">
        <v>2</v>
      </c>
    </row>
    <row r="70" spans="1:2" x14ac:dyDescent="0.3">
      <c r="A70" s="19">
        <v>36.89149560117302</v>
      </c>
      <c r="B70" s="19">
        <v>0</v>
      </c>
    </row>
    <row r="71" spans="1:2" x14ac:dyDescent="0.3">
      <c r="A71" s="19">
        <v>37.434017595307914</v>
      </c>
      <c r="B71" s="19">
        <v>4</v>
      </c>
    </row>
    <row r="72" spans="1:2" x14ac:dyDescent="0.3">
      <c r="A72" s="19">
        <v>37.976539589442815</v>
      </c>
      <c r="B72" s="19">
        <v>0</v>
      </c>
    </row>
    <row r="73" spans="1:2" x14ac:dyDescent="0.3">
      <c r="A73" s="19">
        <v>38.519061583577709</v>
      </c>
      <c r="B73" s="19">
        <v>6</v>
      </c>
    </row>
    <row r="74" spans="1:2" x14ac:dyDescent="0.3">
      <c r="A74" s="19">
        <v>39.061583577712611</v>
      </c>
      <c r="B74" s="19">
        <v>6</v>
      </c>
    </row>
    <row r="75" spans="1:2" x14ac:dyDescent="0.3">
      <c r="A75" s="19">
        <v>39.604105571847505</v>
      </c>
      <c r="B75" s="19">
        <v>0</v>
      </c>
    </row>
    <row r="76" spans="1:2" x14ac:dyDescent="0.3">
      <c r="A76" s="19">
        <v>40.146627565982399</v>
      </c>
      <c r="B76" s="19">
        <v>4</v>
      </c>
    </row>
    <row r="77" spans="1:2" x14ac:dyDescent="0.3">
      <c r="A77" s="19">
        <v>40.689149560117301</v>
      </c>
      <c r="B77" s="19">
        <v>0</v>
      </c>
    </row>
    <row r="78" spans="1:2" x14ac:dyDescent="0.3">
      <c r="A78" s="19">
        <v>41.231671554252195</v>
      </c>
      <c r="B78" s="19">
        <v>5</v>
      </c>
    </row>
    <row r="79" spans="1:2" x14ac:dyDescent="0.3">
      <c r="A79" s="19">
        <v>41.774193548387096</v>
      </c>
      <c r="B79" s="19">
        <v>0</v>
      </c>
    </row>
    <row r="80" spans="1:2" x14ac:dyDescent="0.3">
      <c r="A80" s="19">
        <v>42.31671554252199</v>
      </c>
      <c r="B80" s="19">
        <v>6</v>
      </c>
    </row>
    <row r="81" spans="1:2" x14ac:dyDescent="0.3">
      <c r="A81" s="19">
        <v>42.859237536656892</v>
      </c>
      <c r="B81" s="19">
        <v>0</v>
      </c>
    </row>
    <row r="82" spans="1:2" x14ac:dyDescent="0.3">
      <c r="A82" s="19">
        <v>43.401759530791786</v>
      </c>
      <c r="B82" s="19">
        <v>6</v>
      </c>
    </row>
    <row r="83" spans="1:2" x14ac:dyDescent="0.3">
      <c r="A83" s="19">
        <v>43.94428152492668</v>
      </c>
      <c r="B83" s="19">
        <v>0</v>
      </c>
    </row>
    <row r="84" spans="1:2" x14ac:dyDescent="0.3">
      <c r="A84" s="19">
        <v>44.486803519061581</v>
      </c>
      <c r="B84" s="19">
        <v>3</v>
      </c>
    </row>
    <row r="85" spans="1:2" x14ac:dyDescent="0.3">
      <c r="A85" s="19">
        <v>45.029325513196476</v>
      </c>
      <c r="B85" s="19">
        <v>7</v>
      </c>
    </row>
    <row r="86" spans="1:2" x14ac:dyDescent="0.3">
      <c r="A86" s="19">
        <v>45.571847507331377</v>
      </c>
      <c r="B86" s="19">
        <v>0</v>
      </c>
    </row>
    <row r="87" spans="1:2" x14ac:dyDescent="0.3">
      <c r="A87" s="19">
        <v>46.114369501466271</v>
      </c>
      <c r="B87" s="19">
        <v>4</v>
      </c>
    </row>
    <row r="88" spans="1:2" x14ac:dyDescent="0.3">
      <c r="A88" s="19">
        <v>46.656891495601172</v>
      </c>
      <c r="B88" s="19">
        <v>0</v>
      </c>
    </row>
    <row r="89" spans="1:2" x14ac:dyDescent="0.3">
      <c r="A89" s="19">
        <v>47.199413489736067</v>
      </c>
      <c r="B89" s="19">
        <v>4</v>
      </c>
    </row>
    <row r="90" spans="1:2" x14ac:dyDescent="0.3">
      <c r="A90" s="19">
        <v>47.741935483870961</v>
      </c>
      <c r="B90" s="19">
        <v>0</v>
      </c>
    </row>
    <row r="91" spans="1:2" x14ac:dyDescent="0.3">
      <c r="A91" s="19">
        <v>48.284457478005862</v>
      </c>
      <c r="B91" s="19">
        <v>3</v>
      </c>
    </row>
    <row r="92" spans="1:2" x14ac:dyDescent="0.3">
      <c r="A92" s="19">
        <v>48.826979472140756</v>
      </c>
      <c r="B92" s="19">
        <v>0</v>
      </c>
    </row>
    <row r="93" spans="1:2" x14ac:dyDescent="0.3">
      <c r="A93" s="19">
        <v>49.369501466275658</v>
      </c>
      <c r="B93" s="19">
        <v>2</v>
      </c>
    </row>
    <row r="94" spans="1:2" x14ac:dyDescent="0.3">
      <c r="A94" s="19">
        <v>49.912023460410552</v>
      </c>
      <c r="B94" s="19">
        <v>0</v>
      </c>
    </row>
    <row r="95" spans="1:2" x14ac:dyDescent="0.3">
      <c r="A95" s="19">
        <v>50.454545454545453</v>
      </c>
      <c r="B95" s="19">
        <v>6</v>
      </c>
    </row>
    <row r="96" spans="1:2" x14ac:dyDescent="0.3">
      <c r="A96" s="19">
        <v>50.997067448680347</v>
      </c>
      <c r="B96" s="19">
        <v>0</v>
      </c>
    </row>
    <row r="97" spans="1:2" x14ac:dyDescent="0.3">
      <c r="A97" s="19">
        <v>51.539589442815249</v>
      </c>
      <c r="B97" s="19">
        <v>4</v>
      </c>
    </row>
    <row r="98" spans="1:2" x14ac:dyDescent="0.3">
      <c r="A98" s="19">
        <v>52.082111436950143</v>
      </c>
      <c r="B98" s="19">
        <v>1</v>
      </c>
    </row>
    <row r="99" spans="1:2" x14ac:dyDescent="0.3">
      <c r="A99" s="19">
        <v>52.624633431085037</v>
      </c>
      <c r="B99" s="19">
        <v>0</v>
      </c>
    </row>
    <row r="100" spans="1:2" x14ac:dyDescent="0.3">
      <c r="A100" s="19">
        <v>53.167155425219939</v>
      </c>
      <c r="B100" s="19">
        <v>3</v>
      </c>
    </row>
    <row r="101" spans="1:2" x14ac:dyDescent="0.3">
      <c r="A101" s="19">
        <v>53.709677419354833</v>
      </c>
      <c r="B101" s="19">
        <v>0</v>
      </c>
    </row>
    <row r="102" spans="1:2" x14ac:dyDescent="0.3">
      <c r="A102" s="19">
        <v>54.252199413489734</v>
      </c>
      <c r="B102" s="19">
        <v>3</v>
      </c>
    </row>
    <row r="103" spans="1:2" x14ac:dyDescent="0.3">
      <c r="A103" s="19">
        <v>54.794721407624628</v>
      </c>
      <c r="B103" s="19">
        <v>0</v>
      </c>
    </row>
    <row r="104" spans="1:2" x14ac:dyDescent="0.3">
      <c r="A104" s="19">
        <v>55.33724340175953</v>
      </c>
      <c r="B104" s="19">
        <v>2</v>
      </c>
    </row>
    <row r="105" spans="1:2" x14ac:dyDescent="0.3">
      <c r="A105" s="19">
        <v>55.879765395894424</v>
      </c>
      <c r="B105" s="19">
        <v>0</v>
      </c>
    </row>
    <row r="106" spans="1:2" x14ac:dyDescent="0.3">
      <c r="A106" s="19">
        <v>56.422287390029325</v>
      </c>
      <c r="B106" s="19">
        <v>2</v>
      </c>
    </row>
    <row r="107" spans="1:2" x14ac:dyDescent="0.3">
      <c r="A107" s="19">
        <v>56.964809384164219</v>
      </c>
      <c r="B107" s="19">
        <v>0</v>
      </c>
    </row>
    <row r="108" spans="1:2" x14ac:dyDescent="0.3">
      <c r="A108" s="19">
        <v>57.507331378299114</v>
      </c>
      <c r="B108" s="19">
        <v>1</v>
      </c>
    </row>
    <row r="109" spans="1:2" x14ac:dyDescent="0.3">
      <c r="A109" s="19">
        <v>58.049853372434015</v>
      </c>
      <c r="B109" s="19">
        <v>4</v>
      </c>
    </row>
    <row r="110" spans="1:2" x14ac:dyDescent="0.3">
      <c r="A110" s="19">
        <v>58.592375366568909</v>
      </c>
      <c r="B110" s="19">
        <v>0</v>
      </c>
    </row>
    <row r="111" spans="1:2" x14ac:dyDescent="0.3">
      <c r="A111" s="19">
        <v>59.13489736070381</v>
      </c>
      <c r="B111" s="19">
        <v>2</v>
      </c>
    </row>
    <row r="112" spans="1:2" x14ac:dyDescent="0.3">
      <c r="A112" s="19">
        <v>59.677419354838705</v>
      </c>
      <c r="B112" s="19">
        <v>0</v>
      </c>
    </row>
    <row r="113" spans="1:2" x14ac:dyDescent="0.3">
      <c r="A113" s="19">
        <v>60.219941348973606</v>
      </c>
      <c r="B113" s="19">
        <v>1</v>
      </c>
    </row>
    <row r="114" spans="1:2" x14ac:dyDescent="0.3">
      <c r="A114" s="19">
        <v>60.7624633431085</v>
      </c>
      <c r="B114" s="19">
        <v>0</v>
      </c>
    </row>
    <row r="115" spans="1:2" x14ac:dyDescent="0.3">
      <c r="A115" s="19">
        <v>61.304985337243394</v>
      </c>
      <c r="B115" s="19">
        <v>1</v>
      </c>
    </row>
    <row r="116" spans="1:2" x14ac:dyDescent="0.3">
      <c r="A116" s="19">
        <v>61.847507331378296</v>
      </c>
      <c r="B116" s="19">
        <v>0</v>
      </c>
    </row>
    <row r="117" spans="1:2" x14ac:dyDescent="0.3">
      <c r="A117" s="19">
        <v>62.39002932551319</v>
      </c>
      <c r="B117" s="19">
        <v>2</v>
      </c>
    </row>
    <row r="118" spans="1:2" x14ac:dyDescent="0.3">
      <c r="A118" s="19">
        <v>62.932551319648091</v>
      </c>
      <c r="B118" s="19">
        <v>0</v>
      </c>
    </row>
    <row r="119" spans="1:2" x14ac:dyDescent="0.3">
      <c r="A119" s="19">
        <v>63.475073313782985</v>
      </c>
      <c r="B119" s="19">
        <v>1</v>
      </c>
    </row>
    <row r="120" spans="1:2" x14ac:dyDescent="0.3">
      <c r="A120" s="19">
        <v>64.017595307917887</v>
      </c>
      <c r="B120" s="19">
        <v>2</v>
      </c>
    </row>
    <row r="121" spans="1:2" x14ac:dyDescent="0.3">
      <c r="A121" s="19">
        <v>64.560117302052788</v>
      </c>
      <c r="B121" s="19">
        <v>0</v>
      </c>
    </row>
    <row r="122" spans="1:2" x14ac:dyDescent="0.3">
      <c r="A122" s="19">
        <v>65.102639296187675</v>
      </c>
      <c r="B122" s="19">
        <v>1</v>
      </c>
    </row>
    <row r="123" spans="1:2" x14ac:dyDescent="0.3">
      <c r="A123" s="19">
        <v>65.645161290322577</v>
      </c>
      <c r="B123" s="19">
        <v>0</v>
      </c>
    </row>
    <row r="124" spans="1:2" x14ac:dyDescent="0.3">
      <c r="A124" s="19">
        <v>66.187683284457478</v>
      </c>
      <c r="B124" s="19">
        <v>1</v>
      </c>
    </row>
    <row r="125" spans="1:2" x14ac:dyDescent="0.3">
      <c r="A125" s="19">
        <v>66.730205278592365</v>
      </c>
      <c r="B125" s="19">
        <v>0</v>
      </c>
    </row>
    <row r="126" spans="1:2" x14ac:dyDescent="0.3">
      <c r="A126" s="19">
        <v>67.272727272727266</v>
      </c>
      <c r="B126" s="19">
        <v>1</v>
      </c>
    </row>
    <row r="127" spans="1:2" x14ac:dyDescent="0.3">
      <c r="A127" s="19">
        <v>67.815249266862168</v>
      </c>
      <c r="B127" s="19">
        <v>0</v>
      </c>
    </row>
    <row r="128" spans="1:2" x14ac:dyDescent="0.3">
      <c r="A128" s="19">
        <v>68.357771260997069</v>
      </c>
      <c r="B128" s="19">
        <v>2</v>
      </c>
    </row>
    <row r="129" spans="1:2" x14ac:dyDescent="0.3">
      <c r="A129" s="19">
        <v>68.900293255131956</v>
      </c>
      <c r="B129" s="19">
        <v>0</v>
      </c>
    </row>
    <row r="130" spans="1:2" x14ac:dyDescent="0.3">
      <c r="A130" s="19">
        <v>69.442815249266857</v>
      </c>
      <c r="B130" s="19">
        <v>1</v>
      </c>
    </row>
    <row r="131" spans="1:2" x14ac:dyDescent="0.3">
      <c r="A131" s="19">
        <v>69.985337243401759</v>
      </c>
      <c r="B131" s="19">
        <v>0</v>
      </c>
    </row>
    <row r="132" spans="1:2" x14ac:dyDescent="0.3">
      <c r="A132" s="19">
        <v>70.527859237536646</v>
      </c>
      <c r="B132" s="19">
        <v>0</v>
      </c>
    </row>
    <row r="133" spans="1:2" x14ac:dyDescent="0.3">
      <c r="A133" s="19">
        <v>71.070381231671547</v>
      </c>
      <c r="B133" s="19">
        <v>0</v>
      </c>
    </row>
    <row r="134" spans="1:2" x14ac:dyDescent="0.3">
      <c r="A134" s="19">
        <v>71.612903225806448</v>
      </c>
      <c r="B134" s="19">
        <v>0</v>
      </c>
    </row>
    <row r="135" spans="1:2" x14ac:dyDescent="0.3">
      <c r="A135" s="19">
        <v>72.15542521994135</v>
      </c>
      <c r="B135" s="19">
        <v>1</v>
      </c>
    </row>
    <row r="136" spans="1:2" x14ac:dyDescent="0.3">
      <c r="A136" s="19">
        <v>72.697947214076237</v>
      </c>
      <c r="B136" s="19">
        <v>0</v>
      </c>
    </row>
    <row r="137" spans="1:2" x14ac:dyDescent="0.3">
      <c r="A137" s="19">
        <v>73.240469208211138</v>
      </c>
      <c r="B137" s="19">
        <v>3</v>
      </c>
    </row>
    <row r="138" spans="1:2" x14ac:dyDescent="0.3">
      <c r="A138" s="19">
        <v>73.782991202346039</v>
      </c>
      <c r="B138" s="19">
        <v>0</v>
      </c>
    </row>
    <row r="139" spans="1:2" x14ac:dyDescent="0.3">
      <c r="A139" s="19">
        <v>74.325513196480927</v>
      </c>
      <c r="B139" s="19">
        <v>1</v>
      </c>
    </row>
    <row r="140" spans="1:2" x14ac:dyDescent="0.3">
      <c r="A140" s="19">
        <v>74.868035190615828</v>
      </c>
      <c r="B140" s="19">
        <v>0</v>
      </c>
    </row>
    <row r="141" spans="1:2" x14ac:dyDescent="0.3">
      <c r="A141" s="19">
        <v>75.410557184750729</v>
      </c>
      <c r="B141" s="19">
        <v>0</v>
      </c>
    </row>
    <row r="142" spans="1:2" x14ac:dyDescent="0.3">
      <c r="A142" s="19">
        <v>75.953079178885631</v>
      </c>
      <c r="B142" s="19">
        <v>0</v>
      </c>
    </row>
    <row r="143" spans="1:2" x14ac:dyDescent="0.3">
      <c r="A143" s="19">
        <v>76.495601173020518</v>
      </c>
      <c r="B143" s="19">
        <v>1</v>
      </c>
    </row>
    <row r="144" spans="1:2" x14ac:dyDescent="0.3">
      <c r="A144" s="19">
        <v>77.038123167155419</v>
      </c>
      <c r="B144" s="19">
        <v>3</v>
      </c>
    </row>
    <row r="145" spans="1:2" x14ac:dyDescent="0.3">
      <c r="A145" s="19">
        <v>77.58064516129032</v>
      </c>
      <c r="B145" s="19">
        <v>0</v>
      </c>
    </row>
    <row r="146" spans="1:2" x14ac:dyDescent="0.3">
      <c r="A146" s="19">
        <v>78.123167155425222</v>
      </c>
      <c r="B146" s="19">
        <v>0</v>
      </c>
    </row>
    <row r="147" spans="1:2" x14ac:dyDescent="0.3">
      <c r="A147" s="19">
        <v>78.665689149560109</v>
      </c>
      <c r="B147" s="19">
        <v>0</v>
      </c>
    </row>
    <row r="148" spans="1:2" x14ac:dyDescent="0.3">
      <c r="A148" s="19">
        <v>79.20821114369501</v>
      </c>
      <c r="B148" s="19">
        <v>0</v>
      </c>
    </row>
    <row r="149" spans="1:2" x14ac:dyDescent="0.3">
      <c r="A149" s="19">
        <v>79.750733137829911</v>
      </c>
      <c r="B149" s="19">
        <v>0</v>
      </c>
    </row>
    <row r="150" spans="1:2" x14ac:dyDescent="0.3">
      <c r="A150" s="19">
        <v>80.293255131964798</v>
      </c>
      <c r="B150" s="19">
        <v>1</v>
      </c>
    </row>
    <row r="151" spans="1:2" x14ac:dyDescent="0.3">
      <c r="A151" s="19">
        <v>80.8357771260997</v>
      </c>
      <c r="B151" s="19">
        <v>0</v>
      </c>
    </row>
    <row r="152" spans="1:2" x14ac:dyDescent="0.3">
      <c r="A152" s="19">
        <v>81.378299120234601</v>
      </c>
      <c r="B152" s="19">
        <v>0</v>
      </c>
    </row>
    <row r="153" spans="1:2" x14ac:dyDescent="0.3">
      <c r="A153" s="19">
        <v>81.920821114369502</v>
      </c>
      <c r="B153" s="19">
        <v>0</v>
      </c>
    </row>
    <row r="154" spans="1:2" x14ac:dyDescent="0.3">
      <c r="A154" s="19">
        <v>82.46334310850439</v>
      </c>
      <c r="B154" s="19">
        <v>1</v>
      </c>
    </row>
    <row r="155" spans="1:2" x14ac:dyDescent="0.3">
      <c r="A155" s="19">
        <v>83.005865102639291</v>
      </c>
      <c r="B155" s="19">
        <v>0</v>
      </c>
    </row>
    <row r="156" spans="1:2" x14ac:dyDescent="0.3">
      <c r="A156" s="19">
        <v>83.548387096774192</v>
      </c>
      <c r="B156" s="19">
        <v>0</v>
      </c>
    </row>
    <row r="157" spans="1:2" x14ac:dyDescent="0.3">
      <c r="A157" s="19">
        <v>84.090909090909079</v>
      </c>
      <c r="B157" s="19">
        <v>1</v>
      </c>
    </row>
    <row r="158" spans="1:2" x14ac:dyDescent="0.3">
      <c r="A158" s="19">
        <v>84.633431085043981</v>
      </c>
      <c r="B158" s="19">
        <v>0</v>
      </c>
    </row>
    <row r="159" spans="1:2" x14ac:dyDescent="0.3">
      <c r="A159" s="19">
        <v>85.175953079178882</v>
      </c>
      <c r="B159" s="19">
        <v>1</v>
      </c>
    </row>
    <row r="160" spans="1:2" x14ac:dyDescent="0.3">
      <c r="A160" s="19">
        <v>85.718475073313783</v>
      </c>
      <c r="B160" s="19">
        <v>0</v>
      </c>
    </row>
    <row r="161" spans="1:2" x14ac:dyDescent="0.3">
      <c r="A161" s="19">
        <v>86.26099706744867</v>
      </c>
      <c r="B161" s="19">
        <v>0</v>
      </c>
    </row>
    <row r="162" spans="1:2" x14ac:dyDescent="0.3">
      <c r="A162" s="19">
        <v>86.803519061583572</v>
      </c>
      <c r="B162" s="19">
        <v>0</v>
      </c>
    </row>
    <row r="163" spans="1:2" x14ac:dyDescent="0.3">
      <c r="A163" s="19">
        <v>87.346041055718473</v>
      </c>
      <c r="B163" s="19">
        <v>1</v>
      </c>
    </row>
    <row r="164" spans="1:2" x14ac:dyDescent="0.3">
      <c r="A164" s="19">
        <v>87.88856304985336</v>
      </c>
      <c r="B164" s="19">
        <v>0</v>
      </c>
    </row>
    <row r="165" spans="1:2" x14ac:dyDescent="0.3">
      <c r="A165" s="19">
        <v>88.431085043988261</v>
      </c>
      <c r="B165" s="19">
        <v>1</v>
      </c>
    </row>
    <row r="166" spans="1:2" x14ac:dyDescent="0.3">
      <c r="A166" s="19">
        <v>88.973607038123163</v>
      </c>
      <c r="B166" s="19">
        <v>0</v>
      </c>
    </row>
    <row r="167" spans="1:2" x14ac:dyDescent="0.3">
      <c r="A167" s="19">
        <v>89.516129032258064</v>
      </c>
      <c r="B167" s="19">
        <v>0</v>
      </c>
    </row>
    <row r="168" spans="1:2" x14ac:dyDescent="0.3">
      <c r="A168" s="19">
        <v>90.058651026392951</v>
      </c>
      <c r="B168" s="19">
        <v>0</v>
      </c>
    </row>
    <row r="169" spans="1:2" x14ac:dyDescent="0.3">
      <c r="A169" s="19">
        <v>90.601173020527852</v>
      </c>
      <c r="B169" s="19">
        <v>0</v>
      </c>
    </row>
    <row r="170" spans="1:2" x14ac:dyDescent="0.3">
      <c r="A170" s="19">
        <v>91.143695014662754</v>
      </c>
      <c r="B170" s="19">
        <v>0</v>
      </c>
    </row>
    <row r="171" spans="1:2" x14ac:dyDescent="0.3">
      <c r="A171" s="19">
        <v>91.686217008797641</v>
      </c>
      <c r="B171" s="19">
        <v>0</v>
      </c>
    </row>
    <row r="172" spans="1:2" x14ac:dyDescent="0.3">
      <c r="A172" s="19">
        <v>92.228739002932542</v>
      </c>
      <c r="B172" s="19">
        <v>0</v>
      </c>
    </row>
    <row r="173" spans="1:2" x14ac:dyDescent="0.3">
      <c r="A173" s="19">
        <v>92.771260997067444</v>
      </c>
      <c r="B173" s="19">
        <v>0</v>
      </c>
    </row>
    <row r="174" spans="1:2" x14ac:dyDescent="0.3">
      <c r="A174" s="19">
        <v>93.313782991202345</v>
      </c>
      <c r="B174" s="19">
        <v>0</v>
      </c>
    </row>
    <row r="175" spans="1:2" x14ac:dyDescent="0.3">
      <c r="A175" s="19">
        <v>93.856304985337232</v>
      </c>
      <c r="B175" s="19">
        <v>0</v>
      </c>
    </row>
    <row r="176" spans="1:2" x14ac:dyDescent="0.3">
      <c r="A176" s="19">
        <v>94.398826979472133</v>
      </c>
      <c r="B176" s="19">
        <v>0</v>
      </c>
    </row>
    <row r="177" spans="1:2" x14ac:dyDescent="0.3">
      <c r="A177" s="19">
        <v>94.941348973607035</v>
      </c>
      <c r="B177" s="19">
        <v>0</v>
      </c>
    </row>
    <row r="178" spans="1:2" x14ac:dyDescent="0.3">
      <c r="A178" s="19">
        <v>95.483870967741922</v>
      </c>
      <c r="B178" s="19">
        <v>0</v>
      </c>
    </row>
    <row r="179" spans="1:2" x14ac:dyDescent="0.3">
      <c r="A179" s="19">
        <v>96.026392961876823</v>
      </c>
      <c r="B179" s="19">
        <v>0</v>
      </c>
    </row>
    <row r="180" spans="1:2" x14ac:dyDescent="0.3">
      <c r="A180" s="19">
        <v>96.568914956011724</v>
      </c>
      <c r="B180" s="19">
        <v>0</v>
      </c>
    </row>
    <row r="181" spans="1:2" x14ac:dyDescent="0.3">
      <c r="A181" s="19">
        <v>97.111436950146626</v>
      </c>
      <c r="B181" s="19">
        <v>0</v>
      </c>
    </row>
    <row r="182" spans="1:2" x14ac:dyDescent="0.3">
      <c r="A182" s="19">
        <v>97.653958944281513</v>
      </c>
      <c r="B182" s="19">
        <v>0</v>
      </c>
    </row>
    <row r="183" spans="1:2" x14ac:dyDescent="0.3">
      <c r="A183" s="19">
        <v>98.196480938416414</v>
      </c>
      <c r="B183" s="19">
        <v>0</v>
      </c>
    </row>
    <row r="184" spans="1:2" x14ac:dyDescent="0.3">
      <c r="A184" s="19">
        <v>98.739002932551315</v>
      </c>
      <c r="B184" s="19">
        <v>0</v>
      </c>
    </row>
    <row r="185" spans="1:2" x14ac:dyDescent="0.3">
      <c r="A185" s="19">
        <v>99.281524926686217</v>
      </c>
      <c r="B185" s="19">
        <v>0</v>
      </c>
    </row>
    <row r="186" spans="1:2" x14ac:dyDescent="0.3">
      <c r="A186" s="19">
        <v>99.824046920821104</v>
      </c>
      <c r="B186" s="19">
        <v>0</v>
      </c>
    </row>
    <row r="187" spans="1:2" x14ac:dyDescent="0.3">
      <c r="A187" s="19">
        <v>100.36656891495601</v>
      </c>
      <c r="B187" s="19">
        <v>0</v>
      </c>
    </row>
    <row r="188" spans="1:2" x14ac:dyDescent="0.3">
      <c r="A188" s="19">
        <v>100.90909090909091</v>
      </c>
      <c r="B188" s="19">
        <v>0</v>
      </c>
    </row>
    <row r="189" spans="1:2" x14ac:dyDescent="0.3">
      <c r="A189" s="19">
        <v>101.45161290322579</v>
      </c>
      <c r="B189" s="19">
        <v>0</v>
      </c>
    </row>
    <row r="190" spans="1:2" x14ac:dyDescent="0.3">
      <c r="A190" s="19">
        <v>101.99413489736069</v>
      </c>
      <c r="B190" s="19">
        <v>0</v>
      </c>
    </row>
    <row r="191" spans="1:2" x14ac:dyDescent="0.3">
      <c r="A191" s="19">
        <v>102.5366568914956</v>
      </c>
      <c r="B191" s="19">
        <v>0</v>
      </c>
    </row>
    <row r="192" spans="1:2" x14ac:dyDescent="0.3">
      <c r="A192" s="19">
        <v>103.0791788856305</v>
      </c>
      <c r="B192" s="19">
        <v>0</v>
      </c>
    </row>
    <row r="193" spans="1:2" x14ac:dyDescent="0.3">
      <c r="A193" s="19">
        <v>103.62170087976538</v>
      </c>
      <c r="B193" s="19">
        <v>0</v>
      </c>
    </row>
    <row r="194" spans="1:2" x14ac:dyDescent="0.3">
      <c r="A194" s="19">
        <v>104.16422287390029</v>
      </c>
      <c r="B194" s="19">
        <v>0</v>
      </c>
    </row>
    <row r="195" spans="1:2" x14ac:dyDescent="0.3">
      <c r="A195" s="19">
        <v>104.70674486803519</v>
      </c>
      <c r="B195" s="19">
        <v>0</v>
      </c>
    </row>
    <row r="196" spans="1:2" x14ac:dyDescent="0.3">
      <c r="A196" s="19">
        <v>105.24926686217007</v>
      </c>
      <c r="B196" s="19">
        <v>0</v>
      </c>
    </row>
    <row r="197" spans="1:2" x14ac:dyDescent="0.3">
      <c r="A197" s="19">
        <v>105.79178885630498</v>
      </c>
      <c r="B197" s="19">
        <v>0</v>
      </c>
    </row>
    <row r="198" spans="1:2" x14ac:dyDescent="0.3">
      <c r="A198" s="19">
        <v>106.33431085043988</v>
      </c>
      <c r="B198" s="19">
        <v>0</v>
      </c>
    </row>
    <row r="199" spans="1:2" x14ac:dyDescent="0.3">
      <c r="A199" s="19">
        <v>106.87683284457478</v>
      </c>
      <c r="B199" s="19">
        <v>0</v>
      </c>
    </row>
    <row r="200" spans="1:2" x14ac:dyDescent="0.3">
      <c r="A200" s="19">
        <v>107.41935483870967</v>
      </c>
      <c r="B200" s="19">
        <v>0</v>
      </c>
    </row>
    <row r="201" spans="1:2" x14ac:dyDescent="0.3">
      <c r="A201" s="19">
        <v>107.96187683284457</v>
      </c>
      <c r="B201" s="19">
        <v>0</v>
      </c>
    </row>
    <row r="202" spans="1:2" x14ac:dyDescent="0.3">
      <c r="A202" s="19">
        <v>108.50439882697947</v>
      </c>
      <c r="B202" s="19">
        <v>0</v>
      </c>
    </row>
    <row r="203" spans="1:2" x14ac:dyDescent="0.3">
      <c r="A203" s="19">
        <v>109.04692082111436</v>
      </c>
      <c r="B203" s="19">
        <v>0</v>
      </c>
    </row>
    <row r="204" spans="1:2" x14ac:dyDescent="0.3">
      <c r="A204" s="19">
        <v>109.58944281524926</v>
      </c>
      <c r="B204" s="19">
        <v>0</v>
      </c>
    </row>
    <row r="205" spans="1:2" x14ac:dyDescent="0.3">
      <c r="A205" s="19">
        <v>110.13196480938416</v>
      </c>
      <c r="B205" s="19">
        <v>0</v>
      </c>
    </row>
    <row r="206" spans="1:2" x14ac:dyDescent="0.3">
      <c r="A206" s="19">
        <v>110.67448680351906</v>
      </c>
      <c r="B206" s="19">
        <v>0</v>
      </c>
    </row>
    <row r="207" spans="1:2" x14ac:dyDescent="0.3">
      <c r="A207" s="19">
        <v>111.21700879765395</v>
      </c>
      <c r="B207" s="19">
        <v>0</v>
      </c>
    </row>
    <row r="208" spans="1:2" x14ac:dyDescent="0.3">
      <c r="A208" s="19">
        <v>111.75953079178885</v>
      </c>
      <c r="B208" s="19">
        <v>0</v>
      </c>
    </row>
    <row r="209" spans="1:2" x14ac:dyDescent="0.3">
      <c r="A209" s="19">
        <v>112.30205278592375</v>
      </c>
      <c r="B209" s="19">
        <v>0</v>
      </c>
    </row>
    <row r="210" spans="1:2" x14ac:dyDescent="0.3">
      <c r="A210" s="19">
        <v>112.84457478005865</v>
      </c>
      <c r="B210" s="19">
        <v>0</v>
      </c>
    </row>
    <row r="211" spans="1:2" x14ac:dyDescent="0.3">
      <c r="A211" s="19">
        <v>113.38709677419354</v>
      </c>
      <c r="B211" s="19">
        <v>0</v>
      </c>
    </row>
    <row r="212" spans="1:2" x14ac:dyDescent="0.3">
      <c r="A212" s="19">
        <v>113.92961876832844</v>
      </c>
      <c r="B212" s="19">
        <v>0</v>
      </c>
    </row>
    <row r="213" spans="1:2" x14ac:dyDescent="0.3">
      <c r="A213" s="19">
        <v>114.47214076246334</v>
      </c>
      <c r="B213" s="19">
        <v>0</v>
      </c>
    </row>
    <row r="214" spans="1:2" x14ac:dyDescent="0.3">
      <c r="A214" s="19">
        <v>115.01466275659823</v>
      </c>
      <c r="B214" s="19">
        <v>0</v>
      </c>
    </row>
    <row r="215" spans="1:2" x14ac:dyDescent="0.3">
      <c r="A215" s="19">
        <v>115.55718475073313</v>
      </c>
      <c r="B215" s="19">
        <v>0</v>
      </c>
    </row>
    <row r="216" spans="1:2" x14ac:dyDescent="0.3">
      <c r="A216" s="19">
        <v>116.09970674486803</v>
      </c>
      <c r="B216" s="19">
        <v>0</v>
      </c>
    </row>
    <row r="217" spans="1:2" x14ac:dyDescent="0.3">
      <c r="A217" s="19">
        <v>116.64222873900293</v>
      </c>
      <c r="B217" s="19">
        <v>0</v>
      </c>
    </row>
    <row r="218" spans="1:2" x14ac:dyDescent="0.3">
      <c r="A218" s="19">
        <v>117.18475073313782</v>
      </c>
      <c r="B218" s="19">
        <v>0</v>
      </c>
    </row>
    <row r="219" spans="1:2" x14ac:dyDescent="0.3">
      <c r="A219" s="19">
        <v>117.72727272727272</v>
      </c>
      <c r="B219" s="19">
        <v>0</v>
      </c>
    </row>
    <row r="220" spans="1:2" x14ac:dyDescent="0.3">
      <c r="A220" s="19">
        <v>118.26979472140762</v>
      </c>
      <c r="B220" s="19">
        <v>0</v>
      </c>
    </row>
    <row r="221" spans="1:2" x14ac:dyDescent="0.3">
      <c r="A221" s="19">
        <v>118.81231671554251</v>
      </c>
      <c r="B221" s="19">
        <v>0</v>
      </c>
    </row>
    <row r="222" spans="1:2" x14ac:dyDescent="0.3">
      <c r="A222" s="19">
        <v>119.35483870967741</v>
      </c>
      <c r="B222" s="19">
        <v>0</v>
      </c>
    </row>
    <row r="223" spans="1:2" x14ac:dyDescent="0.3">
      <c r="A223" s="19">
        <v>119.89736070381231</v>
      </c>
      <c r="B223" s="19">
        <v>0</v>
      </c>
    </row>
    <row r="224" spans="1:2" x14ac:dyDescent="0.3">
      <c r="A224" s="19">
        <v>120.43988269794721</v>
      </c>
      <c r="B224" s="19">
        <v>0</v>
      </c>
    </row>
    <row r="225" spans="1:2" x14ac:dyDescent="0.3">
      <c r="A225" s="19">
        <v>120.9824046920821</v>
      </c>
      <c r="B225" s="19">
        <v>0</v>
      </c>
    </row>
    <row r="226" spans="1:2" x14ac:dyDescent="0.3">
      <c r="A226" s="19">
        <v>121.524926686217</v>
      </c>
      <c r="B226" s="19">
        <v>0</v>
      </c>
    </row>
    <row r="227" spans="1:2" x14ac:dyDescent="0.3">
      <c r="A227" s="19">
        <v>122.0674486803519</v>
      </c>
      <c r="B227" s="19">
        <v>0</v>
      </c>
    </row>
    <row r="228" spans="1:2" x14ac:dyDescent="0.3">
      <c r="A228" s="19">
        <v>122.60997067448679</v>
      </c>
      <c r="B228" s="19">
        <v>0</v>
      </c>
    </row>
    <row r="229" spans="1:2" x14ac:dyDescent="0.3">
      <c r="A229" s="19">
        <v>123.15249266862169</v>
      </c>
      <c r="B229" s="19">
        <v>0</v>
      </c>
    </row>
    <row r="230" spans="1:2" x14ac:dyDescent="0.3">
      <c r="A230" s="19">
        <v>123.69501466275659</v>
      </c>
      <c r="B230" s="19">
        <v>0</v>
      </c>
    </row>
    <row r="231" spans="1:2" x14ac:dyDescent="0.3">
      <c r="A231" s="19">
        <v>124.23753665689149</v>
      </c>
      <c r="B231" s="19">
        <v>0</v>
      </c>
    </row>
    <row r="232" spans="1:2" x14ac:dyDescent="0.3">
      <c r="A232" s="19">
        <v>124.78005865102638</v>
      </c>
      <c r="B232" s="19">
        <v>0</v>
      </c>
    </row>
    <row r="233" spans="1:2" x14ac:dyDescent="0.3">
      <c r="A233" s="19">
        <v>125.32258064516128</v>
      </c>
      <c r="B233" s="19">
        <v>0</v>
      </c>
    </row>
    <row r="234" spans="1:2" x14ac:dyDescent="0.3">
      <c r="A234" s="19">
        <v>125.86510263929618</v>
      </c>
      <c r="B234" s="19">
        <v>0</v>
      </c>
    </row>
    <row r="235" spans="1:2" x14ac:dyDescent="0.3">
      <c r="A235" s="19">
        <v>126.40762463343107</v>
      </c>
      <c r="B235" s="19">
        <v>0</v>
      </c>
    </row>
    <row r="236" spans="1:2" x14ac:dyDescent="0.3">
      <c r="A236" s="19">
        <v>126.95014662756597</v>
      </c>
      <c r="B236" s="19">
        <v>0</v>
      </c>
    </row>
    <row r="237" spans="1:2" x14ac:dyDescent="0.3">
      <c r="A237" s="19">
        <v>127.49266862170087</v>
      </c>
      <c r="B237" s="19">
        <v>0</v>
      </c>
    </row>
    <row r="238" spans="1:2" x14ac:dyDescent="0.3">
      <c r="A238" s="19">
        <v>128.03519061583577</v>
      </c>
      <c r="B238" s="19">
        <v>0</v>
      </c>
    </row>
    <row r="239" spans="1:2" x14ac:dyDescent="0.3">
      <c r="A239" s="19">
        <v>128.57771260997066</v>
      </c>
      <c r="B239" s="19">
        <v>0</v>
      </c>
    </row>
    <row r="240" spans="1:2" x14ac:dyDescent="0.3">
      <c r="A240" s="19">
        <v>129.12023460410558</v>
      </c>
      <c r="B240" s="19">
        <v>0</v>
      </c>
    </row>
    <row r="241" spans="1:2" x14ac:dyDescent="0.3">
      <c r="A241" s="19">
        <v>129.66275659824046</v>
      </c>
      <c r="B241" s="19">
        <v>0</v>
      </c>
    </row>
    <row r="242" spans="1:2" x14ac:dyDescent="0.3">
      <c r="A242" s="19">
        <v>130.20527859237535</v>
      </c>
      <c r="B242" s="19">
        <v>0</v>
      </c>
    </row>
    <row r="243" spans="1:2" x14ac:dyDescent="0.3">
      <c r="A243" s="19">
        <v>130.74780058651027</v>
      </c>
      <c r="B243" s="19">
        <v>0</v>
      </c>
    </row>
    <row r="244" spans="1:2" x14ac:dyDescent="0.3">
      <c r="A244" s="19">
        <v>131.29032258064515</v>
      </c>
      <c r="B244" s="19">
        <v>0</v>
      </c>
    </row>
    <row r="245" spans="1:2" x14ac:dyDescent="0.3">
      <c r="A245" s="19">
        <v>131.83284457478004</v>
      </c>
      <c r="B245" s="19">
        <v>0</v>
      </c>
    </row>
    <row r="246" spans="1:2" x14ac:dyDescent="0.3">
      <c r="A246" s="19">
        <v>132.37536656891496</v>
      </c>
      <c r="B246" s="19">
        <v>0</v>
      </c>
    </row>
    <row r="247" spans="1:2" x14ac:dyDescent="0.3">
      <c r="A247" s="19">
        <v>132.91788856304984</v>
      </c>
      <c r="B247" s="19">
        <v>0</v>
      </c>
    </row>
    <row r="248" spans="1:2" x14ac:dyDescent="0.3">
      <c r="A248" s="19">
        <v>133.46041055718473</v>
      </c>
      <c r="B248" s="19">
        <v>0</v>
      </c>
    </row>
    <row r="249" spans="1:2" x14ac:dyDescent="0.3">
      <c r="A249" s="19">
        <v>134.00293255131965</v>
      </c>
      <c r="B249" s="19">
        <v>0</v>
      </c>
    </row>
    <row r="250" spans="1:2" x14ac:dyDescent="0.3">
      <c r="A250" s="19">
        <v>134.54545454545453</v>
      </c>
      <c r="B250" s="19">
        <v>0</v>
      </c>
    </row>
    <row r="251" spans="1:2" x14ac:dyDescent="0.3">
      <c r="A251" s="19">
        <v>135.08797653958942</v>
      </c>
      <c r="B251" s="19">
        <v>0</v>
      </c>
    </row>
    <row r="252" spans="1:2" x14ac:dyDescent="0.3">
      <c r="A252" s="19">
        <v>135.63049853372434</v>
      </c>
      <c r="B252" s="19">
        <v>0</v>
      </c>
    </row>
    <row r="253" spans="1:2" x14ac:dyDescent="0.3">
      <c r="A253" s="19">
        <v>136.17302052785922</v>
      </c>
      <c r="B253" s="19">
        <v>0</v>
      </c>
    </row>
    <row r="254" spans="1:2" x14ac:dyDescent="0.3">
      <c r="A254" s="19">
        <v>136.71554252199414</v>
      </c>
      <c r="B254" s="19">
        <v>0</v>
      </c>
    </row>
    <row r="255" spans="1:2" x14ac:dyDescent="0.3">
      <c r="A255" s="19">
        <v>137.25806451612902</v>
      </c>
      <c r="B255" s="19">
        <v>0</v>
      </c>
    </row>
    <row r="256" spans="1:2" x14ac:dyDescent="0.3">
      <c r="A256" s="19">
        <v>137.80058651026391</v>
      </c>
      <c r="B256" s="19">
        <v>0</v>
      </c>
    </row>
    <row r="257" spans="1:2" x14ac:dyDescent="0.3">
      <c r="A257" s="19">
        <v>138.34310850439883</v>
      </c>
      <c r="B257" s="19">
        <v>0</v>
      </c>
    </row>
    <row r="258" spans="1:2" x14ac:dyDescent="0.3">
      <c r="A258" s="19">
        <v>138.88563049853371</v>
      </c>
      <c r="B258" s="19">
        <v>0</v>
      </c>
    </row>
    <row r="259" spans="1:2" x14ac:dyDescent="0.3">
      <c r="A259" s="19">
        <v>139.4281524926686</v>
      </c>
      <c r="B259" s="19">
        <v>0</v>
      </c>
    </row>
    <row r="260" spans="1:2" x14ac:dyDescent="0.3">
      <c r="A260" s="19">
        <v>139.97067448680352</v>
      </c>
      <c r="B260" s="19">
        <v>0</v>
      </c>
    </row>
    <row r="261" spans="1:2" x14ac:dyDescent="0.3">
      <c r="A261" s="19">
        <v>140.5131964809384</v>
      </c>
      <c r="B261" s="19">
        <v>0</v>
      </c>
    </row>
    <row r="262" spans="1:2" x14ac:dyDescent="0.3">
      <c r="A262" s="19">
        <v>141.05571847507329</v>
      </c>
      <c r="B262" s="19">
        <v>0</v>
      </c>
    </row>
    <row r="263" spans="1:2" x14ac:dyDescent="0.3">
      <c r="A263" s="19">
        <v>141.59824046920821</v>
      </c>
      <c r="B263" s="19">
        <v>0</v>
      </c>
    </row>
    <row r="264" spans="1:2" x14ac:dyDescent="0.3">
      <c r="A264" s="19">
        <v>142.14076246334309</v>
      </c>
      <c r="B264" s="19">
        <v>0</v>
      </c>
    </row>
    <row r="265" spans="1:2" x14ac:dyDescent="0.3">
      <c r="A265" s="19">
        <v>142.68328445747801</v>
      </c>
      <c r="B265" s="19">
        <v>0</v>
      </c>
    </row>
    <row r="266" spans="1:2" x14ac:dyDescent="0.3">
      <c r="A266" s="19">
        <v>143.2258064516129</v>
      </c>
      <c r="B266" s="19">
        <v>0</v>
      </c>
    </row>
    <row r="267" spans="1:2" x14ac:dyDescent="0.3">
      <c r="A267" s="19">
        <v>143.76832844574778</v>
      </c>
      <c r="B267" s="19">
        <v>0</v>
      </c>
    </row>
    <row r="268" spans="1:2" x14ac:dyDescent="0.3">
      <c r="A268" s="19">
        <v>144.3108504398827</v>
      </c>
      <c r="B268" s="19">
        <v>0</v>
      </c>
    </row>
    <row r="269" spans="1:2" x14ac:dyDescent="0.3">
      <c r="A269" s="19">
        <v>144.85337243401759</v>
      </c>
      <c r="B269" s="19">
        <v>0</v>
      </c>
    </row>
    <row r="270" spans="1:2" x14ac:dyDescent="0.3">
      <c r="A270" s="19">
        <v>145.39589442815247</v>
      </c>
      <c r="B270" s="19">
        <v>0</v>
      </c>
    </row>
    <row r="271" spans="1:2" x14ac:dyDescent="0.3">
      <c r="A271" s="19">
        <v>145.93841642228739</v>
      </c>
      <c r="B271" s="19">
        <v>0</v>
      </c>
    </row>
    <row r="272" spans="1:2" x14ac:dyDescent="0.3">
      <c r="A272" s="19">
        <v>146.48093841642228</v>
      </c>
      <c r="B272" s="19">
        <v>0</v>
      </c>
    </row>
    <row r="273" spans="1:2" x14ac:dyDescent="0.3">
      <c r="A273" s="19">
        <v>147.02346041055716</v>
      </c>
      <c r="B273" s="19">
        <v>0</v>
      </c>
    </row>
    <row r="274" spans="1:2" x14ac:dyDescent="0.3">
      <c r="A274" s="19">
        <v>147.56598240469208</v>
      </c>
      <c r="B274" s="19">
        <v>0</v>
      </c>
    </row>
    <row r="275" spans="1:2" x14ac:dyDescent="0.3">
      <c r="A275" s="19">
        <v>148.10850439882697</v>
      </c>
      <c r="B275" s="19">
        <v>0</v>
      </c>
    </row>
    <row r="276" spans="1:2" x14ac:dyDescent="0.3">
      <c r="A276" s="19">
        <v>148.65102639296185</v>
      </c>
      <c r="B276" s="19">
        <v>0</v>
      </c>
    </row>
    <row r="277" spans="1:2" x14ac:dyDescent="0.3">
      <c r="A277" s="19">
        <v>149.19354838709677</v>
      </c>
      <c r="B277" s="19">
        <v>0</v>
      </c>
    </row>
    <row r="278" spans="1:2" x14ac:dyDescent="0.3">
      <c r="A278" s="19">
        <v>149.73607038123166</v>
      </c>
      <c r="B278" s="19">
        <v>0</v>
      </c>
    </row>
    <row r="279" spans="1:2" x14ac:dyDescent="0.3">
      <c r="A279" s="19">
        <v>150.27859237536657</v>
      </c>
      <c r="B279" s="19">
        <v>0</v>
      </c>
    </row>
    <row r="280" spans="1:2" x14ac:dyDescent="0.3">
      <c r="A280" s="19">
        <v>150.82111436950146</v>
      </c>
      <c r="B280" s="19">
        <v>0</v>
      </c>
    </row>
    <row r="281" spans="1:2" x14ac:dyDescent="0.3">
      <c r="A281" s="19">
        <v>151.36363636363635</v>
      </c>
      <c r="B281" s="19">
        <v>0</v>
      </c>
    </row>
    <row r="282" spans="1:2" x14ac:dyDescent="0.3">
      <c r="A282" s="19">
        <v>151.90615835777126</v>
      </c>
      <c r="B282" s="19">
        <v>0</v>
      </c>
    </row>
    <row r="283" spans="1:2" x14ac:dyDescent="0.3">
      <c r="A283" s="19">
        <v>152.44868035190615</v>
      </c>
      <c r="B283" s="19">
        <v>0</v>
      </c>
    </row>
    <row r="284" spans="1:2" x14ac:dyDescent="0.3">
      <c r="A284" s="19">
        <v>152.99120234604104</v>
      </c>
      <c r="B284" s="19">
        <v>0</v>
      </c>
    </row>
    <row r="285" spans="1:2" x14ac:dyDescent="0.3">
      <c r="A285" s="19">
        <v>153.53372434017595</v>
      </c>
      <c r="B285" s="19">
        <v>0</v>
      </c>
    </row>
    <row r="286" spans="1:2" x14ac:dyDescent="0.3">
      <c r="A286" s="19">
        <v>154.07624633431084</v>
      </c>
      <c r="B286" s="19">
        <v>0</v>
      </c>
    </row>
    <row r="287" spans="1:2" x14ac:dyDescent="0.3">
      <c r="A287" s="19">
        <v>154.61876832844573</v>
      </c>
      <c r="B287" s="19">
        <v>0</v>
      </c>
    </row>
    <row r="288" spans="1:2" x14ac:dyDescent="0.3">
      <c r="A288" s="19">
        <v>155.16129032258064</v>
      </c>
      <c r="B288" s="19">
        <v>0</v>
      </c>
    </row>
    <row r="289" spans="1:2" x14ac:dyDescent="0.3">
      <c r="A289" s="19">
        <v>155.70381231671553</v>
      </c>
      <c r="B289" s="19">
        <v>0</v>
      </c>
    </row>
    <row r="290" spans="1:2" x14ac:dyDescent="0.3">
      <c r="A290" s="19">
        <v>156.24633431085044</v>
      </c>
      <c r="B290" s="19">
        <v>0</v>
      </c>
    </row>
    <row r="291" spans="1:2" x14ac:dyDescent="0.3">
      <c r="A291" s="19">
        <v>156.78885630498533</v>
      </c>
      <c r="B291" s="19">
        <v>0</v>
      </c>
    </row>
    <row r="292" spans="1:2" x14ac:dyDescent="0.3">
      <c r="A292" s="19">
        <v>157.33137829912022</v>
      </c>
      <c r="B292" s="19">
        <v>0</v>
      </c>
    </row>
    <row r="293" spans="1:2" x14ac:dyDescent="0.3">
      <c r="A293" s="19">
        <v>157.87390029325513</v>
      </c>
      <c r="B293" s="19">
        <v>0</v>
      </c>
    </row>
    <row r="294" spans="1:2" x14ac:dyDescent="0.3">
      <c r="A294" s="19">
        <v>158.41642228739002</v>
      </c>
      <c r="B294" s="19">
        <v>0</v>
      </c>
    </row>
    <row r="295" spans="1:2" x14ac:dyDescent="0.3">
      <c r="A295" s="19">
        <v>158.95894428152491</v>
      </c>
      <c r="B295" s="19">
        <v>0</v>
      </c>
    </row>
    <row r="296" spans="1:2" x14ac:dyDescent="0.3">
      <c r="A296" s="19">
        <v>159.50146627565982</v>
      </c>
      <c r="B296" s="19">
        <v>0</v>
      </c>
    </row>
    <row r="297" spans="1:2" x14ac:dyDescent="0.3">
      <c r="A297" s="19">
        <v>160.04398826979471</v>
      </c>
      <c r="B297" s="19">
        <v>0</v>
      </c>
    </row>
    <row r="298" spans="1:2" x14ac:dyDescent="0.3">
      <c r="A298" s="19">
        <v>160.5865102639296</v>
      </c>
      <c r="B298" s="19">
        <v>0</v>
      </c>
    </row>
    <row r="299" spans="1:2" x14ac:dyDescent="0.3">
      <c r="A299" s="19">
        <v>161.12903225806451</v>
      </c>
      <c r="B299" s="19">
        <v>0</v>
      </c>
    </row>
    <row r="300" spans="1:2" x14ac:dyDescent="0.3">
      <c r="A300" s="19">
        <v>161.6715542521994</v>
      </c>
      <c r="B300" s="19">
        <v>0</v>
      </c>
    </row>
    <row r="301" spans="1:2" x14ac:dyDescent="0.3">
      <c r="A301" s="19">
        <v>162.21407624633429</v>
      </c>
      <c r="B301" s="19">
        <v>0</v>
      </c>
    </row>
    <row r="302" spans="1:2" x14ac:dyDescent="0.3">
      <c r="A302" s="19">
        <v>162.7565982404692</v>
      </c>
      <c r="B302" s="19">
        <v>0</v>
      </c>
    </row>
    <row r="303" spans="1:2" x14ac:dyDescent="0.3">
      <c r="A303" s="19">
        <v>163.29912023460409</v>
      </c>
      <c r="B303" s="19">
        <v>0</v>
      </c>
    </row>
    <row r="304" spans="1:2" x14ac:dyDescent="0.3">
      <c r="A304" s="19">
        <v>163.841642228739</v>
      </c>
      <c r="B304" s="19">
        <v>0</v>
      </c>
    </row>
    <row r="305" spans="1:2" x14ac:dyDescent="0.3">
      <c r="A305" s="19">
        <v>164.38416422287389</v>
      </c>
      <c r="B305" s="19">
        <v>0</v>
      </c>
    </row>
    <row r="306" spans="1:2" x14ac:dyDescent="0.3">
      <c r="A306" s="19">
        <v>164.92668621700878</v>
      </c>
      <c r="B306" s="19">
        <v>0</v>
      </c>
    </row>
    <row r="307" spans="1:2" x14ac:dyDescent="0.3">
      <c r="A307" s="19">
        <v>165.46920821114369</v>
      </c>
      <c r="B307" s="19">
        <v>0</v>
      </c>
    </row>
    <row r="308" spans="1:2" x14ac:dyDescent="0.3">
      <c r="A308" s="19">
        <v>166.01173020527858</v>
      </c>
      <c r="B308" s="19">
        <v>0</v>
      </c>
    </row>
    <row r="309" spans="1:2" x14ac:dyDescent="0.3">
      <c r="A309" s="19">
        <v>166.55425219941347</v>
      </c>
      <c r="B309" s="19">
        <v>0</v>
      </c>
    </row>
    <row r="310" spans="1:2" x14ac:dyDescent="0.3">
      <c r="A310" s="19">
        <v>167.09677419354838</v>
      </c>
      <c r="B310" s="19">
        <v>0</v>
      </c>
    </row>
    <row r="311" spans="1:2" x14ac:dyDescent="0.3">
      <c r="A311" s="19">
        <v>167.63929618768327</v>
      </c>
      <c r="B311" s="19">
        <v>0</v>
      </c>
    </row>
    <row r="312" spans="1:2" x14ac:dyDescent="0.3">
      <c r="A312" s="19">
        <v>168.18181818181816</v>
      </c>
      <c r="B312" s="19">
        <v>0</v>
      </c>
    </row>
    <row r="313" spans="1:2" x14ac:dyDescent="0.3">
      <c r="A313" s="19">
        <v>168.72434017595307</v>
      </c>
      <c r="B313" s="19">
        <v>0</v>
      </c>
    </row>
    <row r="314" spans="1:2" x14ac:dyDescent="0.3">
      <c r="A314" s="19">
        <v>169.26686217008796</v>
      </c>
      <c r="B314" s="19">
        <v>0</v>
      </c>
    </row>
    <row r="315" spans="1:2" x14ac:dyDescent="0.3">
      <c r="A315" s="19">
        <v>169.80938416422285</v>
      </c>
      <c r="B315" s="19">
        <v>0</v>
      </c>
    </row>
    <row r="316" spans="1:2" x14ac:dyDescent="0.3">
      <c r="A316" s="19">
        <v>170.35190615835776</v>
      </c>
      <c r="B316" s="19">
        <v>0</v>
      </c>
    </row>
    <row r="317" spans="1:2" x14ac:dyDescent="0.3">
      <c r="A317" s="19">
        <v>170.89442815249265</v>
      </c>
      <c r="B317" s="19">
        <v>0</v>
      </c>
    </row>
    <row r="318" spans="1:2" x14ac:dyDescent="0.3">
      <c r="A318" s="19">
        <v>171.43695014662757</v>
      </c>
      <c r="B318" s="19">
        <v>0</v>
      </c>
    </row>
    <row r="319" spans="1:2" x14ac:dyDescent="0.3">
      <c r="A319" s="19">
        <v>171.97947214076245</v>
      </c>
      <c r="B319" s="19">
        <v>0</v>
      </c>
    </row>
    <row r="320" spans="1:2" x14ac:dyDescent="0.3">
      <c r="A320" s="19">
        <v>172.52199413489734</v>
      </c>
      <c r="B320" s="19">
        <v>0</v>
      </c>
    </row>
    <row r="321" spans="1:2" x14ac:dyDescent="0.3">
      <c r="A321" s="19">
        <v>173.06451612903226</v>
      </c>
      <c r="B321" s="19">
        <v>0</v>
      </c>
    </row>
    <row r="322" spans="1:2" x14ac:dyDescent="0.3">
      <c r="A322" s="19">
        <v>173.60703812316714</v>
      </c>
      <c r="B322" s="19">
        <v>0</v>
      </c>
    </row>
    <row r="323" spans="1:2" x14ac:dyDescent="0.3">
      <c r="A323" s="19">
        <v>174.14956011730203</v>
      </c>
      <c r="B323" s="19">
        <v>0</v>
      </c>
    </row>
    <row r="324" spans="1:2" x14ac:dyDescent="0.3">
      <c r="A324" s="19">
        <v>174.69208211143695</v>
      </c>
      <c r="B324" s="19">
        <v>0</v>
      </c>
    </row>
    <row r="325" spans="1:2" x14ac:dyDescent="0.3">
      <c r="A325" s="19">
        <v>175.23460410557183</v>
      </c>
      <c r="B325" s="19">
        <v>0</v>
      </c>
    </row>
    <row r="326" spans="1:2" x14ac:dyDescent="0.3">
      <c r="A326" s="19">
        <v>175.77712609970672</v>
      </c>
      <c r="B326" s="19">
        <v>0</v>
      </c>
    </row>
    <row r="327" spans="1:2" x14ac:dyDescent="0.3">
      <c r="A327" s="19">
        <v>176.31964809384164</v>
      </c>
      <c r="B327" s="19">
        <v>0</v>
      </c>
    </row>
    <row r="328" spans="1:2" x14ac:dyDescent="0.3">
      <c r="A328" s="19">
        <v>176.86217008797652</v>
      </c>
      <c r="B328" s="19">
        <v>0</v>
      </c>
    </row>
    <row r="329" spans="1:2" x14ac:dyDescent="0.3">
      <c r="A329" s="19">
        <v>177.40469208211144</v>
      </c>
      <c r="B329" s="19">
        <v>0</v>
      </c>
    </row>
    <row r="330" spans="1:2" x14ac:dyDescent="0.3">
      <c r="A330" s="19">
        <v>177.94721407624633</v>
      </c>
      <c r="B330" s="19">
        <v>0</v>
      </c>
    </row>
    <row r="331" spans="1:2" x14ac:dyDescent="0.3">
      <c r="A331" s="19">
        <v>178.48973607038121</v>
      </c>
      <c r="B331" s="19">
        <v>0</v>
      </c>
    </row>
    <row r="332" spans="1:2" x14ac:dyDescent="0.3">
      <c r="A332" s="19">
        <v>179.03225806451613</v>
      </c>
      <c r="B332" s="19">
        <v>0</v>
      </c>
    </row>
    <row r="333" spans="1:2" x14ac:dyDescent="0.3">
      <c r="A333" s="19">
        <v>179.57478005865102</v>
      </c>
      <c r="B333" s="19">
        <v>0</v>
      </c>
    </row>
    <row r="334" spans="1:2" x14ac:dyDescent="0.3">
      <c r="A334" s="19">
        <v>180.1173020527859</v>
      </c>
      <c r="B334" s="19">
        <v>0</v>
      </c>
    </row>
    <row r="335" spans="1:2" x14ac:dyDescent="0.3">
      <c r="A335" s="19">
        <v>180.65982404692082</v>
      </c>
      <c r="B335" s="19">
        <v>0</v>
      </c>
    </row>
    <row r="336" spans="1:2" x14ac:dyDescent="0.3">
      <c r="A336" s="19">
        <v>181.2023460410557</v>
      </c>
      <c r="B336" s="19">
        <v>0</v>
      </c>
    </row>
    <row r="337" spans="1:2" x14ac:dyDescent="0.3">
      <c r="A337" s="19">
        <v>181.74486803519059</v>
      </c>
      <c r="B337" s="19">
        <v>0</v>
      </c>
    </row>
    <row r="338" spans="1:2" x14ac:dyDescent="0.3">
      <c r="A338" s="19">
        <v>182.28739002932551</v>
      </c>
      <c r="B338" s="19">
        <v>0</v>
      </c>
    </row>
    <row r="339" spans="1:2" x14ac:dyDescent="0.3">
      <c r="A339" s="19">
        <v>182.82991202346039</v>
      </c>
      <c r="B339" s="19">
        <v>0</v>
      </c>
    </row>
    <row r="340" spans="1:2" x14ac:dyDescent="0.3">
      <c r="A340" s="19">
        <v>183.37243401759528</v>
      </c>
      <c r="B340" s="19">
        <v>0</v>
      </c>
    </row>
    <row r="341" spans="1:2" x14ac:dyDescent="0.3">
      <c r="A341" s="19">
        <v>183.9149560117302</v>
      </c>
      <c r="B341" s="19">
        <v>0</v>
      </c>
    </row>
    <row r="342" spans="1:2" x14ac:dyDescent="0.3">
      <c r="A342" s="19">
        <v>184.45747800586508</v>
      </c>
      <c r="B342" s="19">
        <v>0</v>
      </c>
    </row>
    <row r="343" spans="1:2" x14ac:dyDescent="0.3">
      <c r="A343" s="19">
        <v>185</v>
      </c>
      <c r="B343" s="19">
        <v>0</v>
      </c>
    </row>
    <row r="344" spans="1:2" x14ac:dyDescent="0.3">
      <c r="A344" s="19">
        <v>185.54252199413489</v>
      </c>
      <c r="B344" s="19">
        <v>0</v>
      </c>
    </row>
    <row r="345" spans="1:2" x14ac:dyDescent="0.3">
      <c r="A345" s="19">
        <v>186.08504398826977</v>
      </c>
      <c r="B345" s="19">
        <v>0</v>
      </c>
    </row>
    <row r="346" spans="1:2" x14ac:dyDescent="0.3">
      <c r="A346" s="19">
        <v>186.62756598240469</v>
      </c>
      <c r="B346" s="19">
        <v>0</v>
      </c>
    </row>
    <row r="347" spans="1:2" x14ac:dyDescent="0.3">
      <c r="A347" s="19">
        <v>187.17008797653958</v>
      </c>
      <c r="B347" s="19">
        <v>0</v>
      </c>
    </row>
    <row r="348" spans="1:2" x14ac:dyDescent="0.3">
      <c r="A348" s="19">
        <v>187.71260997067446</v>
      </c>
      <c r="B348" s="19">
        <v>0</v>
      </c>
    </row>
    <row r="349" spans="1:2" x14ac:dyDescent="0.3">
      <c r="A349" s="19">
        <v>188.25513196480938</v>
      </c>
      <c r="B349" s="19">
        <v>0</v>
      </c>
    </row>
    <row r="350" spans="1:2" x14ac:dyDescent="0.3">
      <c r="A350" s="19">
        <v>188.79765395894427</v>
      </c>
      <c r="B350" s="19">
        <v>0</v>
      </c>
    </row>
    <row r="351" spans="1:2" x14ac:dyDescent="0.3">
      <c r="A351" s="19">
        <v>189.34017595307915</v>
      </c>
      <c r="B351" s="19">
        <v>0</v>
      </c>
    </row>
    <row r="352" spans="1:2" x14ac:dyDescent="0.3">
      <c r="A352" s="19">
        <v>189.88269794721407</v>
      </c>
      <c r="B352" s="19">
        <v>0</v>
      </c>
    </row>
    <row r="353" spans="1:2" x14ac:dyDescent="0.3">
      <c r="A353" s="19">
        <v>190.42521994134896</v>
      </c>
      <c r="B353" s="19">
        <v>0</v>
      </c>
    </row>
    <row r="354" spans="1:2" x14ac:dyDescent="0.3">
      <c r="A354" s="19">
        <v>190.96774193548384</v>
      </c>
      <c r="B354" s="19">
        <v>0</v>
      </c>
    </row>
    <row r="355" spans="1:2" x14ac:dyDescent="0.3">
      <c r="A355" s="19">
        <v>191.51026392961876</v>
      </c>
      <c r="B355" s="19">
        <v>0</v>
      </c>
    </row>
    <row r="356" spans="1:2" x14ac:dyDescent="0.3">
      <c r="A356" s="19">
        <v>192.05278592375365</v>
      </c>
      <c r="B356" s="19">
        <v>0</v>
      </c>
    </row>
    <row r="357" spans="1:2" x14ac:dyDescent="0.3">
      <c r="A357" s="19">
        <v>192.59530791788856</v>
      </c>
      <c r="B357" s="19">
        <v>0</v>
      </c>
    </row>
    <row r="358" spans="1:2" x14ac:dyDescent="0.3">
      <c r="A358" s="19">
        <v>193.13782991202345</v>
      </c>
      <c r="B358" s="19">
        <v>0</v>
      </c>
    </row>
    <row r="359" spans="1:2" x14ac:dyDescent="0.3">
      <c r="A359" s="19">
        <v>193.68035190615834</v>
      </c>
      <c r="B359" s="19">
        <v>0</v>
      </c>
    </row>
    <row r="360" spans="1:2" x14ac:dyDescent="0.3">
      <c r="A360" s="19">
        <v>194.22287390029325</v>
      </c>
      <c r="B360" s="19">
        <v>0</v>
      </c>
    </row>
    <row r="361" spans="1:2" x14ac:dyDescent="0.3">
      <c r="A361" s="19">
        <v>194.76539589442814</v>
      </c>
      <c r="B361" s="19">
        <v>0</v>
      </c>
    </row>
    <row r="362" spans="1:2" x14ac:dyDescent="0.3">
      <c r="A362" s="19">
        <v>195.30791788856303</v>
      </c>
      <c r="B362" s="19">
        <v>0</v>
      </c>
    </row>
    <row r="363" spans="1:2" x14ac:dyDescent="0.3">
      <c r="A363" s="19">
        <v>195.85043988269794</v>
      </c>
      <c r="B363" s="19">
        <v>0</v>
      </c>
    </row>
    <row r="364" spans="1:2" x14ac:dyDescent="0.3">
      <c r="A364" s="19">
        <v>196.39296187683283</v>
      </c>
      <c r="B364" s="19">
        <v>0</v>
      </c>
    </row>
    <row r="365" spans="1:2" x14ac:dyDescent="0.3">
      <c r="A365" s="19">
        <v>196.93548387096772</v>
      </c>
      <c r="B365" s="19">
        <v>0</v>
      </c>
    </row>
    <row r="366" spans="1:2" x14ac:dyDescent="0.3">
      <c r="A366" s="19">
        <v>197.47800586510263</v>
      </c>
      <c r="B366" s="19">
        <v>0</v>
      </c>
    </row>
    <row r="367" spans="1:2" x14ac:dyDescent="0.3">
      <c r="A367" s="19">
        <v>198.02052785923752</v>
      </c>
      <c r="B367" s="19">
        <v>0</v>
      </c>
    </row>
    <row r="368" spans="1:2" x14ac:dyDescent="0.3">
      <c r="A368" s="19">
        <v>198.56304985337243</v>
      </c>
      <c r="B368" s="19">
        <v>0</v>
      </c>
    </row>
    <row r="369" spans="1:2" x14ac:dyDescent="0.3">
      <c r="A369" s="19">
        <v>199.10557184750732</v>
      </c>
      <c r="B369" s="19">
        <v>0</v>
      </c>
    </row>
    <row r="370" spans="1:2" x14ac:dyDescent="0.3">
      <c r="A370" s="19">
        <v>199.64809384164221</v>
      </c>
      <c r="B370" s="19">
        <v>0</v>
      </c>
    </row>
    <row r="371" spans="1:2" x14ac:dyDescent="0.3">
      <c r="A371" s="19">
        <v>200.19061583577712</v>
      </c>
      <c r="B371" s="19">
        <v>0</v>
      </c>
    </row>
    <row r="372" spans="1:2" x14ac:dyDescent="0.3">
      <c r="A372" s="19">
        <v>200.73313782991201</v>
      </c>
      <c r="B372" s="19">
        <v>0</v>
      </c>
    </row>
    <row r="373" spans="1:2" x14ac:dyDescent="0.3">
      <c r="A373" s="19">
        <v>201.2756598240469</v>
      </c>
      <c r="B373" s="19">
        <v>0</v>
      </c>
    </row>
    <row r="374" spans="1:2" x14ac:dyDescent="0.3">
      <c r="A374" s="19">
        <v>201.81818181818181</v>
      </c>
      <c r="B374" s="19">
        <v>0</v>
      </c>
    </row>
    <row r="375" spans="1:2" x14ac:dyDescent="0.3">
      <c r="A375" s="19">
        <v>202.3607038123167</v>
      </c>
      <c r="B375" s="19">
        <v>0</v>
      </c>
    </row>
    <row r="376" spans="1:2" x14ac:dyDescent="0.3">
      <c r="A376" s="19">
        <v>202.90322580645159</v>
      </c>
      <c r="B376" s="19">
        <v>0</v>
      </c>
    </row>
    <row r="377" spans="1:2" x14ac:dyDescent="0.3">
      <c r="A377" s="19">
        <v>203.4457478005865</v>
      </c>
      <c r="B377" s="19">
        <v>0</v>
      </c>
    </row>
    <row r="378" spans="1:2" x14ac:dyDescent="0.3">
      <c r="A378" s="19">
        <v>203.98826979472139</v>
      </c>
      <c r="B378" s="19">
        <v>0</v>
      </c>
    </row>
    <row r="379" spans="1:2" x14ac:dyDescent="0.3">
      <c r="A379" s="19">
        <v>204.53079178885628</v>
      </c>
      <c r="B379" s="19">
        <v>0</v>
      </c>
    </row>
    <row r="380" spans="1:2" x14ac:dyDescent="0.3">
      <c r="A380" s="19">
        <v>205.07331378299119</v>
      </c>
      <c r="B380" s="19">
        <v>0</v>
      </c>
    </row>
    <row r="381" spans="1:2" x14ac:dyDescent="0.3">
      <c r="A381" s="19">
        <v>205.61583577712608</v>
      </c>
      <c r="B381" s="19">
        <v>0</v>
      </c>
    </row>
    <row r="382" spans="1:2" x14ac:dyDescent="0.3">
      <c r="A382" s="19">
        <v>206.158357771261</v>
      </c>
      <c r="B382" s="19">
        <v>0</v>
      </c>
    </row>
    <row r="383" spans="1:2" x14ac:dyDescent="0.3">
      <c r="A383" s="19">
        <v>206.70087976539588</v>
      </c>
      <c r="B383" s="19">
        <v>0</v>
      </c>
    </row>
    <row r="384" spans="1:2" x14ac:dyDescent="0.3">
      <c r="A384" s="19">
        <v>207.24340175953077</v>
      </c>
      <c r="B384" s="19">
        <v>0</v>
      </c>
    </row>
    <row r="385" spans="1:2" x14ac:dyDescent="0.3">
      <c r="A385" s="19">
        <v>207.78592375366568</v>
      </c>
      <c r="B385" s="19">
        <v>0</v>
      </c>
    </row>
    <row r="386" spans="1:2" x14ac:dyDescent="0.3">
      <c r="A386" s="19">
        <v>208.32844574780057</v>
      </c>
      <c r="B386" s="19">
        <v>0</v>
      </c>
    </row>
    <row r="387" spans="1:2" x14ac:dyDescent="0.3">
      <c r="A387" s="19">
        <v>208.87096774193546</v>
      </c>
      <c r="B387" s="19">
        <v>0</v>
      </c>
    </row>
    <row r="388" spans="1:2" x14ac:dyDescent="0.3">
      <c r="A388" s="19">
        <v>209.41348973607037</v>
      </c>
      <c r="B388" s="19">
        <v>0</v>
      </c>
    </row>
    <row r="389" spans="1:2" x14ac:dyDescent="0.3">
      <c r="A389" s="19">
        <v>209.95601173020526</v>
      </c>
      <c r="B389" s="19">
        <v>0</v>
      </c>
    </row>
    <row r="390" spans="1:2" x14ac:dyDescent="0.3">
      <c r="A390" s="19">
        <v>210.49853372434015</v>
      </c>
      <c r="B390" s="19">
        <v>0</v>
      </c>
    </row>
    <row r="391" spans="1:2" x14ac:dyDescent="0.3">
      <c r="A391" s="19">
        <v>211.04105571847506</v>
      </c>
      <c r="B391" s="19">
        <v>0</v>
      </c>
    </row>
    <row r="392" spans="1:2" x14ac:dyDescent="0.3">
      <c r="A392" s="19">
        <v>211.58357771260995</v>
      </c>
      <c r="B392" s="19">
        <v>0</v>
      </c>
    </row>
    <row r="393" spans="1:2" x14ac:dyDescent="0.3">
      <c r="A393" s="19">
        <v>212.12609970674487</v>
      </c>
      <c r="B393" s="19">
        <v>0</v>
      </c>
    </row>
    <row r="394" spans="1:2" x14ac:dyDescent="0.3">
      <c r="A394" s="19">
        <v>212.66862170087975</v>
      </c>
      <c r="B394" s="19">
        <v>0</v>
      </c>
    </row>
    <row r="395" spans="1:2" x14ac:dyDescent="0.3">
      <c r="A395" s="19">
        <v>213.21114369501464</v>
      </c>
      <c r="B395" s="19">
        <v>0</v>
      </c>
    </row>
    <row r="396" spans="1:2" x14ac:dyDescent="0.3">
      <c r="A396" s="19">
        <v>213.75366568914956</v>
      </c>
      <c r="B396" s="19">
        <v>0</v>
      </c>
    </row>
    <row r="397" spans="1:2" x14ac:dyDescent="0.3">
      <c r="A397" s="19">
        <v>214.29618768328444</v>
      </c>
      <c r="B397" s="19">
        <v>0</v>
      </c>
    </row>
    <row r="398" spans="1:2" x14ac:dyDescent="0.3">
      <c r="A398" s="19">
        <v>214.83870967741933</v>
      </c>
      <c r="B398" s="19">
        <v>0</v>
      </c>
    </row>
    <row r="399" spans="1:2" x14ac:dyDescent="0.3">
      <c r="A399" s="19">
        <v>215.38123167155425</v>
      </c>
      <c r="B399" s="19">
        <v>0</v>
      </c>
    </row>
    <row r="400" spans="1:2" x14ac:dyDescent="0.3">
      <c r="A400" s="19">
        <v>215.92375366568913</v>
      </c>
      <c r="B400" s="19">
        <v>0</v>
      </c>
    </row>
    <row r="401" spans="1:2" x14ac:dyDescent="0.3">
      <c r="A401" s="19">
        <v>216.46627565982402</v>
      </c>
      <c r="B401" s="19">
        <v>0</v>
      </c>
    </row>
    <row r="402" spans="1:2" x14ac:dyDescent="0.3">
      <c r="A402" s="19">
        <v>217.00879765395894</v>
      </c>
      <c r="B402" s="19">
        <v>0</v>
      </c>
    </row>
    <row r="403" spans="1:2" x14ac:dyDescent="0.3">
      <c r="A403" s="19">
        <v>217.55131964809382</v>
      </c>
      <c r="B403" s="19">
        <v>0</v>
      </c>
    </row>
    <row r="404" spans="1:2" x14ac:dyDescent="0.3">
      <c r="A404" s="19">
        <v>218.09384164222871</v>
      </c>
      <c r="B404" s="19">
        <v>0</v>
      </c>
    </row>
    <row r="405" spans="1:2" x14ac:dyDescent="0.3">
      <c r="A405" s="19">
        <v>218.63636363636363</v>
      </c>
      <c r="B405" s="19">
        <v>0</v>
      </c>
    </row>
    <row r="406" spans="1:2" x14ac:dyDescent="0.3">
      <c r="A406" s="19">
        <v>219.17888563049851</v>
      </c>
      <c r="B406" s="19">
        <v>0</v>
      </c>
    </row>
    <row r="407" spans="1:2" x14ac:dyDescent="0.3">
      <c r="A407" s="19">
        <v>219.72140762463343</v>
      </c>
      <c r="B407" s="19">
        <v>0</v>
      </c>
    </row>
    <row r="408" spans="1:2" x14ac:dyDescent="0.3">
      <c r="A408" s="19">
        <v>220.26392961876832</v>
      </c>
      <c r="B408" s="19">
        <v>0</v>
      </c>
    </row>
    <row r="409" spans="1:2" x14ac:dyDescent="0.3">
      <c r="A409" s="19">
        <v>220.8064516129032</v>
      </c>
      <c r="B409" s="19">
        <v>0</v>
      </c>
    </row>
    <row r="410" spans="1:2" x14ac:dyDescent="0.3">
      <c r="A410" s="19">
        <v>221.34897360703812</v>
      </c>
      <c r="B410" s="19">
        <v>0</v>
      </c>
    </row>
    <row r="411" spans="1:2" x14ac:dyDescent="0.3">
      <c r="A411" s="19">
        <v>221.89149560117301</v>
      </c>
      <c r="B411" s="19">
        <v>0</v>
      </c>
    </row>
    <row r="412" spans="1:2" x14ac:dyDescent="0.3">
      <c r="A412" s="19">
        <v>222.43401759530789</v>
      </c>
      <c r="B412" s="19">
        <v>0</v>
      </c>
    </row>
    <row r="413" spans="1:2" x14ac:dyDescent="0.3">
      <c r="A413" s="19">
        <v>222.97653958944281</v>
      </c>
      <c r="B413" s="19">
        <v>0</v>
      </c>
    </row>
    <row r="414" spans="1:2" x14ac:dyDescent="0.3">
      <c r="A414" s="19">
        <v>223.5190615835777</v>
      </c>
      <c r="B414" s="19">
        <v>0</v>
      </c>
    </row>
    <row r="415" spans="1:2" x14ac:dyDescent="0.3">
      <c r="A415" s="19">
        <v>224.06158357771258</v>
      </c>
      <c r="B415" s="19">
        <v>0</v>
      </c>
    </row>
    <row r="416" spans="1:2" x14ac:dyDescent="0.3">
      <c r="A416" s="19">
        <v>224.6041055718475</v>
      </c>
      <c r="B416" s="19">
        <v>0</v>
      </c>
    </row>
    <row r="417" spans="1:2" x14ac:dyDescent="0.3">
      <c r="A417" s="19">
        <v>225.14662756598239</v>
      </c>
      <c r="B417" s="19">
        <v>0</v>
      </c>
    </row>
    <row r="418" spans="1:2" x14ac:dyDescent="0.3">
      <c r="A418" s="19">
        <v>225.6891495601173</v>
      </c>
      <c r="B418" s="19">
        <v>0</v>
      </c>
    </row>
    <row r="419" spans="1:2" x14ac:dyDescent="0.3">
      <c r="A419" s="19">
        <v>226.23167155425219</v>
      </c>
      <c r="B419" s="19">
        <v>0</v>
      </c>
    </row>
    <row r="420" spans="1:2" x14ac:dyDescent="0.3">
      <c r="A420" s="19">
        <v>226.77419354838707</v>
      </c>
      <c r="B420" s="19">
        <v>0</v>
      </c>
    </row>
    <row r="421" spans="1:2" x14ac:dyDescent="0.3">
      <c r="A421" s="19">
        <v>227.31671554252199</v>
      </c>
      <c r="B421" s="19">
        <v>0</v>
      </c>
    </row>
    <row r="422" spans="1:2" x14ac:dyDescent="0.3">
      <c r="A422" s="19">
        <v>227.85923753665688</v>
      </c>
      <c r="B422" s="19">
        <v>0</v>
      </c>
    </row>
    <row r="423" spans="1:2" x14ac:dyDescent="0.3">
      <c r="A423" s="19">
        <v>228.40175953079176</v>
      </c>
      <c r="B423" s="19">
        <v>0</v>
      </c>
    </row>
    <row r="424" spans="1:2" x14ac:dyDescent="0.3">
      <c r="A424" s="19">
        <v>228.94428152492668</v>
      </c>
      <c r="B424" s="19">
        <v>0</v>
      </c>
    </row>
    <row r="425" spans="1:2" x14ac:dyDescent="0.3">
      <c r="A425" s="19">
        <v>229.48680351906157</v>
      </c>
      <c r="B425" s="19">
        <v>0</v>
      </c>
    </row>
    <row r="426" spans="1:2" x14ac:dyDescent="0.3">
      <c r="A426" s="19">
        <v>230.02932551319645</v>
      </c>
      <c r="B426" s="19">
        <v>0</v>
      </c>
    </row>
    <row r="427" spans="1:2" x14ac:dyDescent="0.3">
      <c r="A427" s="19">
        <v>230.57184750733137</v>
      </c>
      <c r="B427" s="19">
        <v>0</v>
      </c>
    </row>
    <row r="428" spans="1:2" x14ac:dyDescent="0.3">
      <c r="A428" s="19">
        <v>231.11436950146626</v>
      </c>
      <c r="B428" s="19">
        <v>0</v>
      </c>
    </row>
    <row r="429" spans="1:2" x14ac:dyDescent="0.3">
      <c r="A429" s="19">
        <v>231.65689149560114</v>
      </c>
      <c r="B429" s="19">
        <v>0</v>
      </c>
    </row>
    <row r="430" spans="1:2" x14ac:dyDescent="0.3">
      <c r="A430" s="19">
        <v>232.19941348973606</v>
      </c>
      <c r="B430" s="19">
        <v>0</v>
      </c>
    </row>
    <row r="431" spans="1:2" x14ac:dyDescent="0.3">
      <c r="A431" s="19">
        <v>232.74193548387095</v>
      </c>
      <c r="B431" s="19">
        <v>0</v>
      </c>
    </row>
    <row r="432" spans="1:2" x14ac:dyDescent="0.3">
      <c r="A432" s="19">
        <v>233.28445747800586</v>
      </c>
      <c r="B432" s="19">
        <v>0</v>
      </c>
    </row>
    <row r="433" spans="1:2" x14ac:dyDescent="0.3">
      <c r="A433" s="19">
        <v>233.82697947214075</v>
      </c>
      <c r="B433" s="19">
        <v>0</v>
      </c>
    </row>
    <row r="434" spans="1:2" x14ac:dyDescent="0.3">
      <c r="A434" s="19">
        <v>234.36950146627564</v>
      </c>
      <c r="B434" s="19">
        <v>0</v>
      </c>
    </row>
    <row r="435" spans="1:2" x14ac:dyDescent="0.3">
      <c r="A435" s="19">
        <v>234.91202346041055</v>
      </c>
      <c r="B435" s="19">
        <v>0</v>
      </c>
    </row>
    <row r="436" spans="1:2" x14ac:dyDescent="0.3">
      <c r="A436" s="19">
        <v>235.45454545454544</v>
      </c>
      <c r="B436" s="19">
        <v>0</v>
      </c>
    </row>
    <row r="437" spans="1:2" x14ac:dyDescent="0.3">
      <c r="A437" s="19">
        <v>235.99706744868033</v>
      </c>
      <c r="B437" s="19">
        <v>0</v>
      </c>
    </row>
    <row r="438" spans="1:2" x14ac:dyDescent="0.3">
      <c r="A438" s="19">
        <v>236.53958944281524</v>
      </c>
      <c r="B438" s="19">
        <v>0</v>
      </c>
    </row>
    <row r="439" spans="1:2" x14ac:dyDescent="0.3">
      <c r="A439" s="19">
        <v>237.08211143695013</v>
      </c>
      <c r="B439" s="19">
        <v>0</v>
      </c>
    </row>
    <row r="440" spans="1:2" x14ac:dyDescent="0.3">
      <c r="A440" s="19">
        <v>237.62463343108502</v>
      </c>
      <c r="B440" s="19">
        <v>0</v>
      </c>
    </row>
    <row r="441" spans="1:2" x14ac:dyDescent="0.3">
      <c r="A441" s="19">
        <v>238.16715542521993</v>
      </c>
      <c r="B441" s="19">
        <v>0</v>
      </c>
    </row>
    <row r="442" spans="1:2" x14ac:dyDescent="0.3">
      <c r="A442" s="19">
        <v>238.70967741935482</v>
      </c>
      <c r="B442" s="19">
        <v>0</v>
      </c>
    </row>
    <row r="443" spans="1:2" x14ac:dyDescent="0.3">
      <c r="A443" s="19">
        <v>239.25219941348971</v>
      </c>
      <c r="B443" s="19">
        <v>0</v>
      </c>
    </row>
    <row r="444" spans="1:2" x14ac:dyDescent="0.3">
      <c r="A444" s="19">
        <v>239.79472140762462</v>
      </c>
      <c r="B444" s="19">
        <v>0</v>
      </c>
    </row>
    <row r="445" spans="1:2" x14ac:dyDescent="0.3">
      <c r="A445" s="19">
        <v>240.33724340175951</v>
      </c>
      <c r="B445" s="19">
        <v>0</v>
      </c>
    </row>
    <row r="446" spans="1:2" x14ac:dyDescent="0.3">
      <c r="A446" s="19">
        <v>240.87976539589442</v>
      </c>
      <c r="B446" s="19">
        <v>0</v>
      </c>
    </row>
    <row r="447" spans="1:2" x14ac:dyDescent="0.3">
      <c r="A447" s="19">
        <v>241.42228739002931</v>
      </c>
      <c r="B447" s="19">
        <v>0</v>
      </c>
    </row>
    <row r="448" spans="1:2" x14ac:dyDescent="0.3">
      <c r="A448" s="19">
        <v>241.9648093841642</v>
      </c>
      <c r="B448" s="19">
        <v>0</v>
      </c>
    </row>
    <row r="449" spans="1:2" x14ac:dyDescent="0.3">
      <c r="A449" s="19">
        <v>242.50733137829911</v>
      </c>
      <c r="B449" s="19">
        <v>0</v>
      </c>
    </row>
    <row r="450" spans="1:2" x14ac:dyDescent="0.3">
      <c r="A450" s="19">
        <v>243.049853372434</v>
      </c>
      <c r="B450" s="19">
        <v>0</v>
      </c>
    </row>
    <row r="451" spans="1:2" x14ac:dyDescent="0.3">
      <c r="A451" s="19">
        <v>243.59237536656889</v>
      </c>
      <c r="B451" s="19">
        <v>0</v>
      </c>
    </row>
    <row r="452" spans="1:2" x14ac:dyDescent="0.3">
      <c r="A452" s="19">
        <v>244.1348973607038</v>
      </c>
      <c r="B452" s="19">
        <v>0</v>
      </c>
    </row>
    <row r="453" spans="1:2" x14ac:dyDescent="0.3">
      <c r="A453" s="19">
        <v>244.67741935483869</v>
      </c>
      <c r="B453" s="19">
        <v>0</v>
      </c>
    </row>
    <row r="454" spans="1:2" x14ac:dyDescent="0.3">
      <c r="A454" s="19">
        <v>245.21994134897358</v>
      </c>
      <c r="B454" s="19">
        <v>0</v>
      </c>
    </row>
    <row r="455" spans="1:2" x14ac:dyDescent="0.3">
      <c r="A455" s="19">
        <v>245.76246334310849</v>
      </c>
      <c r="B455" s="19">
        <v>0</v>
      </c>
    </row>
    <row r="456" spans="1:2" x14ac:dyDescent="0.3">
      <c r="A456" s="19">
        <v>246.30498533724338</v>
      </c>
      <c r="B456" s="19">
        <v>0</v>
      </c>
    </row>
    <row r="457" spans="1:2" x14ac:dyDescent="0.3">
      <c r="A457" s="19">
        <v>246.8475073313783</v>
      </c>
      <c r="B457" s="19">
        <v>0</v>
      </c>
    </row>
    <row r="458" spans="1:2" x14ac:dyDescent="0.3">
      <c r="A458" s="19">
        <v>247.39002932551318</v>
      </c>
      <c r="B458" s="19">
        <v>0</v>
      </c>
    </row>
    <row r="459" spans="1:2" x14ac:dyDescent="0.3">
      <c r="A459" s="19">
        <v>247.93255131964807</v>
      </c>
      <c r="B459" s="19">
        <v>0</v>
      </c>
    </row>
    <row r="460" spans="1:2" x14ac:dyDescent="0.3">
      <c r="A460" s="19">
        <v>248.47507331378299</v>
      </c>
      <c r="B460" s="19">
        <v>0</v>
      </c>
    </row>
    <row r="461" spans="1:2" x14ac:dyDescent="0.3">
      <c r="A461" s="19">
        <v>249.01759530791787</v>
      </c>
      <c r="B461" s="19">
        <v>0</v>
      </c>
    </row>
    <row r="462" spans="1:2" x14ac:dyDescent="0.3">
      <c r="A462" s="19">
        <v>249.56011730205276</v>
      </c>
      <c r="B462" s="19">
        <v>0</v>
      </c>
    </row>
    <row r="463" spans="1:2" x14ac:dyDescent="0.3">
      <c r="A463" s="19">
        <v>250.10263929618768</v>
      </c>
      <c r="B463" s="19">
        <v>0</v>
      </c>
    </row>
    <row r="464" spans="1:2" x14ac:dyDescent="0.3">
      <c r="A464" s="19">
        <v>250.64516129032256</v>
      </c>
      <c r="B464" s="19">
        <v>0</v>
      </c>
    </row>
    <row r="465" spans="1:2" x14ac:dyDescent="0.3">
      <c r="A465" s="19">
        <v>251.18768328445745</v>
      </c>
      <c r="B465" s="19">
        <v>0</v>
      </c>
    </row>
    <row r="466" spans="1:2" x14ac:dyDescent="0.3">
      <c r="A466" s="19">
        <v>251.73020527859236</v>
      </c>
      <c r="B466" s="19">
        <v>0</v>
      </c>
    </row>
    <row r="467" spans="1:2" x14ac:dyDescent="0.3">
      <c r="A467" s="19">
        <v>252.27272727272725</v>
      </c>
      <c r="B467" s="19">
        <v>0</v>
      </c>
    </row>
    <row r="468" spans="1:2" x14ac:dyDescent="0.3">
      <c r="A468" s="19">
        <v>252.81524926686214</v>
      </c>
      <c r="B468" s="19">
        <v>0</v>
      </c>
    </row>
    <row r="469" spans="1:2" x14ac:dyDescent="0.3">
      <c r="A469" s="19">
        <v>253.35777126099705</v>
      </c>
      <c r="B469" s="19">
        <v>0</v>
      </c>
    </row>
    <row r="470" spans="1:2" x14ac:dyDescent="0.3">
      <c r="A470" s="19">
        <v>253.90029325513194</v>
      </c>
      <c r="B470" s="19">
        <v>0</v>
      </c>
    </row>
    <row r="471" spans="1:2" x14ac:dyDescent="0.3">
      <c r="A471" s="19">
        <v>254.44281524926686</v>
      </c>
      <c r="B471" s="19">
        <v>0</v>
      </c>
    </row>
    <row r="472" spans="1:2" x14ac:dyDescent="0.3">
      <c r="A472" s="19">
        <v>254.98533724340174</v>
      </c>
      <c r="B472" s="19">
        <v>0</v>
      </c>
    </row>
    <row r="473" spans="1:2" x14ac:dyDescent="0.3">
      <c r="A473" s="19">
        <v>255.52785923753663</v>
      </c>
      <c r="B473" s="19">
        <v>0</v>
      </c>
    </row>
    <row r="474" spans="1:2" x14ac:dyDescent="0.3">
      <c r="A474" s="19">
        <v>256.07038123167155</v>
      </c>
      <c r="B474" s="19">
        <v>0</v>
      </c>
    </row>
    <row r="475" spans="1:2" x14ac:dyDescent="0.3">
      <c r="A475" s="19">
        <v>256.61290322580641</v>
      </c>
      <c r="B475" s="19">
        <v>0</v>
      </c>
    </row>
    <row r="476" spans="1:2" x14ac:dyDescent="0.3">
      <c r="A476" s="19">
        <v>257.15542521994132</v>
      </c>
      <c r="B476" s="19">
        <v>0</v>
      </c>
    </row>
    <row r="477" spans="1:2" x14ac:dyDescent="0.3">
      <c r="A477" s="19">
        <v>257.69794721407624</v>
      </c>
      <c r="B477" s="19">
        <v>0</v>
      </c>
    </row>
    <row r="478" spans="1:2" x14ac:dyDescent="0.3">
      <c r="A478" s="19">
        <v>258.24046920821115</v>
      </c>
      <c r="B478" s="19">
        <v>0</v>
      </c>
    </row>
    <row r="479" spans="1:2" x14ac:dyDescent="0.3">
      <c r="A479" s="19">
        <v>258.78299120234601</v>
      </c>
      <c r="B479" s="19">
        <v>0</v>
      </c>
    </row>
    <row r="480" spans="1:2" x14ac:dyDescent="0.3">
      <c r="A480" s="19">
        <v>259.32551319648093</v>
      </c>
      <c r="B480" s="19">
        <v>0</v>
      </c>
    </row>
    <row r="481" spans="1:2" x14ac:dyDescent="0.3">
      <c r="A481" s="19">
        <v>259.86803519061584</v>
      </c>
      <c r="B481" s="19">
        <v>0</v>
      </c>
    </row>
    <row r="482" spans="1:2" x14ac:dyDescent="0.3">
      <c r="A482" s="19">
        <v>260.4105571847507</v>
      </c>
      <c r="B482" s="19">
        <v>0</v>
      </c>
    </row>
    <row r="483" spans="1:2" x14ac:dyDescent="0.3">
      <c r="A483" s="19">
        <v>260.95307917888562</v>
      </c>
      <c r="B483" s="19">
        <v>0</v>
      </c>
    </row>
    <row r="484" spans="1:2" x14ac:dyDescent="0.3">
      <c r="A484" s="19">
        <v>261.49560117302053</v>
      </c>
      <c r="B484" s="19">
        <v>0</v>
      </c>
    </row>
    <row r="485" spans="1:2" x14ac:dyDescent="0.3">
      <c r="A485" s="19">
        <v>262.03812316715539</v>
      </c>
      <c r="B485" s="19">
        <v>0</v>
      </c>
    </row>
    <row r="486" spans="1:2" x14ac:dyDescent="0.3">
      <c r="A486" s="19">
        <v>262.58064516129031</v>
      </c>
      <c r="B486" s="19">
        <v>0</v>
      </c>
    </row>
    <row r="487" spans="1:2" x14ac:dyDescent="0.3">
      <c r="A487" s="19">
        <v>263.12316715542522</v>
      </c>
      <c r="B487" s="19">
        <v>0</v>
      </c>
    </row>
    <row r="488" spans="1:2" x14ac:dyDescent="0.3">
      <c r="A488" s="19">
        <v>263.66568914956008</v>
      </c>
      <c r="B488" s="19">
        <v>0</v>
      </c>
    </row>
    <row r="489" spans="1:2" x14ac:dyDescent="0.3">
      <c r="A489" s="19">
        <v>264.208211143695</v>
      </c>
      <c r="B489" s="19">
        <v>0</v>
      </c>
    </row>
    <row r="490" spans="1:2" x14ac:dyDescent="0.3">
      <c r="A490" s="19">
        <v>264.75073313782991</v>
      </c>
      <c r="B490" s="19">
        <v>0</v>
      </c>
    </row>
    <row r="491" spans="1:2" x14ac:dyDescent="0.3">
      <c r="A491" s="19">
        <v>265.29325513196477</v>
      </c>
      <c r="B491" s="19">
        <v>0</v>
      </c>
    </row>
    <row r="492" spans="1:2" x14ac:dyDescent="0.3">
      <c r="A492" s="19">
        <v>265.83577712609969</v>
      </c>
      <c r="B492" s="19">
        <v>0</v>
      </c>
    </row>
    <row r="493" spans="1:2" x14ac:dyDescent="0.3">
      <c r="A493" s="19">
        <v>266.3782991202346</v>
      </c>
      <c r="B493" s="19">
        <v>0</v>
      </c>
    </row>
    <row r="494" spans="1:2" x14ac:dyDescent="0.3">
      <c r="A494" s="19">
        <v>266.92082111436946</v>
      </c>
      <c r="B494" s="19">
        <v>0</v>
      </c>
    </row>
    <row r="495" spans="1:2" x14ac:dyDescent="0.3">
      <c r="A495" s="19">
        <v>267.46334310850438</v>
      </c>
      <c r="B495" s="19">
        <v>0</v>
      </c>
    </row>
    <row r="496" spans="1:2" x14ac:dyDescent="0.3">
      <c r="A496" s="19">
        <v>268.00586510263929</v>
      </c>
      <c r="B496" s="19">
        <v>0</v>
      </c>
    </row>
    <row r="497" spans="1:2" x14ac:dyDescent="0.3">
      <c r="A497" s="19">
        <v>268.54838709677415</v>
      </c>
      <c r="B497" s="19">
        <v>0</v>
      </c>
    </row>
    <row r="498" spans="1:2" x14ac:dyDescent="0.3">
      <c r="A498" s="19">
        <v>269.09090909090907</v>
      </c>
      <c r="B498" s="19">
        <v>0</v>
      </c>
    </row>
    <row r="499" spans="1:2" x14ac:dyDescent="0.3">
      <c r="A499" s="19">
        <v>269.63343108504398</v>
      </c>
      <c r="B499" s="19">
        <v>0</v>
      </c>
    </row>
    <row r="500" spans="1:2" x14ac:dyDescent="0.3">
      <c r="A500" s="19">
        <v>270.17595307917884</v>
      </c>
      <c r="B500" s="19">
        <v>0</v>
      </c>
    </row>
    <row r="501" spans="1:2" x14ac:dyDescent="0.3">
      <c r="A501" s="19">
        <v>270.71847507331375</v>
      </c>
      <c r="B501" s="19">
        <v>0</v>
      </c>
    </row>
    <row r="502" spans="1:2" x14ac:dyDescent="0.3">
      <c r="A502" s="19">
        <v>271.26099706744867</v>
      </c>
      <c r="B502" s="19">
        <v>0</v>
      </c>
    </row>
    <row r="503" spans="1:2" x14ac:dyDescent="0.3">
      <c r="A503" s="19">
        <v>271.80351906158359</v>
      </c>
      <c r="B503" s="19">
        <v>0</v>
      </c>
    </row>
    <row r="504" spans="1:2" x14ac:dyDescent="0.3">
      <c r="A504" s="19">
        <v>272.34604105571844</v>
      </c>
      <c r="B504" s="19">
        <v>0</v>
      </c>
    </row>
    <row r="505" spans="1:2" x14ac:dyDescent="0.3">
      <c r="A505" s="19">
        <v>272.88856304985336</v>
      </c>
      <c r="B505" s="19">
        <v>0</v>
      </c>
    </row>
    <row r="506" spans="1:2" x14ac:dyDescent="0.3">
      <c r="A506" s="19">
        <v>273.43108504398828</v>
      </c>
      <c r="B506" s="19">
        <v>0</v>
      </c>
    </row>
    <row r="507" spans="1:2" x14ac:dyDescent="0.3">
      <c r="A507" s="19">
        <v>273.97360703812313</v>
      </c>
      <c r="B507" s="19">
        <v>0</v>
      </c>
    </row>
    <row r="508" spans="1:2" x14ac:dyDescent="0.3">
      <c r="A508" s="19">
        <v>274.51612903225805</v>
      </c>
      <c r="B508" s="19">
        <v>0</v>
      </c>
    </row>
    <row r="509" spans="1:2" x14ac:dyDescent="0.3">
      <c r="A509" s="19">
        <v>275.05865102639297</v>
      </c>
      <c r="B509" s="19">
        <v>0</v>
      </c>
    </row>
    <row r="510" spans="1:2" x14ac:dyDescent="0.3">
      <c r="A510" s="19">
        <v>275.60117302052782</v>
      </c>
      <c r="B510" s="19">
        <v>0</v>
      </c>
    </row>
    <row r="511" spans="1:2" x14ac:dyDescent="0.3">
      <c r="A511" s="19">
        <v>276.14369501466274</v>
      </c>
      <c r="B511" s="19">
        <v>0</v>
      </c>
    </row>
    <row r="512" spans="1:2" x14ac:dyDescent="0.3">
      <c r="A512" s="19">
        <v>276.68621700879766</v>
      </c>
      <c r="B512" s="19">
        <v>0</v>
      </c>
    </row>
    <row r="513" spans="1:2" x14ac:dyDescent="0.3">
      <c r="A513" s="19">
        <v>277.22873900293251</v>
      </c>
      <c r="B513" s="19">
        <v>0</v>
      </c>
    </row>
    <row r="514" spans="1:2" x14ac:dyDescent="0.3">
      <c r="A514" s="19">
        <v>277.77126099706743</v>
      </c>
      <c r="B514" s="19">
        <v>0</v>
      </c>
    </row>
    <row r="515" spans="1:2" x14ac:dyDescent="0.3">
      <c r="A515" s="19">
        <v>278.31378299120234</v>
      </c>
      <c r="B515" s="19">
        <v>0</v>
      </c>
    </row>
    <row r="516" spans="1:2" x14ac:dyDescent="0.3">
      <c r="A516" s="19">
        <v>278.8563049853372</v>
      </c>
      <c r="B516" s="19">
        <v>0</v>
      </c>
    </row>
    <row r="517" spans="1:2" x14ac:dyDescent="0.3">
      <c r="A517" s="19">
        <v>279.39882697947212</v>
      </c>
      <c r="B517" s="19">
        <v>0</v>
      </c>
    </row>
    <row r="518" spans="1:2" x14ac:dyDescent="0.3">
      <c r="A518" s="19">
        <v>279.94134897360703</v>
      </c>
      <c r="B518" s="19">
        <v>0</v>
      </c>
    </row>
    <row r="519" spans="1:2" x14ac:dyDescent="0.3">
      <c r="A519" s="19">
        <v>280.48387096774189</v>
      </c>
      <c r="B519" s="19">
        <v>0</v>
      </c>
    </row>
    <row r="520" spans="1:2" x14ac:dyDescent="0.3">
      <c r="A520" s="19">
        <v>281.02639296187681</v>
      </c>
      <c r="B520" s="19">
        <v>0</v>
      </c>
    </row>
    <row r="521" spans="1:2" x14ac:dyDescent="0.3">
      <c r="A521" s="19">
        <v>281.56891495601172</v>
      </c>
      <c r="B521" s="19">
        <v>0</v>
      </c>
    </row>
    <row r="522" spans="1:2" x14ac:dyDescent="0.3">
      <c r="A522" s="19">
        <v>282.11143695014658</v>
      </c>
      <c r="B522" s="19">
        <v>0</v>
      </c>
    </row>
    <row r="523" spans="1:2" x14ac:dyDescent="0.3">
      <c r="A523" s="19">
        <v>282.6539589442815</v>
      </c>
      <c r="B523" s="19">
        <v>0</v>
      </c>
    </row>
    <row r="524" spans="1:2" x14ac:dyDescent="0.3">
      <c r="A524" s="19">
        <v>283.19648093841641</v>
      </c>
      <c r="B524" s="19">
        <v>0</v>
      </c>
    </row>
    <row r="525" spans="1:2" x14ac:dyDescent="0.3">
      <c r="A525" s="19">
        <v>283.73900293255127</v>
      </c>
      <c r="B525" s="19">
        <v>0</v>
      </c>
    </row>
    <row r="526" spans="1:2" x14ac:dyDescent="0.3">
      <c r="A526" s="19">
        <v>284.28152492668619</v>
      </c>
      <c r="B526" s="19">
        <v>0</v>
      </c>
    </row>
    <row r="527" spans="1:2" x14ac:dyDescent="0.3">
      <c r="A527" s="19">
        <v>284.8240469208211</v>
      </c>
      <c r="B527" s="19">
        <v>0</v>
      </c>
    </row>
    <row r="528" spans="1:2" x14ac:dyDescent="0.3">
      <c r="A528" s="19">
        <v>285.36656891495602</v>
      </c>
      <c r="B528" s="19">
        <v>0</v>
      </c>
    </row>
    <row r="529" spans="1:2" x14ac:dyDescent="0.3">
      <c r="A529" s="19">
        <v>285.90909090909088</v>
      </c>
      <c r="B529" s="19">
        <v>0</v>
      </c>
    </row>
    <row r="530" spans="1:2" x14ac:dyDescent="0.3">
      <c r="A530" s="19">
        <v>286.45161290322579</v>
      </c>
      <c r="B530" s="19">
        <v>0</v>
      </c>
    </row>
    <row r="531" spans="1:2" x14ac:dyDescent="0.3">
      <c r="A531" s="19">
        <v>286.99413489736071</v>
      </c>
      <c r="B531" s="19">
        <v>0</v>
      </c>
    </row>
    <row r="532" spans="1:2" x14ac:dyDescent="0.3">
      <c r="A532" s="19">
        <v>287.53665689149557</v>
      </c>
      <c r="B532" s="19">
        <v>0</v>
      </c>
    </row>
    <row r="533" spans="1:2" x14ac:dyDescent="0.3">
      <c r="A533" s="19">
        <v>288.07917888563048</v>
      </c>
      <c r="B533" s="19">
        <v>0</v>
      </c>
    </row>
    <row r="534" spans="1:2" x14ac:dyDescent="0.3">
      <c r="A534" s="19">
        <v>288.6217008797654</v>
      </c>
      <c r="B534" s="19">
        <v>0</v>
      </c>
    </row>
    <row r="535" spans="1:2" x14ac:dyDescent="0.3">
      <c r="A535" s="19">
        <v>289.16422287390026</v>
      </c>
      <c r="B535" s="19">
        <v>0</v>
      </c>
    </row>
    <row r="536" spans="1:2" x14ac:dyDescent="0.3">
      <c r="A536" s="19">
        <v>289.70674486803517</v>
      </c>
      <c r="B536" s="19">
        <v>0</v>
      </c>
    </row>
    <row r="537" spans="1:2" x14ac:dyDescent="0.3">
      <c r="A537" s="19">
        <v>290.24926686217009</v>
      </c>
      <c r="B537" s="19">
        <v>0</v>
      </c>
    </row>
    <row r="538" spans="1:2" x14ac:dyDescent="0.3">
      <c r="A538" s="19">
        <v>290.79178885630495</v>
      </c>
      <c r="B538" s="19">
        <v>0</v>
      </c>
    </row>
    <row r="539" spans="1:2" x14ac:dyDescent="0.3">
      <c r="A539" s="19">
        <v>291.33431085043986</v>
      </c>
      <c r="B539" s="19">
        <v>0</v>
      </c>
    </row>
    <row r="540" spans="1:2" x14ac:dyDescent="0.3">
      <c r="A540" s="19">
        <v>291.87683284457478</v>
      </c>
      <c r="B540" s="19">
        <v>0</v>
      </c>
    </row>
    <row r="541" spans="1:2" x14ac:dyDescent="0.3">
      <c r="A541" s="19">
        <v>292.41935483870964</v>
      </c>
      <c r="B541" s="19">
        <v>0</v>
      </c>
    </row>
    <row r="542" spans="1:2" x14ac:dyDescent="0.3">
      <c r="A542" s="19">
        <v>292.96187683284455</v>
      </c>
      <c r="B542" s="19">
        <v>0</v>
      </c>
    </row>
    <row r="543" spans="1:2" x14ac:dyDescent="0.3">
      <c r="A543" s="19">
        <v>293.50439882697947</v>
      </c>
      <c r="B543" s="19">
        <v>0</v>
      </c>
    </row>
    <row r="544" spans="1:2" x14ac:dyDescent="0.3">
      <c r="A544" s="19">
        <v>294.04692082111433</v>
      </c>
      <c r="B544" s="19">
        <v>0</v>
      </c>
    </row>
    <row r="545" spans="1:2" x14ac:dyDescent="0.3">
      <c r="A545" s="19">
        <v>294.58944281524924</v>
      </c>
      <c r="B545" s="19">
        <v>0</v>
      </c>
    </row>
    <row r="546" spans="1:2" x14ac:dyDescent="0.3">
      <c r="A546" s="19">
        <v>295.13196480938416</v>
      </c>
      <c r="B546" s="19">
        <v>0</v>
      </c>
    </row>
    <row r="547" spans="1:2" x14ac:dyDescent="0.3">
      <c r="A547" s="19">
        <v>295.67448680351902</v>
      </c>
      <c r="B547" s="19">
        <v>0</v>
      </c>
    </row>
    <row r="548" spans="1:2" x14ac:dyDescent="0.3">
      <c r="A548" s="19">
        <v>296.21700879765393</v>
      </c>
      <c r="B548" s="19">
        <v>0</v>
      </c>
    </row>
    <row r="549" spans="1:2" x14ac:dyDescent="0.3">
      <c r="A549" s="19">
        <v>296.75953079178885</v>
      </c>
      <c r="B549" s="19">
        <v>0</v>
      </c>
    </row>
    <row r="550" spans="1:2" x14ac:dyDescent="0.3">
      <c r="A550" s="19">
        <v>297.30205278592371</v>
      </c>
      <c r="B550" s="19">
        <v>0</v>
      </c>
    </row>
    <row r="551" spans="1:2" x14ac:dyDescent="0.3">
      <c r="A551" s="19">
        <v>297.84457478005862</v>
      </c>
      <c r="B551" s="19">
        <v>0</v>
      </c>
    </row>
    <row r="552" spans="1:2" x14ac:dyDescent="0.3">
      <c r="A552" s="19">
        <v>298.38709677419354</v>
      </c>
      <c r="B552" s="19">
        <v>0</v>
      </c>
    </row>
    <row r="553" spans="1:2" x14ac:dyDescent="0.3">
      <c r="A553" s="19">
        <v>298.92961876832845</v>
      </c>
      <c r="B553" s="19">
        <v>0</v>
      </c>
    </row>
    <row r="554" spans="1:2" x14ac:dyDescent="0.3">
      <c r="A554" s="19">
        <v>299.47214076246331</v>
      </c>
      <c r="B554" s="19">
        <v>0</v>
      </c>
    </row>
    <row r="555" spans="1:2" x14ac:dyDescent="0.3">
      <c r="A555" s="19">
        <v>300.01466275659823</v>
      </c>
      <c r="B555" s="19">
        <v>0</v>
      </c>
    </row>
    <row r="556" spans="1:2" x14ac:dyDescent="0.3">
      <c r="A556" s="19">
        <v>300.55718475073314</v>
      </c>
      <c r="B556" s="19">
        <v>0</v>
      </c>
    </row>
    <row r="557" spans="1:2" x14ac:dyDescent="0.3">
      <c r="A557" s="19">
        <v>301.099706744868</v>
      </c>
      <c r="B557" s="19">
        <v>0</v>
      </c>
    </row>
    <row r="558" spans="1:2" x14ac:dyDescent="0.3">
      <c r="A558" s="19">
        <v>301.64222873900292</v>
      </c>
      <c r="B558" s="19">
        <v>0</v>
      </c>
    </row>
    <row r="559" spans="1:2" x14ac:dyDescent="0.3">
      <c r="A559" s="19">
        <v>302.18475073313783</v>
      </c>
      <c r="B559" s="19">
        <v>0</v>
      </c>
    </row>
    <row r="560" spans="1:2" x14ac:dyDescent="0.3">
      <c r="A560" s="19">
        <v>302.72727272727269</v>
      </c>
      <c r="B560" s="19">
        <v>0</v>
      </c>
    </row>
    <row r="561" spans="1:2" x14ac:dyDescent="0.3">
      <c r="A561" s="19">
        <v>303.26979472140761</v>
      </c>
      <c r="B561" s="19">
        <v>0</v>
      </c>
    </row>
    <row r="562" spans="1:2" x14ac:dyDescent="0.3">
      <c r="A562" s="19">
        <v>303.81231671554252</v>
      </c>
      <c r="B562" s="19">
        <v>0</v>
      </c>
    </row>
    <row r="563" spans="1:2" x14ac:dyDescent="0.3">
      <c r="A563" s="19">
        <v>304.35483870967738</v>
      </c>
      <c r="B563" s="19">
        <v>0</v>
      </c>
    </row>
    <row r="564" spans="1:2" x14ac:dyDescent="0.3">
      <c r="A564" s="19">
        <v>304.8973607038123</v>
      </c>
      <c r="B564" s="19">
        <v>0</v>
      </c>
    </row>
    <row r="565" spans="1:2" x14ac:dyDescent="0.3">
      <c r="A565" s="19">
        <v>305.43988269794721</v>
      </c>
      <c r="B565" s="19">
        <v>0</v>
      </c>
    </row>
    <row r="566" spans="1:2" x14ac:dyDescent="0.3">
      <c r="A566" s="19">
        <v>305.98240469208207</v>
      </c>
      <c r="B566" s="19">
        <v>0</v>
      </c>
    </row>
    <row r="567" spans="1:2" x14ac:dyDescent="0.3">
      <c r="A567" s="19">
        <v>306.52492668621699</v>
      </c>
      <c r="B567" s="19">
        <v>0</v>
      </c>
    </row>
    <row r="568" spans="1:2" x14ac:dyDescent="0.3">
      <c r="A568" s="19">
        <v>307.0674486803519</v>
      </c>
      <c r="B568" s="19">
        <v>0</v>
      </c>
    </row>
    <row r="569" spans="1:2" x14ac:dyDescent="0.3">
      <c r="A569" s="19">
        <v>307.60997067448676</v>
      </c>
      <c r="B569" s="19">
        <v>0</v>
      </c>
    </row>
    <row r="570" spans="1:2" x14ac:dyDescent="0.3">
      <c r="A570" s="19">
        <v>308.15249266862168</v>
      </c>
      <c r="B570" s="19">
        <v>0</v>
      </c>
    </row>
    <row r="571" spans="1:2" x14ac:dyDescent="0.3">
      <c r="A571" s="19">
        <v>308.69501466275659</v>
      </c>
      <c r="B571" s="19">
        <v>0</v>
      </c>
    </row>
    <row r="572" spans="1:2" x14ac:dyDescent="0.3">
      <c r="A572" s="19">
        <v>309.23753665689145</v>
      </c>
      <c r="B572" s="19">
        <v>0</v>
      </c>
    </row>
    <row r="573" spans="1:2" x14ac:dyDescent="0.3">
      <c r="A573" s="19">
        <v>309.78005865102637</v>
      </c>
      <c r="B573" s="19">
        <v>0</v>
      </c>
    </row>
    <row r="574" spans="1:2" x14ac:dyDescent="0.3">
      <c r="A574" s="19">
        <v>310.32258064516128</v>
      </c>
      <c r="B574" s="19">
        <v>0</v>
      </c>
    </row>
    <row r="575" spans="1:2" x14ac:dyDescent="0.3">
      <c r="A575" s="19">
        <v>310.86510263929614</v>
      </c>
      <c r="B575" s="19">
        <v>0</v>
      </c>
    </row>
    <row r="576" spans="1:2" x14ac:dyDescent="0.3">
      <c r="A576" s="19">
        <v>311.40762463343106</v>
      </c>
      <c r="B576" s="19">
        <v>0</v>
      </c>
    </row>
    <row r="577" spans="1:2" x14ac:dyDescent="0.3">
      <c r="A577" s="19">
        <v>311.95014662756597</v>
      </c>
      <c r="B577" s="19">
        <v>0</v>
      </c>
    </row>
    <row r="578" spans="1:2" x14ac:dyDescent="0.3">
      <c r="A578" s="19">
        <v>312.49266862170089</v>
      </c>
      <c r="B578" s="19">
        <v>0</v>
      </c>
    </row>
    <row r="579" spans="1:2" x14ac:dyDescent="0.3">
      <c r="A579" s="19">
        <v>313.03519061583575</v>
      </c>
      <c r="B579" s="19">
        <v>0</v>
      </c>
    </row>
    <row r="580" spans="1:2" x14ac:dyDescent="0.3">
      <c r="A580" s="19">
        <v>313.57771260997066</v>
      </c>
      <c r="B580" s="19">
        <v>0</v>
      </c>
    </row>
    <row r="581" spans="1:2" x14ac:dyDescent="0.3">
      <c r="A581" s="19">
        <v>314.12023460410558</v>
      </c>
      <c r="B581" s="19">
        <v>0</v>
      </c>
    </row>
    <row r="582" spans="1:2" x14ac:dyDescent="0.3">
      <c r="A582" s="19">
        <v>314.66275659824043</v>
      </c>
      <c r="B582" s="19">
        <v>0</v>
      </c>
    </row>
    <row r="583" spans="1:2" x14ac:dyDescent="0.3">
      <c r="A583" s="19">
        <v>315.20527859237535</v>
      </c>
      <c r="B583" s="19">
        <v>0</v>
      </c>
    </row>
    <row r="584" spans="1:2" x14ac:dyDescent="0.3">
      <c r="A584" s="19">
        <v>315.74780058651027</v>
      </c>
      <c r="B584" s="19">
        <v>0</v>
      </c>
    </row>
    <row r="585" spans="1:2" x14ac:dyDescent="0.3">
      <c r="A585" s="19">
        <v>316.29032258064512</v>
      </c>
      <c r="B585" s="19">
        <v>0</v>
      </c>
    </row>
    <row r="586" spans="1:2" x14ac:dyDescent="0.3">
      <c r="A586" s="19">
        <v>316.83284457478004</v>
      </c>
      <c r="B586" s="19">
        <v>0</v>
      </c>
    </row>
    <row r="587" spans="1:2" x14ac:dyDescent="0.3">
      <c r="A587" s="19">
        <v>317.37536656891496</v>
      </c>
      <c r="B587" s="19">
        <v>0</v>
      </c>
    </row>
    <row r="588" spans="1:2" x14ac:dyDescent="0.3">
      <c r="A588" s="19">
        <v>317.91788856304981</v>
      </c>
      <c r="B588" s="19">
        <v>0</v>
      </c>
    </row>
    <row r="589" spans="1:2" x14ac:dyDescent="0.3">
      <c r="A589" s="19">
        <v>318.46041055718473</v>
      </c>
      <c r="B589" s="19">
        <v>0</v>
      </c>
    </row>
    <row r="590" spans="1:2" x14ac:dyDescent="0.3">
      <c r="A590" s="19">
        <v>319.00293255131965</v>
      </c>
      <c r="B590" s="19">
        <v>0</v>
      </c>
    </row>
    <row r="591" spans="1:2" x14ac:dyDescent="0.3">
      <c r="A591" s="19">
        <v>319.5454545454545</v>
      </c>
      <c r="B591" s="19">
        <v>0</v>
      </c>
    </row>
    <row r="592" spans="1:2" x14ac:dyDescent="0.3">
      <c r="A592" s="19">
        <v>320.08797653958942</v>
      </c>
      <c r="B592" s="19">
        <v>0</v>
      </c>
    </row>
    <row r="593" spans="1:2" x14ac:dyDescent="0.3">
      <c r="A593" s="19">
        <v>320.63049853372434</v>
      </c>
      <c r="B593" s="19">
        <v>0</v>
      </c>
    </row>
    <row r="594" spans="1:2" x14ac:dyDescent="0.3">
      <c r="A594" s="19">
        <v>321.17302052785919</v>
      </c>
      <c r="B594" s="19">
        <v>0</v>
      </c>
    </row>
    <row r="595" spans="1:2" x14ac:dyDescent="0.3">
      <c r="A595" s="19">
        <v>321.71554252199411</v>
      </c>
      <c r="B595" s="19">
        <v>0</v>
      </c>
    </row>
    <row r="596" spans="1:2" x14ac:dyDescent="0.3">
      <c r="A596" s="19">
        <v>322.25806451612902</v>
      </c>
      <c r="B596" s="19">
        <v>0</v>
      </c>
    </row>
    <row r="597" spans="1:2" x14ac:dyDescent="0.3">
      <c r="A597" s="19">
        <v>322.80058651026388</v>
      </c>
      <c r="B597" s="19">
        <v>0</v>
      </c>
    </row>
    <row r="598" spans="1:2" x14ac:dyDescent="0.3">
      <c r="A598" s="19">
        <v>323.3431085043988</v>
      </c>
      <c r="B598" s="19">
        <v>0</v>
      </c>
    </row>
    <row r="599" spans="1:2" x14ac:dyDescent="0.3">
      <c r="A599" s="19">
        <v>323.88563049853371</v>
      </c>
      <c r="B599" s="19">
        <v>0</v>
      </c>
    </row>
    <row r="600" spans="1:2" x14ac:dyDescent="0.3">
      <c r="A600" s="19">
        <v>324.42815249266857</v>
      </c>
      <c r="B600" s="19">
        <v>0</v>
      </c>
    </row>
    <row r="601" spans="1:2" x14ac:dyDescent="0.3">
      <c r="A601" s="19">
        <v>324.97067448680349</v>
      </c>
      <c r="B601" s="19">
        <v>0</v>
      </c>
    </row>
    <row r="602" spans="1:2" x14ac:dyDescent="0.3">
      <c r="A602" s="19">
        <v>325.5131964809384</v>
      </c>
      <c r="B602" s="19">
        <v>0</v>
      </c>
    </row>
    <row r="603" spans="1:2" x14ac:dyDescent="0.3">
      <c r="A603" s="19">
        <v>326.05571847507326</v>
      </c>
      <c r="B603" s="19">
        <v>0</v>
      </c>
    </row>
    <row r="604" spans="1:2" x14ac:dyDescent="0.3">
      <c r="A604" s="19">
        <v>326.59824046920818</v>
      </c>
      <c r="B604" s="19">
        <v>0</v>
      </c>
    </row>
    <row r="605" spans="1:2" x14ac:dyDescent="0.3">
      <c r="A605" s="19">
        <v>327.14076246334309</v>
      </c>
      <c r="B605" s="19">
        <v>0</v>
      </c>
    </row>
    <row r="606" spans="1:2" x14ac:dyDescent="0.3">
      <c r="A606" s="19">
        <v>327.68328445747801</v>
      </c>
      <c r="B606" s="19">
        <v>0</v>
      </c>
    </row>
    <row r="607" spans="1:2" x14ac:dyDescent="0.3">
      <c r="A607" s="19">
        <v>328.22580645161287</v>
      </c>
      <c r="B607" s="19">
        <v>0</v>
      </c>
    </row>
    <row r="608" spans="1:2" x14ac:dyDescent="0.3">
      <c r="A608" s="19">
        <v>328.76832844574778</v>
      </c>
      <c r="B608" s="19">
        <v>0</v>
      </c>
    </row>
    <row r="609" spans="1:2" x14ac:dyDescent="0.3">
      <c r="A609" s="19">
        <v>329.3108504398827</v>
      </c>
      <c r="B609" s="19">
        <v>0</v>
      </c>
    </row>
    <row r="610" spans="1:2" x14ac:dyDescent="0.3">
      <c r="A610" s="19">
        <v>329.85337243401756</v>
      </c>
      <c r="B610" s="19">
        <v>0</v>
      </c>
    </row>
    <row r="611" spans="1:2" x14ac:dyDescent="0.3">
      <c r="A611" s="19">
        <v>330.39589442815247</v>
      </c>
      <c r="B611" s="19">
        <v>0</v>
      </c>
    </row>
    <row r="612" spans="1:2" x14ac:dyDescent="0.3">
      <c r="A612" s="19">
        <v>330.93841642228739</v>
      </c>
      <c r="B612" s="19">
        <v>0</v>
      </c>
    </row>
    <row r="613" spans="1:2" x14ac:dyDescent="0.3">
      <c r="A613" s="19">
        <v>331.48093841642225</v>
      </c>
      <c r="B613" s="19">
        <v>0</v>
      </c>
    </row>
    <row r="614" spans="1:2" x14ac:dyDescent="0.3">
      <c r="A614" s="19">
        <v>332.02346041055716</v>
      </c>
      <c r="B614" s="19">
        <v>0</v>
      </c>
    </row>
    <row r="615" spans="1:2" x14ac:dyDescent="0.3">
      <c r="A615" s="19">
        <v>332.56598240469208</v>
      </c>
      <c r="B615" s="19">
        <v>0</v>
      </c>
    </row>
    <row r="616" spans="1:2" x14ac:dyDescent="0.3">
      <c r="A616" s="19">
        <v>333.10850439882694</v>
      </c>
      <c r="B616" s="19">
        <v>0</v>
      </c>
    </row>
    <row r="617" spans="1:2" x14ac:dyDescent="0.3">
      <c r="A617" s="19">
        <v>333.65102639296185</v>
      </c>
      <c r="B617" s="19">
        <v>0</v>
      </c>
    </row>
    <row r="618" spans="1:2" x14ac:dyDescent="0.3">
      <c r="A618" s="19">
        <v>334.19354838709677</v>
      </c>
      <c r="B618" s="19">
        <v>0</v>
      </c>
    </row>
    <row r="619" spans="1:2" x14ac:dyDescent="0.3">
      <c r="A619" s="19">
        <v>334.73607038123163</v>
      </c>
      <c r="B619" s="19">
        <v>0</v>
      </c>
    </row>
    <row r="620" spans="1:2" x14ac:dyDescent="0.3">
      <c r="A620" s="19">
        <v>335.27859237536654</v>
      </c>
      <c r="B620" s="19">
        <v>0</v>
      </c>
    </row>
    <row r="621" spans="1:2" x14ac:dyDescent="0.3">
      <c r="A621" s="19">
        <v>335.82111436950146</v>
      </c>
      <c r="B621" s="19">
        <v>0</v>
      </c>
    </row>
    <row r="622" spans="1:2" x14ac:dyDescent="0.3">
      <c r="A622" s="19">
        <v>336.36363636363632</v>
      </c>
      <c r="B622" s="19">
        <v>0</v>
      </c>
    </row>
    <row r="623" spans="1:2" x14ac:dyDescent="0.3">
      <c r="A623" s="19">
        <v>336.90615835777123</v>
      </c>
      <c r="B623" s="19">
        <v>0</v>
      </c>
    </row>
    <row r="624" spans="1:2" x14ac:dyDescent="0.3">
      <c r="A624" s="19">
        <v>337.44868035190615</v>
      </c>
      <c r="B624" s="19">
        <v>0</v>
      </c>
    </row>
    <row r="625" spans="1:2" x14ac:dyDescent="0.3">
      <c r="A625" s="19">
        <v>337.99120234604101</v>
      </c>
      <c r="B625" s="19">
        <v>0</v>
      </c>
    </row>
    <row r="626" spans="1:2" x14ac:dyDescent="0.3">
      <c r="A626" s="19">
        <v>338.53372434017592</v>
      </c>
      <c r="B626" s="19">
        <v>0</v>
      </c>
    </row>
    <row r="627" spans="1:2" x14ac:dyDescent="0.3">
      <c r="A627" s="19">
        <v>339.07624633431084</v>
      </c>
      <c r="B627" s="19">
        <v>0</v>
      </c>
    </row>
    <row r="628" spans="1:2" x14ac:dyDescent="0.3">
      <c r="A628" s="19">
        <v>339.6187683284457</v>
      </c>
      <c r="B628" s="19">
        <v>0</v>
      </c>
    </row>
    <row r="629" spans="1:2" x14ac:dyDescent="0.3">
      <c r="A629" s="19">
        <v>340.16129032258061</v>
      </c>
      <c r="B629" s="19">
        <v>0</v>
      </c>
    </row>
    <row r="630" spans="1:2" x14ac:dyDescent="0.3">
      <c r="A630" s="19">
        <v>340.70381231671553</v>
      </c>
      <c r="B630" s="19">
        <v>0</v>
      </c>
    </row>
    <row r="631" spans="1:2" x14ac:dyDescent="0.3">
      <c r="A631" s="19">
        <v>341.24633431085044</v>
      </c>
      <c r="B631" s="19">
        <v>0</v>
      </c>
    </row>
    <row r="632" spans="1:2" x14ac:dyDescent="0.3">
      <c r="A632" s="19">
        <v>341.7888563049853</v>
      </c>
      <c r="B632" s="19">
        <v>0</v>
      </c>
    </row>
    <row r="633" spans="1:2" x14ac:dyDescent="0.3">
      <c r="A633" s="19">
        <v>342.33137829912022</v>
      </c>
      <c r="B633" s="19">
        <v>0</v>
      </c>
    </row>
    <row r="634" spans="1:2" x14ac:dyDescent="0.3">
      <c r="A634" s="19">
        <v>342.87390029325513</v>
      </c>
      <c r="B634" s="19">
        <v>0</v>
      </c>
    </row>
    <row r="635" spans="1:2" x14ac:dyDescent="0.3">
      <c r="A635" s="19">
        <v>343.41642228738999</v>
      </c>
      <c r="B635" s="19">
        <v>0</v>
      </c>
    </row>
    <row r="636" spans="1:2" x14ac:dyDescent="0.3">
      <c r="A636" s="19">
        <v>343.95894428152491</v>
      </c>
      <c r="B636" s="19">
        <v>0</v>
      </c>
    </row>
    <row r="637" spans="1:2" x14ac:dyDescent="0.3">
      <c r="A637" s="19">
        <v>344.50146627565982</v>
      </c>
      <c r="B637" s="19">
        <v>0</v>
      </c>
    </row>
    <row r="638" spans="1:2" x14ac:dyDescent="0.3">
      <c r="A638" s="19">
        <v>345.04398826979468</v>
      </c>
      <c r="B638" s="19">
        <v>0</v>
      </c>
    </row>
    <row r="639" spans="1:2" x14ac:dyDescent="0.3">
      <c r="A639" s="19">
        <v>345.5865102639296</v>
      </c>
      <c r="B639" s="19">
        <v>0</v>
      </c>
    </row>
    <row r="640" spans="1:2" x14ac:dyDescent="0.3">
      <c r="A640" s="19">
        <v>346.12903225806451</v>
      </c>
      <c r="B640" s="19">
        <v>0</v>
      </c>
    </row>
    <row r="641" spans="1:2" x14ac:dyDescent="0.3">
      <c r="A641" s="19">
        <v>346.67155425219937</v>
      </c>
      <c r="B641" s="19">
        <v>0</v>
      </c>
    </row>
    <row r="642" spans="1:2" x14ac:dyDescent="0.3">
      <c r="A642" s="19">
        <v>347.21407624633429</v>
      </c>
      <c r="B642" s="19">
        <v>0</v>
      </c>
    </row>
    <row r="643" spans="1:2" x14ac:dyDescent="0.3">
      <c r="A643" s="19">
        <v>347.7565982404692</v>
      </c>
      <c r="B643" s="19">
        <v>0</v>
      </c>
    </row>
    <row r="644" spans="1:2" x14ac:dyDescent="0.3">
      <c r="A644" s="19">
        <v>348.29912023460406</v>
      </c>
      <c r="B644" s="19">
        <v>0</v>
      </c>
    </row>
    <row r="645" spans="1:2" x14ac:dyDescent="0.3">
      <c r="A645" s="19">
        <v>348.84164222873898</v>
      </c>
      <c r="B645" s="19">
        <v>0</v>
      </c>
    </row>
    <row r="646" spans="1:2" x14ac:dyDescent="0.3">
      <c r="A646" s="19">
        <v>349.38416422287389</v>
      </c>
      <c r="B646" s="19">
        <v>0</v>
      </c>
    </row>
    <row r="647" spans="1:2" x14ac:dyDescent="0.3">
      <c r="A647" s="19">
        <v>349.92668621700875</v>
      </c>
      <c r="B647" s="19">
        <v>0</v>
      </c>
    </row>
    <row r="648" spans="1:2" x14ac:dyDescent="0.3">
      <c r="A648" s="19">
        <v>350.46920821114367</v>
      </c>
      <c r="B648" s="19">
        <v>0</v>
      </c>
    </row>
    <row r="649" spans="1:2" x14ac:dyDescent="0.3">
      <c r="A649" s="19">
        <v>351.01173020527858</v>
      </c>
      <c r="B649" s="19">
        <v>0</v>
      </c>
    </row>
    <row r="650" spans="1:2" x14ac:dyDescent="0.3">
      <c r="A650" s="19">
        <v>351.55425219941344</v>
      </c>
      <c r="B650" s="19">
        <v>0</v>
      </c>
    </row>
    <row r="651" spans="1:2" x14ac:dyDescent="0.3">
      <c r="A651" s="19">
        <v>352.09677419354836</v>
      </c>
      <c r="B651" s="19">
        <v>0</v>
      </c>
    </row>
    <row r="652" spans="1:2" x14ac:dyDescent="0.3">
      <c r="A652" s="19">
        <v>352.63929618768327</v>
      </c>
      <c r="B652" s="19">
        <v>0</v>
      </c>
    </row>
    <row r="653" spans="1:2" x14ac:dyDescent="0.3">
      <c r="A653" s="19">
        <v>353.18181818181813</v>
      </c>
      <c r="B653" s="19">
        <v>0</v>
      </c>
    </row>
    <row r="654" spans="1:2" x14ac:dyDescent="0.3">
      <c r="A654" s="19">
        <v>353.72434017595305</v>
      </c>
      <c r="B654" s="19">
        <v>0</v>
      </c>
    </row>
    <row r="655" spans="1:2" x14ac:dyDescent="0.3">
      <c r="A655" s="19">
        <v>354.26686217008796</v>
      </c>
      <c r="B655" s="19">
        <v>0</v>
      </c>
    </row>
    <row r="656" spans="1:2" x14ac:dyDescent="0.3">
      <c r="A656" s="19">
        <v>354.80938416422288</v>
      </c>
      <c r="B656" s="19">
        <v>0</v>
      </c>
    </row>
    <row r="657" spans="1:2" x14ac:dyDescent="0.3">
      <c r="A657" s="19">
        <v>355.35190615835774</v>
      </c>
      <c r="B657" s="19">
        <v>0</v>
      </c>
    </row>
    <row r="658" spans="1:2" x14ac:dyDescent="0.3">
      <c r="A658" s="19">
        <v>355.89442815249265</v>
      </c>
      <c r="B658" s="19">
        <v>0</v>
      </c>
    </row>
    <row r="659" spans="1:2" x14ac:dyDescent="0.3">
      <c r="A659" s="19">
        <v>356.43695014662757</v>
      </c>
      <c r="B659" s="19">
        <v>0</v>
      </c>
    </row>
    <row r="660" spans="1:2" x14ac:dyDescent="0.3">
      <c r="A660" s="19">
        <v>356.97947214076243</v>
      </c>
      <c r="B660" s="19">
        <v>0</v>
      </c>
    </row>
    <row r="661" spans="1:2" x14ac:dyDescent="0.3">
      <c r="A661" s="19">
        <v>357.52199413489734</v>
      </c>
      <c r="B661" s="19">
        <v>0</v>
      </c>
    </row>
    <row r="662" spans="1:2" x14ac:dyDescent="0.3">
      <c r="A662" s="19">
        <v>358.06451612903226</v>
      </c>
      <c r="B662" s="19">
        <v>0</v>
      </c>
    </row>
    <row r="663" spans="1:2" x14ac:dyDescent="0.3">
      <c r="A663" s="19">
        <v>358.60703812316711</v>
      </c>
      <c r="B663" s="19">
        <v>0</v>
      </c>
    </row>
    <row r="664" spans="1:2" x14ac:dyDescent="0.3">
      <c r="A664" s="19">
        <v>359.14956011730203</v>
      </c>
      <c r="B664" s="19">
        <v>0</v>
      </c>
    </row>
    <row r="665" spans="1:2" x14ac:dyDescent="0.3">
      <c r="A665" s="19">
        <v>359.69208211143695</v>
      </c>
      <c r="B665" s="19">
        <v>0</v>
      </c>
    </row>
    <row r="666" spans="1:2" x14ac:dyDescent="0.3">
      <c r="A666" s="19">
        <v>360.2346041055718</v>
      </c>
      <c r="B666" s="19">
        <v>0</v>
      </c>
    </row>
    <row r="667" spans="1:2" x14ac:dyDescent="0.3">
      <c r="A667" s="19">
        <v>360.77712609970672</v>
      </c>
      <c r="B667" s="19">
        <v>0</v>
      </c>
    </row>
    <row r="668" spans="1:2" x14ac:dyDescent="0.3">
      <c r="A668" s="19">
        <v>361.31964809384164</v>
      </c>
      <c r="B668" s="19">
        <v>0</v>
      </c>
    </row>
    <row r="669" spans="1:2" x14ac:dyDescent="0.3">
      <c r="A669" s="19">
        <v>361.86217008797649</v>
      </c>
      <c r="B669" s="19">
        <v>0</v>
      </c>
    </row>
    <row r="670" spans="1:2" x14ac:dyDescent="0.3">
      <c r="A670" s="19">
        <v>362.40469208211141</v>
      </c>
      <c r="B670" s="19">
        <v>0</v>
      </c>
    </row>
    <row r="671" spans="1:2" x14ac:dyDescent="0.3">
      <c r="A671" s="19">
        <v>362.94721407624633</v>
      </c>
      <c r="B671" s="19">
        <v>0</v>
      </c>
    </row>
    <row r="672" spans="1:2" x14ac:dyDescent="0.3">
      <c r="A672" s="19">
        <v>363.48973607038118</v>
      </c>
      <c r="B672" s="19">
        <v>0</v>
      </c>
    </row>
    <row r="673" spans="1:2" x14ac:dyDescent="0.3">
      <c r="A673" s="19">
        <v>364.0322580645161</v>
      </c>
      <c r="B673" s="19">
        <v>0</v>
      </c>
    </row>
    <row r="674" spans="1:2" x14ac:dyDescent="0.3">
      <c r="A674" s="19">
        <v>364.57478005865102</v>
      </c>
      <c r="B674" s="19">
        <v>0</v>
      </c>
    </row>
    <row r="675" spans="1:2" x14ac:dyDescent="0.3">
      <c r="A675" s="19">
        <v>365.11730205278587</v>
      </c>
      <c r="B675" s="19">
        <v>0</v>
      </c>
    </row>
    <row r="676" spans="1:2" x14ac:dyDescent="0.3">
      <c r="A676" s="19">
        <v>365.65982404692079</v>
      </c>
      <c r="B676" s="19">
        <v>0</v>
      </c>
    </row>
    <row r="677" spans="1:2" x14ac:dyDescent="0.3">
      <c r="A677" s="19">
        <v>366.2023460410557</v>
      </c>
      <c r="B677" s="19">
        <v>0</v>
      </c>
    </row>
    <row r="678" spans="1:2" x14ac:dyDescent="0.3">
      <c r="A678" s="19">
        <v>366.74486803519056</v>
      </c>
      <c r="B678" s="19">
        <v>0</v>
      </c>
    </row>
    <row r="679" spans="1:2" x14ac:dyDescent="0.3">
      <c r="A679" s="19">
        <v>367.28739002932548</v>
      </c>
      <c r="B679" s="19">
        <v>0</v>
      </c>
    </row>
    <row r="680" spans="1:2" x14ac:dyDescent="0.3">
      <c r="A680" s="19">
        <v>367.82991202346039</v>
      </c>
      <c r="B680" s="19">
        <v>0</v>
      </c>
    </row>
    <row r="681" spans="1:2" x14ac:dyDescent="0.3">
      <c r="A681" s="19">
        <v>368.37243401759531</v>
      </c>
      <c r="B681" s="19">
        <v>0</v>
      </c>
    </row>
    <row r="682" spans="1:2" x14ac:dyDescent="0.3">
      <c r="A682" s="19">
        <v>368.91495601173017</v>
      </c>
      <c r="B682" s="19">
        <v>0</v>
      </c>
    </row>
    <row r="683" spans="1:2" x14ac:dyDescent="0.3">
      <c r="A683" s="19">
        <v>369.45747800586508</v>
      </c>
      <c r="B683" s="19">
        <v>0</v>
      </c>
    </row>
    <row r="684" spans="1:2" x14ac:dyDescent="0.3">
      <c r="A684" s="19">
        <v>370</v>
      </c>
      <c r="B684" s="19">
        <v>0</v>
      </c>
    </row>
    <row r="685" spans="1:2" x14ac:dyDescent="0.3">
      <c r="A685" s="19">
        <v>370.54252199413486</v>
      </c>
      <c r="B685" s="19">
        <v>0</v>
      </c>
    </row>
    <row r="686" spans="1:2" x14ac:dyDescent="0.3">
      <c r="A686" s="19">
        <v>371.08504398826977</v>
      </c>
      <c r="B686" s="19">
        <v>0</v>
      </c>
    </row>
    <row r="687" spans="1:2" x14ac:dyDescent="0.3">
      <c r="A687" s="19">
        <v>371.62756598240469</v>
      </c>
      <c r="B687" s="19">
        <v>0</v>
      </c>
    </row>
    <row r="688" spans="1:2" x14ac:dyDescent="0.3">
      <c r="A688" s="19">
        <v>372.17008797653955</v>
      </c>
      <c r="B688" s="19">
        <v>0</v>
      </c>
    </row>
    <row r="689" spans="1:2" x14ac:dyDescent="0.3">
      <c r="A689" s="19">
        <v>372.71260997067446</v>
      </c>
      <c r="B689" s="19">
        <v>0</v>
      </c>
    </row>
    <row r="690" spans="1:2" x14ac:dyDescent="0.3">
      <c r="A690" s="19">
        <v>373.25513196480938</v>
      </c>
      <c r="B690" s="19">
        <v>0</v>
      </c>
    </row>
    <row r="691" spans="1:2" x14ac:dyDescent="0.3">
      <c r="A691" s="19">
        <v>373.79765395894424</v>
      </c>
      <c r="B691" s="19">
        <v>0</v>
      </c>
    </row>
    <row r="692" spans="1:2" x14ac:dyDescent="0.3">
      <c r="A692" s="19">
        <v>374.34017595307915</v>
      </c>
      <c r="B692" s="19">
        <v>0</v>
      </c>
    </row>
    <row r="693" spans="1:2" x14ac:dyDescent="0.3">
      <c r="A693" s="19">
        <v>374.88269794721407</v>
      </c>
      <c r="B693" s="19">
        <v>0</v>
      </c>
    </row>
    <row r="694" spans="1:2" x14ac:dyDescent="0.3">
      <c r="A694" s="19">
        <v>375.42521994134893</v>
      </c>
      <c r="B694" s="19">
        <v>0</v>
      </c>
    </row>
    <row r="695" spans="1:2" x14ac:dyDescent="0.3">
      <c r="A695" s="19">
        <v>375.96774193548384</v>
      </c>
      <c r="B695" s="19">
        <v>0</v>
      </c>
    </row>
    <row r="696" spans="1:2" x14ac:dyDescent="0.3">
      <c r="A696" s="19">
        <v>376.51026392961876</v>
      </c>
      <c r="B696" s="19">
        <v>0</v>
      </c>
    </row>
    <row r="697" spans="1:2" x14ac:dyDescent="0.3">
      <c r="A697" s="19">
        <v>377.05278592375362</v>
      </c>
      <c r="B697" s="19">
        <v>0</v>
      </c>
    </row>
    <row r="698" spans="1:2" x14ac:dyDescent="0.3">
      <c r="A698" s="19">
        <v>377.59530791788853</v>
      </c>
      <c r="B698" s="19">
        <v>0</v>
      </c>
    </row>
    <row r="699" spans="1:2" x14ac:dyDescent="0.3">
      <c r="A699" s="19">
        <v>378.13782991202345</v>
      </c>
      <c r="B699" s="19">
        <v>0</v>
      </c>
    </row>
    <row r="700" spans="1:2" x14ac:dyDescent="0.3">
      <c r="A700" s="19">
        <v>378.68035190615831</v>
      </c>
      <c r="B700" s="19">
        <v>0</v>
      </c>
    </row>
    <row r="701" spans="1:2" x14ac:dyDescent="0.3">
      <c r="A701" s="19">
        <v>379.22287390029322</v>
      </c>
      <c r="B701" s="19">
        <v>0</v>
      </c>
    </row>
    <row r="702" spans="1:2" x14ac:dyDescent="0.3">
      <c r="A702" s="19">
        <v>379.76539589442814</v>
      </c>
      <c r="B702" s="19">
        <v>0</v>
      </c>
    </row>
    <row r="703" spans="1:2" x14ac:dyDescent="0.3">
      <c r="A703" s="19">
        <v>380.307917888563</v>
      </c>
      <c r="B703" s="19">
        <v>0</v>
      </c>
    </row>
    <row r="704" spans="1:2" x14ac:dyDescent="0.3">
      <c r="A704" s="19">
        <v>380.85043988269791</v>
      </c>
      <c r="B704" s="19">
        <v>0</v>
      </c>
    </row>
    <row r="705" spans="1:2" x14ac:dyDescent="0.3">
      <c r="A705" s="19">
        <v>381.39296187683283</v>
      </c>
      <c r="B705" s="19">
        <v>0</v>
      </c>
    </row>
    <row r="706" spans="1:2" x14ac:dyDescent="0.3">
      <c r="A706" s="19">
        <v>381.93548387096769</v>
      </c>
      <c r="B706" s="19">
        <v>0</v>
      </c>
    </row>
    <row r="707" spans="1:2" x14ac:dyDescent="0.3">
      <c r="A707" s="19">
        <v>382.4780058651026</v>
      </c>
      <c r="B707" s="19">
        <v>0</v>
      </c>
    </row>
    <row r="708" spans="1:2" x14ac:dyDescent="0.3">
      <c r="A708" s="19">
        <v>383.02052785923752</v>
      </c>
      <c r="B708" s="19">
        <v>0</v>
      </c>
    </row>
    <row r="709" spans="1:2" x14ac:dyDescent="0.3">
      <c r="A709" s="19">
        <v>383.56304985337243</v>
      </c>
      <c r="B709" s="19">
        <v>0</v>
      </c>
    </row>
    <row r="710" spans="1:2" x14ac:dyDescent="0.3">
      <c r="A710" s="19">
        <v>384.10557184750729</v>
      </c>
      <c r="B710" s="19">
        <v>0</v>
      </c>
    </row>
    <row r="711" spans="1:2" x14ac:dyDescent="0.3">
      <c r="A711" s="19">
        <v>384.64809384164221</v>
      </c>
      <c r="B711" s="19">
        <v>0</v>
      </c>
    </row>
    <row r="712" spans="1:2" x14ac:dyDescent="0.3">
      <c r="A712" s="19">
        <v>385.19061583577712</v>
      </c>
      <c r="B712" s="19">
        <v>0</v>
      </c>
    </row>
    <row r="713" spans="1:2" x14ac:dyDescent="0.3">
      <c r="A713" s="19">
        <v>385.73313782991198</v>
      </c>
      <c r="B713" s="19">
        <v>0</v>
      </c>
    </row>
    <row r="714" spans="1:2" x14ac:dyDescent="0.3">
      <c r="A714" s="19">
        <v>386.2756598240469</v>
      </c>
      <c r="B714" s="19">
        <v>0</v>
      </c>
    </row>
    <row r="715" spans="1:2" x14ac:dyDescent="0.3">
      <c r="A715" s="19">
        <v>386.81818181818181</v>
      </c>
      <c r="B715" s="19">
        <v>0</v>
      </c>
    </row>
    <row r="716" spans="1:2" x14ac:dyDescent="0.3">
      <c r="A716" s="19">
        <v>387.36070381231667</v>
      </c>
      <c r="B716" s="19">
        <v>0</v>
      </c>
    </row>
    <row r="717" spans="1:2" x14ac:dyDescent="0.3">
      <c r="A717" s="19">
        <v>387.90322580645159</v>
      </c>
      <c r="B717" s="19">
        <v>0</v>
      </c>
    </row>
    <row r="718" spans="1:2" x14ac:dyDescent="0.3">
      <c r="A718" s="19">
        <v>388.4457478005865</v>
      </c>
      <c r="B718" s="19">
        <v>0</v>
      </c>
    </row>
    <row r="719" spans="1:2" x14ac:dyDescent="0.3">
      <c r="A719" s="19">
        <v>388.98826979472136</v>
      </c>
      <c r="B719" s="19">
        <v>0</v>
      </c>
    </row>
    <row r="720" spans="1:2" x14ac:dyDescent="0.3">
      <c r="A720" s="19">
        <v>389.53079178885628</v>
      </c>
      <c r="B720" s="19">
        <v>0</v>
      </c>
    </row>
    <row r="721" spans="1:2" x14ac:dyDescent="0.3">
      <c r="A721" s="19">
        <v>390.07331378299119</v>
      </c>
      <c r="B721" s="19">
        <v>0</v>
      </c>
    </row>
    <row r="722" spans="1:2" x14ac:dyDescent="0.3">
      <c r="A722" s="19">
        <v>390.61583577712605</v>
      </c>
      <c r="B722" s="19">
        <v>0</v>
      </c>
    </row>
    <row r="723" spans="1:2" x14ac:dyDescent="0.3">
      <c r="A723" s="19">
        <v>391.15835777126097</v>
      </c>
      <c r="B723" s="19">
        <v>0</v>
      </c>
    </row>
    <row r="724" spans="1:2" x14ac:dyDescent="0.3">
      <c r="A724" s="19">
        <v>391.70087976539588</v>
      </c>
      <c r="B724" s="19">
        <v>0</v>
      </c>
    </row>
    <row r="725" spans="1:2" x14ac:dyDescent="0.3">
      <c r="A725" s="19">
        <v>392.24340175953074</v>
      </c>
      <c r="B725" s="19">
        <v>0</v>
      </c>
    </row>
    <row r="726" spans="1:2" x14ac:dyDescent="0.3">
      <c r="A726" s="19">
        <v>392.78592375366566</v>
      </c>
      <c r="B726" s="19">
        <v>0</v>
      </c>
    </row>
    <row r="727" spans="1:2" x14ac:dyDescent="0.3">
      <c r="A727" s="19">
        <v>393.32844574780057</v>
      </c>
      <c r="B727" s="19">
        <v>0</v>
      </c>
    </row>
    <row r="728" spans="1:2" x14ac:dyDescent="0.3">
      <c r="A728" s="19">
        <v>393.87096774193543</v>
      </c>
      <c r="B728" s="19">
        <v>0</v>
      </c>
    </row>
    <row r="729" spans="1:2" x14ac:dyDescent="0.3">
      <c r="A729" s="19">
        <v>394.41348973607035</v>
      </c>
      <c r="B729" s="19">
        <v>0</v>
      </c>
    </row>
    <row r="730" spans="1:2" x14ac:dyDescent="0.3">
      <c r="A730" s="19">
        <v>394.95601173020526</v>
      </c>
      <c r="B730" s="19">
        <v>0</v>
      </c>
    </row>
    <row r="731" spans="1:2" x14ac:dyDescent="0.3">
      <c r="A731" s="19">
        <v>395.49853372434012</v>
      </c>
      <c r="B731" s="19">
        <v>0</v>
      </c>
    </row>
    <row r="732" spans="1:2" x14ac:dyDescent="0.3">
      <c r="A732" s="19">
        <v>396.04105571847504</v>
      </c>
      <c r="B732" s="19">
        <v>0</v>
      </c>
    </row>
    <row r="733" spans="1:2" x14ac:dyDescent="0.3">
      <c r="A733" s="19">
        <v>396.58357771260995</v>
      </c>
      <c r="B733" s="19">
        <v>0</v>
      </c>
    </row>
    <row r="734" spans="1:2" x14ac:dyDescent="0.3">
      <c r="A734" s="19">
        <v>397.12609970674487</v>
      </c>
      <c r="B734" s="19">
        <v>0</v>
      </c>
    </row>
    <row r="735" spans="1:2" x14ac:dyDescent="0.3">
      <c r="A735" s="19">
        <v>397.66862170087973</v>
      </c>
      <c r="B735" s="19">
        <v>0</v>
      </c>
    </row>
    <row r="736" spans="1:2" x14ac:dyDescent="0.3">
      <c r="A736" s="19">
        <v>398.21114369501464</v>
      </c>
      <c r="B736" s="19">
        <v>0</v>
      </c>
    </row>
    <row r="737" spans="1:2" x14ac:dyDescent="0.3">
      <c r="A737" s="19">
        <v>398.75366568914956</v>
      </c>
      <c r="B737" s="19">
        <v>0</v>
      </c>
    </row>
    <row r="738" spans="1:2" x14ac:dyDescent="0.3">
      <c r="A738" s="19">
        <v>399.29618768328442</v>
      </c>
      <c r="B738" s="19">
        <v>0</v>
      </c>
    </row>
    <row r="739" spans="1:2" x14ac:dyDescent="0.3">
      <c r="A739" s="19">
        <v>399.83870967741933</v>
      </c>
      <c r="B739" s="19">
        <v>0</v>
      </c>
    </row>
    <row r="740" spans="1:2" x14ac:dyDescent="0.3">
      <c r="A740" s="19">
        <v>400.38123167155425</v>
      </c>
      <c r="B740" s="19">
        <v>0</v>
      </c>
    </row>
    <row r="741" spans="1:2" x14ac:dyDescent="0.3">
      <c r="A741" s="19">
        <v>400.92375366568911</v>
      </c>
      <c r="B741" s="19">
        <v>0</v>
      </c>
    </row>
    <row r="742" spans="1:2" x14ac:dyDescent="0.3">
      <c r="A742" s="19">
        <v>401.46627565982402</v>
      </c>
      <c r="B742" s="19">
        <v>0</v>
      </c>
    </row>
    <row r="743" spans="1:2" x14ac:dyDescent="0.3">
      <c r="A743" s="19">
        <v>402.00879765395894</v>
      </c>
      <c r="B743" s="19">
        <v>0</v>
      </c>
    </row>
    <row r="744" spans="1:2" x14ac:dyDescent="0.3">
      <c r="A744" s="19">
        <v>402.55131964809379</v>
      </c>
      <c r="B744" s="19">
        <v>0</v>
      </c>
    </row>
    <row r="745" spans="1:2" x14ac:dyDescent="0.3">
      <c r="A745" s="19">
        <v>403.09384164222871</v>
      </c>
      <c r="B745" s="19">
        <v>0</v>
      </c>
    </row>
    <row r="746" spans="1:2" x14ac:dyDescent="0.3">
      <c r="A746" s="19">
        <v>403.63636363636363</v>
      </c>
      <c r="B746" s="19">
        <v>0</v>
      </c>
    </row>
    <row r="747" spans="1:2" x14ac:dyDescent="0.3">
      <c r="A747" s="19">
        <v>404.17888563049848</v>
      </c>
      <c r="B747" s="19">
        <v>0</v>
      </c>
    </row>
    <row r="748" spans="1:2" x14ac:dyDescent="0.3">
      <c r="A748" s="19">
        <v>404.7214076246334</v>
      </c>
      <c r="B748" s="19">
        <v>0</v>
      </c>
    </row>
    <row r="749" spans="1:2" x14ac:dyDescent="0.3">
      <c r="A749" s="19">
        <v>405.26392961876832</v>
      </c>
      <c r="B749" s="19">
        <v>0</v>
      </c>
    </row>
    <row r="750" spans="1:2" x14ac:dyDescent="0.3">
      <c r="A750" s="19">
        <v>405.80645161290317</v>
      </c>
      <c r="B750" s="19">
        <v>0</v>
      </c>
    </row>
    <row r="751" spans="1:2" x14ac:dyDescent="0.3">
      <c r="A751" s="19">
        <v>406.34897360703809</v>
      </c>
      <c r="B751" s="19">
        <v>0</v>
      </c>
    </row>
    <row r="752" spans="1:2" x14ac:dyDescent="0.3">
      <c r="A752" s="19">
        <v>406.89149560117301</v>
      </c>
      <c r="B752" s="19">
        <v>0</v>
      </c>
    </row>
    <row r="753" spans="1:2" x14ac:dyDescent="0.3">
      <c r="A753" s="19">
        <v>407.43401759530786</v>
      </c>
      <c r="B753" s="19">
        <v>0</v>
      </c>
    </row>
    <row r="754" spans="1:2" x14ac:dyDescent="0.3">
      <c r="A754" s="19">
        <v>407.97653958944278</v>
      </c>
      <c r="B754" s="19">
        <v>0</v>
      </c>
    </row>
    <row r="755" spans="1:2" x14ac:dyDescent="0.3">
      <c r="A755" s="19">
        <v>408.5190615835777</v>
      </c>
      <c r="B755" s="19">
        <v>0</v>
      </c>
    </row>
    <row r="756" spans="1:2" x14ac:dyDescent="0.3">
      <c r="A756" s="19">
        <v>409.06158357771255</v>
      </c>
      <c r="B756" s="19">
        <v>0</v>
      </c>
    </row>
    <row r="757" spans="1:2" x14ac:dyDescent="0.3">
      <c r="A757" s="19">
        <v>409.60410557184747</v>
      </c>
      <c r="B757" s="19">
        <v>0</v>
      </c>
    </row>
    <row r="758" spans="1:2" x14ac:dyDescent="0.3">
      <c r="A758" s="19">
        <v>410.14662756598239</v>
      </c>
      <c r="B758" s="19">
        <v>0</v>
      </c>
    </row>
    <row r="759" spans="1:2" x14ac:dyDescent="0.3">
      <c r="A759" s="19">
        <v>410.6891495601173</v>
      </c>
      <c r="B759" s="19">
        <v>0</v>
      </c>
    </row>
    <row r="760" spans="1:2" x14ac:dyDescent="0.3">
      <c r="A760" s="19">
        <v>411.23167155425216</v>
      </c>
      <c r="B760" s="19">
        <v>0</v>
      </c>
    </row>
    <row r="761" spans="1:2" x14ac:dyDescent="0.3">
      <c r="A761" s="19">
        <v>411.77419354838707</v>
      </c>
      <c r="B761" s="19">
        <v>0</v>
      </c>
    </row>
    <row r="762" spans="1:2" x14ac:dyDescent="0.3">
      <c r="A762" s="19">
        <v>412.31671554252199</v>
      </c>
      <c r="B762" s="19">
        <v>0</v>
      </c>
    </row>
    <row r="763" spans="1:2" x14ac:dyDescent="0.3">
      <c r="A763" s="19">
        <v>412.85923753665685</v>
      </c>
      <c r="B763" s="19">
        <v>0</v>
      </c>
    </row>
    <row r="764" spans="1:2" x14ac:dyDescent="0.3">
      <c r="A764" s="19">
        <v>413.40175953079176</v>
      </c>
      <c r="B764" s="19">
        <v>0</v>
      </c>
    </row>
    <row r="765" spans="1:2" x14ac:dyDescent="0.3">
      <c r="A765" s="19">
        <v>413.94428152492668</v>
      </c>
      <c r="B765" s="19">
        <v>0</v>
      </c>
    </row>
    <row r="766" spans="1:2" x14ac:dyDescent="0.3">
      <c r="A766" s="19">
        <v>414.48680351906154</v>
      </c>
      <c r="B766" s="19">
        <v>0</v>
      </c>
    </row>
    <row r="767" spans="1:2" x14ac:dyDescent="0.3">
      <c r="A767" s="19">
        <v>415.02932551319645</v>
      </c>
      <c r="B767" s="19">
        <v>0</v>
      </c>
    </row>
    <row r="768" spans="1:2" x14ac:dyDescent="0.3">
      <c r="A768" s="19">
        <v>415.57184750733137</v>
      </c>
      <c r="B768" s="19">
        <v>0</v>
      </c>
    </row>
    <row r="769" spans="1:2" x14ac:dyDescent="0.3">
      <c r="A769" s="19">
        <v>416.11436950146623</v>
      </c>
      <c r="B769" s="19">
        <v>0</v>
      </c>
    </row>
    <row r="770" spans="1:2" x14ac:dyDescent="0.3">
      <c r="A770" s="19">
        <v>416.65689149560114</v>
      </c>
      <c r="B770" s="19">
        <v>0</v>
      </c>
    </row>
    <row r="771" spans="1:2" x14ac:dyDescent="0.3">
      <c r="A771" s="19">
        <v>417.19941348973606</v>
      </c>
      <c r="B771" s="19">
        <v>0</v>
      </c>
    </row>
    <row r="772" spans="1:2" x14ac:dyDescent="0.3">
      <c r="A772" s="19">
        <v>417.74193548387092</v>
      </c>
      <c r="B772" s="19">
        <v>0</v>
      </c>
    </row>
    <row r="773" spans="1:2" x14ac:dyDescent="0.3">
      <c r="A773" s="19">
        <v>418.28445747800583</v>
      </c>
      <c r="B773" s="19">
        <v>0</v>
      </c>
    </row>
    <row r="774" spans="1:2" x14ac:dyDescent="0.3">
      <c r="A774" s="19">
        <v>418.82697947214075</v>
      </c>
      <c r="B774" s="19">
        <v>0</v>
      </c>
    </row>
    <row r="775" spans="1:2" x14ac:dyDescent="0.3">
      <c r="A775" s="19">
        <v>419.36950146627561</v>
      </c>
      <c r="B775" s="19">
        <v>0</v>
      </c>
    </row>
    <row r="776" spans="1:2" x14ac:dyDescent="0.3">
      <c r="A776" s="19">
        <v>419.91202346041052</v>
      </c>
      <c r="B776" s="19">
        <v>0</v>
      </c>
    </row>
    <row r="777" spans="1:2" x14ac:dyDescent="0.3">
      <c r="A777" s="19">
        <v>420.45454545454544</v>
      </c>
      <c r="B777" s="19">
        <v>0</v>
      </c>
    </row>
    <row r="778" spans="1:2" x14ac:dyDescent="0.3">
      <c r="A778" s="19">
        <v>420.9970674486803</v>
      </c>
      <c r="B778" s="19">
        <v>0</v>
      </c>
    </row>
    <row r="779" spans="1:2" x14ac:dyDescent="0.3">
      <c r="A779" s="19">
        <v>421.53958944281521</v>
      </c>
      <c r="B779" s="19">
        <v>0</v>
      </c>
    </row>
    <row r="780" spans="1:2" x14ac:dyDescent="0.3">
      <c r="A780" s="19">
        <v>422.08211143695013</v>
      </c>
      <c r="B780" s="19">
        <v>0</v>
      </c>
    </row>
    <row r="781" spans="1:2" x14ac:dyDescent="0.3">
      <c r="A781" s="19">
        <v>422.62463343108499</v>
      </c>
      <c r="B781" s="19">
        <v>0</v>
      </c>
    </row>
    <row r="782" spans="1:2" x14ac:dyDescent="0.3">
      <c r="A782" s="19">
        <v>423.1671554252199</v>
      </c>
      <c r="B782" s="19">
        <v>0</v>
      </c>
    </row>
    <row r="783" spans="1:2" x14ac:dyDescent="0.3">
      <c r="A783" s="19">
        <v>423.70967741935482</v>
      </c>
      <c r="B783" s="19">
        <v>0</v>
      </c>
    </row>
    <row r="784" spans="1:2" x14ac:dyDescent="0.3">
      <c r="A784" s="19">
        <v>424.25219941348973</v>
      </c>
      <c r="B784" s="19">
        <v>0</v>
      </c>
    </row>
    <row r="785" spans="1:2" x14ac:dyDescent="0.3">
      <c r="A785" s="19">
        <v>424.79472140762459</v>
      </c>
      <c r="B785" s="19">
        <v>0</v>
      </c>
    </row>
    <row r="786" spans="1:2" x14ac:dyDescent="0.3">
      <c r="A786" s="19">
        <v>425.33724340175951</v>
      </c>
      <c r="B786" s="19">
        <v>0</v>
      </c>
    </row>
    <row r="787" spans="1:2" x14ac:dyDescent="0.3">
      <c r="A787" s="19">
        <v>425.87976539589442</v>
      </c>
      <c r="B787" s="19">
        <v>0</v>
      </c>
    </row>
    <row r="788" spans="1:2" x14ac:dyDescent="0.3">
      <c r="A788" s="19">
        <v>426.42228739002928</v>
      </c>
      <c r="B788" s="19">
        <v>0</v>
      </c>
    </row>
    <row r="789" spans="1:2" x14ac:dyDescent="0.3">
      <c r="A789" s="19">
        <v>426.9648093841642</v>
      </c>
      <c r="B789" s="19">
        <v>0</v>
      </c>
    </row>
    <row r="790" spans="1:2" x14ac:dyDescent="0.3">
      <c r="A790" s="19">
        <v>427.50733137829911</v>
      </c>
      <c r="B790" s="19">
        <v>0</v>
      </c>
    </row>
    <row r="791" spans="1:2" x14ac:dyDescent="0.3">
      <c r="A791" s="19">
        <v>428.04985337243397</v>
      </c>
      <c r="B791" s="19">
        <v>0</v>
      </c>
    </row>
    <row r="792" spans="1:2" x14ac:dyDescent="0.3">
      <c r="A792" s="19">
        <v>428.59237536656889</v>
      </c>
      <c r="B792" s="19">
        <v>0</v>
      </c>
    </row>
    <row r="793" spans="1:2" x14ac:dyDescent="0.3">
      <c r="A793" s="19">
        <v>429.1348973607038</v>
      </c>
      <c r="B793" s="19">
        <v>0</v>
      </c>
    </row>
    <row r="794" spans="1:2" x14ac:dyDescent="0.3">
      <c r="A794" s="19">
        <v>429.67741935483866</v>
      </c>
      <c r="B794" s="19">
        <v>0</v>
      </c>
    </row>
    <row r="795" spans="1:2" x14ac:dyDescent="0.3">
      <c r="A795" s="19">
        <v>430.21994134897358</v>
      </c>
      <c r="B795" s="19">
        <v>0</v>
      </c>
    </row>
    <row r="796" spans="1:2" x14ac:dyDescent="0.3">
      <c r="A796" s="19">
        <v>430.76246334310849</v>
      </c>
      <c r="B796" s="19">
        <v>0</v>
      </c>
    </row>
    <row r="797" spans="1:2" x14ac:dyDescent="0.3">
      <c r="A797" s="19">
        <v>431.30498533724335</v>
      </c>
      <c r="B797" s="19">
        <v>0</v>
      </c>
    </row>
    <row r="798" spans="1:2" x14ac:dyDescent="0.3">
      <c r="A798" s="19">
        <v>431.84750733137827</v>
      </c>
      <c r="B798" s="19">
        <v>0</v>
      </c>
    </row>
    <row r="799" spans="1:2" x14ac:dyDescent="0.3">
      <c r="A799" s="19">
        <v>432.39002932551318</v>
      </c>
      <c r="B799" s="19">
        <v>0</v>
      </c>
    </row>
    <row r="800" spans="1:2" x14ac:dyDescent="0.3">
      <c r="A800" s="19">
        <v>432.93255131964804</v>
      </c>
      <c r="B800" s="19">
        <v>0</v>
      </c>
    </row>
    <row r="801" spans="1:2" x14ac:dyDescent="0.3">
      <c r="A801" s="19">
        <v>433.47507331378296</v>
      </c>
      <c r="B801" s="19">
        <v>0</v>
      </c>
    </row>
    <row r="802" spans="1:2" x14ac:dyDescent="0.3">
      <c r="A802" s="19">
        <v>434.01759530791787</v>
      </c>
      <c r="B802" s="19">
        <v>0</v>
      </c>
    </row>
    <row r="803" spans="1:2" x14ac:dyDescent="0.3">
      <c r="A803" s="19">
        <v>434.56011730205273</v>
      </c>
      <c r="B803" s="19">
        <v>0</v>
      </c>
    </row>
    <row r="804" spans="1:2" x14ac:dyDescent="0.3">
      <c r="A804" s="19">
        <v>435.10263929618765</v>
      </c>
      <c r="B804" s="19">
        <v>0</v>
      </c>
    </row>
    <row r="805" spans="1:2" x14ac:dyDescent="0.3">
      <c r="A805" s="19">
        <v>435.64516129032256</v>
      </c>
      <c r="B805" s="19">
        <v>0</v>
      </c>
    </row>
    <row r="806" spans="1:2" x14ac:dyDescent="0.3">
      <c r="A806" s="19">
        <v>436.18768328445742</v>
      </c>
      <c r="B806" s="19">
        <v>0</v>
      </c>
    </row>
    <row r="807" spans="1:2" x14ac:dyDescent="0.3">
      <c r="A807" s="19">
        <v>436.73020527859234</v>
      </c>
      <c r="B807" s="19">
        <v>0</v>
      </c>
    </row>
    <row r="808" spans="1:2" x14ac:dyDescent="0.3">
      <c r="A808" s="19">
        <v>437.27272727272725</v>
      </c>
      <c r="B808" s="19">
        <v>0</v>
      </c>
    </row>
    <row r="809" spans="1:2" x14ac:dyDescent="0.3">
      <c r="A809" s="19">
        <v>437.81524926686217</v>
      </c>
      <c r="B809" s="19">
        <v>0</v>
      </c>
    </row>
    <row r="810" spans="1:2" x14ac:dyDescent="0.3">
      <c r="A810" s="19">
        <v>438.35777126099703</v>
      </c>
      <c r="B810" s="19">
        <v>0</v>
      </c>
    </row>
    <row r="811" spans="1:2" x14ac:dyDescent="0.3">
      <c r="A811" s="19">
        <v>438.90029325513194</v>
      </c>
      <c r="B811" s="19">
        <v>0</v>
      </c>
    </row>
    <row r="812" spans="1:2" x14ac:dyDescent="0.3">
      <c r="A812" s="19">
        <v>439.44281524926686</v>
      </c>
      <c r="B812" s="19">
        <v>0</v>
      </c>
    </row>
    <row r="813" spans="1:2" x14ac:dyDescent="0.3">
      <c r="A813" s="19">
        <v>439.98533724340172</v>
      </c>
      <c r="B813" s="19">
        <v>0</v>
      </c>
    </row>
    <row r="814" spans="1:2" x14ac:dyDescent="0.3">
      <c r="A814" s="19">
        <v>440.52785923753663</v>
      </c>
      <c r="B814" s="19">
        <v>0</v>
      </c>
    </row>
    <row r="815" spans="1:2" x14ac:dyDescent="0.3">
      <c r="A815" s="19">
        <v>441.07038123167155</v>
      </c>
      <c r="B815" s="19">
        <v>0</v>
      </c>
    </row>
    <row r="816" spans="1:2" x14ac:dyDescent="0.3">
      <c r="A816" s="19">
        <v>441.61290322580641</v>
      </c>
      <c r="B816" s="19">
        <v>0</v>
      </c>
    </row>
    <row r="817" spans="1:2" x14ac:dyDescent="0.3">
      <c r="A817" s="19">
        <v>442.15542521994132</v>
      </c>
      <c r="B817" s="19">
        <v>0</v>
      </c>
    </row>
    <row r="818" spans="1:2" x14ac:dyDescent="0.3">
      <c r="A818" s="19">
        <v>442.69794721407624</v>
      </c>
      <c r="B818" s="19">
        <v>0</v>
      </c>
    </row>
    <row r="819" spans="1:2" x14ac:dyDescent="0.3">
      <c r="A819" s="19">
        <v>443.2404692082111</v>
      </c>
      <c r="B819" s="19">
        <v>0</v>
      </c>
    </row>
    <row r="820" spans="1:2" x14ac:dyDescent="0.3">
      <c r="A820" s="19">
        <v>443.78299120234601</v>
      </c>
      <c r="B820" s="19">
        <v>0</v>
      </c>
    </row>
    <row r="821" spans="1:2" x14ac:dyDescent="0.3">
      <c r="A821" s="19">
        <v>444.32551319648093</v>
      </c>
      <c r="B821" s="19">
        <v>0</v>
      </c>
    </row>
    <row r="822" spans="1:2" x14ac:dyDescent="0.3">
      <c r="A822" s="19">
        <v>444.86803519061579</v>
      </c>
      <c r="B822" s="19">
        <v>0</v>
      </c>
    </row>
    <row r="823" spans="1:2" x14ac:dyDescent="0.3">
      <c r="A823" s="19">
        <v>445.4105571847507</v>
      </c>
      <c r="B823" s="19">
        <v>0</v>
      </c>
    </row>
    <row r="824" spans="1:2" x14ac:dyDescent="0.3">
      <c r="A824" s="19">
        <v>445.95307917888562</v>
      </c>
      <c r="B824" s="19">
        <v>0</v>
      </c>
    </row>
    <row r="825" spans="1:2" x14ac:dyDescent="0.3">
      <c r="A825" s="19">
        <v>446.49560117302048</v>
      </c>
      <c r="B825" s="19">
        <v>0</v>
      </c>
    </row>
    <row r="826" spans="1:2" x14ac:dyDescent="0.3">
      <c r="A826" s="19">
        <v>447.03812316715539</v>
      </c>
      <c r="B826" s="19">
        <v>0</v>
      </c>
    </row>
    <row r="827" spans="1:2" x14ac:dyDescent="0.3">
      <c r="A827" s="19">
        <v>447.58064516129031</v>
      </c>
      <c r="B827" s="19">
        <v>0</v>
      </c>
    </row>
    <row r="828" spans="1:2" x14ac:dyDescent="0.3">
      <c r="A828" s="19">
        <v>448.12316715542516</v>
      </c>
      <c r="B828" s="19">
        <v>0</v>
      </c>
    </row>
    <row r="829" spans="1:2" x14ac:dyDescent="0.3">
      <c r="A829" s="19">
        <v>448.66568914956008</v>
      </c>
      <c r="B829" s="19">
        <v>0</v>
      </c>
    </row>
    <row r="830" spans="1:2" x14ac:dyDescent="0.3">
      <c r="A830" s="19">
        <v>449.208211143695</v>
      </c>
      <c r="B830" s="19">
        <v>0</v>
      </c>
    </row>
    <row r="831" spans="1:2" x14ac:dyDescent="0.3">
      <c r="A831" s="19">
        <v>449.75073313782985</v>
      </c>
      <c r="B831" s="19">
        <v>0</v>
      </c>
    </row>
    <row r="832" spans="1:2" x14ac:dyDescent="0.3">
      <c r="A832" s="19">
        <v>450.29325513196477</v>
      </c>
      <c r="B832" s="19">
        <v>0</v>
      </c>
    </row>
    <row r="833" spans="1:2" x14ac:dyDescent="0.3">
      <c r="A833" s="19">
        <v>450.83577712609969</v>
      </c>
      <c r="B833" s="19">
        <v>0</v>
      </c>
    </row>
    <row r="834" spans="1:2" x14ac:dyDescent="0.3">
      <c r="A834" s="19">
        <v>451.3782991202346</v>
      </c>
      <c r="B834" s="19">
        <v>0</v>
      </c>
    </row>
    <row r="835" spans="1:2" x14ac:dyDescent="0.3">
      <c r="A835" s="19">
        <v>451.92082111436946</v>
      </c>
      <c r="B835" s="19">
        <v>0</v>
      </c>
    </row>
    <row r="836" spans="1:2" x14ac:dyDescent="0.3">
      <c r="A836" s="19">
        <v>452.46334310850438</v>
      </c>
      <c r="B836" s="19">
        <v>0</v>
      </c>
    </row>
    <row r="837" spans="1:2" x14ac:dyDescent="0.3">
      <c r="A837" s="19">
        <v>453.00586510263929</v>
      </c>
      <c r="B837" s="19">
        <v>0</v>
      </c>
    </row>
    <row r="838" spans="1:2" x14ac:dyDescent="0.3">
      <c r="A838" s="19">
        <v>453.54838709677415</v>
      </c>
      <c r="B838" s="19">
        <v>0</v>
      </c>
    </row>
    <row r="839" spans="1:2" x14ac:dyDescent="0.3">
      <c r="A839" s="19">
        <v>454.09090909090907</v>
      </c>
      <c r="B839" s="19">
        <v>0</v>
      </c>
    </row>
    <row r="840" spans="1:2" x14ac:dyDescent="0.3">
      <c r="A840" s="19">
        <v>454.63343108504398</v>
      </c>
      <c r="B840" s="19">
        <v>0</v>
      </c>
    </row>
    <row r="841" spans="1:2" x14ac:dyDescent="0.3">
      <c r="A841" s="19">
        <v>455.17595307917884</v>
      </c>
      <c r="B841" s="19">
        <v>0</v>
      </c>
    </row>
    <row r="842" spans="1:2" x14ac:dyDescent="0.3">
      <c r="A842" s="19">
        <v>455.71847507331375</v>
      </c>
      <c r="B842" s="19">
        <v>0</v>
      </c>
    </row>
    <row r="843" spans="1:2" x14ac:dyDescent="0.3">
      <c r="A843" s="19">
        <v>456.26099706744867</v>
      </c>
      <c r="B843" s="19">
        <v>0</v>
      </c>
    </row>
    <row r="844" spans="1:2" x14ac:dyDescent="0.3">
      <c r="A844" s="19">
        <v>456.80351906158353</v>
      </c>
      <c r="B844" s="19">
        <v>0</v>
      </c>
    </row>
    <row r="845" spans="1:2" x14ac:dyDescent="0.3">
      <c r="A845" s="19">
        <v>457.34604105571844</v>
      </c>
      <c r="B845" s="19">
        <v>0</v>
      </c>
    </row>
    <row r="846" spans="1:2" x14ac:dyDescent="0.3">
      <c r="A846" s="19">
        <v>457.88856304985336</v>
      </c>
      <c r="B846" s="19">
        <v>0</v>
      </c>
    </row>
    <row r="847" spans="1:2" x14ac:dyDescent="0.3">
      <c r="A847" s="19">
        <v>458.43108504398822</v>
      </c>
      <c r="B847" s="19">
        <v>0</v>
      </c>
    </row>
    <row r="848" spans="1:2" x14ac:dyDescent="0.3">
      <c r="A848" s="19">
        <v>458.97360703812313</v>
      </c>
      <c r="B848" s="19">
        <v>0</v>
      </c>
    </row>
    <row r="849" spans="1:2" x14ac:dyDescent="0.3">
      <c r="A849" s="19">
        <v>459.51612903225805</v>
      </c>
      <c r="B849" s="19">
        <v>0</v>
      </c>
    </row>
    <row r="850" spans="1:2" x14ac:dyDescent="0.3">
      <c r="A850" s="19">
        <v>460.05865102639291</v>
      </c>
      <c r="B850" s="19">
        <v>0</v>
      </c>
    </row>
    <row r="851" spans="1:2" x14ac:dyDescent="0.3">
      <c r="A851" s="19">
        <v>460.60117302052782</v>
      </c>
      <c r="B851" s="19">
        <v>0</v>
      </c>
    </row>
    <row r="852" spans="1:2" x14ac:dyDescent="0.3">
      <c r="A852" s="19">
        <v>461.14369501466274</v>
      </c>
      <c r="B852" s="19">
        <v>0</v>
      </c>
    </row>
    <row r="853" spans="1:2" x14ac:dyDescent="0.3">
      <c r="A853" s="19">
        <v>461.6862170087976</v>
      </c>
      <c r="B853" s="19">
        <v>0</v>
      </c>
    </row>
    <row r="854" spans="1:2" x14ac:dyDescent="0.3">
      <c r="A854" s="19">
        <v>462.22873900293251</v>
      </c>
      <c r="B854" s="19">
        <v>0</v>
      </c>
    </row>
    <row r="855" spans="1:2" x14ac:dyDescent="0.3">
      <c r="A855" s="19">
        <v>462.77126099706743</v>
      </c>
      <c r="B855" s="19">
        <v>0</v>
      </c>
    </row>
    <row r="856" spans="1:2" x14ac:dyDescent="0.3">
      <c r="A856" s="19">
        <v>463.31378299120229</v>
      </c>
      <c r="B856" s="19">
        <v>0</v>
      </c>
    </row>
    <row r="857" spans="1:2" x14ac:dyDescent="0.3">
      <c r="A857" s="19">
        <v>463.8563049853372</v>
      </c>
      <c r="B857" s="19">
        <v>0</v>
      </c>
    </row>
    <row r="858" spans="1:2" x14ac:dyDescent="0.3">
      <c r="A858" s="19">
        <v>464.39882697947212</v>
      </c>
      <c r="B858" s="19">
        <v>0</v>
      </c>
    </row>
    <row r="859" spans="1:2" x14ac:dyDescent="0.3">
      <c r="A859" s="19">
        <v>464.94134897360698</v>
      </c>
      <c r="B859" s="19">
        <v>0</v>
      </c>
    </row>
    <row r="860" spans="1:2" x14ac:dyDescent="0.3">
      <c r="A860" s="19">
        <v>465.48387096774189</v>
      </c>
      <c r="B860" s="19">
        <v>0</v>
      </c>
    </row>
    <row r="861" spans="1:2" x14ac:dyDescent="0.3">
      <c r="A861" s="19">
        <v>466.02639296187681</v>
      </c>
      <c r="B861" s="19">
        <v>0</v>
      </c>
    </row>
    <row r="862" spans="1:2" x14ac:dyDescent="0.3">
      <c r="A862" s="19">
        <v>466.56891495601172</v>
      </c>
      <c r="B862" s="19">
        <v>0</v>
      </c>
    </row>
    <row r="863" spans="1:2" x14ac:dyDescent="0.3">
      <c r="A863" s="19">
        <v>467.11143695014658</v>
      </c>
      <c r="B863" s="19">
        <v>0</v>
      </c>
    </row>
    <row r="864" spans="1:2" x14ac:dyDescent="0.3">
      <c r="A864" s="19">
        <v>467.6539589442815</v>
      </c>
      <c r="B864" s="19">
        <v>0</v>
      </c>
    </row>
    <row r="865" spans="1:2" x14ac:dyDescent="0.3">
      <c r="A865" s="19">
        <v>468.19648093841641</v>
      </c>
      <c r="B865" s="19">
        <v>0</v>
      </c>
    </row>
    <row r="866" spans="1:2" x14ac:dyDescent="0.3">
      <c r="A866" s="19">
        <v>468.73900293255127</v>
      </c>
      <c r="B866" s="19">
        <v>0</v>
      </c>
    </row>
    <row r="867" spans="1:2" x14ac:dyDescent="0.3">
      <c r="A867" s="19">
        <v>469.28152492668619</v>
      </c>
      <c r="B867" s="19">
        <v>0</v>
      </c>
    </row>
    <row r="868" spans="1:2" x14ac:dyDescent="0.3">
      <c r="A868" s="19">
        <v>469.8240469208211</v>
      </c>
      <c r="B868" s="19">
        <v>0</v>
      </c>
    </row>
    <row r="869" spans="1:2" x14ac:dyDescent="0.3">
      <c r="A869" s="19">
        <v>470.36656891495596</v>
      </c>
      <c r="B869" s="19">
        <v>0</v>
      </c>
    </row>
    <row r="870" spans="1:2" x14ac:dyDescent="0.3">
      <c r="A870" s="19">
        <v>470.90909090909088</v>
      </c>
      <c r="B870" s="19">
        <v>0</v>
      </c>
    </row>
    <row r="871" spans="1:2" x14ac:dyDescent="0.3">
      <c r="A871" s="19">
        <v>471.45161290322579</v>
      </c>
      <c r="B871" s="19">
        <v>0</v>
      </c>
    </row>
    <row r="872" spans="1:2" x14ac:dyDescent="0.3">
      <c r="A872" s="19">
        <v>471.99413489736065</v>
      </c>
      <c r="B872" s="19">
        <v>0</v>
      </c>
    </row>
    <row r="873" spans="1:2" x14ac:dyDescent="0.3">
      <c r="A873" s="19">
        <v>472.53665689149557</v>
      </c>
      <c r="B873" s="19">
        <v>0</v>
      </c>
    </row>
    <row r="874" spans="1:2" x14ac:dyDescent="0.3">
      <c r="A874" s="19">
        <v>473.07917888563048</v>
      </c>
      <c r="B874" s="19">
        <v>0</v>
      </c>
    </row>
    <row r="875" spans="1:2" x14ac:dyDescent="0.3">
      <c r="A875" s="19">
        <v>473.62170087976534</v>
      </c>
      <c r="B875" s="19">
        <v>0</v>
      </c>
    </row>
    <row r="876" spans="1:2" x14ac:dyDescent="0.3">
      <c r="A876" s="19">
        <v>474.16422287390026</v>
      </c>
      <c r="B876" s="19">
        <v>0</v>
      </c>
    </row>
    <row r="877" spans="1:2" x14ac:dyDescent="0.3">
      <c r="A877" s="19">
        <v>474.70674486803517</v>
      </c>
      <c r="B877" s="19">
        <v>0</v>
      </c>
    </row>
    <row r="878" spans="1:2" x14ac:dyDescent="0.3">
      <c r="A878" s="19">
        <v>475.24926686217003</v>
      </c>
      <c r="B878" s="19">
        <v>0</v>
      </c>
    </row>
    <row r="879" spans="1:2" x14ac:dyDescent="0.3">
      <c r="A879" s="19">
        <v>475.79178885630495</v>
      </c>
      <c r="B879" s="19">
        <v>0</v>
      </c>
    </row>
    <row r="880" spans="1:2" x14ac:dyDescent="0.3">
      <c r="A880" s="19">
        <v>476.33431085043986</v>
      </c>
      <c r="B880" s="19">
        <v>0</v>
      </c>
    </row>
    <row r="881" spans="1:2" x14ac:dyDescent="0.3">
      <c r="A881" s="19">
        <v>476.87683284457472</v>
      </c>
      <c r="B881" s="19">
        <v>0</v>
      </c>
    </row>
    <row r="882" spans="1:2" x14ac:dyDescent="0.3">
      <c r="A882" s="19">
        <v>477.41935483870964</v>
      </c>
      <c r="B882" s="19">
        <v>0</v>
      </c>
    </row>
    <row r="883" spans="1:2" x14ac:dyDescent="0.3">
      <c r="A883" s="19">
        <v>477.96187683284455</v>
      </c>
      <c r="B883" s="19">
        <v>0</v>
      </c>
    </row>
    <row r="884" spans="1:2" x14ac:dyDescent="0.3">
      <c r="A884" s="19">
        <v>478.50439882697941</v>
      </c>
      <c r="B884" s="19">
        <v>0</v>
      </c>
    </row>
    <row r="885" spans="1:2" x14ac:dyDescent="0.3">
      <c r="A885" s="19">
        <v>479.04692082111433</v>
      </c>
      <c r="B885" s="19">
        <v>0</v>
      </c>
    </row>
    <row r="886" spans="1:2" x14ac:dyDescent="0.3">
      <c r="A886" s="19">
        <v>479.58944281524924</v>
      </c>
      <c r="B886" s="19">
        <v>0</v>
      </c>
    </row>
    <row r="887" spans="1:2" x14ac:dyDescent="0.3">
      <c r="A887" s="19">
        <v>480.13196480938416</v>
      </c>
      <c r="B887" s="19">
        <v>0</v>
      </c>
    </row>
    <row r="888" spans="1:2" x14ac:dyDescent="0.3">
      <c r="A888" s="19">
        <v>480.67448680351902</v>
      </c>
      <c r="B888" s="19">
        <v>0</v>
      </c>
    </row>
    <row r="889" spans="1:2" x14ac:dyDescent="0.3">
      <c r="A889" s="19">
        <v>481.21700879765393</v>
      </c>
      <c r="B889" s="19">
        <v>0</v>
      </c>
    </row>
    <row r="890" spans="1:2" x14ac:dyDescent="0.3">
      <c r="A890" s="19">
        <v>481.75953079178885</v>
      </c>
      <c r="B890" s="19">
        <v>0</v>
      </c>
    </row>
    <row r="891" spans="1:2" x14ac:dyDescent="0.3">
      <c r="A891" s="19">
        <v>482.30205278592371</v>
      </c>
      <c r="B891" s="19">
        <v>0</v>
      </c>
    </row>
    <row r="892" spans="1:2" x14ac:dyDescent="0.3">
      <c r="A892" s="19">
        <v>482.84457478005862</v>
      </c>
      <c r="B892" s="19">
        <v>0</v>
      </c>
    </row>
    <row r="893" spans="1:2" x14ac:dyDescent="0.3">
      <c r="A893" s="19">
        <v>483.38709677419354</v>
      </c>
      <c r="B893" s="19">
        <v>0</v>
      </c>
    </row>
    <row r="894" spans="1:2" x14ac:dyDescent="0.3">
      <c r="A894" s="19">
        <v>483.9296187683284</v>
      </c>
      <c r="B894" s="19">
        <v>0</v>
      </c>
    </row>
    <row r="895" spans="1:2" x14ac:dyDescent="0.3">
      <c r="A895" s="19">
        <v>484.47214076246331</v>
      </c>
      <c r="B895" s="19">
        <v>0</v>
      </c>
    </row>
    <row r="896" spans="1:2" x14ac:dyDescent="0.3">
      <c r="A896" s="19">
        <v>485.01466275659823</v>
      </c>
      <c r="B896" s="19">
        <v>0</v>
      </c>
    </row>
    <row r="897" spans="1:2" x14ac:dyDescent="0.3">
      <c r="A897" s="19">
        <v>485.55718475073309</v>
      </c>
      <c r="B897" s="19">
        <v>0</v>
      </c>
    </row>
    <row r="898" spans="1:2" x14ac:dyDescent="0.3">
      <c r="A898" s="19">
        <v>486.099706744868</v>
      </c>
      <c r="B898" s="19">
        <v>0</v>
      </c>
    </row>
    <row r="899" spans="1:2" x14ac:dyDescent="0.3">
      <c r="A899" s="19">
        <v>486.64222873900292</v>
      </c>
      <c r="B899" s="19">
        <v>0</v>
      </c>
    </row>
    <row r="900" spans="1:2" x14ac:dyDescent="0.3">
      <c r="A900" s="19">
        <v>487.18475073313778</v>
      </c>
      <c r="B900" s="19">
        <v>0</v>
      </c>
    </row>
    <row r="901" spans="1:2" x14ac:dyDescent="0.3">
      <c r="A901" s="19">
        <v>487.72727272727269</v>
      </c>
      <c r="B901" s="19">
        <v>0</v>
      </c>
    </row>
    <row r="902" spans="1:2" x14ac:dyDescent="0.3">
      <c r="A902" s="19">
        <v>488.26979472140761</v>
      </c>
      <c r="B902" s="19">
        <v>0</v>
      </c>
    </row>
    <row r="903" spans="1:2" x14ac:dyDescent="0.3">
      <c r="A903" s="19">
        <v>488.81231671554247</v>
      </c>
      <c r="B903" s="19">
        <v>0</v>
      </c>
    </row>
    <row r="904" spans="1:2" x14ac:dyDescent="0.3">
      <c r="A904" s="19">
        <v>489.35483870967738</v>
      </c>
      <c r="B904" s="19">
        <v>0</v>
      </c>
    </row>
    <row r="905" spans="1:2" x14ac:dyDescent="0.3">
      <c r="A905" s="19">
        <v>489.8973607038123</v>
      </c>
      <c r="B905" s="19">
        <v>0</v>
      </c>
    </row>
    <row r="906" spans="1:2" x14ac:dyDescent="0.3">
      <c r="A906" s="19">
        <v>490.43988269794716</v>
      </c>
      <c r="B906" s="19">
        <v>0</v>
      </c>
    </row>
    <row r="907" spans="1:2" x14ac:dyDescent="0.3">
      <c r="A907" s="19">
        <v>490.98240469208207</v>
      </c>
      <c r="B907" s="19">
        <v>0</v>
      </c>
    </row>
    <row r="908" spans="1:2" x14ac:dyDescent="0.3">
      <c r="A908" s="19">
        <v>491.52492668621699</v>
      </c>
      <c r="B908" s="19">
        <v>0</v>
      </c>
    </row>
    <row r="909" spans="1:2" x14ac:dyDescent="0.3">
      <c r="A909" s="19">
        <v>492.06744868035184</v>
      </c>
      <c r="B909" s="19">
        <v>0</v>
      </c>
    </row>
    <row r="910" spans="1:2" x14ac:dyDescent="0.3">
      <c r="A910" s="19">
        <v>492.60997067448676</v>
      </c>
      <c r="B910" s="19">
        <v>0</v>
      </c>
    </row>
    <row r="911" spans="1:2" x14ac:dyDescent="0.3">
      <c r="A911" s="19">
        <v>493.15249266862168</v>
      </c>
      <c r="B911" s="19">
        <v>0</v>
      </c>
    </row>
    <row r="912" spans="1:2" x14ac:dyDescent="0.3">
      <c r="A912" s="19">
        <v>493.69501466275659</v>
      </c>
      <c r="B912" s="19">
        <v>0</v>
      </c>
    </row>
    <row r="913" spans="1:2" x14ac:dyDescent="0.3">
      <c r="A913" s="19">
        <v>494.23753665689145</v>
      </c>
      <c r="B913" s="19">
        <v>0</v>
      </c>
    </row>
    <row r="914" spans="1:2" x14ac:dyDescent="0.3">
      <c r="A914" s="19">
        <v>494.78005865102637</v>
      </c>
      <c r="B914" s="19">
        <v>0</v>
      </c>
    </row>
    <row r="915" spans="1:2" x14ac:dyDescent="0.3">
      <c r="A915" s="19">
        <v>495.32258064516128</v>
      </c>
      <c r="B915" s="19">
        <v>0</v>
      </c>
    </row>
    <row r="916" spans="1:2" x14ac:dyDescent="0.3">
      <c r="A916" s="19">
        <v>495.86510263929614</v>
      </c>
      <c r="B916" s="19">
        <v>0</v>
      </c>
    </row>
    <row r="917" spans="1:2" x14ac:dyDescent="0.3">
      <c r="A917" s="19">
        <v>496.40762463343106</v>
      </c>
      <c r="B917" s="19">
        <v>0</v>
      </c>
    </row>
    <row r="918" spans="1:2" x14ac:dyDescent="0.3">
      <c r="A918" s="19">
        <v>496.95014662756597</v>
      </c>
      <c r="B918" s="19">
        <v>0</v>
      </c>
    </row>
    <row r="919" spans="1:2" x14ac:dyDescent="0.3">
      <c r="A919" s="19">
        <v>497.49266862170083</v>
      </c>
      <c r="B919" s="19">
        <v>0</v>
      </c>
    </row>
    <row r="920" spans="1:2" x14ac:dyDescent="0.3">
      <c r="A920" s="19">
        <v>498.03519061583575</v>
      </c>
      <c r="B920" s="19">
        <v>0</v>
      </c>
    </row>
    <row r="921" spans="1:2" x14ac:dyDescent="0.3">
      <c r="A921" s="19">
        <v>498.57771260997066</v>
      </c>
      <c r="B921" s="19">
        <v>0</v>
      </c>
    </row>
    <row r="922" spans="1:2" x14ac:dyDescent="0.3">
      <c r="A922" s="19">
        <v>499.12023460410552</v>
      </c>
      <c r="B922" s="19">
        <v>0</v>
      </c>
    </row>
    <row r="923" spans="1:2" x14ac:dyDescent="0.3">
      <c r="A923" s="19">
        <v>499.66275659824043</v>
      </c>
      <c r="B923" s="19">
        <v>0</v>
      </c>
    </row>
    <row r="924" spans="1:2" x14ac:dyDescent="0.3">
      <c r="A924" s="19">
        <v>500.20527859237535</v>
      </c>
      <c r="B924" s="19">
        <v>0</v>
      </c>
    </row>
    <row r="925" spans="1:2" x14ac:dyDescent="0.3">
      <c r="A925" s="19">
        <v>500.74780058651021</v>
      </c>
      <c r="B925" s="19">
        <v>0</v>
      </c>
    </row>
    <row r="926" spans="1:2" x14ac:dyDescent="0.3">
      <c r="A926" s="19">
        <v>501.29032258064512</v>
      </c>
      <c r="B926" s="19">
        <v>0</v>
      </c>
    </row>
    <row r="927" spans="1:2" x14ac:dyDescent="0.3">
      <c r="A927" s="19">
        <v>501.83284457478004</v>
      </c>
      <c r="B927" s="19">
        <v>0</v>
      </c>
    </row>
    <row r="928" spans="1:2" x14ac:dyDescent="0.3">
      <c r="A928" s="19">
        <v>502.3753665689149</v>
      </c>
      <c r="B928" s="19">
        <v>0</v>
      </c>
    </row>
    <row r="929" spans="1:2" x14ac:dyDescent="0.3">
      <c r="A929" s="19">
        <v>502.91788856304981</v>
      </c>
      <c r="B929" s="19">
        <v>0</v>
      </c>
    </row>
    <row r="930" spans="1:2" x14ac:dyDescent="0.3">
      <c r="A930" s="19">
        <v>503.46041055718473</v>
      </c>
      <c r="B930" s="19">
        <v>0</v>
      </c>
    </row>
    <row r="931" spans="1:2" x14ac:dyDescent="0.3">
      <c r="A931" s="19">
        <v>504.00293255131959</v>
      </c>
      <c r="B931" s="19">
        <v>0</v>
      </c>
    </row>
    <row r="932" spans="1:2" x14ac:dyDescent="0.3">
      <c r="A932" s="19">
        <v>504.5454545454545</v>
      </c>
      <c r="B932" s="19">
        <v>0</v>
      </c>
    </row>
    <row r="933" spans="1:2" x14ac:dyDescent="0.3">
      <c r="A933" s="19">
        <v>505.08797653958942</v>
      </c>
      <c r="B933" s="19">
        <v>0</v>
      </c>
    </row>
    <row r="934" spans="1:2" x14ac:dyDescent="0.3">
      <c r="A934" s="19">
        <v>505.63049853372428</v>
      </c>
      <c r="B934" s="19">
        <v>0</v>
      </c>
    </row>
    <row r="935" spans="1:2" x14ac:dyDescent="0.3">
      <c r="A935" s="19">
        <v>506.17302052785919</v>
      </c>
      <c r="B935" s="19">
        <v>0</v>
      </c>
    </row>
    <row r="936" spans="1:2" x14ac:dyDescent="0.3">
      <c r="A936" s="19">
        <v>506.71554252199411</v>
      </c>
      <c r="B936" s="19">
        <v>0</v>
      </c>
    </row>
    <row r="937" spans="1:2" x14ac:dyDescent="0.3">
      <c r="A937" s="19">
        <v>507.25806451612902</v>
      </c>
      <c r="B937" s="19">
        <v>0</v>
      </c>
    </row>
    <row r="938" spans="1:2" x14ac:dyDescent="0.3">
      <c r="A938" s="19">
        <v>507.80058651026388</v>
      </c>
      <c r="B938" s="19">
        <v>0</v>
      </c>
    </row>
    <row r="939" spans="1:2" x14ac:dyDescent="0.3">
      <c r="A939" s="19">
        <v>508.3431085043988</v>
      </c>
      <c r="B939" s="19">
        <v>0</v>
      </c>
    </row>
    <row r="940" spans="1:2" x14ac:dyDescent="0.3">
      <c r="A940" s="19">
        <v>508.88563049853371</v>
      </c>
      <c r="B940" s="19">
        <v>0</v>
      </c>
    </row>
    <row r="941" spans="1:2" x14ac:dyDescent="0.3">
      <c r="A941" s="19">
        <v>509.42815249266857</v>
      </c>
      <c r="B941" s="19">
        <v>0</v>
      </c>
    </row>
    <row r="942" spans="1:2" x14ac:dyDescent="0.3">
      <c r="A942" s="19">
        <v>509.97067448680349</v>
      </c>
      <c r="B942" s="19">
        <v>0</v>
      </c>
    </row>
    <row r="943" spans="1:2" x14ac:dyDescent="0.3">
      <c r="A943" s="19">
        <v>510.5131964809384</v>
      </c>
      <c r="B943" s="19">
        <v>0</v>
      </c>
    </row>
    <row r="944" spans="1:2" x14ac:dyDescent="0.3">
      <c r="A944" s="19">
        <v>511.05571847507326</v>
      </c>
      <c r="B944" s="19">
        <v>0</v>
      </c>
    </row>
    <row r="945" spans="1:2" x14ac:dyDescent="0.3">
      <c r="A945" s="19">
        <v>511.59824046920818</v>
      </c>
      <c r="B945" s="19">
        <v>0</v>
      </c>
    </row>
    <row r="946" spans="1:2" x14ac:dyDescent="0.3">
      <c r="A946" s="19">
        <v>512.14076246334309</v>
      </c>
      <c r="B946" s="19">
        <v>0</v>
      </c>
    </row>
    <row r="947" spans="1:2" x14ac:dyDescent="0.3">
      <c r="A947" s="19">
        <v>512.68328445747795</v>
      </c>
      <c r="B947" s="19">
        <v>0</v>
      </c>
    </row>
    <row r="948" spans="1:2" x14ac:dyDescent="0.3">
      <c r="A948" s="19">
        <v>513.22580645161281</v>
      </c>
      <c r="B948" s="19">
        <v>1</v>
      </c>
    </row>
    <row r="949" spans="1:2" x14ac:dyDescent="0.3">
      <c r="A949" s="19">
        <v>513.76832844574778</v>
      </c>
      <c r="B949" s="19">
        <v>0</v>
      </c>
    </row>
    <row r="950" spans="1:2" x14ac:dyDescent="0.3">
      <c r="A950" s="19">
        <v>514.31085043988264</v>
      </c>
      <c r="B950" s="19">
        <v>0</v>
      </c>
    </row>
    <row r="951" spans="1:2" x14ac:dyDescent="0.3">
      <c r="A951" s="19">
        <v>514.85337243401761</v>
      </c>
      <c r="B951" s="19">
        <v>0</v>
      </c>
    </row>
    <row r="952" spans="1:2" x14ac:dyDescent="0.3">
      <c r="A952" s="19">
        <v>515.39589442815247</v>
      </c>
      <c r="B952" s="19">
        <v>0</v>
      </c>
    </row>
    <row r="953" spans="1:2" x14ac:dyDescent="0.3">
      <c r="A953" s="19">
        <v>515.93841642228733</v>
      </c>
      <c r="B953" s="19">
        <v>0</v>
      </c>
    </row>
    <row r="954" spans="1:2" x14ac:dyDescent="0.3">
      <c r="A954" s="19">
        <v>516.4809384164223</v>
      </c>
      <c r="B954" s="19">
        <v>0</v>
      </c>
    </row>
    <row r="955" spans="1:2" x14ac:dyDescent="0.3">
      <c r="A955" s="19">
        <v>517.02346041055716</v>
      </c>
      <c r="B955" s="19">
        <v>0</v>
      </c>
    </row>
    <row r="956" spans="1:2" x14ac:dyDescent="0.3">
      <c r="A956" s="19">
        <v>517.56598240469202</v>
      </c>
      <c r="B956" s="19">
        <v>0</v>
      </c>
    </row>
    <row r="957" spans="1:2" x14ac:dyDescent="0.3">
      <c r="A957" s="19">
        <v>518.10850439882699</v>
      </c>
      <c r="B957" s="19">
        <v>0</v>
      </c>
    </row>
    <row r="958" spans="1:2" x14ac:dyDescent="0.3">
      <c r="A958" s="19">
        <v>518.65102639296185</v>
      </c>
      <c r="B958" s="19">
        <v>0</v>
      </c>
    </row>
    <row r="959" spans="1:2" x14ac:dyDescent="0.3">
      <c r="A959" s="19">
        <v>519.19354838709671</v>
      </c>
      <c r="B959" s="19">
        <v>0</v>
      </c>
    </row>
    <row r="960" spans="1:2" x14ac:dyDescent="0.3">
      <c r="A960" s="19">
        <v>519.73607038123168</v>
      </c>
      <c r="B960" s="19">
        <v>0</v>
      </c>
    </row>
    <row r="961" spans="1:2" x14ac:dyDescent="0.3">
      <c r="A961" s="19">
        <v>520.27859237536654</v>
      </c>
      <c r="B961" s="19">
        <v>0</v>
      </c>
    </row>
    <row r="962" spans="1:2" x14ac:dyDescent="0.3">
      <c r="A962" s="19">
        <v>520.8211143695014</v>
      </c>
      <c r="B962" s="19">
        <v>0</v>
      </c>
    </row>
    <row r="963" spans="1:2" x14ac:dyDescent="0.3">
      <c r="A963" s="19">
        <v>521.36363636363637</v>
      </c>
      <c r="B963" s="19">
        <v>0</v>
      </c>
    </row>
    <row r="964" spans="1:2" x14ac:dyDescent="0.3">
      <c r="A964" s="19">
        <v>521.90615835777123</v>
      </c>
      <c r="B964" s="19">
        <v>0</v>
      </c>
    </row>
    <row r="965" spans="1:2" x14ac:dyDescent="0.3">
      <c r="A965" s="19">
        <v>522.44868035190609</v>
      </c>
      <c r="B965" s="19">
        <v>0</v>
      </c>
    </row>
    <row r="966" spans="1:2" x14ac:dyDescent="0.3">
      <c r="A966" s="19">
        <v>522.99120234604106</v>
      </c>
      <c r="B966" s="19">
        <v>0</v>
      </c>
    </row>
    <row r="967" spans="1:2" x14ac:dyDescent="0.3">
      <c r="A967" s="19">
        <v>523.53372434017592</v>
      </c>
      <c r="B967" s="19">
        <v>0</v>
      </c>
    </row>
    <row r="968" spans="1:2" x14ac:dyDescent="0.3">
      <c r="A968" s="19">
        <v>524.07624633431078</v>
      </c>
      <c r="B968" s="19">
        <v>0</v>
      </c>
    </row>
    <row r="969" spans="1:2" x14ac:dyDescent="0.3">
      <c r="A969" s="19">
        <v>524.61876832844575</v>
      </c>
      <c r="B969" s="19">
        <v>0</v>
      </c>
    </row>
    <row r="970" spans="1:2" x14ac:dyDescent="0.3">
      <c r="A970" s="19">
        <v>525.16129032258061</v>
      </c>
      <c r="B970" s="19">
        <v>0</v>
      </c>
    </row>
    <row r="971" spans="1:2" x14ac:dyDescent="0.3">
      <c r="A971" s="19">
        <v>525.70381231671547</v>
      </c>
      <c r="B971" s="19">
        <v>0</v>
      </c>
    </row>
    <row r="972" spans="1:2" x14ac:dyDescent="0.3">
      <c r="A972" s="19">
        <v>526.24633431085044</v>
      </c>
      <c r="B972" s="19">
        <v>0</v>
      </c>
    </row>
    <row r="973" spans="1:2" x14ac:dyDescent="0.3">
      <c r="A973" s="19">
        <v>526.7888563049853</v>
      </c>
      <c r="B973" s="19">
        <v>0</v>
      </c>
    </row>
    <row r="974" spans="1:2" x14ac:dyDescent="0.3">
      <c r="A974" s="19">
        <v>527.33137829912016</v>
      </c>
      <c r="B974" s="19">
        <v>0</v>
      </c>
    </row>
    <row r="975" spans="1:2" x14ac:dyDescent="0.3">
      <c r="A975" s="19">
        <v>527.87390029325513</v>
      </c>
      <c r="B975" s="19">
        <v>0</v>
      </c>
    </row>
    <row r="976" spans="1:2" x14ac:dyDescent="0.3">
      <c r="A976" s="19">
        <v>528.41642228738999</v>
      </c>
      <c r="B976" s="19">
        <v>0</v>
      </c>
    </row>
    <row r="977" spans="1:2" x14ac:dyDescent="0.3">
      <c r="A977" s="19">
        <v>528.95894428152485</v>
      </c>
      <c r="B977" s="19">
        <v>0</v>
      </c>
    </row>
    <row r="978" spans="1:2" x14ac:dyDescent="0.3">
      <c r="A978" s="19">
        <v>529.50146627565982</v>
      </c>
      <c r="B978" s="19">
        <v>0</v>
      </c>
    </row>
    <row r="979" spans="1:2" x14ac:dyDescent="0.3">
      <c r="A979" s="19">
        <v>530.04398826979468</v>
      </c>
      <c r="B979" s="19">
        <v>0</v>
      </c>
    </row>
    <row r="980" spans="1:2" x14ac:dyDescent="0.3">
      <c r="A980" s="19">
        <v>530.58651026392954</v>
      </c>
      <c r="B980" s="19">
        <v>0</v>
      </c>
    </row>
    <row r="981" spans="1:2" x14ac:dyDescent="0.3">
      <c r="A981" s="19">
        <v>531.12903225806451</v>
      </c>
      <c r="B981" s="19">
        <v>0</v>
      </c>
    </row>
    <row r="982" spans="1:2" x14ac:dyDescent="0.3">
      <c r="A982" s="19">
        <v>531.67155425219937</v>
      </c>
      <c r="B982" s="19">
        <v>0</v>
      </c>
    </row>
    <row r="983" spans="1:2" x14ac:dyDescent="0.3">
      <c r="A983" s="19">
        <v>532.21407624633423</v>
      </c>
      <c r="B983" s="19">
        <v>0</v>
      </c>
    </row>
    <row r="984" spans="1:2" x14ac:dyDescent="0.3">
      <c r="A984" s="19">
        <v>532.7565982404692</v>
      </c>
      <c r="B984" s="19">
        <v>0</v>
      </c>
    </row>
    <row r="985" spans="1:2" x14ac:dyDescent="0.3">
      <c r="A985" s="19">
        <v>533.29912023460406</v>
      </c>
      <c r="B985" s="19">
        <v>0</v>
      </c>
    </row>
    <row r="986" spans="1:2" x14ac:dyDescent="0.3">
      <c r="A986" s="19">
        <v>533.84164222873892</v>
      </c>
      <c r="B986" s="19">
        <v>0</v>
      </c>
    </row>
    <row r="987" spans="1:2" x14ac:dyDescent="0.3">
      <c r="A987" s="19">
        <v>534.38416422287389</v>
      </c>
      <c r="B987" s="19">
        <v>0</v>
      </c>
    </row>
    <row r="988" spans="1:2" x14ac:dyDescent="0.3">
      <c r="A988" s="19">
        <v>534.92668621700875</v>
      </c>
      <c r="B988" s="19">
        <v>0</v>
      </c>
    </row>
    <row r="989" spans="1:2" x14ac:dyDescent="0.3">
      <c r="A989" s="19">
        <v>535.46920821114361</v>
      </c>
      <c r="B989" s="19">
        <v>0</v>
      </c>
    </row>
    <row r="990" spans="1:2" x14ac:dyDescent="0.3">
      <c r="A990" s="19">
        <v>536.01173020527858</v>
      </c>
      <c r="B990" s="19">
        <v>0</v>
      </c>
    </row>
    <row r="991" spans="1:2" x14ac:dyDescent="0.3">
      <c r="A991" s="19">
        <v>536.55425219941344</v>
      </c>
      <c r="B991" s="19">
        <v>0</v>
      </c>
    </row>
    <row r="992" spans="1:2" x14ac:dyDescent="0.3">
      <c r="A992" s="19">
        <v>537.0967741935483</v>
      </c>
      <c r="B992" s="19">
        <v>0</v>
      </c>
    </row>
    <row r="993" spans="1:2" x14ac:dyDescent="0.3">
      <c r="A993" s="19">
        <v>537.63929618768327</v>
      </c>
      <c r="B993" s="19">
        <v>0</v>
      </c>
    </row>
    <row r="994" spans="1:2" x14ac:dyDescent="0.3">
      <c r="A994" s="19">
        <v>538.18181818181813</v>
      </c>
      <c r="B994" s="19">
        <v>0</v>
      </c>
    </row>
    <row r="995" spans="1:2" x14ac:dyDescent="0.3">
      <c r="A995" s="19">
        <v>538.72434017595299</v>
      </c>
      <c r="B995" s="19">
        <v>0</v>
      </c>
    </row>
    <row r="996" spans="1:2" x14ac:dyDescent="0.3">
      <c r="A996" s="19">
        <v>539.26686217008796</v>
      </c>
      <c r="B996" s="19">
        <v>0</v>
      </c>
    </row>
    <row r="997" spans="1:2" x14ac:dyDescent="0.3">
      <c r="A997" s="19">
        <v>539.80938416422282</v>
      </c>
      <c r="B997" s="19">
        <v>0</v>
      </c>
    </row>
    <row r="998" spans="1:2" x14ac:dyDescent="0.3">
      <c r="A998" s="19">
        <v>540.35190615835768</v>
      </c>
      <c r="B998" s="19">
        <v>0</v>
      </c>
    </row>
    <row r="999" spans="1:2" x14ac:dyDescent="0.3">
      <c r="A999" s="19">
        <v>540.89442815249265</v>
      </c>
      <c r="B999" s="19">
        <v>0</v>
      </c>
    </row>
    <row r="1000" spans="1:2" x14ac:dyDescent="0.3">
      <c r="A1000" s="19">
        <v>541.43695014662751</v>
      </c>
      <c r="B1000" s="19">
        <v>0</v>
      </c>
    </row>
    <row r="1001" spans="1:2" x14ac:dyDescent="0.3">
      <c r="A1001" s="19">
        <v>541.97947214076248</v>
      </c>
      <c r="B1001" s="19">
        <v>0</v>
      </c>
    </row>
    <row r="1002" spans="1:2" x14ac:dyDescent="0.3">
      <c r="A1002" s="19">
        <v>542.52199413489734</v>
      </c>
      <c r="B1002" s="19">
        <v>0</v>
      </c>
    </row>
    <row r="1003" spans="1:2" x14ac:dyDescent="0.3">
      <c r="A1003" s="19">
        <v>543.0645161290322</v>
      </c>
      <c r="B1003" s="19">
        <v>0</v>
      </c>
    </row>
    <row r="1004" spans="1:2" x14ac:dyDescent="0.3">
      <c r="A1004" s="19">
        <v>543.60703812316717</v>
      </c>
      <c r="B1004" s="19">
        <v>0</v>
      </c>
    </row>
    <row r="1005" spans="1:2" x14ac:dyDescent="0.3">
      <c r="A1005" s="19">
        <v>544.14956011730203</v>
      </c>
      <c r="B1005" s="19">
        <v>0</v>
      </c>
    </row>
    <row r="1006" spans="1:2" x14ac:dyDescent="0.3">
      <c r="A1006" s="19">
        <v>544.69208211143689</v>
      </c>
      <c r="B1006" s="19">
        <v>0</v>
      </c>
    </row>
    <row r="1007" spans="1:2" x14ac:dyDescent="0.3">
      <c r="A1007" s="19">
        <v>545.23460410557186</v>
      </c>
      <c r="B1007" s="19">
        <v>0</v>
      </c>
    </row>
    <row r="1008" spans="1:2" x14ac:dyDescent="0.3">
      <c r="A1008" s="19">
        <v>545.77712609970672</v>
      </c>
      <c r="B1008" s="19">
        <v>0</v>
      </c>
    </row>
    <row r="1009" spans="1:2" x14ac:dyDescent="0.3">
      <c r="A1009" s="19">
        <v>546.31964809384158</v>
      </c>
      <c r="B1009" s="19">
        <v>0</v>
      </c>
    </row>
    <row r="1010" spans="1:2" x14ac:dyDescent="0.3">
      <c r="A1010" s="19">
        <v>546.86217008797655</v>
      </c>
      <c r="B1010" s="19">
        <v>0</v>
      </c>
    </row>
    <row r="1011" spans="1:2" x14ac:dyDescent="0.3">
      <c r="A1011" s="19">
        <v>547.40469208211141</v>
      </c>
      <c r="B1011" s="19">
        <v>0</v>
      </c>
    </row>
    <row r="1012" spans="1:2" x14ac:dyDescent="0.3">
      <c r="A1012" s="19">
        <v>547.94721407624627</v>
      </c>
      <c r="B1012" s="19">
        <v>0</v>
      </c>
    </row>
    <row r="1013" spans="1:2" x14ac:dyDescent="0.3">
      <c r="A1013" s="19">
        <v>548.48973607038124</v>
      </c>
      <c r="B1013" s="19">
        <v>0</v>
      </c>
    </row>
    <row r="1014" spans="1:2" x14ac:dyDescent="0.3">
      <c r="A1014" s="19">
        <v>549.0322580645161</v>
      </c>
      <c r="B1014" s="19">
        <v>0</v>
      </c>
    </row>
    <row r="1015" spans="1:2" x14ac:dyDescent="0.3">
      <c r="A1015" s="19">
        <v>549.57478005865096</v>
      </c>
      <c r="B1015" s="19">
        <v>0</v>
      </c>
    </row>
    <row r="1016" spans="1:2" x14ac:dyDescent="0.3">
      <c r="A1016" s="19">
        <v>550.11730205278593</v>
      </c>
      <c r="B1016" s="19">
        <v>0</v>
      </c>
    </row>
    <row r="1017" spans="1:2" x14ac:dyDescent="0.3">
      <c r="A1017" s="19">
        <v>550.65982404692079</v>
      </c>
      <c r="B1017" s="19">
        <v>0</v>
      </c>
    </row>
    <row r="1018" spans="1:2" x14ac:dyDescent="0.3">
      <c r="A1018" s="19">
        <v>551.20234604105565</v>
      </c>
      <c r="B1018" s="19">
        <v>0</v>
      </c>
    </row>
    <row r="1019" spans="1:2" x14ac:dyDescent="0.3">
      <c r="A1019" s="19">
        <v>551.74486803519062</v>
      </c>
      <c r="B1019" s="19">
        <v>0</v>
      </c>
    </row>
    <row r="1020" spans="1:2" x14ac:dyDescent="0.3">
      <c r="A1020" s="19">
        <v>552.28739002932548</v>
      </c>
      <c r="B1020" s="19">
        <v>0</v>
      </c>
    </row>
    <row r="1021" spans="1:2" x14ac:dyDescent="0.3">
      <c r="A1021" s="19">
        <v>552.82991202346034</v>
      </c>
      <c r="B1021" s="19">
        <v>0</v>
      </c>
    </row>
    <row r="1022" spans="1:2" x14ac:dyDescent="0.3">
      <c r="A1022" s="19">
        <v>553.37243401759531</v>
      </c>
      <c r="B1022" s="19">
        <v>0</v>
      </c>
    </row>
    <row r="1023" spans="1:2" x14ac:dyDescent="0.3">
      <c r="A1023" s="19">
        <v>553.91495601173017</v>
      </c>
      <c r="B1023" s="19">
        <v>0</v>
      </c>
    </row>
    <row r="1024" spans="1:2" x14ac:dyDescent="0.3">
      <c r="A1024" s="19">
        <v>554.45747800586503</v>
      </c>
      <c r="B1024" s="19">
        <v>0</v>
      </c>
    </row>
    <row r="1025" spans="1:2" ht="16.2" thickBot="1" x14ac:dyDescent="0.35">
      <c r="A1025" s="20" t="s">
        <v>61</v>
      </c>
      <c r="B1025" s="20">
        <v>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U9385"/>
  <sheetViews>
    <sheetView topLeftCell="K1" workbookViewId="0">
      <selection activeCell="M2221" sqref="M2221"/>
    </sheetView>
  </sheetViews>
  <sheetFormatPr defaultColWidth="11.19921875" defaultRowHeight="15.6" x14ac:dyDescent="0.3"/>
  <cols>
    <col min="1" max="1" width="13" customWidth="1"/>
    <col min="2" max="2" width="18" bestFit="1" customWidth="1"/>
    <col min="3" max="3" width="24.09765625" customWidth="1"/>
    <col min="4" max="4" width="21.19921875" customWidth="1"/>
    <col min="5" max="5" width="20.3984375" customWidth="1"/>
    <col min="6" max="6" width="15.8984375" customWidth="1"/>
    <col min="7" max="7" width="17.69921875" bestFit="1" customWidth="1"/>
    <col min="8" max="8" width="23.296875" customWidth="1"/>
    <col min="9" max="9" width="14" bestFit="1" customWidth="1"/>
    <col min="10" max="10" width="21.5" bestFit="1" customWidth="1"/>
    <col min="11" max="11" width="23.296875" customWidth="1"/>
    <col min="12" max="12" width="13" customWidth="1"/>
    <col min="13" max="13" width="13.69921875" customWidth="1"/>
    <col min="14" max="14" width="14.09765625" customWidth="1"/>
    <col min="15" max="15" width="27.69921875" bestFit="1" customWidth="1"/>
    <col min="16" max="16" width="21.796875" bestFit="1" customWidth="1"/>
    <col min="17" max="17" width="11.296875" bestFit="1" customWidth="1"/>
    <col min="18" max="18" width="12.5" bestFit="1" customWidth="1"/>
    <col min="19" max="19" width="21.3984375" bestFit="1" customWidth="1"/>
  </cols>
  <sheetData>
    <row r="1" spans="1:21" x14ac:dyDescent="0.3">
      <c r="A1" t="s">
        <v>16</v>
      </c>
      <c r="B1" t="s">
        <v>14</v>
      </c>
      <c r="C1" t="s">
        <v>7</v>
      </c>
      <c r="D1" t="s">
        <v>5</v>
      </c>
      <c r="E1" t="s">
        <v>6</v>
      </c>
      <c r="F1" t="s">
        <v>4</v>
      </c>
      <c r="G1" s="3" t="s">
        <v>15</v>
      </c>
      <c r="H1" t="s">
        <v>8</v>
      </c>
      <c r="I1" t="s">
        <v>10</v>
      </c>
      <c r="J1" t="s">
        <v>9</v>
      </c>
      <c r="K1" t="s">
        <v>11</v>
      </c>
      <c r="L1" t="s">
        <v>12</v>
      </c>
      <c r="M1" t="s">
        <v>20</v>
      </c>
      <c r="N1" t="s">
        <v>13</v>
      </c>
      <c r="O1" t="s">
        <v>29</v>
      </c>
      <c r="P1" t="s">
        <v>30</v>
      </c>
      <c r="Q1" t="s">
        <v>31</v>
      </c>
      <c r="R1" t="s">
        <v>32</v>
      </c>
      <c r="S1" t="s">
        <v>33</v>
      </c>
    </row>
    <row r="2" spans="1:21" x14ac:dyDescent="0.3">
      <c r="A2">
        <v>100001</v>
      </c>
      <c r="B2" t="s">
        <v>3</v>
      </c>
      <c r="F2" s="3">
        <v>0</v>
      </c>
      <c r="G2" s="3">
        <v>12</v>
      </c>
      <c r="H2" s="1">
        <v>43647</v>
      </c>
      <c r="I2" s="1">
        <v>43891</v>
      </c>
      <c r="J2">
        <v>8</v>
      </c>
      <c r="K2">
        <v>15</v>
      </c>
      <c r="L2" s="1">
        <v>43647</v>
      </c>
      <c r="M2" s="3">
        <f>IF(Sales[[#This Row],[Sales Amount]] = 0, 0,N2 / F2)</f>
        <v>0</v>
      </c>
      <c r="N2" s="3">
        <v>0</v>
      </c>
      <c r="O2" s="3" t="str" cm="1">
        <f t="array" ref="O2" xml:space="preserve"> _xlfn.SWITCH(Sales[[#This Row],[Subscription Type]],"Basic", "10",,"Premium","10","Business","25","Enterprise","27")</f>
        <v>10</v>
      </c>
      <c r="P2" s="3">
        <f xml:space="preserve"> IF(Sales[[#This Row],[Number of Users]]-Sales[[#This Row],[Licenses Bought]] &gt; 0,Sales[[#This Row],[Number of Users]]-Sales[[#This Row],[Licenses Bought]],0)</f>
        <v>12</v>
      </c>
      <c r="Q2" s="3">
        <f>IF(Sales[[#This Row],[Sales Month]]=MAX(Sales[Sales Month]),Sales[[#This Row],[Upsell $ Per Non-Paying User]]*Sales[[#This Row],[Non-Paying Users]],0)</f>
        <v>0</v>
      </c>
      <c r="R2" s="3" t="str" cm="1">
        <f t="array" ref="R2" xml:space="preserve"> _xlfn.IFS(Sales[[#This Row],[Current Upsell $]]=0," ",Sales[[#This Row],[Current Upsell $]]&gt;=400,"high",Sales[[#This Row],[Current Upsell $]]&gt;=100,"medium",Sales[[#This Row],[Current Upsell $]]&lt;100,"low")</f>
        <v xml:space="preserve"> </v>
      </c>
      <c r="S2" s="3" t="str">
        <f xml:space="preserve"> IF(Sales[[#This Row],[Current Upsell $]]&gt;0,_xlfn.CONCAT(Sales[[#This Row],[Subscription Type]],"  ",Sales[[#This Row],[Upsell Priority]],"  ",TEXT(Sales[[#This Row],[Current Upsell $]],"$#"))," ")</f>
        <v xml:space="preserve"> </v>
      </c>
      <c r="T2" s="3"/>
      <c r="U2" s="1"/>
    </row>
    <row r="3" spans="1:21" x14ac:dyDescent="0.3">
      <c r="A3">
        <v>100001</v>
      </c>
      <c r="B3" t="s">
        <v>3</v>
      </c>
      <c r="F3" s="3">
        <v>0</v>
      </c>
      <c r="G3" s="3">
        <v>11</v>
      </c>
      <c r="H3" s="1">
        <v>43647</v>
      </c>
      <c r="I3" s="1">
        <v>43891</v>
      </c>
      <c r="J3">
        <v>8</v>
      </c>
      <c r="K3">
        <v>15</v>
      </c>
      <c r="L3" s="1">
        <v>43678</v>
      </c>
      <c r="M3" s="3">
        <f>IF(Sales[[#This Row],[Sales Amount]] = 0, 0,N3 / F3)</f>
        <v>0</v>
      </c>
      <c r="N3" s="3">
        <v>0</v>
      </c>
      <c r="O3" s="3" t="str" cm="1">
        <f t="array" ref="O3" xml:space="preserve"> _xlfn.SWITCH(Sales[[#This Row],[Subscription Type]],"Basic", "10",,"Premium","10","Business","25","Enterprise","27")</f>
        <v>10</v>
      </c>
      <c r="P3" s="3">
        <f xml:space="preserve"> IF(Sales[[#This Row],[Number of Users]]-Sales[[#This Row],[Licenses Bought]] &gt; 0,Sales[[#This Row],[Number of Users]]-Sales[[#This Row],[Licenses Bought]],0)</f>
        <v>11</v>
      </c>
      <c r="Q3" s="3">
        <f>IF(Sales[[#This Row],[Sales Month]]=MAX(Sales[Sales Month]),Sales[[#This Row],[Upsell $ Per Non-Paying User]]*Sales[[#This Row],[Non-Paying Users]],0)</f>
        <v>0</v>
      </c>
      <c r="R3" s="3" t="str" cm="1">
        <f t="array" ref="R3" xml:space="preserve"> _xlfn.IFS(Sales[[#This Row],[Current Upsell $]]=0," ",Sales[[#This Row],[Current Upsell $]]&gt;=400,"high",Sales[[#This Row],[Current Upsell $]]&gt;=100,"medium",Sales[[#This Row],[Current Upsell $]]&lt;100,"low")</f>
        <v xml:space="preserve"> </v>
      </c>
      <c r="S3" s="3" t="str">
        <f xml:space="preserve"> IF(Sales[[#This Row],[Current Upsell $]]&gt;0,_xlfn.CONCAT(Sales[[#This Row],[Subscription Type]],"  ",Sales[[#This Row],[Upsell Priority]],"  ",TEXT(Sales[[#This Row],[Current Upsell $]],"$#"))," ")</f>
        <v xml:space="preserve"> </v>
      </c>
      <c r="T3" s="3"/>
      <c r="U3" s="1"/>
    </row>
    <row r="4" spans="1:21" x14ac:dyDescent="0.3">
      <c r="A4">
        <v>100001</v>
      </c>
      <c r="B4" t="s">
        <v>3</v>
      </c>
      <c r="F4" s="3">
        <v>0</v>
      </c>
      <c r="G4" s="3">
        <v>11</v>
      </c>
      <c r="H4" s="1">
        <v>43647</v>
      </c>
      <c r="I4" s="1">
        <v>43891</v>
      </c>
      <c r="J4">
        <v>8</v>
      </c>
      <c r="K4">
        <v>15</v>
      </c>
      <c r="L4" s="1">
        <v>43709</v>
      </c>
      <c r="M4" s="3">
        <f>IF(Sales[[#This Row],[Sales Amount]] = 0, 0,N4 / F4)</f>
        <v>0</v>
      </c>
      <c r="N4" s="3">
        <v>0</v>
      </c>
      <c r="O4" s="3" t="str" cm="1">
        <f t="array" ref="O4" xml:space="preserve"> _xlfn.SWITCH(Sales[[#This Row],[Subscription Type]],"Basic", "10",,"Premium","10","Business","25","Enterprise","27")</f>
        <v>10</v>
      </c>
      <c r="P4" s="3">
        <f xml:space="preserve"> IF(Sales[[#This Row],[Number of Users]]-Sales[[#This Row],[Licenses Bought]] &gt; 0,Sales[[#This Row],[Number of Users]]-Sales[[#This Row],[Licenses Bought]],0)</f>
        <v>11</v>
      </c>
      <c r="Q4" s="3">
        <f>IF(Sales[[#This Row],[Sales Month]]=MAX(Sales[Sales Month]),Sales[[#This Row],[Upsell $ Per Non-Paying User]]*Sales[[#This Row],[Non-Paying Users]],0)</f>
        <v>0</v>
      </c>
      <c r="R4" s="3" t="str" cm="1">
        <f t="array" ref="R4" xml:space="preserve"> _xlfn.IFS(Sales[[#This Row],[Current Upsell $]]=0," ",Sales[[#This Row],[Current Upsell $]]&gt;=400,"high",Sales[[#This Row],[Current Upsell $]]&gt;=100,"medium",Sales[[#This Row],[Current Upsell $]]&lt;100,"low")</f>
        <v xml:space="preserve"> </v>
      </c>
      <c r="S4" s="3" t="str">
        <f xml:space="preserve"> IF(Sales[[#This Row],[Current Upsell $]]&gt;0,_xlfn.CONCAT(Sales[[#This Row],[Subscription Type]],"  ",Sales[[#This Row],[Upsell Priority]],"  ",TEXT(Sales[[#This Row],[Current Upsell $]],"$#"))," ")</f>
        <v xml:space="preserve"> </v>
      </c>
      <c r="T4" s="3"/>
      <c r="U4" s="1"/>
    </row>
    <row r="5" spans="1:21" x14ac:dyDescent="0.3">
      <c r="A5">
        <v>100001</v>
      </c>
      <c r="B5" t="s">
        <v>3</v>
      </c>
      <c r="F5" s="3">
        <v>0</v>
      </c>
      <c r="G5" s="3">
        <v>9</v>
      </c>
      <c r="H5" s="1">
        <v>43647</v>
      </c>
      <c r="I5" s="1">
        <v>43891</v>
      </c>
      <c r="J5">
        <v>8</v>
      </c>
      <c r="K5">
        <v>15</v>
      </c>
      <c r="L5" s="1">
        <v>43739</v>
      </c>
      <c r="M5" s="3">
        <f>IF(Sales[[#This Row],[Sales Amount]] = 0, 0,N5 / F5)</f>
        <v>0</v>
      </c>
      <c r="N5" s="3">
        <v>0</v>
      </c>
      <c r="O5" s="3" t="str" cm="1">
        <f t="array" ref="O5" xml:space="preserve"> _xlfn.SWITCH(Sales[[#This Row],[Subscription Type]],"Basic", "10",,"Premium","10","Business","25","Enterprise","27")</f>
        <v>10</v>
      </c>
      <c r="P5" s="3">
        <f xml:space="preserve"> IF(Sales[[#This Row],[Number of Users]]-Sales[[#This Row],[Licenses Bought]] &gt; 0,Sales[[#This Row],[Number of Users]]-Sales[[#This Row],[Licenses Bought]],0)</f>
        <v>9</v>
      </c>
      <c r="Q5" s="3">
        <f>IF(Sales[[#This Row],[Sales Month]]=MAX(Sales[Sales Month]),Sales[[#This Row],[Upsell $ Per Non-Paying User]]*Sales[[#This Row],[Non-Paying Users]],0)</f>
        <v>0</v>
      </c>
      <c r="R5" s="3" t="str" cm="1">
        <f t="array" ref="R5" xml:space="preserve"> _xlfn.IFS(Sales[[#This Row],[Current Upsell $]]=0," ",Sales[[#This Row],[Current Upsell $]]&gt;=400,"high",Sales[[#This Row],[Current Upsell $]]&gt;=100,"medium",Sales[[#This Row],[Current Upsell $]]&lt;100,"low")</f>
        <v xml:space="preserve"> </v>
      </c>
      <c r="S5" s="3" t="str">
        <f xml:space="preserve"> IF(Sales[[#This Row],[Current Upsell $]]&gt;0,_xlfn.CONCAT(Sales[[#This Row],[Subscription Type]],"  ",Sales[[#This Row],[Upsell Priority]],"  ",TEXT(Sales[[#This Row],[Current Upsell $]],"$#"))," ")</f>
        <v xml:space="preserve"> </v>
      </c>
      <c r="T5" s="3"/>
      <c r="U5" s="1"/>
    </row>
    <row r="6" spans="1:21" x14ac:dyDescent="0.3">
      <c r="A6">
        <v>100001</v>
      </c>
      <c r="B6" t="s">
        <v>3</v>
      </c>
      <c r="F6" s="3">
        <v>0</v>
      </c>
      <c r="G6" s="3">
        <v>11</v>
      </c>
      <c r="H6" s="1">
        <v>43647</v>
      </c>
      <c r="I6" s="1">
        <v>43891</v>
      </c>
      <c r="J6">
        <v>8</v>
      </c>
      <c r="K6">
        <v>15</v>
      </c>
      <c r="L6" s="1">
        <v>43770</v>
      </c>
      <c r="M6" s="3">
        <f>IF(Sales[[#This Row],[Sales Amount]] = 0, 0,N6 / F6)</f>
        <v>0</v>
      </c>
      <c r="N6" s="3">
        <v>0</v>
      </c>
      <c r="O6" s="3" t="str" cm="1">
        <f t="array" ref="O6" xml:space="preserve"> _xlfn.SWITCH(Sales[[#This Row],[Subscription Type]],"Basic", "10",,"Premium","10","Business","25","Enterprise","27")</f>
        <v>10</v>
      </c>
      <c r="P6" s="3">
        <f xml:space="preserve"> IF(Sales[[#This Row],[Number of Users]]-Sales[[#This Row],[Licenses Bought]] &gt; 0,Sales[[#This Row],[Number of Users]]-Sales[[#This Row],[Licenses Bought]],0)</f>
        <v>11</v>
      </c>
      <c r="Q6" s="3">
        <f>IF(Sales[[#This Row],[Sales Month]]=MAX(Sales[Sales Month]),Sales[[#This Row],[Upsell $ Per Non-Paying User]]*Sales[[#This Row],[Non-Paying Users]],0)</f>
        <v>0</v>
      </c>
      <c r="R6" s="3" t="str" cm="1">
        <f t="array" ref="R6" xml:space="preserve"> _xlfn.IFS(Sales[[#This Row],[Current Upsell $]]=0," ",Sales[[#This Row],[Current Upsell $]]&gt;=400,"high",Sales[[#This Row],[Current Upsell $]]&gt;=100,"medium",Sales[[#This Row],[Current Upsell $]]&lt;100,"low")</f>
        <v xml:space="preserve"> </v>
      </c>
      <c r="S6" s="3" t="str">
        <f xml:space="preserve"> IF(Sales[[#This Row],[Current Upsell $]]&gt;0,_xlfn.CONCAT(Sales[[#This Row],[Subscription Type]],"  ",Sales[[#This Row],[Upsell Priority]],"  ",TEXT(Sales[[#This Row],[Current Upsell $]],"$#"))," ")</f>
        <v xml:space="preserve"> </v>
      </c>
      <c r="T6" s="3"/>
      <c r="U6" s="1"/>
    </row>
    <row r="7" spans="1:21" x14ac:dyDescent="0.3">
      <c r="A7">
        <v>100001</v>
      </c>
      <c r="B7" t="s">
        <v>3</v>
      </c>
      <c r="F7" s="3">
        <v>0</v>
      </c>
      <c r="G7" s="3">
        <v>12</v>
      </c>
      <c r="H7" s="1">
        <v>43647</v>
      </c>
      <c r="I7" s="1">
        <v>43891</v>
      </c>
      <c r="J7">
        <v>8</v>
      </c>
      <c r="K7">
        <v>15</v>
      </c>
      <c r="L7" s="1">
        <v>43800</v>
      </c>
      <c r="M7" s="3">
        <f>IF(Sales[[#This Row],[Sales Amount]] = 0, 0,N7 / F7)</f>
        <v>0</v>
      </c>
      <c r="N7" s="3">
        <v>0</v>
      </c>
      <c r="O7" s="3" t="str" cm="1">
        <f t="array" ref="O7" xml:space="preserve"> _xlfn.SWITCH(Sales[[#This Row],[Subscription Type]],"Basic", "10",,"Premium","10","Business","25","Enterprise","27")</f>
        <v>10</v>
      </c>
      <c r="P7" s="3">
        <f xml:space="preserve"> IF(Sales[[#This Row],[Number of Users]]-Sales[[#This Row],[Licenses Bought]] &gt; 0,Sales[[#This Row],[Number of Users]]-Sales[[#This Row],[Licenses Bought]],0)</f>
        <v>12</v>
      </c>
      <c r="Q7" s="3">
        <f>IF(Sales[[#This Row],[Sales Month]]=MAX(Sales[Sales Month]),Sales[[#This Row],[Upsell $ Per Non-Paying User]]*Sales[[#This Row],[Non-Paying Users]],0)</f>
        <v>0</v>
      </c>
      <c r="R7" s="3" t="str" cm="1">
        <f t="array" ref="R7" xml:space="preserve"> _xlfn.IFS(Sales[[#This Row],[Current Upsell $]]=0," ",Sales[[#This Row],[Current Upsell $]]&gt;=400,"high",Sales[[#This Row],[Current Upsell $]]&gt;=100,"medium",Sales[[#This Row],[Current Upsell $]]&lt;100,"low")</f>
        <v xml:space="preserve"> </v>
      </c>
      <c r="S7" s="3" t="str">
        <f xml:space="preserve"> IF(Sales[[#This Row],[Current Upsell $]]&gt;0,_xlfn.CONCAT(Sales[[#This Row],[Subscription Type]],"  ",Sales[[#This Row],[Upsell Priority]],"  ",TEXT(Sales[[#This Row],[Current Upsell $]],"$#"))," ")</f>
        <v xml:space="preserve"> </v>
      </c>
      <c r="T7" s="3"/>
      <c r="U7" s="1"/>
    </row>
    <row r="8" spans="1:21" x14ac:dyDescent="0.3">
      <c r="A8">
        <v>100001</v>
      </c>
      <c r="B8" t="s">
        <v>3</v>
      </c>
      <c r="F8" s="3">
        <v>0</v>
      </c>
      <c r="G8" s="3">
        <v>9</v>
      </c>
      <c r="H8" s="1">
        <v>43647</v>
      </c>
      <c r="I8" s="1">
        <v>43891</v>
      </c>
      <c r="J8">
        <v>8</v>
      </c>
      <c r="K8">
        <v>15</v>
      </c>
      <c r="L8" s="1">
        <v>43831</v>
      </c>
      <c r="M8" s="3">
        <f>IF(Sales[[#This Row],[Sales Amount]] = 0, 0,N8 / F8)</f>
        <v>0</v>
      </c>
      <c r="N8" s="3">
        <v>0</v>
      </c>
      <c r="O8" s="3" t="str" cm="1">
        <f t="array" ref="O8" xml:space="preserve"> _xlfn.SWITCH(Sales[[#This Row],[Subscription Type]],"Basic", "10",,"Premium","10","Business","25","Enterprise","27")</f>
        <v>10</v>
      </c>
      <c r="P8" s="3">
        <f xml:space="preserve"> IF(Sales[[#This Row],[Number of Users]]-Sales[[#This Row],[Licenses Bought]] &gt; 0,Sales[[#This Row],[Number of Users]]-Sales[[#This Row],[Licenses Bought]],0)</f>
        <v>9</v>
      </c>
      <c r="Q8" s="3">
        <f>IF(Sales[[#This Row],[Sales Month]]=MAX(Sales[Sales Month]),Sales[[#This Row],[Upsell $ Per Non-Paying User]]*Sales[[#This Row],[Non-Paying Users]],0)</f>
        <v>0</v>
      </c>
      <c r="R8" s="3" t="str" cm="1">
        <f t="array" ref="R8" xml:space="preserve"> _xlfn.IFS(Sales[[#This Row],[Current Upsell $]]=0," ",Sales[[#This Row],[Current Upsell $]]&gt;=400,"high",Sales[[#This Row],[Current Upsell $]]&gt;=100,"medium",Sales[[#This Row],[Current Upsell $]]&lt;100,"low")</f>
        <v xml:space="preserve"> </v>
      </c>
      <c r="S8" s="3" t="str">
        <f xml:space="preserve"> IF(Sales[[#This Row],[Current Upsell $]]&gt;0,_xlfn.CONCAT(Sales[[#This Row],[Subscription Type]],"  ",Sales[[#This Row],[Upsell Priority]],"  ",TEXT(Sales[[#This Row],[Current Upsell $]],"$#"))," ")</f>
        <v xml:space="preserve"> </v>
      </c>
      <c r="T8" s="3"/>
      <c r="U8" s="1"/>
    </row>
    <row r="9" spans="1:21" x14ac:dyDescent="0.3">
      <c r="A9">
        <v>100001</v>
      </c>
      <c r="B9" t="s">
        <v>3</v>
      </c>
      <c r="F9" s="3">
        <v>0</v>
      </c>
      <c r="G9" s="3">
        <v>11</v>
      </c>
      <c r="H9" s="1">
        <v>43647</v>
      </c>
      <c r="I9" s="1">
        <v>43891</v>
      </c>
      <c r="J9">
        <v>8</v>
      </c>
      <c r="K9">
        <v>15</v>
      </c>
      <c r="L9" s="1">
        <v>43862</v>
      </c>
      <c r="M9" s="3">
        <f>IF(Sales[[#This Row],[Sales Amount]] = 0, 0,N9 / F9)</f>
        <v>0</v>
      </c>
      <c r="N9" s="3">
        <v>0</v>
      </c>
      <c r="O9" s="3" t="str" cm="1">
        <f t="array" ref="O9" xml:space="preserve"> _xlfn.SWITCH(Sales[[#This Row],[Subscription Type]],"Basic", "10",,"Premium","10","Business","25","Enterprise","27")</f>
        <v>10</v>
      </c>
      <c r="P9" s="3">
        <f xml:space="preserve"> IF(Sales[[#This Row],[Number of Users]]-Sales[[#This Row],[Licenses Bought]] &gt; 0,Sales[[#This Row],[Number of Users]]-Sales[[#This Row],[Licenses Bought]],0)</f>
        <v>11</v>
      </c>
      <c r="Q9" s="3">
        <f>IF(Sales[[#This Row],[Sales Month]]=MAX(Sales[Sales Month]),Sales[[#This Row],[Upsell $ Per Non-Paying User]]*Sales[[#This Row],[Non-Paying Users]],0)</f>
        <v>0</v>
      </c>
      <c r="R9" s="3" t="str" cm="1">
        <f t="array" ref="R9" xml:space="preserve"> _xlfn.IFS(Sales[[#This Row],[Current Upsell $]]=0," ",Sales[[#This Row],[Current Upsell $]]&gt;=400,"high",Sales[[#This Row],[Current Upsell $]]&gt;=100,"medium",Sales[[#This Row],[Current Upsell $]]&lt;100,"low")</f>
        <v xml:space="preserve"> </v>
      </c>
      <c r="S9" s="3" t="str">
        <f xml:space="preserve"> IF(Sales[[#This Row],[Current Upsell $]]&gt;0,_xlfn.CONCAT(Sales[[#This Row],[Subscription Type]],"  ",Sales[[#This Row],[Upsell Priority]],"  ",TEXT(Sales[[#This Row],[Current Upsell $]],"$#"))," ")</f>
        <v xml:space="preserve"> </v>
      </c>
      <c r="T9" s="3"/>
      <c r="U9" s="1"/>
    </row>
    <row r="10" spans="1:21" x14ac:dyDescent="0.3">
      <c r="A10">
        <v>100001</v>
      </c>
      <c r="B10" t="s">
        <v>3</v>
      </c>
      <c r="F10" s="3">
        <v>0</v>
      </c>
      <c r="G10" s="3">
        <v>12</v>
      </c>
      <c r="H10" s="1">
        <v>43647</v>
      </c>
      <c r="I10" s="1">
        <v>43891</v>
      </c>
      <c r="J10">
        <v>8</v>
      </c>
      <c r="K10">
        <v>15</v>
      </c>
      <c r="L10" s="1">
        <v>43891</v>
      </c>
      <c r="M10" s="3">
        <f>IF(Sales[[#This Row],[Sales Amount]] = 0, 0,N10 / F10)</f>
        <v>0</v>
      </c>
      <c r="N10" s="3">
        <v>0</v>
      </c>
      <c r="O10" s="3" t="str" cm="1">
        <f t="array" ref="O10" xml:space="preserve"> _xlfn.SWITCH(Sales[[#This Row],[Subscription Type]],"Basic", "10",,"Premium","10","Business","25","Enterprise","27")</f>
        <v>10</v>
      </c>
      <c r="P10" s="3">
        <f xml:space="preserve"> IF(Sales[[#This Row],[Number of Users]]-Sales[[#This Row],[Licenses Bought]] &gt; 0,Sales[[#This Row],[Number of Users]]-Sales[[#This Row],[Licenses Bought]],0)</f>
        <v>12</v>
      </c>
      <c r="Q10" s="3">
        <f>IF(Sales[[#This Row],[Sales Month]]=MAX(Sales[Sales Month]),Sales[[#This Row],[Upsell $ Per Non-Paying User]]*Sales[[#This Row],[Non-Paying Users]],0)</f>
        <v>0</v>
      </c>
      <c r="R10" s="3" t="str" cm="1">
        <f t="array" ref="R10" xml:space="preserve"> _xlfn.IFS(Sales[[#This Row],[Current Upsell $]]=0," ",Sales[[#This Row],[Current Upsell $]]&gt;=400,"high",Sales[[#This Row],[Current Upsell $]]&gt;=100,"medium",Sales[[#This Row],[Current Upsell $]]&lt;100,"low")</f>
        <v xml:space="preserve"> </v>
      </c>
      <c r="S10" s="3" t="str">
        <f xml:space="preserve"> IF(Sales[[#This Row],[Current Upsell $]]&gt;0,_xlfn.CONCAT(Sales[[#This Row],[Subscription Type]],"  ",Sales[[#This Row],[Upsell Priority]],"  ",TEXT(Sales[[#This Row],[Current Upsell $]],"$#"))," ")</f>
        <v xml:space="preserve"> </v>
      </c>
      <c r="T10" s="3"/>
      <c r="U10" s="1"/>
    </row>
    <row r="11" spans="1:21" x14ac:dyDescent="0.3">
      <c r="A11">
        <v>100002</v>
      </c>
      <c r="B11" t="s">
        <v>3</v>
      </c>
      <c r="F11" s="3">
        <v>0</v>
      </c>
      <c r="G11" s="3">
        <v>2</v>
      </c>
      <c r="H11" s="1">
        <v>43647</v>
      </c>
      <c r="I11" s="1">
        <v>44287</v>
      </c>
      <c r="J11">
        <v>21</v>
      </c>
      <c r="K11">
        <v>2</v>
      </c>
      <c r="L11" s="1">
        <v>43647</v>
      </c>
      <c r="M11" s="3">
        <f>IF(Sales[[#This Row],[Sales Amount]] = 0, 0,N11 / F11)</f>
        <v>0</v>
      </c>
      <c r="N11" s="3">
        <v>0</v>
      </c>
      <c r="O11" s="3" t="str" cm="1">
        <f t="array" ref="O11" xml:space="preserve"> _xlfn.SWITCH(Sales[[#This Row],[Subscription Type]],"Basic", "10",,"Premium","10","Business","25","Enterprise","27")</f>
        <v>10</v>
      </c>
      <c r="P11" s="3">
        <f xml:space="preserve"> IF(Sales[[#This Row],[Number of Users]]-Sales[[#This Row],[Licenses Bought]] &gt; 0,Sales[[#This Row],[Number of Users]]-Sales[[#This Row],[Licenses Bought]],0)</f>
        <v>2</v>
      </c>
      <c r="Q11" s="3">
        <f>IF(Sales[[#This Row],[Sales Month]]=MAX(Sales[Sales Month]),Sales[[#This Row],[Upsell $ Per Non-Paying User]]*Sales[[#This Row],[Non-Paying Users]],0)</f>
        <v>0</v>
      </c>
      <c r="R11" s="3" t="str" cm="1">
        <f t="array" ref="R11" xml:space="preserve"> _xlfn.IFS(Sales[[#This Row],[Current Upsell $]]=0," ",Sales[[#This Row],[Current Upsell $]]&gt;=400,"high",Sales[[#This Row],[Current Upsell $]]&gt;=100,"medium",Sales[[#This Row],[Current Upsell $]]&lt;100,"low")</f>
        <v xml:space="preserve"> </v>
      </c>
      <c r="S11" s="3" t="str">
        <f xml:space="preserve"> IF(Sales[[#This Row],[Current Upsell $]]&gt;0,_xlfn.CONCAT(Sales[[#This Row],[Subscription Type]],"  ",Sales[[#This Row],[Upsell Priority]],"  ",TEXT(Sales[[#This Row],[Current Upsell $]],"$#"))," ")</f>
        <v xml:space="preserve"> </v>
      </c>
      <c r="T11" s="3"/>
      <c r="U11" s="1"/>
    </row>
    <row r="12" spans="1:21" x14ac:dyDescent="0.3">
      <c r="A12">
        <v>100002</v>
      </c>
      <c r="B12" t="s">
        <v>3</v>
      </c>
      <c r="F12" s="3">
        <v>0</v>
      </c>
      <c r="G12" s="3">
        <v>2</v>
      </c>
      <c r="H12" s="1">
        <v>43647</v>
      </c>
      <c r="I12" s="1">
        <v>44287</v>
      </c>
      <c r="J12">
        <v>21</v>
      </c>
      <c r="K12">
        <v>2</v>
      </c>
      <c r="L12" s="1">
        <v>43678</v>
      </c>
      <c r="M12" s="3">
        <f>IF(Sales[[#This Row],[Sales Amount]] = 0, 0,N12 / F12)</f>
        <v>0</v>
      </c>
      <c r="N12" s="3">
        <v>0</v>
      </c>
      <c r="O12" s="3" t="str" cm="1">
        <f t="array" ref="O12" xml:space="preserve"> _xlfn.SWITCH(Sales[[#This Row],[Subscription Type]],"Basic", "10",,"Premium","10","Business","25","Enterprise","27")</f>
        <v>10</v>
      </c>
      <c r="P12" s="3">
        <f xml:space="preserve"> IF(Sales[[#This Row],[Number of Users]]-Sales[[#This Row],[Licenses Bought]] &gt; 0,Sales[[#This Row],[Number of Users]]-Sales[[#This Row],[Licenses Bought]],0)</f>
        <v>2</v>
      </c>
      <c r="Q12" s="3">
        <f>IF(Sales[[#This Row],[Sales Month]]=MAX(Sales[Sales Month]),Sales[[#This Row],[Upsell $ Per Non-Paying User]]*Sales[[#This Row],[Non-Paying Users]],0)</f>
        <v>0</v>
      </c>
      <c r="R12" s="3" t="str" cm="1">
        <f t="array" ref="R12" xml:space="preserve"> _xlfn.IFS(Sales[[#This Row],[Current Upsell $]]=0," ",Sales[[#This Row],[Current Upsell $]]&gt;=400,"high",Sales[[#This Row],[Current Upsell $]]&gt;=100,"medium",Sales[[#This Row],[Current Upsell $]]&lt;100,"low")</f>
        <v xml:space="preserve"> </v>
      </c>
      <c r="S12" s="3" t="str">
        <f xml:space="preserve"> IF(Sales[[#This Row],[Current Upsell $]]&gt;0,_xlfn.CONCAT(Sales[[#This Row],[Subscription Type]],"  ",Sales[[#This Row],[Upsell Priority]],"  ",TEXT(Sales[[#This Row],[Current Upsell $]],"$#"))," ")</f>
        <v xml:space="preserve"> </v>
      </c>
      <c r="T12" s="3"/>
      <c r="U12" s="1"/>
    </row>
    <row r="13" spans="1:21" x14ac:dyDescent="0.3">
      <c r="A13">
        <v>100002</v>
      </c>
      <c r="B13" t="s">
        <v>3</v>
      </c>
      <c r="F13" s="3">
        <v>0</v>
      </c>
      <c r="G13" s="3">
        <v>2</v>
      </c>
      <c r="H13" s="1">
        <v>43647</v>
      </c>
      <c r="I13" s="1">
        <v>44287</v>
      </c>
      <c r="J13">
        <v>21</v>
      </c>
      <c r="K13">
        <v>2</v>
      </c>
      <c r="L13" s="1">
        <v>43709</v>
      </c>
      <c r="M13" s="3">
        <f>IF(Sales[[#This Row],[Sales Amount]] = 0, 0,N13 / F13)</f>
        <v>0</v>
      </c>
      <c r="N13" s="3">
        <v>0</v>
      </c>
      <c r="O13" s="3" t="str" cm="1">
        <f t="array" ref="O13" xml:space="preserve"> _xlfn.SWITCH(Sales[[#This Row],[Subscription Type]],"Basic", "10",,"Premium","10","Business","25","Enterprise","27")</f>
        <v>10</v>
      </c>
      <c r="P13" s="3">
        <f xml:space="preserve"> IF(Sales[[#This Row],[Number of Users]]-Sales[[#This Row],[Licenses Bought]] &gt; 0,Sales[[#This Row],[Number of Users]]-Sales[[#This Row],[Licenses Bought]],0)</f>
        <v>2</v>
      </c>
      <c r="Q13" s="3">
        <f>IF(Sales[[#This Row],[Sales Month]]=MAX(Sales[Sales Month]),Sales[[#This Row],[Upsell $ Per Non-Paying User]]*Sales[[#This Row],[Non-Paying Users]],0)</f>
        <v>0</v>
      </c>
      <c r="R13" s="3" t="str" cm="1">
        <f t="array" ref="R13" xml:space="preserve"> _xlfn.IFS(Sales[[#This Row],[Current Upsell $]]=0," ",Sales[[#This Row],[Current Upsell $]]&gt;=400,"high",Sales[[#This Row],[Current Upsell $]]&gt;=100,"medium",Sales[[#This Row],[Current Upsell $]]&lt;100,"low")</f>
        <v xml:space="preserve"> </v>
      </c>
      <c r="S13" s="3" t="str">
        <f xml:space="preserve"> IF(Sales[[#This Row],[Current Upsell $]]&gt;0,_xlfn.CONCAT(Sales[[#This Row],[Subscription Type]],"  ",Sales[[#This Row],[Upsell Priority]],"  ",TEXT(Sales[[#This Row],[Current Upsell $]],"$#"))," ")</f>
        <v xml:space="preserve"> </v>
      </c>
      <c r="T13" s="3"/>
      <c r="U13" s="1"/>
    </row>
    <row r="14" spans="1:21" x14ac:dyDescent="0.3">
      <c r="A14">
        <v>100002</v>
      </c>
      <c r="B14" t="s">
        <v>3</v>
      </c>
      <c r="F14" s="3">
        <v>0</v>
      </c>
      <c r="G14" s="3">
        <v>1</v>
      </c>
      <c r="H14" s="1">
        <v>43647</v>
      </c>
      <c r="I14" s="1">
        <v>44287</v>
      </c>
      <c r="J14">
        <v>21</v>
      </c>
      <c r="K14">
        <v>2</v>
      </c>
      <c r="L14" s="1">
        <v>43739</v>
      </c>
      <c r="M14" s="3">
        <f>IF(Sales[[#This Row],[Sales Amount]] = 0, 0,N14 / F14)</f>
        <v>0</v>
      </c>
      <c r="N14" s="3">
        <v>0</v>
      </c>
      <c r="O14" s="3" t="str" cm="1">
        <f t="array" ref="O14" xml:space="preserve"> _xlfn.SWITCH(Sales[[#This Row],[Subscription Type]],"Basic", "10",,"Premium","10","Business","25","Enterprise","27")</f>
        <v>10</v>
      </c>
      <c r="P14" s="3">
        <f xml:space="preserve"> IF(Sales[[#This Row],[Number of Users]]-Sales[[#This Row],[Licenses Bought]] &gt; 0,Sales[[#This Row],[Number of Users]]-Sales[[#This Row],[Licenses Bought]],0)</f>
        <v>1</v>
      </c>
      <c r="Q14" s="3">
        <f>IF(Sales[[#This Row],[Sales Month]]=MAX(Sales[Sales Month]),Sales[[#This Row],[Upsell $ Per Non-Paying User]]*Sales[[#This Row],[Non-Paying Users]],0)</f>
        <v>0</v>
      </c>
      <c r="R14" s="3" t="str" cm="1">
        <f t="array" ref="R14" xml:space="preserve"> _xlfn.IFS(Sales[[#This Row],[Current Upsell $]]=0," ",Sales[[#This Row],[Current Upsell $]]&gt;=400,"high",Sales[[#This Row],[Current Upsell $]]&gt;=100,"medium",Sales[[#This Row],[Current Upsell $]]&lt;100,"low")</f>
        <v xml:space="preserve"> </v>
      </c>
      <c r="S14" s="3" t="str">
        <f xml:space="preserve"> IF(Sales[[#This Row],[Current Upsell $]]&gt;0,_xlfn.CONCAT(Sales[[#This Row],[Subscription Type]],"  ",Sales[[#This Row],[Upsell Priority]],"  ",TEXT(Sales[[#This Row],[Current Upsell $]],"$#"))," ")</f>
        <v xml:space="preserve"> </v>
      </c>
      <c r="T14" s="3"/>
      <c r="U14" s="1"/>
    </row>
    <row r="15" spans="1:21" x14ac:dyDescent="0.3">
      <c r="A15">
        <v>100002</v>
      </c>
      <c r="B15" t="s">
        <v>3</v>
      </c>
      <c r="F15" s="3">
        <v>0</v>
      </c>
      <c r="G15" s="3">
        <v>2</v>
      </c>
      <c r="H15" s="1">
        <v>43647</v>
      </c>
      <c r="I15" s="1">
        <v>44287</v>
      </c>
      <c r="J15">
        <v>21</v>
      </c>
      <c r="K15">
        <v>2</v>
      </c>
      <c r="L15" s="1">
        <v>43770</v>
      </c>
      <c r="M15" s="3">
        <f>IF(Sales[[#This Row],[Sales Amount]] = 0, 0,N15 / F15)</f>
        <v>0</v>
      </c>
      <c r="N15" s="3">
        <v>0</v>
      </c>
      <c r="O15" s="3" t="str" cm="1">
        <f t="array" ref="O15" xml:space="preserve"> _xlfn.SWITCH(Sales[[#This Row],[Subscription Type]],"Basic", "10",,"Premium","10","Business","25","Enterprise","27")</f>
        <v>10</v>
      </c>
      <c r="P15" s="3">
        <f xml:space="preserve"> IF(Sales[[#This Row],[Number of Users]]-Sales[[#This Row],[Licenses Bought]] &gt; 0,Sales[[#This Row],[Number of Users]]-Sales[[#This Row],[Licenses Bought]],0)</f>
        <v>2</v>
      </c>
      <c r="Q15" s="3">
        <f>IF(Sales[[#This Row],[Sales Month]]=MAX(Sales[Sales Month]),Sales[[#This Row],[Upsell $ Per Non-Paying User]]*Sales[[#This Row],[Non-Paying Users]],0)</f>
        <v>0</v>
      </c>
      <c r="R15" s="3" t="str" cm="1">
        <f t="array" ref="R15" xml:space="preserve"> _xlfn.IFS(Sales[[#This Row],[Current Upsell $]]=0," ",Sales[[#This Row],[Current Upsell $]]&gt;=400,"high",Sales[[#This Row],[Current Upsell $]]&gt;=100,"medium",Sales[[#This Row],[Current Upsell $]]&lt;100,"low")</f>
        <v xml:space="preserve"> </v>
      </c>
      <c r="S15" s="3" t="str">
        <f xml:space="preserve"> IF(Sales[[#This Row],[Current Upsell $]]&gt;0,_xlfn.CONCAT(Sales[[#This Row],[Subscription Type]],"  ",Sales[[#This Row],[Upsell Priority]],"  ",TEXT(Sales[[#This Row],[Current Upsell $]],"$#"))," ")</f>
        <v xml:space="preserve"> </v>
      </c>
      <c r="T15" s="3"/>
      <c r="U15" s="1"/>
    </row>
    <row r="16" spans="1:21" x14ac:dyDescent="0.3">
      <c r="A16">
        <v>100002</v>
      </c>
      <c r="B16" t="s">
        <v>3</v>
      </c>
      <c r="F16" s="3">
        <v>0</v>
      </c>
      <c r="G16" s="3">
        <v>2</v>
      </c>
      <c r="H16" s="1">
        <v>43647</v>
      </c>
      <c r="I16" s="1">
        <v>44287</v>
      </c>
      <c r="J16">
        <v>21</v>
      </c>
      <c r="K16">
        <v>2</v>
      </c>
      <c r="L16" s="1">
        <v>43800</v>
      </c>
      <c r="M16" s="3">
        <f>IF(Sales[[#This Row],[Sales Amount]] = 0, 0,N16 / F16)</f>
        <v>0</v>
      </c>
      <c r="N16" s="3">
        <v>0</v>
      </c>
      <c r="O16" s="3" t="str" cm="1">
        <f t="array" ref="O16" xml:space="preserve"> _xlfn.SWITCH(Sales[[#This Row],[Subscription Type]],"Basic", "10",,"Premium","10","Business","25","Enterprise","27")</f>
        <v>10</v>
      </c>
      <c r="P16" s="3">
        <f xml:space="preserve"> IF(Sales[[#This Row],[Number of Users]]-Sales[[#This Row],[Licenses Bought]] &gt; 0,Sales[[#This Row],[Number of Users]]-Sales[[#This Row],[Licenses Bought]],0)</f>
        <v>2</v>
      </c>
      <c r="Q16" s="3">
        <f>IF(Sales[[#This Row],[Sales Month]]=MAX(Sales[Sales Month]),Sales[[#This Row],[Upsell $ Per Non-Paying User]]*Sales[[#This Row],[Non-Paying Users]],0)</f>
        <v>0</v>
      </c>
      <c r="R16" s="3" t="str" cm="1">
        <f t="array" ref="R16" xml:space="preserve"> _xlfn.IFS(Sales[[#This Row],[Current Upsell $]]=0," ",Sales[[#This Row],[Current Upsell $]]&gt;=400,"high",Sales[[#This Row],[Current Upsell $]]&gt;=100,"medium",Sales[[#This Row],[Current Upsell $]]&lt;100,"low")</f>
        <v xml:space="preserve"> </v>
      </c>
      <c r="S16" s="3" t="str">
        <f xml:space="preserve"> IF(Sales[[#This Row],[Current Upsell $]]&gt;0,_xlfn.CONCAT(Sales[[#This Row],[Subscription Type]],"  ",Sales[[#This Row],[Upsell Priority]],"  ",TEXT(Sales[[#This Row],[Current Upsell $]],"$#"))," ")</f>
        <v xml:space="preserve"> </v>
      </c>
      <c r="T16" s="3"/>
      <c r="U16" s="1"/>
    </row>
    <row r="17" spans="1:21" x14ac:dyDescent="0.3">
      <c r="A17">
        <v>100002</v>
      </c>
      <c r="B17" t="s">
        <v>3</v>
      </c>
      <c r="F17" s="3">
        <v>0</v>
      </c>
      <c r="G17" s="3">
        <v>2</v>
      </c>
      <c r="H17" s="1">
        <v>43647</v>
      </c>
      <c r="I17" s="1">
        <v>44287</v>
      </c>
      <c r="J17">
        <v>21</v>
      </c>
      <c r="K17">
        <v>2</v>
      </c>
      <c r="L17" s="1">
        <v>43831</v>
      </c>
      <c r="M17" s="3">
        <f>IF(Sales[[#This Row],[Sales Amount]] = 0, 0,N17 / F17)</f>
        <v>0</v>
      </c>
      <c r="N17" s="3">
        <v>0</v>
      </c>
      <c r="O17" s="3" t="str" cm="1">
        <f t="array" ref="O17" xml:space="preserve"> _xlfn.SWITCH(Sales[[#This Row],[Subscription Type]],"Basic", "10",,"Premium","10","Business","25","Enterprise","27")</f>
        <v>10</v>
      </c>
      <c r="P17" s="3">
        <f xml:space="preserve"> IF(Sales[[#This Row],[Number of Users]]-Sales[[#This Row],[Licenses Bought]] &gt; 0,Sales[[#This Row],[Number of Users]]-Sales[[#This Row],[Licenses Bought]],0)</f>
        <v>2</v>
      </c>
      <c r="Q17" s="3">
        <f>IF(Sales[[#This Row],[Sales Month]]=MAX(Sales[Sales Month]),Sales[[#This Row],[Upsell $ Per Non-Paying User]]*Sales[[#This Row],[Non-Paying Users]],0)</f>
        <v>0</v>
      </c>
      <c r="R17" s="3" t="str" cm="1">
        <f t="array" ref="R17" xml:space="preserve"> _xlfn.IFS(Sales[[#This Row],[Current Upsell $]]=0," ",Sales[[#This Row],[Current Upsell $]]&gt;=400,"high",Sales[[#This Row],[Current Upsell $]]&gt;=100,"medium",Sales[[#This Row],[Current Upsell $]]&lt;100,"low")</f>
        <v xml:space="preserve"> </v>
      </c>
      <c r="S17" s="3" t="str">
        <f xml:space="preserve"> IF(Sales[[#This Row],[Current Upsell $]]&gt;0,_xlfn.CONCAT(Sales[[#This Row],[Subscription Type]],"  ",Sales[[#This Row],[Upsell Priority]],"  ",TEXT(Sales[[#This Row],[Current Upsell $]],"$#"))," ")</f>
        <v xml:space="preserve"> </v>
      </c>
      <c r="T17" s="3"/>
      <c r="U17" s="1"/>
    </row>
    <row r="18" spans="1:21" x14ac:dyDescent="0.3">
      <c r="A18">
        <v>100002</v>
      </c>
      <c r="B18" t="s">
        <v>3</v>
      </c>
      <c r="F18" s="3">
        <v>0</v>
      </c>
      <c r="G18" s="3">
        <v>2</v>
      </c>
      <c r="H18" s="1">
        <v>43647</v>
      </c>
      <c r="I18" s="1">
        <v>44287</v>
      </c>
      <c r="J18">
        <v>21</v>
      </c>
      <c r="K18">
        <v>2</v>
      </c>
      <c r="L18" s="1">
        <v>43862</v>
      </c>
      <c r="M18" s="3">
        <f>IF(Sales[[#This Row],[Sales Amount]] = 0, 0,N18 / F18)</f>
        <v>0</v>
      </c>
      <c r="N18" s="3">
        <v>0</v>
      </c>
      <c r="O18" s="3" t="str" cm="1">
        <f t="array" ref="O18" xml:space="preserve"> _xlfn.SWITCH(Sales[[#This Row],[Subscription Type]],"Basic", "10",,"Premium","10","Business","25","Enterprise","27")</f>
        <v>10</v>
      </c>
      <c r="P18" s="3">
        <f xml:space="preserve"> IF(Sales[[#This Row],[Number of Users]]-Sales[[#This Row],[Licenses Bought]] &gt; 0,Sales[[#This Row],[Number of Users]]-Sales[[#This Row],[Licenses Bought]],0)</f>
        <v>2</v>
      </c>
      <c r="Q18" s="3">
        <f>IF(Sales[[#This Row],[Sales Month]]=MAX(Sales[Sales Month]),Sales[[#This Row],[Upsell $ Per Non-Paying User]]*Sales[[#This Row],[Non-Paying Users]],0)</f>
        <v>0</v>
      </c>
      <c r="R18" s="3" t="str" cm="1">
        <f t="array" ref="R18" xml:space="preserve"> _xlfn.IFS(Sales[[#This Row],[Current Upsell $]]=0," ",Sales[[#This Row],[Current Upsell $]]&gt;=400,"high",Sales[[#This Row],[Current Upsell $]]&gt;=100,"medium",Sales[[#This Row],[Current Upsell $]]&lt;100,"low")</f>
        <v xml:space="preserve"> </v>
      </c>
      <c r="S18" s="3" t="str">
        <f xml:space="preserve"> IF(Sales[[#This Row],[Current Upsell $]]&gt;0,_xlfn.CONCAT(Sales[[#This Row],[Subscription Type]],"  ",Sales[[#This Row],[Upsell Priority]],"  ",TEXT(Sales[[#This Row],[Current Upsell $]],"$#"))," ")</f>
        <v xml:space="preserve"> </v>
      </c>
      <c r="T18" s="3"/>
      <c r="U18" s="1"/>
    </row>
    <row r="19" spans="1:21" x14ac:dyDescent="0.3">
      <c r="A19">
        <v>100002</v>
      </c>
      <c r="B19" t="s">
        <v>3</v>
      </c>
      <c r="F19" s="3">
        <v>0</v>
      </c>
      <c r="G19" s="3">
        <v>2</v>
      </c>
      <c r="H19" s="1">
        <v>43647</v>
      </c>
      <c r="I19" s="1">
        <v>44287</v>
      </c>
      <c r="J19">
        <v>21</v>
      </c>
      <c r="K19">
        <v>2</v>
      </c>
      <c r="L19" s="1">
        <v>43891</v>
      </c>
      <c r="M19" s="3">
        <f>IF(Sales[[#This Row],[Sales Amount]] = 0, 0,N19 / F19)</f>
        <v>0</v>
      </c>
      <c r="N19" s="3">
        <v>0</v>
      </c>
      <c r="O19" s="3" t="str" cm="1">
        <f t="array" ref="O19" xml:space="preserve"> _xlfn.SWITCH(Sales[[#This Row],[Subscription Type]],"Basic", "10",,"Premium","10","Business","25","Enterprise","27")</f>
        <v>10</v>
      </c>
      <c r="P19" s="3">
        <f xml:space="preserve"> IF(Sales[[#This Row],[Number of Users]]-Sales[[#This Row],[Licenses Bought]] &gt; 0,Sales[[#This Row],[Number of Users]]-Sales[[#This Row],[Licenses Bought]],0)</f>
        <v>2</v>
      </c>
      <c r="Q19" s="3">
        <f>IF(Sales[[#This Row],[Sales Month]]=MAX(Sales[Sales Month]),Sales[[#This Row],[Upsell $ Per Non-Paying User]]*Sales[[#This Row],[Non-Paying Users]],0)</f>
        <v>0</v>
      </c>
      <c r="R19" s="3" t="str" cm="1">
        <f t="array" ref="R19" xml:space="preserve"> _xlfn.IFS(Sales[[#This Row],[Current Upsell $]]=0," ",Sales[[#This Row],[Current Upsell $]]&gt;=400,"high",Sales[[#This Row],[Current Upsell $]]&gt;=100,"medium",Sales[[#This Row],[Current Upsell $]]&lt;100,"low")</f>
        <v xml:space="preserve"> </v>
      </c>
      <c r="S19" s="3" t="str">
        <f xml:space="preserve"> IF(Sales[[#This Row],[Current Upsell $]]&gt;0,_xlfn.CONCAT(Sales[[#This Row],[Subscription Type]],"  ",Sales[[#This Row],[Upsell Priority]],"  ",TEXT(Sales[[#This Row],[Current Upsell $]],"$#"))," ")</f>
        <v xml:space="preserve"> </v>
      </c>
      <c r="T19" s="3"/>
      <c r="U19" s="1"/>
    </row>
    <row r="20" spans="1:21" x14ac:dyDescent="0.3">
      <c r="A20">
        <v>100002</v>
      </c>
      <c r="B20" t="s">
        <v>3</v>
      </c>
      <c r="F20" s="3">
        <v>0</v>
      </c>
      <c r="G20" s="3">
        <v>2</v>
      </c>
      <c r="H20" s="1">
        <v>43647</v>
      </c>
      <c r="I20" s="1">
        <v>44287</v>
      </c>
      <c r="J20">
        <v>21</v>
      </c>
      <c r="K20">
        <v>2</v>
      </c>
      <c r="L20" s="1">
        <v>43922</v>
      </c>
      <c r="M20" s="3">
        <f>IF(Sales[[#This Row],[Sales Amount]] = 0, 0,N20 / F20)</f>
        <v>0</v>
      </c>
      <c r="N20" s="3">
        <v>0</v>
      </c>
      <c r="O20" s="3" t="str" cm="1">
        <f t="array" ref="O20" xml:space="preserve"> _xlfn.SWITCH(Sales[[#This Row],[Subscription Type]],"Basic", "10",,"Premium","10","Business","25","Enterprise","27")</f>
        <v>10</v>
      </c>
      <c r="P20" s="3">
        <f xml:space="preserve"> IF(Sales[[#This Row],[Number of Users]]-Sales[[#This Row],[Licenses Bought]] &gt; 0,Sales[[#This Row],[Number of Users]]-Sales[[#This Row],[Licenses Bought]],0)</f>
        <v>2</v>
      </c>
      <c r="Q20" s="3">
        <f>IF(Sales[[#This Row],[Sales Month]]=MAX(Sales[Sales Month]),Sales[[#This Row],[Upsell $ Per Non-Paying User]]*Sales[[#This Row],[Non-Paying Users]],0)</f>
        <v>0</v>
      </c>
      <c r="R20" s="3" t="str" cm="1">
        <f t="array" ref="R20" xml:space="preserve"> _xlfn.IFS(Sales[[#This Row],[Current Upsell $]]=0," ",Sales[[#This Row],[Current Upsell $]]&gt;=400,"high",Sales[[#This Row],[Current Upsell $]]&gt;=100,"medium",Sales[[#This Row],[Current Upsell $]]&lt;100,"low")</f>
        <v xml:space="preserve"> </v>
      </c>
      <c r="S20" s="3" t="str">
        <f xml:space="preserve"> IF(Sales[[#This Row],[Current Upsell $]]&gt;0,_xlfn.CONCAT(Sales[[#This Row],[Subscription Type]],"  ",Sales[[#This Row],[Upsell Priority]],"  ",TEXT(Sales[[#This Row],[Current Upsell $]],"$#"))," ")</f>
        <v xml:space="preserve"> </v>
      </c>
      <c r="T20" s="3"/>
      <c r="U20" s="1"/>
    </row>
    <row r="21" spans="1:21" x14ac:dyDescent="0.3">
      <c r="A21">
        <v>100002</v>
      </c>
      <c r="B21" t="s">
        <v>3</v>
      </c>
      <c r="F21" s="3">
        <v>0</v>
      </c>
      <c r="G21" s="3">
        <v>2</v>
      </c>
      <c r="H21" s="1">
        <v>43647</v>
      </c>
      <c r="I21" s="1">
        <v>44287</v>
      </c>
      <c r="J21">
        <v>21</v>
      </c>
      <c r="K21">
        <v>2</v>
      </c>
      <c r="L21" s="1">
        <v>43952</v>
      </c>
      <c r="M21" s="3">
        <f>IF(Sales[[#This Row],[Sales Amount]] = 0, 0,N21 / F21)</f>
        <v>0</v>
      </c>
      <c r="N21" s="3">
        <v>0</v>
      </c>
      <c r="O21" s="3" t="str" cm="1">
        <f t="array" ref="O21" xml:space="preserve"> _xlfn.SWITCH(Sales[[#This Row],[Subscription Type]],"Basic", "10",,"Premium","10","Business","25","Enterprise","27")</f>
        <v>10</v>
      </c>
      <c r="P21" s="3">
        <f xml:space="preserve"> IF(Sales[[#This Row],[Number of Users]]-Sales[[#This Row],[Licenses Bought]] &gt; 0,Sales[[#This Row],[Number of Users]]-Sales[[#This Row],[Licenses Bought]],0)</f>
        <v>2</v>
      </c>
      <c r="Q21" s="3">
        <f>IF(Sales[[#This Row],[Sales Month]]=MAX(Sales[Sales Month]),Sales[[#This Row],[Upsell $ Per Non-Paying User]]*Sales[[#This Row],[Non-Paying Users]],0)</f>
        <v>0</v>
      </c>
      <c r="R21" s="3" t="str" cm="1">
        <f t="array" ref="R21" xml:space="preserve"> _xlfn.IFS(Sales[[#This Row],[Current Upsell $]]=0," ",Sales[[#This Row],[Current Upsell $]]&gt;=400,"high",Sales[[#This Row],[Current Upsell $]]&gt;=100,"medium",Sales[[#This Row],[Current Upsell $]]&lt;100,"low")</f>
        <v xml:space="preserve"> </v>
      </c>
      <c r="S21" s="3" t="str">
        <f xml:space="preserve"> IF(Sales[[#This Row],[Current Upsell $]]&gt;0,_xlfn.CONCAT(Sales[[#This Row],[Subscription Type]],"  ",Sales[[#This Row],[Upsell Priority]],"  ",TEXT(Sales[[#This Row],[Current Upsell $]],"$#"))," ")</f>
        <v xml:space="preserve"> </v>
      </c>
      <c r="T21" s="3"/>
      <c r="U21" s="1"/>
    </row>
    <row r="22" spans="1:21" x14ac:dyDescent="0.3">
      <c r="A22">
        <v>100002</v>
      </c>
      <c r="B22" t="s">
        <v>3</v>
      </c>
      <c r="F22" s="3">
        <v>0</v>
      </c>
      <c r="G22" s="3">
        <v>2</v>
      </c>
      <c r="H22" s="1">
        <v>43647</v>
      </c>
      <c r="I22" s="1">
        <v>44287</v>
      </c>
      <c r="J22">
        <v>21</v>
      </c>
      <c r="K22">
        <v>2</v>
      </c>
      <c r="L22" s="1">
        <v>43983</v>
      </c>
      <c r="M22" s="3">
        <f>IF(Sales[[#This Row],[Sales Amount]] = 0, 0,N22 / F22)</f>
        <v>0</v>
      </c>
      <c r="N22" s="3">
        <v>0</v>
      </c>
      <c r="O22" s="3" t="str" cm="1">
        <f t="array" ref="O22" xml:space="preserve"> _xlfn.SWITCH(Sales[[#This Row],[Subscription Type]],"Basic", "10",,"Premium","10","Business","25","Enterprise","27")</f>
        <v>10</v>
      </c>
      <c r="P22" s="3">
        <f xml:space="preserve"> IF(Sales[[#This Row],[Number of Users]]-Sales[[#This Row],[Licenses Bought]] &gt; 0,Sales[[#This Row],[Number of Users]]-Sales[[#This Row],[Licenses Bought]],0)</f>
        <v>2</v>
      </c>
      <c r="Q22" s="3">
        <f>IF(Sales[[#This Row],[Sales Month]]=MAX(Sales[Sales Month]),Sales[[#This Row],[Upsell $ Per Non-Paying User]]*Sales[[#This Row],[Non-Paying Users]],0)</f>
        <v>0</v>
      </c>
      <c r="R22" s="3" t="str" cm="1">
        <f t="array" ref="R22" xml:space="preserve"> _xlfn.IFS(Sales[[#This Row],[Current Upsell $]]=0," ",Sales[[#This Row],[Current Upsell $]]&gt;=400,"high",Sales[[#This Row],[Current Upsell $]]&gt;=100,"medium",Sales[[#This Row],[Current Upsell $]]&lt;100,"low")</f>
        <v xml:space="preserve"> </v>
      </c>
      <c r="S22" s="3" t="str">
        <f xml:space="preserve"> IF(Sales[[#This Row],[Current Upsell $]]&gt;0,_xlfn.CONCAT(Sales[[#This Row],[Subscription Type]],"  ",Sales[[#This Row],[Upsell Priority]],"  ",TEXT(Sales[[#This Row],[Current Upsell $]],"$#"))," ")</f>
        <v xml:space="preserve"> </v>
      </c>
      <c r="T22" s="3"/>
      <c r="U22" s="1"/>
    </row>
    <row r="23" spans="1:21" x14ac:dyDescent="0.3">
      <c r="A23">
        <v>100002</v>
      </c>
      <c r="B23" t="s">
        <v>3</v>
      </c>
      <c r="F23" s="3">
        <v>0</v>
      </c>
      <c r="G23" s="3">
        <v>1</v>
      </c>
      <c r="H23" s="1">
        <v>43647</v>
      </c>
      <c r="I23" s="1">
        <v>44287</v>
      </c>
      <c r="J23">
        <v>21</v>
      </c>
      <c r="K23">
        <v>2</v>
      </c>
      <c r="L23" s="1">
        <v>44013</v>
      </c>
      <c r="M23" s="3">
        <f>IF(Sales[[#This Row],[Sales Amount]] = 0, 0,N23 / F23)</f>
        <v>0</v>
      </c>
      <c r="N23" s="3">
        <v>0</v>
      </c>
      <c r="O23" s="3" t="str" cm="1">
        <f t="array" ref="O23" xml:space="preserve"> _xlfn.SWITCH(Sales[[#This Row],[Subscription Type]],"Basic", "10",,"Premium","10","Business","25","Enterprise","27")</f>
        <v>10</v>
      </c>
      <c r="P23" s="3">
        <f xml:space="preserve"> IF(Sales[[#This Row],[Number of Users]]-Sales[[#This Row],[Licenses Bought]] &gt; 0,Sales[[#This Row],[Number of Users]]-Sales[[#This Row],[Licenses Bought]],0)</f>
        <v>1</v>
      </c>
      <c r="Q23" s="3">
        <f>IF(Sales[[#This Row],[Sales Month]]=MAX(Sales[Sales Month]),Sales[[#This Row],[Upsell $ Per Non-Paying User]]*Sales[[#This Row],[Non-Paying Users]],0)</f>
        <v>0</v>
      </c>
      <c r="R23" s="3" t="str" cm="1">
        <f t="array" ref="R23" xml:space="preserve"> _xlfn.IFS(Sales[[#This Row],[Current Upsell $]]=0," ",Sales[[#This Row],[Current Upsell $]]&gt;=400,"high",Sales[[#This Row],[Current Upsell $]]&gt;=100,"medium",Sales[[#This Row],[Current Upsell $]]&lt;100,"low")</f>
        <v xml:space="preserve"> </v>
      </c>
      <c r="S23" s="3" t="str">
        <f xml:space="preserve"> IF(Sales[[#This Row],[Current Upsell $]]&gt;0,_xlfn.CONCAT(Sales[[#This Row],[Subscription Type]],"  ",Sales[[#This Row],[Upsell Priority]],"  ",TEXT(Sales[[#This Row],[Current Upsell $]],"$#"))," ")</f>
        <v xml:space="preserve"> </v>
      </c>
      <c r="T23" s="3"/>
      <c r="U23" s="1"/>
    </row>
    <row r="24" spans="1:21" x14ac:dyDescent="0.3">
      <c r="A24">
        <v>100002</v>
      </c>
      <c r="B24" t="s">
        <v>3</v>
      </c>
      <c r="F24" s="3">
        <v>0</v>
      </c>
      <c r="G24" s="3">
        <v>2</v>
      </c>
      <c r="H24" s="1">
        <v>43647</v>
      </c>
      <c r="I24" s="1">
        <v>44287</v>
      </c>
      <c r="J24">
        <v>21</v>
      </c>
      <c r="K24">
        <v>2</v>
      </c>
      <c r="L24" s="1">
        <v>44044</v>
      </c>
      <c r="M24" s="3">
        <f>IF(Sales[[#This Row],[Sales Amount]] = 0, 0,N24 / F24)</f>
        <v>0</v>
      </c>
      <c r="N24" s="3">
        <v>0</v>
      </c>
      <c r="O24" s="3" t="str" cm="1">
        <f t="array" ref="O24" xml:space="preserve"> _xlfn.SWITCH(Sales[[#This Row],[Subscription Type]],"Basic", "10",,"Premium","10","Business","25","Enterprise","27")</f>
        <v>10</v>
      </c>
      <c r="P24" s="3">
        <f xml:space="preserve"> IF(Sales[[#This Row],[Number of Users]]-Sales[[#This Row],[Licenses Bought]] &gt; 0,Sales[[#This Row],[Number of Users]]-Sales[[#This Row],[Licenses Bought]],0)</f>
        <v>2</v>
      </c>
      <c r="Q24" s="3">
        <f>IF(Sales[[#This Row],[Sales Month]]=MAX(Sales[Sales Month]),Sales[[#This Row],[Upsell $ Per Non-Paying User]]*Sales[[#This Row],[Non-Paying Users]],0)</f>
        <v>0</v>
      </c>
      <c r="R24" s="3" t="str" cm="1">
        <f t="array" ref="R24" xml:space="preserve"> _xlfn.IFS(Sales[[#This Row],[Current Upsell $]]=0," ",Sales[[#This Row],[Current Upsell $]]&gt;=400,"high",Sales[[#This Row],[Current Upsell $]]&gt;=100,"medium",Sales[[#This Row],[Current Upsell $]]&lt;100,"low")</f>
        <v xml:space="preserve"> </v>
      </c>
      <c r="S24" s="3" t="str">
        <f xml:space="preserve"> IF(Sales[[#This Row],[Current Upsell $]]&gt;0,_xlfn.CONCAT(Sales[[#This Row],[Subscription Type]],"  ",Sales[[#This Row],[Upsell Priority]],"  ",TEXT(Sales[[#This Row],[Current Upsell $]],"$#"))," ")</f>
        <v xml:space="preserve"> </v>
      </c>
      <c r="T24" s="3"/>
      <c r="U24" s="1"/>
    </row>
    <row r="25" spans="1:21" x14ac:dyDescent="0.3">
      <c r="A25">
        <v>100002</v>
      </c>
      <c r="B25" t="s">
        <v>3</v>
      </c>
      <c r="F25" s="3">
        <v>0</v>
      </c>
      <c r="G25" s="3">
        <v>2</v>
      </c>
      <c r="H25" s="1">
        <v>43647</v>
      </c>
      <c r="I25" s="1">
        <v>44287</v>
      </c>
      <c r="J25">
        <v>21</v>
      </c>
      <c r="K25">
        <v>2</v>
      </c>
      <c r="L25" s="1">
        <v>44075</v>
      </c>
      <c r="M25" s="3">
        <f>IF(Sales[[#This Row],[Sales Amount]] = 0, 0,N25 / F25)</f>
        <v>0</v>
      </c>
      <c r="N25" s="3">
        <v>0</v>
      </c>
      <c r="O25" s="3" t="str" cm="1">
        <f t="array" ref="O25" xml:space="preserve"> _xlfn.SWITCH(Sales[[#This Row],[Subscription Type]],"Basic", "10",,"Premium","10","Business","25","Enterprise","27")</f>
        <v>10</v>
      </c>
      <c r="P25" s="3">
        <f xml:space="preserve"> IF(Sales[[#This Row],[Number of Users]]-Sales[[#This Row],[Licenses Bought]] &gt; 0,Sales[[#This Row],[Number of Users]]-Sales[[#This Row],[Licenses Bought]],0)</f>
        <v>2</v>
      </c>
      <c r="Q25" s="3">
        <f>IF(Sales[[#This Row],[Sales Month]]=MAX(Sales[Sales Month]),Sales[[#This Row],[Upsell $ Per Non-Paying User]]*Sales[[#This Row],[Non-Paying Users]],0)</f>
        <v>0</v>
      </c>
      <c r="R25" s="3" t="str" cm="1">
        <f t="array" ref="R25" xml:space="preserve"> _xlfn.IFS(Sales[[#This Row],[Current Upsell $]]=0," ",Sales[[#This Row],[Current Upsell $]]&gt;=400,"high",Sales[[#This Row],[Current Upsell $]]&gt;=100,"medium",Sales[[#This Row],[Current Upsell $]]&lt;100,"low")</f>
        <v xml:space="preserve"> </v>
      </c>
      <c r="S25" s="3" t="str">
        <f xml:space="preserve"> IF(Sales[[#This Row],[Current Upsell $]]&gt;0,_xlfn.CONCAT(Sales[[#This Row],[Subscription Type]],"  ",Sales[[#This Row],[Upsell Priority]],"  ",TEXT(Sales[[#This Row],[Current Upsell $]],"$#"))," ")</f>
        <v xml:space="preserve"> </v>
      </c>
      <c r="T25" s="3"/>
      <c r="U25" s="1"/>
    </row>
    <row r="26" spans="1:21" x14ac:dyDescent="0.3">
      <c r="A26">
        <v>100002</v>
      </c>
      <c r="B26" t="s">
        <v>3</v>
      </c>
      <c r="F26" s="3">
        <v>0</v>
      </c>
      <c r="G26" s="3">
        <v>2</v>
      </c>
      <c r="H26" s="1">
        <v>43647</v>
      </c>
      <c r="I26" s="1">
        <v>44287</v>
      </c>
      <c r="J26">
        <v>21</v>
      </c>
      <c r="K26">
        <v>2</v>
      </c>
      <c r="L26" s="1">
        <v>44105</v>
      </c>
      <c r="M26" s="3">
        <f>IF(Sales[[#This Row],[Sales Amount]] = 0, 0,N26 / F26)</f>
        <v>0</v>
      </c>
      <c r="N26" s="3">
        <v>0</v>
      </c>
      <c r="O26" s="3" t="str" cm="1">
        <f t="array" ref="O26" xml:space="preserve"> _xlfn.SWITCH(Sales[[#This Row],[Subscription Type]],"Basic", "10",,"Premium","10","Business","25","Enterprise","27")</f>
        <v>10</v>
      </c>
      <c r="P26" s="3">
        <f xml:space="preserve"> IF(Sales[[#This Row],[Number of Users]]-Sales[[#This Row],[Licenses Bought]] &gt; 0,Sales[[#This Row],[Number of Users]]-Sales[[#This Row],[Licenses Bought]],0)</f>
        <v>2</v>
      </c>
      <c r="Q26" s="3">
        <f>IF(Sales[[#This Row],[Sales Month]]=MAX(Sales[Sales Month]),Sales[[#This Row],[Upsell $ Per Non-Paying User]]*Sales[[#This Row],[Non-Paying Users]],0)</f>
        <v>0</v>
      </c>
      <c r="R26" s="3" t="str" cm="1">
        <f t="array" ref="R26" xml:space="preserve"> _xlfn.IFS(Sales[[#This Row],[Current Upsell $]]=0," ",Sales[[#This Row],[Current Upsell $]]&gt;=400,"high",Sales[[#This Row],[Current Upsell $]]&gt;=100,"medium",Sales[[#This Row],[Current Upsell $]]&lt;100,"low")</f>
        <v xml:space="preserve"> </v>
      </c>
      <c r="S26" s="3" t="str">
        <f xml:space="preserve"> IF(Sales[[#This Row],[Current Upsell $]]&gt;0,_xlfn.CONCAT(Sales[[#This Row],[Subscription Type]],"  ",Sales[[#This Row],[Upsell Priority]],"  ",TEXT(Sales[[#This Row],[Current Upsell $]],"$#"))," ")</f>
        <v xml:space="preserve"> </v>
      </c>
      <c r="T26" s="3"/>
      <c r="U26" s="1"/>
    </row>
    <row r="27" spans="1:21" x14ac:dyDescent="0.3">
      <c r="A27">
        <v>100002</v>
      </c>
      <c r="B27" t="s">
        <v>3</v>
      </c>
      <c r="F27" s="3">
        <v>0</v>
      </c>
      <c r="G27" s="3">
        <v>2</v>
      </c>
      <c r="H27" s="1">
        <v>43647</v>
      </c>
      <c r="I27" s="1">
        <v>44287</v>
      </c>
      <c r="J27">
        <v>21</v>
      </c>
      <c r="K27">
        <v>2</v>
      </c>
      <c r="L27" s="1">
        <v>44136</v>
      </c>
      <c r="M27" s="3">
        <f>IF(Sales[[#This Row],[Sales Amount]] = 0, 0,N27 / F27)</f>
        <v>0</v>
      </c>
      <c r="N27" s="3">
        <v>0</v>
      </c>
      <c r="O27" s="3" t="str" cm="1">
        <f t="array" ref="O27" xml:space="preserve"> _xlfn.SWITCH(Sales[[#This Row],[Subscription Type]],"Basic", "10",,"Premium","10","Business","25","Enterprise","27")</f>
        <v>10</v>
      </c>
      <c r="P27" s="3">
        <f xml:space="preserve"> IF(Sales[[#This Row],[Number of Users]]-Sales[[#This Row],[Licenses Bought]] &gt; 0,Sales[[#This Row],[Number of Users]]-Sales[[#This Row],[Licenses Bought]],0)</f>
        <v>2</v>
      </c>
      <c r="Q27" s="3">
        <f>IF(Sales[[#This Row],[Sales Month]]=MAX(Sales[Sales Month]),Sales[[#This Row],[Upsell $ Per Non-Paying User]]*Sales[[#This Row],[Non-Paying Users]],0)</f>
        <v>0</v>
      </c>
      <c r="R27" s="3" t="str" cm="1">
        <f t="array" ref="R27" xml:space="preserve"> _xlfn.IFS(Sales[[#This Row],[Current Upsell $]]=0," ",Sales[[#This Row],[Current Upsell $]]&gt;=400,"high",Sales[[#This Row],[Current Upsell $]]&gt;=100,"medium",Sales[[#This Row],[Current Upsell $]]&lt;100,"low")</f>
        <v xml:space="preserve"> </v>
      </c>
      <c r="S27" s="3" t="str">
        <f xml:space="preserve"> IF(Sales[[#This Row],[Current Upsell $]]&gt;0,_xlfn.CONCAT(Sales[[#This Row],[Subscription Type]],"  ",Sales[[#This Row],[Upsell Priority]],"  ",TEXT(Sales[[#This Row],[Current Upsell $]],"$#"))," ")</f>
        <v xml:space="preserve"> </v>
      </c>
      <c r="T27" s="3"/>
      <c r="U27" s="1"/>
    </row>
    <row r="28" spans="1:21" x14ac:dyDescent="0.3">
      <c r="A28">
        <v>100002</v>
      </c>
      <c r="B28" t="s">
        <v>3</v>
      </c>
      <c r="F28" s="3">
        <v>0</v>
      </c>
      <c r="G28" s="3">
        <v>2</v>
      </c>
      <c r="H28" s="1">
        <v>43647</v>
      </c>
      <c r="I28" s="1">
        <v>44287</v>
      </c>
      <c r="J28">
        <v>21</v>
      </c>
      <c r="K28">
        <v>2</v>
      </c>
      <c r="L28" s="1">
        <v>44166</v>
      </c>
      <c r="M28" s="3">
        <f>IF(Sales[[#This Row],[Sales Amount]] = 0, 0,N28 / F28)</f>
        <v>0</v>
      </c>
      <c r="N28" s="3">
        <v>0</v>
      </c>
      <c r="O28" s="3" t="str" cm="1">
        <f t="array" ref="O28" xml:space="preserve"> _xlfn.SWITCH(Sales[[#This Row],[Subscription Type]],"Basic", "10",,"Premium","10","Business","25","Enterprise","27")</f>
        <v>10</v>
      </c>
      <c r="P28" s="3">
        <f xml:space="preserve"> IF(Sales[[#This Row],[Number of Users]]-Sales[[#This Row],[Licenses Bought]] &gt; 0,Sales[[#This Row],[Number of Users]]-Sales[[#This Row],[Licenses Bought]],0)</f>
        <v>2</v>
      </c>
      <c r="Q28" s="3">
        <f>IF(Sales[[#This Row],[Sales Month]]=MAX(Sales[Sales Month]),Sales[[#This Row],[Upsell $ Per Non-Paying User]]*Sales[[#This Row],[Non-Paying Users]],0)</f>
        <v>0</v>
      </c>
      <c r="R28" s="3" t="str" cm="1">
        <f t="array" ref="R28" xml:space="preserve"> _xlfn.IFS(Sales[[#This Row],[Current Upsell $]]=0," ",Sales[[#This Row],[Current Upsell $]]&gt;=400,"high",Sales[[#This Row],[Current Upsell $]]&gt;=100,"medium",Sales[[#This Row],[Current Upsell $]]&lt;100,"low")</f>
        <v xml:space="preserve"> </v>
      </c>
      <c r="S28" s="3" t="str">
        <f xml:space="preserve"> IF(Sales[[#This Row],[Current Upsell $]]&gt;0,_xlfn.CONCAT(Sales[[#This Row],[Subscription Type]],"  ",Sales[[#This Row],[Upsell Priority]],"  ",TEXT(Sales[[#This Row],[Current Upsell $]],"$#"))," ")</f>
        <v xml:space="preserve"> </v>
      </c>
      <c r="T28" s="3"/>
      <c r="U28" s="1"/>
    </row>
    <row r="29" spans="1:21" x14ac:dyDescent="0.3">
      <c r="A29">
        <v>100002</v>
      </c>
      <c r="B29" t="s">
        <v>3</v>
      </c>
      <c r="F29" s="3">
        <v>0</v>
      </c>
      <c r="G29" s="3">
        <v>2</v>
      </c>
      <c r="H29" s="1">
        <v>43647</v>
      </c>
      <c r="I29" s="1">
        <v>44287</v>
      </c>
      <c r="J29">
        <v>21</v>
      </c>
      <c r="K29">
        <v>2</v>
      </c>
      <c r="L29" s="1">
        <v>44197</v>
      </c>
      <c r="M29" s="3">
        <f>IF(Sales[[#This Row],[Sales Amount]] = 0, 0,N29 / F29)</f>
        <v>0</v>
      </c>
      <c r="N29" s="3">
        <v>0</v>
      </c>
      <c r="O29" s="3" t="str" cm="1">
        <f t="array" ref="O29" xml:space="preserve"> _xlfn.SWITCH(Sales[[#This Row],[Subscription Type]],"Basic", "10",,"Premium","10","Business","25","Enterprise","27")</f>
        <v>10</v>
      </c>
      <c r="P29" s="3">
        <f xml:space="preserve"> IF(Sales[[#This Row],[Number of Users]]-Sales[[#This Row],[Licenses Bought]] &gt; 0,Sales[[#This Row],[Number of Users]]-Sales[[#This Row],[Licenses Bought]],0)</f>
        <v>2</v>
      </c>
      <c r="Q29" s="3">
        <f>IF(Sales[[#This Row],[Sales Month]]=MAX(Sales[Sales Month]),Sales[[#This Row],[Upsell $ Per Non-Paying User]]*Sales[[#This Row],[Non-Paying Users]],0)</f>
        <v>0</v>
      </c>
      <c r="R29" s="3" t="str" cm="1">
        <f t="array" ref="R29" xml:space="preserve"> _xlfn.IFS(Sales[[#This Row],[Current Upsell $]]=0," ",Sales[[#This Row],[Current Upsell $]]&gt;=400,"high",Sales[[#This Row],[Current Upsell $]]&gt;=100,"medium",Sales[[#This Row],[Current Upsell $]]&lt;100,"low")</f>
        <v xml:space="preserve"> </v>
      </c>
      <c r="S29" s="3" t="str">
        <f xml:space="preserve"> IF(Sales[[#This Row],[Current Upsell $]]&gt;0,_xlfn.CONCAT(Sales[[#This Row],[Subscription Type]],"  ",Sales[[#This Row],[Upsell Priority]],"  ",TEXT(Sales[[#This Row],[Current Upsell $]],"$#"))," ")</f>
        <v xml:space="preserve"> </v>
      </c>
      <c r="T29" s="3"/>
      <c r="U29" s="1"/>
    </row>
    <row r="30" spans="1:21" x14ac:dyDescent="0.3">
      <c r="A30">
        <v>100002</v>
      </c>
      <c r="B30" t="s">
        <v>3</v>
      </c>
      <c r="F30" s="3">
        <v>0</v>
      </c>
      <c r="G30" s="3">
        <v>2</v>
      </c>
      <c r="H30" s="1">
        <v>43647</v>
      </c>
      <c r="I30" s="1">
        <v>44287</v>
      </c>
      <c r="J30">
        <v>21</v>
      </c>
      <c r="K30">
        <v>2</v>
      </c>
      <c r="L30" s="1">
        <v>44228</v>
      </c>
      <c r="M30" s="3">
        <f>IF(Sales[[#This Row],[Sales Amount]] = 0, 0,N30 / F30)</f>
        <v>0</v>
      </c>
      <c r="N30" s="3">
        <v>0</v>
      </c>
      <c r="O30" s="3" t="str" cm="1">
        <f t="array" ref="O30" xml:space="preserve"> _xlfn.SWITCH(Sales[[#This Row],[Subscription Type]],"Basic", "10",,"Premium","10","Business","25","Enterprise","27")</f>
        <v>10</v>
      </c>
      <c r="P30" s="3">
        <f xml:space="preserve"> IF(Sales[[#This Row],[Number of Users]]-Sales[[#This Row],[Licenses Bought]] &gt; 0,Sales[[#This Row],[Number of Users]]-Sales[[#This Row],[Licenses Bought]],0)</f>
        <v>2</v>
      </c>
      <c r="Q30" s="3">
        <f>IF(Sales[[#This Row],[Sales Month]]=MAX(Sales[Sales Month]),Sales[[#This Row],[Upsell $ Per Non-Paying User]]*Sales[[#This Row],[Non-Paying Users]],0)</f>
        <v>0</v>
      </c>
      <c r="R30" s="3" t="str" cm="1">
        <f t="array" ref="R30" xml:space="preserve"> _xlfn.IFS(Sales[[#This Row],[Current Upsell $]]=0," ",Sales[[#This Row],[Current Upsell $]]&gt;=400,"high",Sales[[#This Row],[Current Upsell $]]&gt;=100,"medium",Sales[[#This Row],[Current Upsell $]]&lt;100,"low")</f>
        <v xml:space="preserve"> </v>
      </c>
      <c r="S30" s="3" t="str">
        <f xml:space="preserve"> IF(Sales[[#This Row],[Current Upsell $]]&gt;0,_xlfn.CONCAT(Sales[[#This Row],[Subscription Type]],"  ",Sales[[#This Row],[Upsell Priority]],"  ",TEXT(Sales[[#This Row],[Current Upsell $]],"$#"))," ")</f>
        <v xml:space="preserve"> </v>
      </c>
      <c r="T30" s="3"/>
      <c r="U30" s="1"/>
    </row>
    <row r="31" spans="1:21" x14ac:dyDescent="0.3">
      <c r="A31">
        <v>100002</v>
      </c>
      <c r="B31" t="s">
        <v>3</v>
      </c>
      <c r="F31" s="3">
        <v>0</v>
      </c>
      <c r="G31" s="3">
        <v>2</v>
      </c>
      <c r="H31" s="1">
        <v>43647</v>
      </c>
      <c r="I31" s="1">
        <v>44287</v>
      </c>
      <c r="J31">
        <v>21</v>
      </c>
      <c r="K31">
        <v>2</v>
      </c>
      <c r="L31" s="1">
        <v>44256</v>
      </c>
      <c r="M31" s="3">
        <f>IF(Sales[[#This Row],[Sales Amount]] = 0, 0,N31 / F31)</f>
        <v>0</v>
      </c>
      <c r="N31" s="3">
        <v>0</v>
      </c>
      <c r="O31" s="3" t="str" cm="1">
        <f t="array" ref="O31" xml:space="preserve"> _xlfn.SWITCH(Sales[[#This Row],[Subscription Type]],"Basic", "10",,"Premium","10","Business","25","Enterprise","27")</f>
        <v>10</v>
      </c>
      <c r="P31" s="3">
        <f xml:space="preserve"> IF(Sales[[#This Row],[Number of Users]]-Sales[[#This Row],[Licenses Bought]] &gt; 0,Sales[[#This Row],[Number of Users]]-Sales[[#This Row],[Licenses Bought]],0)</f>
        <v>2</v>
      </c>
      <c r="Q31" s="3">
        <f>IF(Sales[[#This Row],[Sales Month]]=MAX(Sales[Sales Month]),Sales[[#This Row],[Upsell $ Per Non-Paying User]]*Sales[[#This Row],[Non-Paying Users]],0)</f>
        <v>0</v>
      </c>
      <c r="R31" s="3" t="str" cm="1">
        <f t="array" ref="R31" xml:space="preserve"> _xlfn.IFS(Sales[[#This Row],[Current Upsell $]]=0," ",Sales[[#This Row],[Current Upsell $]]&gt;=400,"high",Sales[[#This Row],[Current Upsell $]]&gt;=100,"medium",Sales[[#This Row],[Current Upsell $]]&lt;100,"low")</f>
        <v xml:space="preserve"> </v>
      </c>
      <c r="S31" s="3" t="str">
        <f xml:space="preserve"> IF(Sales[[#This Row],[Current Upsell $]]&gt;0,_xlfn.CONCAT(Sales[[#This Row],[Subscription Type]],"  ",Sales[[#This Row],[Upsell Priority]],"  ",TEXT(Sales[[#This Row],[Current Upsell $]],"$#"))," ")</f>
        <v xml:space="preserve"> </v>
      </c>
      <c r="T31" s="3"/>
      <c r="U31" s="1"/>
    </row>
    <row r="32" spans="1:21" x14ac:dyDescent="0.3">
      <c r="A32">
        <v>100002</v>
      </c>
      <c r="B32" t="s">
        <v>3</v>
      </c>
      <c r="F32" s="3">
        <v>0</v>
      </c>
      <c r="G32" s="3">
        <v>2</v>
      </c>
      <c r="H32" s="1">
        <v>43647</v>
      </c>
      <c r="I32" s="1">
        <v>44287</v>
      </c>
      <c r="J32">
        <v>21</v>
      </c>
      <c r="K32">
        <v>2</v>
      </c>
      <c r="L32" s="1">
        <v>44287</v>
      </c>
      <c r="M32" s="3">
        <f>IF(Sales[[#This Row],[Sales Amount]] = 0, 0,N32 / F32)</f>
        <v>0</v>
      </c>
      <c r="N32" s="3">
        <v>0</v>
      </c>
      <c r="O32" s="3" t="str" cm="1">
        <f t="array" ref="O32" xml:space="preserve"> _xlfn.SWITCH(Sales[[#This Row],[Subscription Type]],"Basic", "10",,"Premium","10","Business","25","Enterprise","27")</f>
        <v>10</v>
      </c>
      <c r="P32" s="3">
        <f xml:space="preserve"> IF(Sales[[#This Row],[Number of Users]]-Sales[[#This Row],[Licenses Bought]] &gt; 0,Sales[[#This Row],[Number of Users]]-Sales[[#This Row],[Licenses Bought]],0)</f>
        <v>2</v>
      </c>
      <c r="Q32" s="3">
        <f>IF(Sales[[#This Row],[Sales Month]]=MAX(Sales[Sales Month]),Sales[[#This Row],[Upsell $ Per Non-Paying User]]*Sales[[#This Row],[Non-Paying Users]],0)</f>
        <v>0</v>
      </c>
      <c r="R32" s="3" t="str" cm="1">
        <f t="array" ref="R32" xml:space="preserve"> _xlfn.IFS(Sales[[#This Row],[Current Upsell $]]=0," ",Sales[[#This Row],[Current Upsell $]]&gt;=400,"high",Sales[[#This Row],[Current Upsell $]]&gt;=100,"medium",Sales[[#This Row],[Current Upsell $]]&lt;100,"low")</f>
        <v xml:space="preserve"> </v>
      </c>
      <c r="S32" s="3" t="str">
        <f xml:space="preserve"> IF(Sales[[#This Row],[Current Upsell $]]&gt;0,_xlfn.CONCAT(Sales[[#This Row],[Subscription Type]],"  ",Sales[[#This Row],[Upsell Priority]],"  ",TEXT(Sales[[#This Row],[Current Upsell $]],"$#"))," ")</f>
        <v xml:space="preserve"> </v>
      </c>
      <c r="T32" s="3"/>
      <c r="U32" s="1"/>
    </row>
    <row r="33" spans="1:21" x14ac:dyDescent="0.3">
      <c r="A33">
        <v>100003</v>
      </c>
      <c r="B33" t="s">
        <v>3</v>
      </c>
      <c r="F33" s="3">
        <v>0</v>
      </c>
      <c r="G33" s="3">
        <v>5</v>
      </c>
      <c r="H33" s="1">
        <v>43709</v>
      </c>
      <c r="I33" s="1">
        <v>43922</v>
      </c>
      <c r="J33">
        <v>7</v>
      </c>
      <c r="K33">
        <v>14</v>
      </c>
      <c r="L33" s="1">
        <v>43709</v>
      </c>
      <c r="M33" s="3">
        <f>IF(Sales[[#This Row],[Sales Amount]] = 0, 0,N33 / F33)</f>
        <v>0</v>
      </c>
      <c r="N33" s="3">
        <v>0</v>
      </c>
      <c r="O33" s="3" t="str" cm="1">
        <f t="array" ref="O33" xml:space="preserve"> _xlfn.SWITCH(Sales[[#This Row],[Subscription Type]],"Basic", "10",,"Premium","10","Business","25","Enterprise","27")</f>
        <v>10</v>
      </c>
      <c r="P33" s="3">
        <f xml:space="preserve"> IF(Sales[[#This Row],[Number of Users]]-Sales[[#This Row],[Licenses Bought]] &gt; 0,Sales[[#This Row],[Number of Users]]-Sales[[#This Row],[Licenses Bought]],0)</f>
        <v>5</v>
      </c>
      <c r="Q33" s="3">
        <f>IF(Sales[[#This Row],[Sales Month]]=MAX(Sales[Sales Month]),Sales[[#This Row],[Upsell $ Per Non-Paying User]]*Sales[[#This Row],[Non-Paying Users]],0)</f>
        <v>0</v>
      </c>
      <c r="R33" s="3" t="str" cm="1">
        <f t="array" ref="R33" xml:space="preserve"> _xlfn.IFS(Sales[[#This Row],[Current Upsell $]]=0," ",Sales[[#This Row],[Current Upsell $]]&gt;=400,"high",Sales[[#This Row],[Current Upsell $]]&gt;=100,"medium",Sales[[#This Row],[Current Upsell $]]&lt;100,"low")</f>
        <v xml:space="preserve"> </v>
      </c>
      <c r="S33" s="3" t="str">
        <f xml:space="preserve"> IF(Sales[[#This Row],[Current Upsell $]]&gt;0,_xlfn.CONCAT(Sales[[#This Row],[Subscription Type]],"  ",Sales[[#This Row],[Upsell Priority]],"  ",TEXT(Sales[[#This Row],[Current Upsell $]],"$#"))," ")</f>
        <v xml:space="preserve"> </v>
      </c>
      <c r="T33" s="3"/>
      <c r="U33" s="1"/>
    </row>
    <row r="34" spans="1:21" x14ac:dyDescent="0.3">
      <c r="A34">
        <v>100003</v>
      </c>
      <c r="B34" t="s">
        <v>0</v>
      </c>
      <c r="F34" s="3">
        <v>2</v>
      </c>
      <c r="G34" s="3">
        <v>4</v>
      </c>
      <c r="H34" s="1">
        <v>43709</v>
      </c>
      <c r="I34" s="1">
        <v>43922</v>
      </c>
      <c r="J34">
        <v>7</v>
      </c>
      <c r="K34">
        <v>14</v>
      </c>
      <c r="L34" s="1">
        <v>43739</v>
      </c>
      <c r="M34" s="3">
        <f>IF(Sales[[#This Row],[Sales Amount]] = 0, 0,N34 / F34)</f>
        <v>10</v>
      </c>
      <c r="N34" s="3">
        <v>20</v>
      </c>
      <c r="O34" s="3" t="str" cm="1">
        <f t="array" ref="O34" xml:space="preserve"> _xlfn.SWITCH(Sales[[#This Row],[Subscription Type]],"Basic", "10",,"Premium","10","Business","25","Enterprise","27")</f>
        <v>27</v>
      </c>
      <c r="P34" s="3">
        <f xml:space="preserve"> IF(Sales[[#This Row],[Number of Users]]-Sales[[#This Row],[Licenses Bought]] &gt; 0,Sales[[#This Row],[Number of Users]]-Sales[[#This Row],[Licenses Bought]],0)</f>
        <v>2</v>
      </c>
      <c r="Q34" s="3">
        <f>IF(Sales[[#This Row],[Sales Month]]=MAX(Sales[Sales Month]),Sales[[#This Row],[Upsell $ Per Non-Paying User]]*Sales[[#This Row],[Non-Paying Users]],0)</f>
        <v>0</v>
      </c>
      <c r="R34" s="3" t="str" cm="1">
        <f t="array" ref="R34" xml:space="preserve"> _xlfn.IFS(Sales[[#This Row],[Current Upsell $]]=0," ",Sales[[#This Row],[Current Upsell $]]&gt;=400,"high",Sales[[#This Row],[Current Upsell $]]&gt;=100,"medium",Sales[[#This Row],[Current Upsell $]]&lt;100,"low")</f>
        <v xml:space="preserve"> </v>
      </c>
      <c r="S34" s="3" t="str">
        <f xml:space="preserve"> IF(Sales[[#This Row],[Current Upsell $]]&gt;0,_xlfn.CONCAT(Sales[[#This Row],[Subscription Type]],"  ",Sales[[#This Row],[Upsell Priority]],"  ",TEXT(Sales[[#This Row],[Current Upsell $]],"$#"))," ")</f>
        <v xml:space="preserve"> </v>
      </c>
      <c r="T34" s="3"/>
      <c r="U34" s="1"/>
    </row>
    <row r="35" spans="1:21" x14ac:dyDescent="0.3">
      <c r="A35">
        <v>100003</v>
      </c>
      <c r="B35" t="s">
        <v>0</v>
      </c>
      <c r="F35" s="3">
        <v>4</v>
      </c>
      <c r="G35" s="3">
        <v>5</v>
      </c>
      <c r="H35" s="1">
        <v>43709</v>
      </c>
      <c r="I35" s="1">
        <v>43922</v>
      </c>
      <c r="J35">
        <v>7</v>
      </c>
      <c r="K35">
        <v>14</v>
      </c>
      <c r="L35" s="1">
        <v>43770</v>
      </c>
      <c r="M35" s="3">
        <f>IF(Sales[[#This Row],[Sales Amount]] = 0, 0,N35 / F35)</f>
        <v>10</v>
      </c>
      <c r="N35" s="3">
        <v>40</v>
      </c>
      <c r="O35" s="3" t="str" cm="1">
        <f t="array" ref="O35" xml:space="preserve"> _xlfn.SWITCH(Sales[[#This Row],[Subscription Type]],"Basic", "10",,"Premium","10","Business","25","Enterprise","27")</f>
        <v>27</v>
      </c>
      <c r="P35" s="3">
        <f xml:space="preserve"> IF(Sales[[#This Row],[Number of Users]]-Sales[[#This Row],[Licenses Bought]] &gt; 0,Sales[[#This Row],[Number of Users]]-Sales[[#This Row],[Licenses Bought]],0)</f>
        <v>1</v>
      </c>
      <c r="Q35" s="3">
        <f>IF(Sales[[#This Row],[Sales Month]]=MAX(Sales[Sales Month]),Sales[[#This Row],[Upsell $ Per Non-Paying User]]*Sales[[#This Row],[Non-Paying Users]],0)</f>
        <v>0</v>
      </c>
      <c r="R35" s="3" t="str" cm="1">
        <f t="array" ref="R35" xml:space="preserve"> _xlfn.IFS(Sales[[#This Row],[Current Upsell $]]=0," ",Sales[[#This Row],[Current Upsell $]]&gt;=400,"high",Sales[[#This Row],[Current Upsell $]]&gt;=100,"medium",Sales[[#This Row],[Current Upsell $]]&lt;100,"low")</f>
        <v xml:space="preserve"> </v>
      </c>
      <c r="S35" s="3" t="str">
        <f xml:space="preserve"> IF(Sales[[#This Row],[Current Upsell $]]&gt;0,_xlfn.CONCAT(Sales[[#This Row],[Subscription Type]],"  ",Sales[[#This Row],[Upsell Priority]],"  ",TEXT(Sales[[#This Row],[Current Upsell $]],"$#"))," ")</f>
        <v xml:space="preserve"> </v>
      </c>
      <c r="T35" s="3"/>
      <c r="U35" s="1"/>
    </row>
    <row r="36" spans="1:21" x14ac:dyDescent="0.3">
      <c r="A36">
        <v>100003</v>
      </c>
      <c r="B36" t="s">
        <v>0</v>
      </c>
      <c r="F36" s="3">
        <v>4</v>
      </c>
      <c r="G36" s="3">
        <v>5</v>
      </c>
      <c r="H36" s="1">
        <v>43709</v>
      </c>
      <c r="I36" s="1">
        <v>43922</v>
      </c>
      <c r="J36">
        <v>7</v>
      </c>
      <c r="K36">
        <v>14</v>
      </c>
      <c r="L36" s="1">
        <v>43800</v>
      </c>
      <c r="M36" s="3">
        <f>IF(Sales[[#This Row],[Sales Amount]] = 0, 0,N36 / F36)</f>
        <v>10</v>
      </c>
      <c r="N36" s="3">
        <v>40</v>
      </c>
      <c r="O36" s="3" t="str" cm="1">
        <f t="array" ref="O36" xml:space="preserve"> _xlfn.SWITCH(Sales[[#This Row],[Subscription Type]],"Basic", "10",,"Premium","10","Business","25","Enterprise","27")</f>
        <v>27</v>
      </c>
      <c r="P36" s="3">
        <f xml:space="preserve"> IF(Sales[[#This Row],[Number of Users]]-Sales[[#This Row],[Licenses Bought]] &gt; 0,Sales[[#This Row],[Number of Users]]-Sales[[#This Row],[Licenses Bought]],0)</f>
        <v>1</v>
      </c>
      <c r="Q36" s="3">
        <f>IF(Sales[[#This Row],[Sales Month]]=MAX(Sales[Sales Month]),Sales[[#This Row],[Upsell $ Per Non-Paying User]]*Sales[[#This Row],[Non-Paying Users]],0)</f>
        <v>0</v>
      </c>
      <c r="R36" s="3" t="str" cm="1">
        <f t="array" ref="R36" xml:space="preserve"> _xlfn.IFS(Sales[[#This Row],[Current Upsell $]]=0," ",Sales[[#This Row],[Current Upsell $]]&gt;=400,"high",Sales[[#This Row],[Current Upsell $]]&gt;=100,"medium",Sales[[#This Row],[Current Upsell $]]&lt;100,"low")</f>
        <v xml:space="preserve"> </v>
      </c>
      <c r="S36" s="3" t="str">
        <f xml:space="preserve"> IF(Sales[[#This Row],[Current Upsell $]]&gt;0,_xlfn.CONCAT(Sales[[#This Row],[Subscription Type]],"  ",Sales[[#This Row],[Upsell Priority]],"  ",TEXT(Sales[[#This Row],[Current Upsell $]],"$#"))," ")</f>
        <v xml:space="preserve"> </v>
      </c>
      <c r="T36" s="3"/>
      <c r="U36" s="1"/>
    </row>
    <row r="37" spans="1:21" x14ac:dyDescent="0.3">
      <c r="A37">
        <v>100003</v>
      </c>
      <c r="B37" t="s">
        <v>0</v>
      </c>
      <c r="F37" s="3">
        <v>4</v>
      </c>
      <c r="G37" s="3">
        <v>6</v>
      </c>
      <c r="H37" s="1">
        <v>43709</v>
      </c>
      <c r="I37" s="1">
        <v>43922</v>
      </c>
      <c r="J37">
        <v>7</v>
      </c>
      <c r="K37">
        <v>14</v>
      </c>
      <c r="L37" s="1">
        <v>43831</v>
      </c>
      <c r="M37" s="3">
        <f>IF(Sales[[#This Row],[Sales Amount]] = 0, 0,N37 / F37)</f>
        <v>10</v>
      </c>
      <c r="N37" s="3">
        <v>40</v>
      </c>
      <c r="O37" s="3" t="str" cm="1">
        <f t="array" ref="O37" xml:space="preserve"> _xlfn.SWITCH(Sales[[#This Row],[Subscription Type]],"Basic", "10",,"Premium","10","Business","25","Enterprise","27")</f>
        <v>27</v>
      </c>
      <c r="P37" s="3">
        <f xml:space="preserve"> IF(Sales[[#This Row],[Number of Users]]-Sales[[#This Row],[Licenses Bought]] &gt; 0,Sales[[#This Row],[Number of Users]]-Sales[[#This Row],[Licenses Bought]],0)</f>
        <v>2</v>
      </c>
      <c r="Q37" s="3">
        <f>IF(Sales[[#This Row],[Sales Month]]=MAX(Sales[Sales Month]),Sales[[#This Row],[Upsell $ Per Non-Paying User]]*Sales[[#This Row],[Non-Paying Users]],0)</f>
        <v>0</v>
      </c>
      <c r="R37" s="3" t="str" cm="1">
        <f t="array" ref="R37" xml:space="preserve"> _xlfn.IFS(Sales[[#This Row],[Current Upsell $]]=0," ",Sales[[#This Row],[Current Upsell $]]&gt;=400,"high",Sales[[#This Row],[Current Upsell $]]&gt;=100,"medium",Sales[[#This Row],[Current Upsell $]]&lt;100,"low")</f>
        <v xml:space="preserve"> </v>
      </c>
      <c r="S37" s="3" t="str">
        <f xml:space="preserve"> IF(Sales[[#This Row],[Current Upsell $]]&gt;0,_xlfn.CONCAT(Sales[[#This Row],[Subscription Type]],"  ",Sales[[#This Row],[Upsell Priority]],"  ",TEXT(Sales[[#This Row],[Current Upsell $]],"$#"))," ")</f>
        <v xml:space="preserve"> </v>
      </c>
      <c r="T37" s="3"/>
      <c r="U37" s="1"/>
    </row>
    <row r="38" spans="1:21" x14ac:dyDescent="0.3">
      <c r="A38">
        <v>100003</v>
      </c>
      <c r="B38" t="s">
        <v>0</v>
      </c>
      <c r="F38" s="3">
        <v>4</v>
      </c>
      <c r="G38" s="3">
        <v>5</v>
      </c>
      <c r="H38" s="1">
        <v>43709</v>
      </c>
      <c r="I38" s="1">
        <v>43922</v>
      </c>
      <c r="J38">
        <v>7</v>
      </c>
      <c r="K38">
        <v>14</v>
      </c>
      <c r="L38" s="1">
        <v>43862</v>
      </c>
      <c r="M38" s="3">
        <f>IF(Sales[[#This Row],[Sales Amount]] = 0, 0,N38 / F38)</f>
        <v>10</v>
      </c>
      <c r="N38" s="3">
        <v>40</v>
      </c>
      <c r="O38" s="3" t="str" cm="1">
        <f t="array" ref="O38" xml:space="preserve"> _xlfn.SWITCH(Sales[[#This Row],[Subscription Type]],"Basic", "10",,"Premium","10","Business","25","Enterprise","27")</f>
        <v>27</v>
      </c>
      <c r="P38" s="3">
        <f xml:space="preserve"> IF(Sales[[#This Row],[Number of Users]]-Sales[[#This Row],[Licenses Bought]] &gt; 0,Sales[[#This Row],[Number of Users]]-Sales[[#This Row],[Licenses Bought]],0)</f>
        <v>1</v>
      </c>
      <c r="Q38" s="3">
        <f>IF(Sales[[#This Row],[Sales Month]]=MAX(Sales[Sales Month]),Sales[[#This Row],[Upsell $ Per Non-Paying User]]*Sales[[#This Row],[Non-Paying Users]],0)</f>
        <v>0</v>
      </c>
      <c r="R38" s="3" t="str" cm="1">
        <f t="array" ref="R38" xml:space="preserve"> _xlfn.IFS(Sales[[#This Row],[Current Upsell $]]=0," ",Sales[[#This Row],[Current Upsell $]]&gt;=400,"high",Sales[[#This Row],[Current Upsell $]]&gt;=100,"medium",Sales[[#This Row],[Current Upsell $]]&lt;100,"low")</f>
        <v xml:space="preserve"> </v>
      </c>
      <c r="S38" s="3" t="str">
        <f xml:space="preserve"> IF(Sales[[#This Row],[Current Upsell $]]&gt;0,_xlfn.CONCAT(Sales[[#This Row],[Subscription Type]],"  ",Sales[[#This Row],[Upsell Priority]],"  ",TEXT(Sales[[#This Row],[Current Upsell $]],"$#"))," ")</f>
        <v xml:space="preserve"> </v>
      </c>
      <c r="T38" s="3"/>
      <c r="U38" s="1"/>
    </row>
    <row r="39" spans="1:21" x14ac:dyDescent="0.3">
      <c r="A39">
        <v>100003</v>
      </c>
      <c r="B39" t="s">
        <v>0</v>
      </c>
      <c r="F39" s="3">
        <v>4</v>
      </c>
      <c r="G39" s="3">
        <v>6</v>
      </c>
      <c r="H39" s="1">
        <v>43709</v>
      </c>
      <c r="I39" s="1">
        <v>43922</v>
      </c>
      <c r="J39">
        <v>7</v>
      </c>
      <c r="K39">
        <v>14</v>
      </c>
      <c r="L39" s="1">
        <v>43891</v>
      </c>
      <c r="M39" s="3">
        <f>IF(Sales[[#This Row],[Sales Amount]] = 0, 0,N39 / F39)</f>
        <v>10</v>
      </c>
      <c r="N39" s="3">
        <v>40</v>
      </c>
      <c r="O39" s="3" t="str" cm="1">
        <f t="array" ref="O39" xml:space="preserve"> _xlfn.SWITCH(Sales[[#This Row],[Subscription Type]],"Basic", "10",,"Premium","10","Business","25","Enterprise","27")</f>
        <v>27</v>
      </c>
      <c r="P39" s="3">
        <f xml:space="preserve"> IF(Sales[[#This Row],[Number of Users]]-Sales[[#This Row],[Licenses Bought]] &gt; 0,Sales[[#This Row],[Number of Users]]-Sales[[#This Row],[Licenses Bought]],0)</f>
        <v>2</v>
      </c>
      <c r="Q39" s="3">
        <f>IF(Sales[[#This Row],[Sales Month]]=MAX(Sales[Sales Month]),Sales[[#This Row],[Upsell $ Per Non-Paying User]]*Sales[[#This Row],[Non-Paying Users]],0)</f>
        <v>0</v>
      </c>
      <c r="R39" s="3" t="str" cm="1">
        <f t="array" ref="R39" xml:space="preserve"> _xlfn.IFS(Sales[[#This Row],[Current Upsell $]]=0," ",Sales[[#This Row],[Current Upsell $]]&gt;=400,"high",Sales[[#This Row],[Current Upsell $]]&gt;=100,"medium",Sales[[#This Row],[Current Upsell $]]&lt;100,"low")</f>
        <v xml:space="preserve"> </v>
      </c>
      <c r="S39" s="3" t="str">
        <f xml:space="preserve"> IF(Sales[[#This Row],[Current Upsell $]]&gt;0,_xlfn.CONCAT(Sales[[#This Row],[Subscription Type]],"  ",Sales[[#This Row],[Upsell Priority]],"  ",TEXT(Sales[[#This Row],[Current Upsell $]],"$#"))," ")</f>
        <v xml:space="preserve"> </v>
      </c>
      <c r="T39" s="3"/>
      <c r="U39" s="1"/>
    </row>
    <row r="40" spans="1:21" x14ac:dyDescent="0.3">
      <c r="A40">
        <v>100003</v>
      </c>
      <c r="B40" t="s">
        <v>0</v>
      </c>
      <c r="F40" s="3">
        <v>4</v>
      </c>
      <c r="G40" s="3">
        <v>5</v>
      </c>
      <c r="H40" s="1">
        <v>43709</v>
      </c>
      <c r="I40" s="1">
        <v>43922</v>
      </c>
      <c r="J40">
        <v>7</v>
      </c>
      <c r="K40">
        <v>14</v>
      </c>
      <c r="L40" s="1">
        <v>43922</v>
      </c>
      <c r="M40" s="3">
        <f>IF(Sales[[#This Row],[Sales Amount]] = 0, 0,N40 / F40)</f>
        <v>10</v>
      </c>
      <c r="N40" s="3">
        <v>40</v>
      </c>
      <c r="O40" s="3" t="str" cm="1">
        <f t="array" ref="O40" xml:space="preserve"> _xlfn.SWITCH(Sales[[#This Row],[Subscription Type]],"Basic", "10",,"Premium","10","Business","25","Enterprise","27")</f>
        <v>27</v>
      </c>
      <c r="P40" s="3">
        <f xml:space="preserve"> IF(Sales[[#This Row],[Number of Users]]-Sales[[#This Row],[Licenses Bought]] &gt; 0,Sales[[#This Row],[Number of Users]]-Sales[[#This Row],[Licenses Bought]],0)</f>
        <v>1</v>
      </c>
      <c r="Q40" s="3">
        <f>IF(Sales[[#This Row],[Sales Month]]=MAX(Sales[Sales Month]),Sales[[#This Row],[Upsell $ Per Non-Paying User]]*Sales[[#This Row],[Non-Paying Users]],0)</f>
        <v>0</v>
      </c>
      <c r="R40" s="3" t="str" cm="1">
        <f t="array" ref="R40" xml:space="preserve"> _xlfn.IFS(Sales[[#This Row],[Current Upsell $]]=0," ",Sales[[#This Row],[Current Upsell $]]&gt;=400,"high",Sales[[#This Row],[Current Upsell $]]&gt;=100,"medium",Sales[[#This Row],[Current Upsell $]]&lt;100,"low")</f>
        <v xml:space="preserve"> </v>
      </c>
      <c r="S40" s="3" t="str">
        <f xml:space="preserve"> IF(Sales[[#This Row],[Current Upsell $]]&gt;0,_xlfn.CONCAT(Sales[[#This Row],[Subscription Type]],"  ",Sales[[#This Row],[Upsell Priority]],"  ",TEXT(Sales[[#This Row],[Current Upsell $]],"$#"))," ")</f>
        <v xml:space="preserve"> </v>
      </c>
      <c r="T40" s="3"/>
      <c r="U40" s="1"/>
    </row>
    <row r="41" spans="1:21" x14ac:dyDescent="0.3">
      <c r="A41">
        <v>100004</v>
      </c>
      <c r="B41" t="s">
        <v>3</v>
      </c>
      <c r="F41" s="3">
        <v>0</v>
      </c>
      <c r="G41" s="3">
        <v>7</v>
      </c>
      <c r="H41" s="1">
        <v>43770</v>
      </c>
      <c r="I41" s="1">
        <v>44075</v>
      </c>
      <c r="J41">
        <v>10</v>
      </c>
      <c r="K41">
        <v>9</v>
      </c>
      <c r="L41" s="1">
        <v>43770</v>
      </c>
      <c r="M41" s="3">
        <f>IF(Sales[[#This Row],[Sales Amount]] = 0, 0,N41 / F41)</f>
        <v>0</v>
      </c>
      <c r="N41" s="3">
        <v>0</v>
      </c>
      <c r="O41" s="3" t="str" cm="1">
        <f t="array" ref="O41" xml:space="preserve"> _xlfn.SWITCH(Sales[[#This Row],[Subscription Type]],"Basic", "10",,"Premium","10","Business","25","Enterprise","27")</f>
        <v>10</v>
      </c>
      <c r="P41" s="3">
        <f xml:space="preserve"> IF(Sales[[#This Row],[Number of Users]]-Sales[[#This Row],[Licenses Bought]] &gt; 0,Sales[[#This Row],[Number of Users]]-Sales[[#This Row],[Licenses Bought]],0)</f>
        <v>7</v>
      </c>
      <c r="Q41" s="3">
        <f>IF(Sales[[#This Row],[Sales Month]]=MAX(Sales[Sales Month]),Sales[[#This Row],[Upsell $ Per Non-Paying User]]*Sales[[#This Row],[Non-Paying Users]],0)</f>
        <v>0</v>
      </c>
      <c r="R41" s="3" t="str" cm="1">
        <f t="array" ref="R41" xml:space="preserve"> _xlfn.IFS(Sales[[#This Row],[Current Upsell $]]=0," ",Sales[[#This Row],[Current Upsell $]]&gt;=400,"high",Sales[[#This Row],[Current Upsell $]]&gt;=100,"medium",Sales[[#This Row],[Current Upsell $]]&lt;100,"low")</f>
        <v xml:space="preserve"> </v>
      </c>
      <c r="S41" s="3" t="str">
        <f xml:space="preserve"> IF(Sales[[#This Row],[Current Upsell $]]&gt;0,_xlfn.CONCAT(Sales[[#This Row],[Subscription Type]],"  ",Sales[[#This Row],[Upsell Priority]],"  ",TEXT(Sales[[#This Row],[Current Upsell $]],"$#"))," ")</f>
        <v xml:space="preserve"> </v>
      </c>
      <c r="T41" s="3"/>
      <c r="U41" s="1"/>
    </row>
    <row r="42" spans="1:21" x14ac:dyDescent="0.3">
      <c r="A42">
        <v>100004</v>
      </c>
      <c r="B42" t="s">
        <v>3</v>
      </c>
      <c r="F42" s="3">
        <v>0</v>
      </c>
      <c r="G42" s="3">
        <v>7</v>
      </c>
      <c r="H42" s="1">
        <v>43770</v>
      </c>
      <c r="I42" s="1">
        <v>44075</v>
      </c>
      <c r="J42">
        <v>10</v>
      </c>
      <c r="K42">
        <v>9</v>
      </c>
      <c r="L42" s="1">
        <v>43800</v>
      </c>
      <c r="M42" s="3">
        <f>IF(Sales[[#This Row],[Sales Amount]] = 0, 0,N42 / F42)</f>
        <v>0</v>
      </c>
      <c r="N42" s="3">
        <v>0</v>
      </c>
      <c r="O42" s="3" t="str" cm="1">
        <f t="array" ref="O42" xml:space="preserve"> _xlfn.SWITCH(Sales[[#This Row],[Subscription Type]],"Basic", "10",,"Premium","10","Business","25","Enterprise","27")</f>
        <v>10</v>
      </c>
      <c r="P42" s="3">
        <f xml:space="preserve"> IF(Sales[[#This Row],[Number of Users]]-Sales[[#This Row],[Licenses Bought]] &gt; 0,Sales[[#This Row],[Number of Users]]-Sales[[#This Row],[Licenses Bought]],0)</f>
        <v>7</v>
      </c>
      <c r="Q42" s="3">
        <f>IF(Sales[[#This Row],[Sales Month]]=MAX(Sales[Sales Month]),Sales[[#This Row],[Upsell $ Per Non-Paying User]]*Sales[[#This Row],[Non-Paying Users]],0)</f>
        <v>0</v>
      </c>
      <c r="R42" s="3" t="str" cm="1">
        <f t="array" ref="R42" xml:space="preserve"> _xlfn.IFS(Sales[[#This Row],[Current Upsell $]]=0," ",Sales[[#This Row],[Current Upsell $]]&gt;=400,"high",Sales[[#This Row],[Current Upsell $]]&gt;=100,"medium",Sales[[#This Row],[Current Upsell $]]&lt;100,"low")</f>
        <v xml:space="preserve"> </v>
      </c>
      <c r="S42" s="3" t="str">
        <f xml:space="preserve"> IF(Sales[[#This Row],[Current Upsell $]]&gt;0,_xlfn.CONCAT(Sales[[#This Row],[Subscription Type]],"  ",Sales[[#This Row],[Upsell Priority]],"  ",TEXT(Sales[[#This Row],[Current Upsell $]],"$#"))," ")</f>
        <v xml:space="preserve"> </v>
      </c>
      <c r="T42" s="3"/>
      <c r="U42" s="1"/>
    </row>
    <row r="43" spans="1:21" x14ac:dyDescent="0.3">
      <c r="A43">
        <v>100004</v>
      </c>
      <c r="B43" t="s">
        <v>3</v>
      </c>
      <c r="F43" s="3">
        <v>0</v>
      </c>
      <c r="G43" s="3">
        <v>7</v>
      </c>
      <c r="H43" s="1">
        <v>43770</v>
      </c>
      <c r="I43" s="1">
        <v>44075</v>
      </c>
      <c r="J43">
        <v>10</v>
      </c>
      <c r="K43">
        <v>9</v>
      </c>
      <c r="L43" s="1">
        <v>43831</v>
      </c>
      <c r="M43" s="3">
        <f>IF(Sales[[#This Row],[Sales Amount]] = 0, 0,N43 / F43)</f>
        <v>0</v>
      </c>
      <c r="N43" s="3">
        <v>0</v>
      </c>
      <c r="O43" s="3" t="str" cm="1">
        <f t="array" ref="O43" xml:space="preserve"> _xlfn.SWITCH(Sales[[#This Row],[Subscription Type]],"Basic", "10",,"Premium","10","Business","25","Enterprise","27")</f>
        <v>10</v>
      </c>
      <c r="P43" s="3">
        <f xml:space="preserve"> IF(Sales[[#This Row],[Number of Users]]-Sales[[#This Row],[Licenses Bought]] &gt; 0,Sales[[#This Row],[Number of Users]]-Sales[[#This Row],[Licenses Bought]],0)</f>
        <v>7</v>
      </c>
      <c r="Q43" s="3">
        <f>IF(Sales[[#This Row],[Sales Month]]=MAX(Sales[Sales Month]),Sales[[#This Row],[Upsell $ Per Non-Paying User]]*Sales[[#This Row],[Non-Paying Users]],0)</f>
        <v>0</v>
      </c>
      <c r="R43" s="3" t="str" cm="1">
        <f t="array" ref="R43" xml:space="preserve"> _xlfn.IFS(Sales[[#This Row],[Current Upsell $]]=0," ",Sales[[#This Row],[Current Upsell $]]&gt;=400,"high",Sales[[#This Row],[Current Upsell $]]&gt;=100,"medium",Sales[[#This Row],[Current Upsell $]]&lt;100,"low")</f>
        <v xml:space="preserve"> </v>
      </c>
      <c r="S43" s="3" t="str">
        <f xml:space="preserve"> IF(Sales[[#This Row],[Current Upsell $]]&gt;0,_xlfn.CONCAT(Sales[[#This Row],[Subscription Type]],"  ",Sales[[#This Row],[Upsell Priority]],"  ",TEXT(Sales[[#This Row],[Current Upsell $]],"$#"))," ")</f>
        <v xml:space="preserve"> </v>
      </c>
      <c r="T43" s="3"/>
      <c r="U43" s="1"/>
    </row>
    <row r="44" spans="1:21" x14ac:dyDescent="0.3">
      <c r="A44">
        <v>100004</v>
      </c>
      <c r="B44" t="s">
        <v>3</v>
      </c>
      <c r="F44" s="3">
        <v>0</v>
      </c>
      <c r="G44" s="3">
        <v>8</v>
      </c>
      <c r="H44" s="1">
        <v>43770</v>
      </c>
      <c r="I44" s="1">
        <v>44075</v>
      </c>
      <c r="J44">
        <v>10</v>
      </c>
      <c r="K44">
        <v>9</v>
      </c>
      <c r="L44" s="1">
        <v>43862</v>
      </c>
      <c r="M44" s="3">
        <f>IF(Sales[[#This Row],[Sales Amount]] = 0, 0,N44 / F44)</f>
        <v>0</v>
      </c>
      <c r="N44" s="3">
        <v>0</v>
      </c>
      <c r="O44" s="3" t="str" cm="1">
        <f t="array" ref="O44" xml:space="preserve"> _xlfn.SWITCH(Sales[[#This Row],[Subscription Type]],"Basic", "10",,"Premium","10","Business","25","Enterprise","27")</f>
        <v>10</v>
      </c>
      <c r="P44" s="3">
        <f xml:space="preserve"> IF(Sales[[#This Row],[Number of Users]]-Sales[[#This Row],[Licenses Bought]] &gt; 0,Sales[[#This Row],[Number of Users]]-Sales[[#This Row],[Licenses Bought]],0)</f>
        <v>8</v>
      </c>
      <c r="Q44" s="3">
        <f>IF(Sales[[#This Row],[Sales Month]]=MAX(Sales[Sales Month]),Sales[[#This Row],[Upsell $ Per Non-Paying User]]*Sales[[#This Row],[Non-Paying Users]],0)</f>
        <v>0</v>
      </c>
      <c r="R44" s="3" t="str" cm="1">
        <f t="array" ref="R44" xml:space="preserve"> _xlfn.IFS(Sales[[#This Row],[Current Upsell $]]=0," ",Sales[[#This Row],[Current Upsell $]]&gt;=400,"high",Sales[[#This Row],[Current Upsell $]]&gt;=100,"medium",Sales[[#This Row],[Current Upsell $]]&lt;100,"low")</f>
        <v xml:space="preserve"> </v>
      </c>
      <c r="S44" s="3" t="str">
        <f xml:space="preserve"> IF(Sales[[#This Row],[Current Upsell $]]&gt;0,_xlfn.CONCAT(Sales[[#This Row],[Subscription Type]],"  ",Sales[[#This Row],[Upsell Priority]],"  ",TEXT(Sales[[#This Row],[Current Upsell $]],"$#"))," ")</f>
        <v xml:space="preserve"> </v>
      </c>
      <c r="T44" s="3"/>
      <c r="U44" s="1"/>
    </row>
    <row r="45" spans="1:21" x14ac:dyDescent="0.3">
      <c r="A45">
        <v>100004</v>
      </c>
      <c r="B45" t="s">
        <v>3</v>
      </c>
      <c r="F45" s="3">
        <v>0</v>
      </c>
      <c r="G45" s="3">
        <v>9</v>
      </c>
      <c r="H45" s="1">
        <v>43770</v>
      </c>
      <c r="I45" s="1">
        <v>44075</v>
      </c>
      <c r="J45">
        <v>10</v>
      </c>
      <c r="K45">
        <v>9</v>
      </c>
      <c r="L45" s="1">
        <v>43891</v>
      </c>
      <c r="M45" s="3">
        <f>IF(Sales[[#This Row],[Sales Amount]] = 0, 0,N45 / F45)</f>
        <v>0</v>
      </c>
      <c r="N45" s="3">
        <v>0</v>
      </c>
      <c r="O45" s="3" t="str" cm="1">
        <f t="array" ref="O45" xml:space="preserve"> _xlfn.SWITCH(Sales[[#This Row],[Subscription Type]],"Basic", "10",,"Premium","10","Business","25","Enterprise","27")</f>
        <v>10</v>
      </c>
      <c r="P45" s="3">
        <f xml:space="preserve"> IF(Sales[[#This Row],[Number of Users]]-Sales[[#This Row],[Licenses Bought]] &gt; 0,Sales[[#This Row],[Number of Users]]-Sales[[#This Row],[Licenses Bought]],0)</f>
        <v>9</v>
      </c>
      <c r="Q45" s="3">
        <f>IF(Sales[[#This Row],[Sales Month]]=MAX(Sales[Sales Month]),Sales[[#This Row],[Upsell $ Per Non-Paying User]]*Sales[[#This Row],[Non-Paying Users]],0)</f>
        <v>0</v>
      </c>
      <c r="R45" s="3" t="str" cm="1">
        <f t="array" ref="R45" xml:space="preserve"> _xlfn.IFS(Sales[[#This Row],[Current Upsell $]]=0," ",Sales[[#This Row],[Current Upsell $]]&gt;=400,"high",Sales[[#This Row],[Current Upsell $]]&gt;=100,"medium",Sales[[#This Row],[Current Upsell $]]&lt;100,"low")</f>
        <v xml:space="preserve"> </v>
      </c>
      <c r="S45" s="3" t="str">
        <f xml:space="preserve"> IF(Sales[[#This Row],[Current Upsell $]]&gt;0,_xlfn.CONCAT(Sales[[#This Row],[Subscription Type]],"  ",Sales[[#This Row],[Upsell Priority]],"  ",TEXT(Sales[[#This Row],[Current Upsell $]],"$#"))," ")</f>
        <v xml:space="preserve"> </v>
      </c>
      <c r="T45" s="3"/>
      <c r="U45" s="1"/>
    </row>
    <row r="46" spans="1:21" x14ac:dyDescent="0.3">
      <c r="A46">
        <v>100004</v>
      </c>
      <c r="B46" t="s">
        <v>3</v>
      </c>
      <c r="F46" s="3">
        <v>0</v>
      </c>
      <c r="G46" s="3">
        <v>7</v>
      </c>
      <c r="H46" s="1">
        <v>43770</v>
      </c>
      <c r="I46" s="1">
        <v>44075</v>
      </c>
      <c r="J46">
        <v>10</v>
      </c>
      <c r="K46">
        <v>9</v>
      </c>
      <c r="L46" s="1">
        <v>43922</v>
      </c>
      <c r="M46" s="3">
        <f>IF(Sales[[#This Row],[Sales Amount]] = 0, 0,N46 / F46)</f>
        <v>0</v>
      </c>
      <c r="N46" s="3">
        <v>0</v>
      </c>
      <c r="O46" s="3" t="str" cm="1">
        <f t="array" ref="O46" xml:space="preserve"> _xlfn.SWITCH(Sales[[#This Row],[Subscription Type]],"Basic", "10",,"Premium","10","Business","25","Enterprise","27")</f>
        <v>10</v>
      </c>
      <c r="P46" s="3">
        <f xml:space="preserve"> IF(Sales[[#This Row],[Number of Users]]-Sales[[#This Row],[Licenses Bought]] &gt; 0,Sales[[#This Row],[Number of Users]]-Sales[[#This Row],[Licenses Bought]],0)</f>
        <v>7</v>
      </c>
      <c r="Q46" s="3">
        <f>IF(Sales[[#This Row],[Sales Month]]=MAX(Sales[Sales Month]),Sales[[#This Row],[Upsell $ Per Non-Paying User]]*Sales[[#This Row],[Non-Paying Users]],0)</f>
        <v>0</v>
      </c>
      <c r="R46" s="3" t="str" cm="1">
        <f t="array" ref="R46" xml:space="preserve"> _xlfn.IFS(Sales[[#This Row],[Current Upsell $]]=0," ",Sales[[#This Row],[Current Upsell $]]&gt;=400,"high",Sales[[#This Row],[Current Upsell $]]&gt;=100,"medium",Sales[[#This Row],[Current Upsell $]]&lt;100,"low")</f>
        <v xml:space="preserve"> </v>
      </c>
      <c r="S46" s="3" t="str">
        <f xml:space="preserve"> IF(Sales[[#This Row],[Current Upsell $]]&gt;0,_xlfn.CONCAT(Sales[[#This Row],[Subscription Type]],"  ",Sales[[#This Row],[Upsell Priority]],"  ",TEXT(Sales[[#This Row],[Current Upsell $]],"$#"))," ")</f>
        <v xml:space="preserve"> </v>
      </c>
      <c r="T46" s="3"/>
      <c r="U46" s="1"/>
    </row>
    <row r="47" spans="1:21" x14ac:dyDescent="0.3">
      <c r="A47">
        <v>100004</v>
      </c>
      <c r="B47" t="s">
        <v>3</v>
      </c>
      <c r="F47" s="3">
        <v>0</v>
      </c>
      <c r="G47" s="3">
        <v>7</v>
      </c>
      <c r="H47" s="1">
        <v>43770</v>
      </c>
      <c r="I47" s="1">
        <v>44075</v>
      </c>
      <c r="J47">
        <v>10</v>
      </c>
      <c r="K47">
        <v>9</v>
      </c>
      <c r="L47" s="1">
        <v>43952</v>
      </c>
      <c r="M47" s="3">
        <f>IF(Sales[[#This Row],[Sales Amount]] = 0, 0,N47 / F47)</f>
        <v>0</v>
      </c>
      <c r="N47" s="3">
        <v>0</v>
      </c>
      <c r="O47" s="3" t="str" cm="1">
        <f t="array" ref="O47" xml:space="preserve"> _xlfn.SWITCH(Sales[[#This Row],[Subscription Type]],"Basic", "10",,"Premium","10","Business","25","Enterprise","27")</f>
        <v>10</v>
      </c>
      <c r="P47" s="3">
        <f xml:space="preserve"> IF(Sales[[#This Row],[Number of Users]]-Sales[[#This Row],[Licenses Bought]] &gt; 0,Sales[[#This Row],[Number of Users]]-Sales[[#This Row],[Licenses Bought]],0)</f>
        <v>7</v>
      </c>
      <c r="Q47" s="3">
        <f>IF(Sales[[#This Row],[Sales Month]]=MAX(Sales[Sales Month]),Sales[[#This Row],[Upsell $ Per Non-Paying User]]*Sales[[#This Row],[Non-Paying Users]],0)</f>
        <v>0</v>
      </c>
      <c r="R47" s="3" t="str" cm="1">
        <f t="array" ref="R47" xml:space="preserve"> _xlfn.IFS(Sales[[#This Row],[Current Upsell $]]=0," ",Sales[[#This Row],[Current Upsell $]]&gt;=400,"high",Sales[[#This Row],[Current Upsell $]]&gt;=100,"medium",Sales[[#This Row],[Current Upsell $]]&lt;100,"low")</f>
        <v xml:space="preserve"> </v>
      </c>
      <c r="S47" s="3" t="str">
        <f xml:space="preserve"> IF(Sales[[#This Row],[Current Upsell $]]&gt;0,_xlfn.CONCAT(Sales[[#This Row],[Subscription Type]],"  ",Sales[[#This Row],[Upsell Priority]],"  ",TEXT(Sales[[#This Row],[Current Upsell $]],"$#"))," ")</f>
        <v xml:space="preserve"> </v>
      </c>
      <c r="T47" s="3"/>
      <c r="U47" s="1"/>
    </row>
    <row r="48" spans="1:21" x14ac:dyDescent="0.3">
      <c r="A48">
        <v>100004</v>
      </c>
      <c r="B48" t="s">
        <v>3</v>
      </c>
      <c r="F48" s="3">
        <v>0</v>
      </c>
      <c r="G48" s="3">
        <v>7</v>
      </c>
      <c r="H48" s="1">
        <v>43770</v>
      </c>
      <c r="I48" s="1">
        <v>44075</v>
      </c>
      <c r="J48">
        <v>10</v>
      </c>
      <c r="K48">
        <v>9</v>
      </c>
      <c r="L48" s="1">
        <v>43983</v>
      </c>
      <c r="M48" s="3">
        <f>IF(Sales[[#This Row],[Sales Amount]] = 0, 0,N48 / F48)</f>
        <v>0</v>
      </c>
      <c r="N48" s="3">
        <v>0</v>
      </c>
      <c r="O48" s="3" t="str" cm="1">
        <f t="array" ref="O48" xml:space="preserve"> _xlfn.SWITCH(Sales[[#This Row],[Subscription Type]],"Basic", "10",,"Premium","10","Business","25","Enterprise","27")</f>
        <v>10</v>
      </c>
      <c r="P48" s="3">
        <f xml:space="preserve"> IF(Sales[[#This Row],[Number of Users]]-Sales[[#This Row],[Licenses Bought]] &gt; 0,Sales[[#This Row],[Number of Users]]-Sales[[#This Row],[Licenses Bought]],0)</f>
        <v>7</v>
      </c>
      <c r="Q48" s="3">
        <f>IF(Sales[[#This Row],[Sales Month]]=MAX(Sales[Sales Month]),Sales[[#This Row],[Upsell $ Per Non-Paying User]]*Sales[[#This Row],[Non-Paying Users]],0)</f>
        <v>0</v>
      </c>
      <c r="R48" s="3" t="str" cm="1">
        <f t="array" ref="R48" xml:space="preserve"> _xlfn.IFS(Sales[[#This Row],[Current Upsell $]]=0," ",Sales[[#This Row],[Current Upsell $]]&gt;=400,"high",Sales[[#This Row],[Current Upsell $]]&gt;=100,"medium",Sales[[#This Row],[Current Upsell $]]&lt;100,"low")</f>
        <v xml:space="preserve"> </v>
      </c>
      <c r="S48" s="3" t="str">
        <f xml:space="preserve"> IF(Sales[[#This Row],[Current Upsell $]]&gt;0,_xlfn.CONCAT(Sales[[#This Row],[Subscription Type]],"  ",Sales[[#This Row],[Upsell Priority]],"  ",TEXT(Sales[[#This Row],[Current Upsell $]],"$#"))," ")</f>
        <v xml:space="preserve"> </v>
      </c>
      <c r="T48" s="3"/>
      <c r="U48" s="1"/>
    </row>
    <row r="49" spans="1:21" x14ac:dyDescent="0.3">
      <c r="A49">
        <v>100004</v>
      </c>
      <c r="B49" t="s">
        <v>3</v>
      </c>
      <c r="F49" s="3">
        <v>0</v>
      </c>
      <c r="G49" s="3">
        <v>7</v>
      </c>
      <c r="H49" s="1">
        <v>43770</v>
      </c>
      <c r="I49" s="1">
        <v>44075</v>
      </c>
      <c r="J49">
        <v>10</v>
      </c>
      <c r="K49">
        <v>9</v>
      </c>
      <c r="L49" s="1">
        <v>44013</v>
      </c>
      <c r="M49" s="3">
        <f>IF(Sales[[#This Row],[Sales Amount]] = 0, 0,N49 / F49)</f>
        <v>0</v>
      </c>
      <c r="N49" s="3">
        <v>0</v>
      </c>
      <c r="O49" s="3" t="str" cm="1">
        <f t="array" ref="O49" xml:space="preserve"> _xlfn.SWITCH(Sales[[#This Row],[Subscription Type]],"Basic", "10",,"Premium","10","Business","25","Enterprise","27")</f>
        <v>10</v>
      </c>
      <c r="P49" s="3">
        <f xml:space="preserve"> IF(Sales[[#This Row],[Number of Users]]-Sales[[#This Row],[Licenses Bought]] &gt; 0,Sales[[#This Row],[Number of Users]]-Sales[[#This Row],[Licenses Bought]],0)</f>
        <v>7</v>
      </c>
      <c r="Q49" s="3">
        <f>IF(Sales[[#This Row],[Sales Month]]=MAX(Sales[Sales Month]),Sales[[#This Row],[Upsell $ Per Non-Paying User]]*Sales[[#This Row],[Non-Paying Users]],0)</f>
        <v>0</v>
      </c>
      <c r="R49" s="3" t="str" cm="1">
        <f t="array" ref="R49" xml:space="preserve"> _xlfn.IFS(Sales[[#This Row],[Current Upsell $]]=0," ",Sales[[#This Row],[Current Upsell $]]&gt;=400,"high",Sales[[#This Row],[Current Upsell $]]&gt;=100,"medium",Sales[[#This Row],[Current Upsell $]]&lt;100,"low")</f>
        <v xml:space="preserve"> </v>
      </c>
      <c r="S49" s="3" t="str">
        <f xml:space="preserve"> IF(Sales[[#This Row],[Current Upsell $]]&gt;0,_xlfn.CONCAT(Sales[[#This Row],[Subscription Type]],"  ",Sales[[#This Row],[Upsell Priority]],"  ",TEXT(Sales[[#This Row],[Current Upsell $]],"$#"))," ")</f>
        <v xml:space="preserve"> </v>
      </c>
      <c r="T49" s="3"/>
      <c r="U49" s="1"/>
    </row>
    <row r="50" spans="1:21" x14ac:dyDescent="0.3">
      <c r="A50">
        <v>100004</v>
      </c>
      <c r="B50" t="s">
        <v>3</v>
      </c>
      <c r="F50" s="3">
        <v>0</v>
      </c>
      <c r="G50" s="3">
        <v>9</v>
      </c>
      <c r="H50" s="1">
        <v>43770</v>
      </c>
      <c r="I50" s="1">
        <v>44075</v>
      </c>
      <c r="J50">
        <v>10</v>
      </c>
      <c r="K50">
        <v>9</v>
      </c>
      <c r="L50" s="1">
        <v>44044</v>
      </c>
      <c r="M50" s="3">
        <f>IF(Sales[[#This Row],[Sales Amount]] = 0, 0,N50 / F50)</f>
        <v>0</v>
      </c>
      <c r="N50" s="3">
        <v>0</v>
      </c>
      <c r="O50" s="3" t="str" cm="1">
        <f t="array" ref="O50" xml:space="preserve"> _xlfn.SWITCH(Sales[[#This Row],[Subscription Type]],"Basic", "10",,"Premium","10","Business","25","Enterprise","27")</f>
        <v>10</v>
      </c>
      <c r="P50" s="3">
        <f xml:space="preserve"> IF(Sales[[#This Row],[Number of Users]]-Sales[[#This Row],[Licenses Bought]] &gt; 0,Sales[[#This Row],[Number of Users]]-Sales[[#This Row],[Licenses Bought]],0)</f>
        <v>9</v>
      </c>
      <c r="Q50" s="3">
        <f>IF(Sales[[#This Row],[Sales Month]]=MAX(Sales[Sales Month]),Sales[[#This Row],[Upsell $ Per Non-Paying User]]*Sales[[#This Row],[Non-Paying Users]],0)</f>
        <v>0</v>
      </c>
      <c r="R50" s="3" t="str" cm="1">
        <f t="array" ref="R50" xml:space="preserve"> _xlfn.IFS(Sales[[#This Row],[Current Upsell $]]=0," ",Sales[[#This Row],[Current Upsell $]]&gt;=400,"high",Sales[[#This Row],[Current Upsell $]]&gt;=100,"medium",Sales[[#This Row],[Current Upsell $]]&lt;100,"low")</f>
        <v xml:space="preserve"> </v>
      </c>
      <c r="S50" s="3" t="str">
        <f xml:space="preserve"> IF(Sales[[#This Row],[Current Upsell $]]&gt;0,_xlfn.CONCAT(Sales[[#This Row],[Subscription Type]],"  ",Sales[[#This Row],[Upsell Priority]],"  ",TEXT(Sales[[#This Row],[Current Upsell $]],"$#"))," ")</f>
        <v xml:space="preserve"> </v>
      </c>
      <c r="T50" s="3"/>
      <c r="U50" s="1"/>
    </row>
    <row r="51" spans="1:21" x14ac:dyDescent="0.3">
      <c r="A51">
        <v>100004</v>
      </c>
      <c r="B51" t="s">
        <v>3</v>
      </c>
      <c r="F51" s="3">
        <v>0</v>
      </c>
      <c r="G51" s="3">
        <v>7</v>
      </c>
      <c r="H51" s="1">
        <v>43770</v>
      </c>
      <c r="I51" s="1">
        <v>44075</v>
      </c>
      <c r="J51">
        <v>10</v>
      </c>
      <c r="K51">
        <v>9</v>
      </c>
      <c r="L51" s="1">
        <v>44075</v>
      </c>
      <c r="M51" s="3">
        <f>IF(Sales[[#This Row],[Sales Amount]] = 0, 0,N51 / F51)</f>
        <v>0</v>
      </c>
      <c r="N51" s="3">
        <v>0</v>
      </c>
      <c r="O51" s="3" t="str" cm="1">
        <f t="array" ref="O51" xml:space="preserve"> _xlfn.SWITCH(Sales[[#This Row],[Subscription Type]],"Basic", "10",,"Premium","10","Business","25","Enterprise","27")</f>
        <v>10</v>
      </c>
      <c r="P51" s="3">
        <f xml:space="preserve"> IF(Sales[[#This Row],[Number of Users]]-Sales[[#This Row],[Licenses Bought]] &gt; 0,Sales[[#This Row],[Number of Users]]-Sales[[#This Row],[Licenses Bought]],0)</f>
        <v>7</v>
      </c>
      <c r="Q51" s="3">
        <f>IF(Sales[[#This Row],[Sales Month]]=MAX(Sales[Sales Month]),Sales[[#This Row],[Upsell $ Per Non-Paying User]]*Sales[[#This Row],[Non-Paying Users]],0)</f>
        <v>0</v>
      </c>
      <c r="R51" s="3" t="str" cm="1">
        <f t="array" ref="R51" xml:space="preserve"> _xlfn.IFS(Sales[[#This Row],[Current Upsell $]]=0," ",Sales[[#This Row],[Current Upsell $]]&gt;=400,"high",Sales[[#This Row],[Current Upsell $]]&gt;=100,"medium",Sales[[#This Row],[Current Upsell $]]&lt;100,"low")</f>
        <v xml:space="preserve"> </v>
      </c>
      <c r="S51" s="3" t="str">
        <f xml:space="preserve"> IF(Sales[[#This Row],[Current Upsell $]]&gt;0,_xlfn.CONCAT(Sales[[#This Row],[Subscription Type]],"  ",Sales[[#This Row],[Upsell Priority]],"  ",TEXT(Sales[[#This Row],[Current Upsell $]],"$#"))," ")</f>
        <v xml:space="preserve"> </v>
      </c>
      <c r="T51" s="3"/>
      <c r="U51" s="1"/>
    </row>
    <row r="52" spans="1:21" x14ac:dyDescent="0.3">
      <c r="A52">
        <v>100005</v>
      </c>
      <c r="B52" t="s">
        <v>3</v>
      </c>
      <c r="D52" s="1"/>
      <c r="E52" s="1"/>
      <c r="F52" s="3">
        <v>0</v>
      </c>
      <c r="G52" s="3">
        <v>47</v>
      </c>
      <c r="H52" s="1">
        <v>43800</v>
      </c>
      <c r="I52" s="1">
        <v>44378</v>
      </c>
      <c r="J52">
        <v>19</v>
      </c>
      <c r="K52">
        <v>0</v>
      </c>
      <c r="L52" s="1">
        <v>43800</v>
      </c>
      <c r="M52" s="3">
        <f>IF(Sales[[#This Row],[Sales Amount]] = 0, 0,N52 / F52)</f>
        <v>0</v>
      </c>
      <c r="N52" s="3">
        <v>0</v>
      </c>
      <c r="O52" s="3" t="str" cm="1">
        <f t="array" ref="O52" xml:space="preserve"> _xlfn.SWITCH(Sales[[#This Row],[Subscription Type]],"Basic", "10",,"Premium","10","Business","25","Enterprise","27")</f>
        <v>10</v>
      </c>
      <c r="P52" s="3">
        <f xml:space="preserve"> IF(Sales[[#This Row],[Number of Users]]-Sales[[#This Row],[Licenses Bought]] &gt; 0,Sales[[#This Row],[Number of Users]]-Sales[[#This Row],[Licenses Bought]],0)</f>
        <v>47</v>
      </c>
      <c r="Q52" s="3">
        <f>IF(Sales[[#This Row],[Sales Month]]=MAX(Sales[Sales Month]),Sales[[#This Row],[Upsell $ Per Non-Paying User]]*Sales[[#This Row],[Non-Paying Users]],0)</f>
        <v>0</v>
      </c>
      <c r="R52" s="3" t="str" cm="1">
        <f t="array" ref="R52" xml:space="preserve"> _xlfn.IFS(Sales[[#This Row],[Current Upsell $]]=0," ",Sales[[#This Row],[Current Upsell $]]&gt;=400,"high",Sales[[#This Row],[Current Upsell $]]&gt;=100,"medium",Sales[[#This Row],[Current Upsell $]]&lt;100,"low")</f>
        <v xml:space="preserve"> </v>
      </c>
      <c r="S52" s="3" t="str">
        <f xml:space="preserve"> IF(Sales[[#This Row],[Current Upsell $]]&gt;0,_xlfn.CONCAT(Sales[[#This Row],[Subscription Type]],"  ",Sales[[#This Row],[Upsell Priority]],"  ",TEXT(Sales[[#This Row],[Current Upsell $]],"$#"))," ")</f>
        <v xml:space="preserve"> </v>
      </c>
      <c r="T52" s="3"/>
      <c r="U52" s="1"/>
    </row>
    <row r="53" spans="1:21" x14ac:dyDescent="0.3">
      <c r="A53">
        <v>100005</v>
      </c>
      <c r="B53" t="s">
        <v>1</v>
      </c>
      <c r="D53" s="1"/>
      <c r="E53" s="1"/>
      <c r="F53" s="3">
        <v>23</v>
      </c>
      <c r="G53" s="3">
        <v>40</v>
      </c>
      <c r="H53" s="1">
        <v>43800</v>
      </c>
      <c r="I53" s="1">
        <v>44378</v>
      </c>
      <c r="J53">
        <v>19</v>
      </c>
      <c r="K53">
        <v>0</v>
      </c>
      <c r="L53" s="1">
        <v>43831</v>
      </c>
      <c r="M53" s="3">
        <f>IF(Sales[[#This Row],[Sales Amount]] = 0, 0,N53 / F53)</f>
        <v>25</v>
      </c>
      <c r="N53" s="3">
        <v>575</v>
      </c>
      <c r="O53" s="3" t="str" cm="1">
        <f t="array" ref="O53" xml:space="preserve"> _xlfn.SWITCH(Sales[[#This Row],[Subscription Type]],"Basic", "10",,"Premium","10","Business","25","Enterprise","27")</f>
        <v>27</v>
      </c>
      <c r="P53" s="3">
        <f xml:space="preserve"> IF(Sales[[#This Row],[Number of Users]]-Sales[[#This Row],[Licenses Bought]] &gt; 0,Sales[[#This Row],[Number of Users]]-Sales[[#This Row],[Licenses Bought]],0)</f>
        <v>17</v>
      </c>
      <c r="Q53" s="3">
        <f>IF(Sales[[#This Row],[Sales Month]]=MAX(Sales[Sales Month]),Sales[[#This Row],[Upsell $ Per Non-Paying User]]*Sales[[#This Row],[Non-Paying Users]],0)</f>
        <v>0</v>
      </c>
      <c r="R53" s="3" t="str" cm="1">
        <f t="array" ref="R53" xml:space="preserve"> _xlfn.IFS(Sales[[#This Row],[Current Upsell $]]=0," ",Sales[[#This Row],[Current Upsell $]]&gt;=400,"high",Sales[[#This Row],[Current Upsell $]]&gt;=100,"medium",Sales[[#This Row],[Current Upsell $]]&lt;100,"low")</f>
        <v xml:space="preserve"> </v>
      </c>
      <c r="S53" s="3" t="str">
        <f xml:space="preserve"> IF(Sales[[#This Row],[Current Upsell $]]&gt;0,_xlfn.CONCAT(Sales[[#This Row],[Subscription Type]],"  ",Sales[[#This Row],[Upsell Priority]],"  ",TEXT(Sales[[#This Row],[Current Upsell $]],"$#"))," ")</f>
        <v xml:space="preserve"> </v>
      </c>
      <c r="T53" s="3"/>
      <c r="U53" s="1"/>
    </row>
    <row r="54" spans="1:21" x14ac:dyDescent="0.3">
      <c r="A54">
        <v>100005</v>
      </c>
      <c r="B54" t="s">
        <v>1</v>
      </c>
      <c r="D54" s="1"/>
      <c r="E54" s="1"/>
      <c r="F54" s="3">
        <v>37</v>
      </c>
      <c r="G54" s="3">
        <v>32</v>
      </c>
      <c r="H54" s="1">
        <v>43800</v>
      </c>
      <c r="I54" s="1">
        <v>44378</v>
      </c>
      <c r="J54">
        <v>19</v>
      </c>
      <c r="K54">
        <v>0</v>
      </c>
      <c r="L54" s="1">
        <v>43862</v>
      </c>
      <c r="M54" s="3">
        <f>IF(Sales[[#This Row],[Sales Amount]] = 0, 0,N54 / F54)</f>
        <v>25</v>
      </c>
      <c r="N54" s="3">
        <v>925</v>
      </c>
      <c r="O54" s="3" t="str" cm="1">
        <f t="array" ref="O54" xml:space="preserve"> _xlfn.SWITCH(Sales[[#This Row],[Subscription Type]],"Basic", "10",,"Premium","10","Business","25","Enterprise","27")</f>
        <v>27</v>
      </c>
      <c r="P54" s="3">
        <f xml:space="preserve"> IF(Sales[[#This Row],[Number of Users]]-Sales[[#This Row],[Licenses Bought]] &gt; 0,Sales[[#This Row],[Number of Users]]-Sales[[#This Row],[Licenses Bought]],0)</f>
        <v>0</v>
      </c>
      <c r="Q54" s="3">
        <f>IF(Sales[[#This Row],[Sales Month]]=MAX(Sales[Sales Month]),Sales[[#This Row],[Upsell $ Per Non-Paying User]]*Sales[[#This Row],[Non-Paying Users]],0)</f>
        <v>0</v>
      </c>
      <c r="R54" s="3" t="str" cm="1">
        <f t="array" ref="R54" xml:space="preserve"> _xlfn.IFS(Sales[[#This Row],[Current Upsell $]]=0," ",Sales[[#This Row],[Current Upsell $]]&gt;=400,"high",Sales[[#This Row],[Current Upsell $]]&gt;=100,"medium",Sales[[#This Row],[Current Upsell $]]&lt;100,"low")</f>
        <v xml:space="preserve"> </v>
      </c>
      <c r="S54" s="3" t="str">
        <f xml:space="preserve"> IF(Sales[[#This Row],[Current Upsell $]]&gt;0,_xlfn.CONCAT(Sales[[#This Row],[Subscription Type]],"  ",Sales[[#This Row],[Upsell Priority]],"  ",TEXT(Sales[[#This Row],[Current Upsell $]],"$#"))," ")</f>
        <v xml:space="preserve"> </v>
      </c>
      <c r="T54" s="3"/>
      <c r="U54" s="1"/>
    </row>
    <row r="55" spans="1:21" x14ac:dyDescent="0.3">
      <c r="A55">
        <v>100005</v>
      </c>
      <c r="B55" t="s">
        <v>1</v>
      </c>
      <c r="D55" s="1"/>
      <c r="E55" s="1"/>
      <c r="F55" s="3">
        <v>29</v>
      </c>
      <c r="G55" s="3">
        <v>47</v>
      </c>
      <c r="H55" s="1">
        <v>43800</v>
      </c>
      <c r="I55" s="1">
        <v>44378</v>
      </c>
      <c r="J55">
        <v>19</v>
      </c>
      <c r="K55">
        <v>0</v>
      </c>
      <c r="L55" s="1">
        <v>43891</v>
      </c>
      <c r="M55" s="3">
        <f>IF(Sales[[#This Row],[Sales Amount]] = 0, 0,N55 / F55)</f>
        <v>25</v>
      </c>
      <c r="N55" s="3">
        <v>725</v>
      </c>
      <c r="O55" s="3" t="str" cm="1">
        <f t="array" ref="O55" xml:space="preserve"> _xlfn.SWITCH(Sales[[#This Row],[Subscription Type]],"Basic", "10",,"Premium","10","Business","25","Enterprise","27")</f>
        <v>27</v>
      </c>
      <c r="P55" s="3">
        <f xml:space="preserve"> IF(Sales[[#This Row],[Number of Users]]-Sales[[#This Row],[Licenses Bought]] &gt; 0,Sales[[#This Row],[Number of Users]]-Sales[[#This Row],[Licenses Bought]],0)</f>
        <v>18</v>
      </c>
      <c r="Q55" s="3">
        <f>IF(Sales[[#This Row],[Sales Month]]=MAX(Sales[Sales Month]),Sales[[#This Row],[Upsell $ Per Non-Paying User]]*Sales[[#This Row],[Non-Paying Users]],0)</f>
        <v>0</v>
      </c>
      <c r="R55" s="3" t="str" cm="1">
        <f t="array" ref="R55" xml:space="preserve"> _xlfn.IFS(Sales[[#This Row],[Current Upsell $]]=0," ",Sales[[#This Row],[Current Upsell $]]&gt;=400,"high",Sales[[#This Row],[Current Upsell $]]&gt;=100,"medium",Sales[[#This Row],[Current Upsell $]]&lt;100,"low")</f>
        <v xml:space="preserve"> </v>
      </c>
      <c r="S55" s="3" t="str">
        <f xml:space="preserve"> IF(Sales[[#This Row],[Current Upsell $]]&gt;0,_xlfn.CONCAT(Sales[[#This Row],[Subscription Type]],"  ",Sales[[#This Row],[Upsell Priority]],"  ",TEXT(Sales[[#This Row],[Current Upsell $]],"$#"))," ")</f>
        <v xml:space="preserve"> </v>
      </c>
      <c r="T55" s="3"/>
      <c r="U55" s="1"/>
    </row>
    <row r="56" spans="1:21" x14ac:dyDescent="0.3">
      <c r="A56">
        <v>100005</v>
      </c>
      <c r="B56" t="s">
        <v>1</v>
      </c>
      <c r="D56" s="1"/>
      <c r="E56" s="1"/>
      <c r="F56" s="3">
        <v>37</v>
      </c>
      <c r="G56" s="3">
        <v>44</v>
      </c>
      <c r="H56" s="1">
        <v>43800</v>
      </c>
      <c r="I56" s="1">
        <v>44378</v>
      </c>
      <c r="J56">
        <v>19</v>
      </c>
      <c r="K56">
        <v>0</v>
      </c>
      <c r="L56" s="1">
        <v>43922</v>
      </c>
      <c r="M56" s="3">
        <f>IF(Sales[[#This Row],[Sales Amount]] = 0, 0,N56 / F56)</f>
        <v>25</v>
      </c>
      <c r="N56" s="3">
        <v>925</v>
      </c>
      <c r="O56" s="3" t="str" cm="1">
        <f t="array" ref="O56" xml:space="preserve"> _xlfn.SWITCH(Sales[[#This Row],[Subscription Type]],"Basic", "10",,"Premium","10","Business","25","Enterprise","27")</f>
        <v>27</v>
      </c>
      <c r="P56" s="3">
        <f xml:space="preserve"> IF(Sales[[#This Row],[Number of Users]]-Sales[[#This Row],[Licenses Bought]] &gt; 0,Sales[[#This Row],[Number of Users]]-Sales[[#This Row],[Licenses Bought]],0)</f>
        <v>7</v>
      </c>
      <c r="Q56" s="3">
        <f>IF(Sales[[#This Row],[Sales Month]]=MAX(Sales[Sales Month]),Sales[[#This Row],[Upsell $ Per Non-Paying User]]*Sales[[#This Row],[Non-Paying Users]],0)</f>
        <v>0</v>
      </c>
      <c r="R56" s="3" t="str" cm="1">
        <f t="array" ref="R56" xml:space="preserve"> _xlfn.IFS(Sales[[#This Row],[Current Upsell $]]=0," ",Sales[[#This Row],[Current Upsell $]]&gt;=400,"high",Sales[[#This Row],[Current Upsell $]]&gt;=100,"medium",Sales[[#This Row],[Current Upsell $]]&lt;100,"low")</f>
        <v xml:space="preserve"> </v>
      </c>
      <c r="S56" s="3" t="str">
        <f xml:space="preserve"> IF(Sales[[#This Row],[Current Upsell $]]&gt;0,_xlfn.CONCAT(Sales[[#This Row],[Subscription Type]],"  ",Sales[[#This Row],[Upsell Priority]],"  ",TEXT(Sales[[#This Row],[Current Upsell $]],"$#"))," ")</f>
        <v xml:space="preserve"> </v>
      </c>
      <c r="T56" s="3"/>
      <c r="U56" s="1"/>
    </row>
    <row r="57" spans="1:21" x14ac:dyDescent="0.3">
      <c r="A57">
        <v>100005</v>
      </c>
      <c r="B57" t="s">
        <v>1</v>
      </c>
      <c r="D57" s="1"/>
      <c r="E57" s="1"/>
      <c r="F57" s="3">
        <v>37</v>
      </c>
      <c r="G57" s="3">
        <v>41</v>
      </c>
      <c r="H57" s="1">
        <v>43800</v>
      </c>
      <c r="I57" s="1">
        <v>44378</v>
      </c>
      <c r="J57">
        <v>19</v>
      </c>
      <c r="K57">
        <v>0</v>
      </c>
      <c r="L57" s="1">
        <v>43952</v>
      </c>
      <c r="M57" s="3">
        <f>IF(Sales[[#This Row],[Sales Amount]] = 0, 0,N57 / F57)</f>
        <v>25</v>
      </c>
      <c r="N57" s="3">
        <v>925</v>
      </c>
      <c r="O57" s="3" t="str" cm="1">
        <f t="array" ref="O57" xml:space="preserve"> _xlfn.SWITCH(Sales[[#This Row],[Subscription Type]],"Basic", "10",,"Premium","10","Business","25","Enterprise","27")</f>
        <v>27</v>
      </c>
      <c r="P57" s="3">
        <f xml:space="preserve"> IF(Sales[[#This Row],[Number of Users]]-Sales[[#This Row],[Licenses Bought]] &gt; 0,Sales[[#This Row],[Number of Users]]-Sales[[#This Row],[Licenses Bought]],0)</f>
        <v>4</v>
      </c>
      <c r="Q57" s="3">
        <f>IF(Sales[[#This Row],[Sales Month]]=MAX(Sales[Sales Month]),Sales[[#This Row],[Upsell $ Per Non-Paying User]]*Sales[[#This Row],[Non-Paying Users]],0)</f>
        <v>0</v>
      </c>
      <c r="R57" s="3" t="str" cm="1">
        <f t="array" ref="R57" xml:space="preserve"> _xlfn.IFS(Sales[[#This Row],[Current Upsell $]]=0," ",Sales[[#This Row],[Current Upsell $]]&gt;=400,"high",Sales[[#This Row],[Current Upsell $]]&gt;=100,"medium",Sales[[#This Row],[Current Upsell $]]&lt;100,"low")</f>
        <v xml:space="preserve"> </v>
      </c>
      <c r="S57" s="3" t="str">
        <f xml:space="preserve"> IF(Sales[[#This Row],[Current Upsell $]]&gt;0,_xlfn.CONCAT(Sales[[#This Row],[Subscription Type]],"  ",Sales[[#This Row],[Upsell Priority]],"  ",TEXT(Sales[[#This Row],[Current Upsell $]],"$#"))," ")</f>
        <v xml:space="preserve"> </v>
      </c>
      <c r="T57" s="3"/>
      <c r="U57" s="1"/>
    </row>
    <row r="58" spans="1:21" x14ac:dyDescent="0.3">
      <c r="A58">
        <v>100005</v>
      </c>
      <c r="B58" t="s">
        <v>1</v>
      </c>
      <c r="D58" s="1"/>
      <c r="E58" s="1"/>
      <c r="F58" s="3">
        <v>37</v>
      </c>
      <c r="G58" s="3">
        <v>53</v>
      </c>
      <c r="H58" s="1">
        <v>43800</v>
      </c>
      <c r="I58" s="1">
        <v>44378</v>
      </c>
      <c r="J58">
        <v>19</v>
      </c>
      <c r="K58">
        <v>0</v>
      </c>
      <c r="L58" s="1">
        <v>43983</v>
      </c>
      <c r="M58" s="3">
        <f>IF(Sales[[#This Row],[Sales Amount]] = 0, 0,N58 / F58)</f>
        <v>25</v>
      </c>
      <c r="N58" s="3">
        <v>925</v>
      </c>
      <c r="O58" s="3" t="str" cm="1">
        <f t="array" ref="O58" xml:space="preserve"> _xlfn.SWITCH(Sales[[#This Row],[Subscription Type]],"Basic", "10",,"Premium","10","Business","25","Enterprise","27")</f>
        <v>27</v>
      </c>
      <c r="P58" s="3">
        <f xml:space="preserve"> IF(Sales[[#This Row],[Number of Users]]-Sales[[#This Row],[Licenses Bought]] &gt; 0,Sales[[#This Row],[Number of Users]]-Sales[[#This Row],[Licenses Bought]],0)</f>
        <v>16</v>
      </c>
      <c r="Q58" s="3">
        <f>IF(Sales[[#This Row],[Sales Month]]=MAX(Sales[Sales Month]),Sales[[#This Row],[Upsell $ Per Non-Paying User]]*Sales[[#This Row],[Non-Paying Users]],0)</f>
        <v>0</v>
      </c>
      <c r="R58" s="3" t="str" cm="1">
        <f t="array" ref="R58" xml:space="preserve"> _xlfn.IFS(Sales[[#This Row],[Current Upsell $]]=0," ",Sales[[#This Row],[Current Upsell $]]&gt;=400,"high",Sales[[#This Row],[Current Upsell $]]&gt;=100,"medium",Sales[[#This Row],[Current Upsell $]]&lt;100,"low")</f>
        <v xml:space="preserve"> </v>
      </c>
      <c r="S58" s="3" t="str">
        <f xml:space="preserve"> IF(Sales[[#This Row],[Current Upsell $]]&gt;0,_xlfn.CONCAT(Sales[[#This Row],[Subscription Type]],"  ",Sales[[#This Row],[Upsell Priority]],"  ",TEXT(Sales[[#This Row],[Current Upsell $]],"$#"))," ")</f>
        <v xml:space="preserve"> </v>
      </c>
      <c r="T58" s="3"/>
      <c r="U58" s="1"/>
    </row>
    <row r="59" spans="1:21" x14ac:dyDescent="0.3">
      <c r="A59">
        <v>100005</v>
      </c>
      <c r="B59" t="s">
        <v>1</v>
      </c>
      <c r="D59" s="1"/>
      <c r="E59" s="1"/>
      <c r="F59" s="3">
        <v>37</v>
      </c>
      <c r="G59" s="3">
        <v>50</v>
      </c>
      <c r="H59" s="1">
        <v>43800</v>
      </c>
      <c r="I59" s="1">
        <v>44378</v>
      </c>
      <c r="J59">
        <v>19</v>
      </c>
      <c r="K59">
        <v>0</v>
      </c>
      <c r="L59" s="1">
        <v>44013</v>
      </c>
      <c r="M59" s="3">
        <f>IF(Sales[[#This Row],[Sales Amount]] = 0, 0,N59 / F59)</f>
        <v>25</v>
      </c>
      <c r="N59" s="3">
        <v>925</v>
      </c>
      <c r="O59" s="3" t="str" cm="1">
        <f t="array" ref="O59" xml:space="preserve"> _xlfn.SWITCH(Sales[[#This Row],[Subscription Type]],"Basic", "10",,"Premium","10","Business","25","Enterprise","27")</f>
        <v>27</v>
      </c>
      <c r="P59" s="3">
        <f xml:space="preserve"> IF(Sales[[#This Row],[Number of Users]]-Sales[[#This Row],[Licenses Bought]] &gt; 0,Sales[[#This Row],[Number of Users]]-Sales[[#This Row],[Licenses Bought]],0)</f>
        <v>13</v>
      </c>
      <c r="Q59" s="3">
        <f>IF(Sales[[#This Row],[Sales Month]]=MAX(Sales[Sales Month]),Sales[[#This Row],[Upsell $ Per Non-Paying User]]*Sales[[#This Row],[Non-Paying Users]],0)</f>
        <v>0</v>
      </c>
      <c r="R59" s="3" t="str" cm="1">
        <f t="array" ref="R59" xml:space="preserve"> _xlfn.IFS(Sales[[#This Row],[Current Upsell $]]=0," ",Sales[[#This Row],[Current Upsell $]]&gt;=400,"high",Sales[[#This Row],[Current Upsell $]]&gt;=100,"medium",Sales[[#This Row],[Current Upsell $]]&lt;100,"low")</f>
        <v xml:space="preserve"> </v>
      </c>
      <c r="S59" s="3" t="str">
        <f xml:space="preserve"> IF(Sales[[#This Row],[Current Upsell $]]&gt;0,_xlfn.CONCAT(Sales[[#This Row],[Subscription Type]],"  ",Sales[[#This Row],[Upsell Priority]],"  ",TEXT(Sales[[#This Row],[Current Upsell $]],"$#"))," ")</f>
        <v xml:space="preserve"> </v>
      </c>
      <c r="T59" s="3"/>
      <c r="U59" s="1"/>
    </row>
    <row r="60" spans="1:21" x14ac:dyDescent="0.3">
      <c r="A60">
        <v>100005</v>
      </c>
      <c r="B60" t="s">
        <v>1</v>
      </c>
      <c r="D60" s="1"/>
      <c r="E60" s="1"/>
      <c r="F60" s="3">
        <v>37</v>
      </c>
      <c r="G60" s="3">
        <v>47</v>
      </c>
      <c r="H60" s="1">
        <v>43800</v>
      </c>
      <c r="I60" s="1">
        <v>44378</v>
      </c>
      <c r="J60">
        <v>19</v>
      </c>
      <c r="K60">
        <v>0</v>
      </c>
      <c r="L60" s="1">
        <v>44044</v>
      </c>
      <c r="M60" s="3">
        <f>IF(Sales[[#This Row],[Sales Amount]] = 0, 0,N60 / F60)</f>
        <v>25</v>
      </c>
      <c r="N60" s="3">
        <v>925</v>
      </c>
      <c r="O60" s="3" t="str" cm="1">
        <f t="array" ref="O60" xml:space="preserve"> _xlfn.SWITCH(Sales[[#This Row],[Subscription Type]],"Basic", "10",,"Premium","10","Business","25","Enterprise","27")</f>
        <v>27</v>
      </c>
      <c r="P60" s="3">
        <f xml:space="preserve"> IF(Sales[[#This Row],[Number of Users]]-Sales[[#This Row],[Licenses Bought]] &gt; 0,Sales[[#This Row],[Number of Users]]-Sales[[#This Row],[Licenses Bought]],0)</f>
        <v>10</v>
      </c>
      <c r="Q60" s="3">
        <f>IF(Sales[[#This Row],[Sales Month]]=MAX(Sales[Sales Month]),Sales[[#This Row],[Upsell $ Per Non-Paying User]]*Sales[[#This Row],[Non-Paying Users]],0)</f>
        <v>0</v>
      </c>
      <c r="R60" s="3" t="str" cm="1">
        <f t="array" ref="R60" xml:space="preserve"> _xlfn.IFS(Sales[[#This Row],[Current Upsell $]]=0," ",Sales[[#This Row],[Current Upsell $]]&gt;=400,"high",Sales[[#This Row],[Current Upsell $]]&gt;=100,"medium",Sales[[#This Row],[Current Upsell $]]&lt;100,"low")</f>
        <v xml:space="preserve"> </v>
      </c>
      <c r="S60" s="3" t="str">
        <f xml:space="preserve"> IF(Sales[[#This Row],[Current Upsell $]]&gt;0,_xlfn.CONCAT(Sales[[#This Row],[Subscription Type]],"  ",Sales[[#This Row],[Upsell Priority]],"  ",TEXT(Sales[[#This Row],[Current Upsell $]],"$#"))," ")</f>
        <v xml:space="preserve"> </v>
      </c>
      <c r="T60" s="3"/>
      <c r="U60" s="1"/>
    </row>
    <row r="61" spans="1:21" x14ac:dyDescent="0.3">
      <c r="A61">
        <v>100005</v>
      </c>
      <c r="B61" t="s">
        <v>1</v>
      </c>
      <c r="D61" s="1"/>
      <c r="E61" s="1"/>
      <c r="F61" s="3">
        <v>37</v>
      </c>
      <c r="G61" s="3">
        <v>46</v>
      </c>
      <c r="H61" s="1">
        <v>43800</v>
      </c>
      <c r="I61" s="1">
        <v>44378</v>
      </c>
      <c r="J61">
        <v>19</v>
      </c>
      <c r="K61">
        <v>0</v>
      </c>
      <c r="L61" s="1">
        <v>44075</v>
      </c>
      <c r="M61" s="3">
        <f>IF(Sales[[#This Row],[Sales Amount]] = 0, 0,N61 / F61)</f>
        <v>25</v>
      </c>
      <c r="N61" s="3">
        <v>925</v>
      </c>
      <c r="O61" s="3" t="str" cm="1">
        <f t="array" ref="O61" xml:space="preserve"> _xlfn.SWITCH(Sales[[#This Row],[Subscription Type]],"Basic", "10",,"Premium","10","Business","25","Enterprise","27")</f>
        <v>27</v>
      </c>
      <c r="P61" s="3">
        <f xml:space="preserve"> IF(Sales[[#This Row],[Number of Users]]-Sales[[#This Row],[Licenses Bought]] &gt; 0,Sales[[#This Row],[Number of Users]]-Sales[[#This Row],[Licenses Bought]],0)</f>
        <v>9</v>
      </c>
      <c r="Q61" s="3">
        <f>IF(Sales[[#This Row],[Sales Month]]=MAX(Sales[Sales Month]),Sales[[#This Row],[Upsell $ Per Non-Paying User]]*Sales[[#This Row],[Non-Paying Users]],0)</f>
        <v>0</v>
      </c>
      <c r="R61" s="3" t="str" cm="1">
        <f t="array" ref="R61" xml:space="preserve"> _xlfn.IFS(Sales[[#This Row],[Current Upsell $]]=0," ",Sales[[#This Row],[Current Upsell $]]&gt;=400,"high",Sales[[#This Row],[Current Upsell $]]&gt;=100,"medium",Sales[[#This Row],[Current Upsell $]]&lt;100,"low")</f>
        <v xml:space="preserve"> </v>
      </c>
      <c r="S61" s="3" t="str">
        <f xml:space="preserve"> IF(Sales[[#This Row],[Current Upsell $]]&gt;0,_xlfn.CONCAT(Sales[[#This Row],[Subscription Type]],"  ",Sales[[#This Row],[Upsell Priority]],"  ",TEXT(Sales[[#This Row],[Current Upsell $]],"$#"))," ")</f>
        <v xml:space="preserve"> </v>
      </c>
      <c r="T61" s="3"/>
      <c r="U61" s="1"/>
    </row>
    <row r="62" spans="1:21" x14ac:dyDescent="0.3">
      <c r="A62">
        <v>100005</v>
      </c>
      <c r="B62" t="s">
        <v>1</v>
      </c>
      <c r="D62" s="1"/>
      <c r="E62" s="1"/>
      <c r="F62" s="3">
        <v>37</v>
      </c>
      <c r="G62" s="3">
        <v>42</v>
      </c>
      <c r="H62" s="1">
        <v>43800</v>
      </c>
      <c r="I62" s="1">
        <v>44378</v>
      </c>
      <c r="J62">
        <v>19</v>
      </c>
      <c r="K62">
        <v>0</v>
      </c>
      <c r="L62" s="1">
        <v>44105</v>
      </c>
      <c r="M62" s="3">
        <f>IF(Sales[[#This Row],[Sales Amount]] = 0, 0,N62 / F62)</f>
        <v>25</v>
      </c>
      <c r="N62" s="3">
        <v>925</v>
      </c>
      <c r="O62" s="3" t="str" cm="1">
        <f t="array" ref="O62" xml:space="preserve"> _xlfn.SWITCH(Sales[[#This Row],[Subscription Type]],"Basic", "10",,"Premium","10","Business","25","Enterprise","27")</f>
        <v>27</v>
      </c>
      <c r="P62" s="3">
        <f xml:space="preserve"> IF(Sales[[#This Row],[Number of Users]]-Sales[[#This Row],[Licenses Bought]] &gt; 0,Sales[[#This Row],[Number of Users]]-Sales[[#This Row],[Licenses Bought]],0)</f>
        <v>5</v>
      </c>
      <c r="Q62" s="3">
        <f>IF(Sales[[#This Row],[Sales Month]]=MAX(Sales[Sales Month]),Sales[[#This Row],[Upsell $ Per Non-Paying User]]*Sales[[#This Row],[Non-Paying Users]],0)</f>
        <v>0</v>
      </c>
      <c r="R62" s="3" t="str" cm="1">
        <f t="array" ref="R62" xml:space="preserve"> _xlfn.IFS(Sales[[#This Row],[Current Upsell $]]=0," ",Sales[[#This Row],[Current Upsell $]]&gt;=400,"high",Sales[[#This Row],[Current Upsell $]]&gt;=100,"medium",Sales[[#This Row],[Current Upsell $]]&lt;100,"low")</f>
        <v xml:space="preserve"> </v>
      </c>
      <c r="S62" s="3" t="str">
        <f xml:space="preserve"> IF(Sales[[#This Row],[Current Upsell $]]&gt;0,_xlfn.CONCAT(Sales[[#This Row],[Subscription Type]],"  ",Sales[[#This Row],[Upsell Priority]],"  ",TEXT(Sales[[#This Row],[Current Upsell $]],"$#"))," ")</f>
        <v xml:space="preserve"> </v>
      </c>
      <c r="T62" s="3"/>
      <c r="U62" s="1"/>
    </row>
    <row r="63" spans="1:21" x14ac:dyDescent="0.3">
      <c r="A63">
        <v>100005</v>
      </c>
      <c r="B63" t="s">
        <v>1</v>
      </c>
      <c r="D63" s="1"/>
      <c r="E63" s="1"/>
      <c r="F63" s="3">
        <v>37</v>
      </c>
      <c r="G63" s="3">
        <v>45</v>
      </c>
      <c r="H63" s="1">
        <v>43800</v>
      </c>
      <c r="I63" s="1">
        <v>44378</v>
      </c>
      <c r="J63">
        <v>19</v>
      </c>
      <c r="K63">
        <v>0</v>
      </c>
      <c r="L63" s="1">
        <v>44136</v>
      </c>
      <c r="M63" s="3">
        <f>IF(Sales[[#This Row],[Sales Amount]] = 0, 0,N63 / F63)</f>
        <v>25</v>
      </c>
      <c r="N63" s="3">
        <v>925</v>
      </c>
      <c r="O63" s="3" t="str" cm="1">
        <f t="array" ref="O63" xml:space="preserve"> _xlfn.SWITCH(Sales[[#This Row],[Subscription Type]],"Basic", "10",,"Premium","10","Business","25","Enterprise","27")</f>
        <v>27</v>
      </c>
      <c r="P63" s="3">
        <f xml:space="preserve"> IF(Sales[[#This Row],[Number of Users]]-Sales[[#This Row],[Licenses Bought]] &gt; 0,Sales[[#This Row],[Number of Users]]-Sales[[#This Row],[Licenses Bought]],0)</f>
        <v>8</v>
      </c>
      <c r="Q63" s="3">
        <f>IF(Sales[[#This Row],[Sales Month]]=MAX(Sales[Sales Month]),Sales[[#This Row],[Upsell $ Per Non-Paying User]]*Sales[[#This Row],[Non-Paying Users]],0)</f>
        <v>0</v>
      </c>
      <c r="R63" s="3" t="str" cm="1">
        <f t="array" ref="R63" xml:space="preserve"> _xlfn.IFS(Sales[[#This Row],[Current Upsell $]]=0," ",Sales[[#This Row],[Current Upsell $]]&gt;=400,"high",Sales[[#This Row],[Current Upsell $]]&gt;=100,"medium",Sales[[#This Row],[Current Upsell $]]&lt;100,"low")</f>
        <v xml:space="preserve"> </v>
      </c>
      <c r="S63" s="3" t="str">
        <f xml:space="preserve"> IF(Sales[[#This Row],[Current Upsell $]]&gt;0,_xlfn.CONCAT(Sales[[#This Row],[Subscription Type]],"  ",Sales[[#This Row],[Upsell Priority]],"  ",TEXT(Sales[[#This Row],[Current Upsell $]],"$#"))," ")</f>
        <v xml:space="preserve"> </v>
      </c>
      <c r="T63" s="3"/>
      <c r="U63" s="1"/>
    </row>
    <row r="64" spans="1:21" x14ac:dyDescent="0.3">
      <c r="A64">
        <v>100005</v>
      </c>
      <c r="B64" t="s">
        <v>1</v>
      </c>
      <c r="D64" s="1"/>
      <c r="E64" s="1"/>
      <c r="F64" s="3">
        <v>37</v>
      </c>
      <c r="G64" s="3">
        <v>46</v>
      </c>
      <c r="H64" s="1">
        <v>43800</v>
      </c>
      <c r="I64" s="1">
        <v>44378</v>
      </c>
      <c r="J64">
        <v>19</v>
      </c>
      <c r="K64">
        <v>0</v>
      </c>
      <c r="L64" s="1">
        <v>44166</v>
      </c>
      <c r="M64" s="3">
        <f>IF(Sales[[#This Row],[Sales Amount]] = 0, 0,N64 / F64)</f>
        <v>25</v>
      </c>
      <c r="N64" s="3">
        <v>925</v>
      </c>
      <c r="O64" s="3" t="str" cm="1">
        <f t="array" ref="O64" xml:space="preserve"> _xlfn.SWITCH(Sales[[#This Row],[Subscription Type]],"Basic", "10",,"Premium","10","Business","25","Enterprise","27")</f>
        <v>27</v>
      </c>
      <c r="P64" s="3">
        <f xml:space="preserve"> IF(Sales[[#This Row],[Number of Users]]-Sales[[#This Row],[Licenses Bought]] &gt; 0,Sales[[#This Row],[Number of Users]]-Sales[[#This Row],[Licenses Bought]],0)</f>
        <v>9</v>
      </c>
      <c r="Q64" s="3">
        <f>IF(Sales[[#This Row],[Sales Month]]=MAX(Sales[Sales Month]),Sales[[#This Row],[Upsell $ Per Non-Paying User]]*Sales[[#This Row],[Non-Paying Users]],0)</f>
        <v>0</v>
      </c>
      <c r="R64" s="3" t="str" cm="1">
        <f t="array" ref="R64" xml:space="preserve"> _xlfn.IFS(Sales[[#This Row],[Current Upsell $]]=0," ",Sales[[#This Row],[Current Upsell $]]&gt;=400,"high",Sales[[#This Row],[Current Upsell $]]&gt;=100,"medium",Sales[[#This Row],[Current Upsell $]]&lt;100,"low")</f>
        <v xml:space="preserve"> </v>
      </c>
      <c r="S64" s="3" t="str">
        <f xml:space="preserve"> IF(Sales[[#This Row],[Current Upsell $]]&gt;0,_xlfn.CONCAT(Sales[[#This Row],[Subscription Type]],"  ",Sales[[#This Row],[Upsell Priority]],"  ",TEXT(Sales[[#This Row],[Current Upsell $]],"$#"))," ")</f>
        <v xml:space="preserve"> </v>
      </c>
      <c r="T64" s="3"/>
      <c r="U64" s="1"/>
    </row>
    <row r="65" spans="1:21" x14ac:dyDescent="0.3">
      <c r="A65">
        <v>100005</v>
      </c>
      <c r="B65" t="s">
        <v>1</v>
      </c>
      <c r="D65" s="1"/>
      <c r="E65" s="1"/>
      <c r="F65" s="3">
        <v>37</v>
      </c>
      <c r="G65" s="3">
        <v>49</v>
      </c>
      <c r="H65" s="1">
        <v>43800</v>
      </c>
      <c r="I65" s="1">
        <v>44378</v>
      </c>
      <c r="J65">
        <v>19</v>
      </c>
      <c r="K65">
        <v>0</v>
      </c>
      <c r="L65" s="1">
        <v>44197</v>
      </c>
      <c r="M65" s="3">
        <f>IF(Sales[[#This Row],[Sales Amount]] = 0, 0,N65 / F65)</f>
        <v>25</v>
      </c>
      <c r="N65" s="3">
        <v>925</v>
      </c>
      <c r="O65" s="3" t="str" cm="1">
        <f t="array" ref="O65" xml:space="preserve"> _xlfn.SWITCH(Sales[[#This Row],[Subscription Type]],"Basic", "10",,"Premium","10","Business","25","Enterprise","27")</f>
        <v>27</v>
      </c>
      <c r="P65" s="3">
        <f xml:space="preserve"> IF(Sales[[#This Row],[Number of Users]]-Sales[[#This Row],[Licenses Bought]] &gt; 0,Sales[[#This Row],[Number of Users]]-Sales[[#This Row],[Licenses Bought]],0)</f>
        <v>12</v>
      </c>
      <c r="Q65" s="3">
        <f>IF(Sales[[#This Row],[Sales Month]]=MAX(Sales[Sales Month]),Sales[[#This Row],[Upsell $ Per Non-Paying User]]*Sales[[#This Row],[Non-Paying Users]],0)</f>
        <v>0</v>
      </c>
      <c r="R65" s="3" t="str" cm="1">
        <f t="array" ref="R65" xml:space="preserve"> _xlfn.IFS(Sales[[#This Row],[Current Upsell $]]=0," ",Sales[[#This Row],[Current Upsell $]]&gt;=400,"high",Sales[[#This Row],[Current Upsell $]]&gt;=100,"medium",Sales[[#This Row],[Current Upsell $]]&lt;100,"low")</f>
        <v xml:space="preserve"> </v>
      </c>
      <c r="S65" s="3" t="str">
        <f xml:space="preserve"> IF(Sales[[#This Row],[Current Upsell $]]&gt;0,_xlfn.CONCAT(Sales[[#This Row],[Subscription Type]],"  ",Sales[[#This Row],[Upsell Priority]],"  ",TEXT(Sales[[#This Row],[Current Upsell $]],"$#"))," ")</f>
        <v xml:space="preserve"> </v>
      </c>
      <c r="T65" s="3"/>
      <c r="U65" s="1"/>
    </row>
    <row r="66" spans="1:21" x14ac:dyDescent="0.3">
      <c r="A66">
        <v>100005</v>
      </c>
      <c r="B66" t="s">
        <v>1</v>
      </c>
      <c r="D66" s="1"/>
      <c r="E66" s="1"/>
      <c r="F66" s="3">
        <v>37</v>
      </c>
      <c r="G66" s="3">
        <v>34</v>
      </c>
      <c r="H66" s="1">
        <v>43800</v>
      </c>
      <c r="I66" s="1">
        <v>44378</v>
      </c>
      <c r="J66">
        <v>19</v>
      </c>
      <c r="K66">
        <v>0</v>
      </c>
      <c r="L66" s="1">
        <v>44228</v>
      </c>
      <c r="M66" s="3">
        <f>IF(Sales[[#This Row],[Sales Amount]] = 0, 0,N66 / F66)</f>
        <v>25</v>
      </c>
      <c r="N66" s="3">
        <v>925</v>
      </c>
      <c r="O66" s="3" t="str" cm="1">
        <f t="array" ref="O66" xml:space="preserve"> _xlfn.SWITCH(Sales[[#This Row],[Subscription Type]],"Basic", "10",,"Premium","10","Business","25","Enterprise","27")</f>
        <v>27</v>
      </c>
      <c r="P66" s="3">
        <f xml:space="preserve"> IF(Sales[[#This Row],[Number of Users]]-Sales[[#This Row],[Licenses Bought]] &gt; 0,Sales[[#This Row],[Number of Users]]-Sales[[#This Row],[Licenses Bought]],0)</f>
        <v>0</v>
      </c>
      <c r="Q66" s="3">
        <f>IF(Sales[[#This Row],[Sales Month]]=MAX(Sales[Sales Month]),Sales[[#This Row],[Upsell $ Per Non-Paying User]]*Sales[[#This Row],[Non-Paying Users]],0)</f>
        <v>0</v>
      </c>
      <c r="R66" s="3" t="str" cm="1">
        <f t="array" ref="R66" xml:space="preserve"> _xlfn.IFS(Sales[[#This Row],[Current Upsell $]]=0," ",Sales[[#This Row],[Current Upsell $]]&gt;=400,"high",Sales[[#This Row],[Current Upsell $]]&gt;=100,"medium",Sales[[#This Row],[Current Upsell $]]&lt;100,"low")</f>
        <v xml:space="preserve"> </v>
      </c>
      <c r="S66" s="3" t="str">
        <f xml:space="preserve"> IF(Sales[[#This Row],[Current Upsell $]]&gt;0,_xlfn.CONCAT(Sales[[#This Row],[Subscription Type]],"  ",Sales[[#This Row],[Upsell Priority]],"  ",TEXT(Sales[[#This Row],[Current Upsell $]],"$#"))," ")</f>
        <v xml:space="preserve"> </v>
      </c>
      <c r="T66" s="3"/>
      <c r="U66" s="1"/>
    </row>
    <row r="67" spans="1:21" x14ac:dyDescent="0.3">
      <c r="A67">
        <v>100005</v>
      </c>
      <c r="B67" t="s">
        <v>1</v>
      </c>
      <c r="D67" s="1"/>
      <c r="E67" s="1"/>
      <c r="F67" s="3">
        <v>37</v>
      </c>
      <c r="G67" s="3">
        <v>52</v>
      </c>
      <c r="H67" s="1">
        <v>43800</v>
      </c>
      <c r="I67" s="1">
        <v>44378</v>
      </c>
      <c r="J67">
        <v>19</v>
      </c>
      <c r="K67">
        <v>0</v>
      </c>
      <c r="L67" s="1">
        <v>44256</v>
      </c>
      <c r="M67" s="3">
        <f>IF(Sales[[#This Row],[Sales Amount]] = 0, 0,N67 / F67)</f>
        <v>25</v>
      </c>
      <c r="N67" s="3">
        <v>925</v>
      </c>
      <c r="O67" s="3" t="str" cm="1">
        <f t="array" ref="O67" xml:space="preserve"> _xlfn.SWITCH(Sales[[#This Row],[Subscription Type]],"Basic", "10",,"Premium","10","Business","25","Enterprise","27")</f>
        <v>27</v>
      </c>
      <c r="P67" s="3">
        <f xml:space="preserve"> IF(Sales[[#This Row],[Number of Users]]-Sales[[#This Row],[Licenses Bought]] &gt; 0,Sales[[#This Row],[Number of Users]]-Sales[[#This Row],[Licenses Bought]],0)</f>
        <v>15</v>
      </c>
      <c r="Q67" s="3">
        <f>IF(Sales[[#This Row],[Sales Month]]=MAX(Sales[Sales Month]),Sales[[#This Row],[Upsell $ Per Non-Paying User]]*Sales[[#This Row],[Non-Paying Users]],0)</f>
        <v>0</v>
      </c>
      <c r="R67" s="3" t="str" cm="1">
        <f t="array" ref="R67" xml:space="preserve"> _xlfn.IFS(Sales[[#This Row],[Current Upsell $]]=0," ",Sales[[#This Row],[Current Upsell $]]&gt;=400,"high",Sales[[#This Row],[Current Upsell $]]&gt;=100,"medium",Sales[[#This Row],[Current Upsell $]]&lt;100,"low")</f>
        <v xml:space="preserve"> </v>
      </c>
      <c r="S67" s="3" t="str">
        <f xml:space="preserve"> IF(Sales[[#This Row],[Current Upsell $]]&gt;0,_xlfn.CONCAT(Sales[[#This Row],[Subscription Type]],"  ",Sales[[#This Row],[Upsell Priority]],"  ",TEXT(Sales[[#This Row],[Current Upsell $]],"$#"))," ")</f>
        <v xml:space="preserve"> </v>
      </c>
      <c r="T67" s="3"/>
      <c r="U67" s="1"/>
    </row>
    <row r="68" spans="1:21" x14ac:dyDescent="0.3">
      <c r="A68">
        <v>100005</v>
      </c>
      <c r="B68" t="s">
        <v>1</v>
      </c>
      <c r="D68" s="1"/>
      <c r="E68" s="1"/>
      <c r="F68" s="3">
        <v>37</v>
      </c>
      <c r="G68" s="3">
        <v>48</v>
      </c>
      <c r="H68" s="1">
        <v>43800</v>
      </c>
      <c r="I68" s="1">
        <v>44378</v>
      </c>
      <c r="J68">
        <v>19</v>
      </c>
      <c r="K68">
        <v>0</v>
      </c>
      <c r="L68" s="1">
        <v>44287</v>
      </c>
      <c r="M68" s="3">
        <f>IF(Sales[[#This Row],[Sales Amount]] = 0, 0,N68 / F68)</f>
        <v>25</v>
      </c>
      <c r="N68" s="3">
        <v>925</v>
      </c>
      <c r="O68" s="3" t="str" cm="1">
        <f t="array" ref="O68" xml:space="preserve"> _xlfn.SWITCH(Sales[[#This Row],[Subscription Type]],"Basic", "10",,"Premium","10","Business","25","Enterprise","27")</f>
        <v>27</v>
      </c>
      <c r="P68" s="3">
        <f xml:space="preserve"> IF(Sales[[#This Row],[Number of Users]]-Sales[[#This Row],[Licenses Bought]] &gt; 0,Sales[[#This Row],[Number of Users]]-Sales[[#This Row],[Licenses Bought]],0)</f>
        <v>11</v>
      </c>
      <c r="Q68" s="3">
        <f>IF(Sales[[#This Row],[Sales Month]]=MAX(Sales[Sales Month]),Sales[[#This Row],[Upsell $ Per Non-Paying User]]*Sales[[#This Row],[Non-Paying Users]],0)</f>
        <v>0</v>
      </c>
      <c r="R68" s="3" t="str" cm="1">
        <f t="array" ref="R68" xml:space="preserve"> _xlfn.IFS(Sales[[#This Row],[Current Upsell $]]=0," ",Sales[[#This Row],[Current Upsell $]]&gt;=400,"high",Sales[[#This Row],[Current Upsell $]]&gt;=100,"medium",Sales[[#This Row],[Current Upsell $]]&lt;100,"low")</f>
        <v xml:space="preserve"> </v>
      </c>
      <c r="S68" s="3" t="str">
        <f xml:space="preserve"> IF(Sales[[#This Row],[Current Upsell $]]&gt;0,_xlfn.CONCAT(Sales[[#This Row],[Subscription Type]],"  ",Sales[[#This Row],[Upsell Priority]],"  ",TEXT(Sales[[#This Row],[Current Upsell $]],"$#"))," ")</f>
        <v xml:space="preserve"> </v>
      </c>
      <c r="T68" s="3"/>
      <c r="U68" s="1"/>
    </row>
    <row r="69" spans="1:21" x14ac:dyDescent="0.3">
      <c r="A69">
        <v>100005</v>
      </c>
      <c r="B69" t="s">
        <v>1</v>
      </c>
      <c r="D69" s="1"/>
      <c r="E69" s="1"/>
      <c r="F69" s="3">
        <v>37</v>
      </c>
      <c r="G69" s="3">
        <v>55</v>
      </c>
      <c r="H69" s="1">
        <v>43800</v>
      </c>
      <c r="I69" s="1">
        <v>44378</v>
      </c>
      <c r="J69">
        <v>19</v>
      </c>
      <c r="K69">
        <v>0</v>
      </c>
      <c r="L69" s="1">
        <v>44317</v>
      </c>
      <c r="M69" s="3">
        <f>IF(Sales[[#This Row],[Sales Amount]] = 0, 0,N69 / F69)</f>
        <v>25</v>
      </c>
      <c r="N69" s="3">
        <v>925</v>
      </c>
      <c r="O69" s="3" t="str" cm="1">
        <f t="array" ref="O69" xml:space="preserve"> _xlfn.SWITCH(Sales[[#This Row],[Subscription Type]],"Basic", "10",,"Premium","10","Business","25","Enterprise","27")</f>
        <v>27</v>
      </c>
      <c r="P69" s="3">
        <f xml:space="preserve"> IF(Sales[[#This Row],[Number of Users]]-Sales[[#This Row],[Licenses Bought]] &gt; 0,Sales[[#This Row],[Number of Users]]-Sales[[#This Row],[Licenses Bought]],0)</f>
        <v>18</v>
      </c>
      <c r="Q69" s="3">
        <f>IF(Sales[[#This Row],[Sales Month]]=MAX(Sales[Sales Month]),Sales[[#This Row],[Upsell $ Per Non-Paying User]]*Sales[[#This Row],[Non-Paying Users]],0)</f>
        <v>0</v>
      </c>
      <c r="R69" s="3" t="str" cm="1">
        <f t="array" ref="R69" xml:space="preserve"> _xlfn.IFS(Sales[[#This Row],[Current Upsell $]]=0," ",Sales[[#This Row],[Current Upsell $]]&gt;=400,"high",Sales[[#This Row],[Current Upsell $]]&gt;=100,"medium",Sales[[#This Row],[Current Upsell $]]&lt;100,"low")</f>
        <v xml:space="preserve"> </v>
      </c>
      <c r="S69" s="3" t="str">
        <f xml:space="preserve"> IF(Sales[[#This Row],[Current Upsell $]]&gt;0,_xlfn.CONCAT(Sales[[#This Row],[Subscription Type]],"  ",Sales[[#This Row],[Upsell Priority]],"  ",TEXT(Sales[[#This Row],[Current Upsell $]],"$#"))," ")</f>
        <v xml:space="preserve"> </v>
      </c>
      <c r="T69" s="3"/>
      <c r="U69" s="1"/>
    </row>
    <row r="70" spans="1:21" x14ac:dyDescent="0.3">
      <c r="A70">
        <v>100005</v>
      </c>
      <c r="B70" t="s">
        <v>1</v>
      </c>
      <c r="D70" s="1"/>
      <c r="E70" s="1"/>
      <c r="F70" s="3">
        <v>37</v>
      </c>
      <c r="G70" s="3">
        <v>43</v>
      </c>
      <c r="H70" s="1">
        <v>43800</v>
      </c>
      <c r="I70" s="1">
        <v>44378</v>
      </c>
      <c r="J70">
        <v>19</v>
      </c>
      <c r="K70">
        <v>0</v>
      </c>
      <c r="L70" s="1">
        <v>44348</v>
      </c>
      <c r="M70" s="3">
        <f>IF(Sales[[#This Row],[Sales Amount]] = 0, 0,N70 / F70)</f>
        <v>25</v>
      </c>
      <c r="N70" s="3">
        <v>925</v>
      </c>
      <c r="O70" s="3" t="str" cm="1">
        <f t="array" ref="O70" xml:space="preserve"> _xlfn.SWITCH(Sales[[#This Row],[Subscription Type]],"Basic", "10",,"Premium","10","Business","25","Enterprise","27")</f>
        <v>27</v>
      </c>
      <c r="P70" s="3">
        <f xml:space="preserve"> IF(Sales[[#This Row],[Number of Users]]-Sales[[#This Row],[Licenses Bought]] &gt; 0,Sales[[#This Row],[Number of Users]]-Sales[[#This Row],[Licenses Bought]],0)</f>
        <v>6</v>
      </c>
      <c r="Q70" s="3">
        <f>IF(Sales[[#This Row],[Sales Month]]=MAX(Sales[Sales Month]),Sales[[#This Row],[Upsell $ Per Non-Paying User]]*Sales[[#This Row],[Non-Paying Users]],0)</f>
        <v>162</v>
      </c>
      <c r="R70" s="3" t="str" cm="1">
        <f t="array" ref="R70" xml:space="preserve"> _xlfn.IFS(Sales[[#This Row],[Current Upsell $]]=0," ",Sales[[#This Row],[Current Upsell $]]&gt;=400,"high",Sales[[#This Row],[Current Upsell $]]&gt;=100,"medium",Sales[[#This Row],[Current Upsell $]]&lt;100,"low")</f>
        <v>medium</v>
      </c>
      <c r="S70" s="3" t="str">
        <f xml:space="preserve"> IF(Sales[[#This Row],[Current Upsell $]]&gt;0,_xlfn.CONCAT(Sales[[#This Row],[Subscription Type]],"  ",Sales[[#This Row],[Upsell Priority]],"  ",TEXT(Sales[[#This Row],[Current Upsell $]],"$#"))," ")</f>
        <v>Business  medium  $162</v>
      </c>
      <c r="T70" s="3"/>
      <c r="U70" s="1"/>
    </row>
    <row r="71" spans="1:21" x14ac:dyDescent="0.3">
      <c r="A71">
        <v>100006</v>
      </c>
      <c r="B71" t="s">
        <v>3</v>
      </c>
      <c r="F71" s="3">
        <v>0</v>
      </c>
      <c r="G71" s="3">
        <v>5</v>
      </c>
      <c r="H71" s="1">
        <v>43800</v>
      </c>
      <c r="I71" s="1">
        <v>44287</v>
      </c>
      <c r="J71">
        <v>16</v>
      </c>
      <c r="K71">
        <v>2</v>
      </c>
      <c r="L71" s="1">
        <v>43800</v>
      </c>
      <c r="M71" s="3">
        <f>IF(Sales[[#This Row],[Sales Amount]] = 0, 0,N71 / F71)</f>
        <v>0</v>
      </c>
      <c r="N71" s="3">
        <v>0</v>
      </c>
      <c r="O71" s="3" t="str" cm="1">
        <f t="array" ref="O71" xml:space="preserve"> _xlfn.SWITCH(Sales[[#This Row],[Subscription Type]],"Basic", "10",,"Premium","10","Business","25","Enterprise","27")</f>
        <v>10</v>
      </c>
      <c r="P71" s="3">
        <f xml:space="preserve"> IF(Sales[[#This Row],[Number of Users]]-Sales[[#This Row],[Licenses Bought]] &gt; 0,Sales[[#This Row],[Number of Users]]-Sales[[#This Row],[Licenses Bought]],0)</f>
        <v>5</v>
      </c>
      <c r="Q71" s="3">
        <f>IF(Sales[[#This Row],[Sales Month]]=MAX(Sales[Sales Month]),Sales[[#This Row],[Upsell $ Per Non-Paying User]]*Sales[[#This Row],[Non-Paying Users]],0)</f>
        <v>0</v>
      </c>
      <c r="R71" s="3" t="str" cm="1">
        <f t="array" ref="R71" xml:space="preserve"> _xlfn.IFS(Sales[[#This Row],[Current Upsell $]]=0," ",Sales[[#This Row],[Current Upsell $]]&gt;=400,"high",Sales[[#This Row],[Current Upsell $]]&gt;=100,"medium",Sales[[#This Row],[Current Upsell $]]&lt;100,"low")</f>
        <v xml:space="preserve"> </v>
      </c>
      <c r="S71" s="3" t="str">
        <f xml:space="preserve"> IF(Sales[[#This Row],[Current Upsell $]]&gt;0,_xlfn.CONCAT(Sales[[#This Row],[Subscription Type]],"  ",Sales[[#This Row],[Upsell Priority]],"  ",TEXT(Sales[[#This Row],[Current Upsell $]],"$#"))," ")</f>
        <v xml:space="preserve"> </v>
      </c>
      <c r="T71" s="3"/>
      <c r="U71" s="1"/>
    </row>
    <row r="72" spans="1:21" x14ac:dyDescent="0.3">
      <c r="A72">
        <v>100006</v>
      </c>
      <c r="B72" t="s">
        <v>0</v>
      </c>
      <c r="F72" s="3">
        <v>3</v>
      </c>
      <c r="G72" s="3">
        <v>8</v>
      </c>
      <c r="H72" s="1">
        <v>43800</v>
      </c>
      <c r="I72" s="1">
        <v>44287</v>
      </c>
      <c r="J72">
        <v>16</v>
      </c>
      <c r="K72">
        <v>2</v>
      </c>
      <c r="L72" s="1">
        <v>43831</v>
      </c>
      <c r="M72" s="3">
        <f>IF(Sales[[#This Row],[Sales Amount]] = 0, 0,N72 / F72)</f>
        <v>10</v>
      </c>
      <c r="N72" s="3">
        <v>30</v>
      </c>
      <c r="O72" s="3" t="str" cm="1">
        <f t="array" ref="O72" xml:space="preserve"> _xlfn.SWITCH(Sales[[#This Row],[Subscription Type]],"Basic", "10",,"Premium","10","Business","25","Enterprise","27")</f>
        <v>27</v>
      </c>
      <c r="P72" s="3">
        <f xml:space="preserve"> IF(Sales[[#This Row],[Number of Users]]-Sales[[#This Row],[Licenses Bought]] &gt; 0,Sales[[#This Row],[Number of Users]]-Sales[[#This Row],[Licenses Bought]],0)</f>
        <v>5</v>
      </c>
      <c r="Q72" s="3">
        <f>IF(Sales[[#This Row],[Sales Month]]=MAX(Sales[Sales Month]),Sales[[#This Row],[Upsell $ Per Non-Paying User]]*Sales[[#This Row],[Non-Paying Users]],0)</f>
        <v>0</v>
      </c>
      <c r="R72" s="3" t="str" cm="1">
        <f t="array" ref="R72" xml:space="preserve"> _xlfn.IFS(Sales[[#This Row],[Current Upsell $]]=0," ",Sales[[#This Row],[Current Upsell $]]&gt;=400,"high",Sales[[#This Row],[Current Upsell $]]&gt;=100,"medium",Sales[[#This Row],[Current Upsell $]]&lt;100,"low")</f>
        <v xml:space="preserve"> </v>
      </c>
      <c r="S72" s="3" t="str">
        <f xml:space="preserve"> IF(Sales[[#This Row],[Current Upsell $]]&gt;0,_xlfn.CONCAT(Sales[[#This Row],[Subscription Type]],"  ",Sales[[#This Row],[Upsell Priority]],"  ",TEXT(Sales[[#This Row],[Current Upsell $]],"$#"))," ")</f>
        <v xml:space="preserve"> </v>
      </c>
      <c r="T72" s="3"/>
      <c r="U72" s="1"/>
    </row>
    <row r="73" spans="1:21" x14ac:dyDescent="0.3">
      <c r="A73">
        <v>100006</v>
      </c>
      <c r="B73" t="s">
        <v>0</v>
      </c>
      <c r="F73" s="3">
        <v>5</v>
      </c>
      <c r="G73" s="3">
        <v>6</v>
      </c>
      <c r="H73" s="1">
        <v>43800</v>
      </c>
      <c r="I73" s="1">
        <v>44287</v>
      </c>
      <c r="J73">
        <v>16</v>
      </c>
      <c r="K73">
        <v>2</v>
      </c>
      <c r="L73" s="1">
        <v>43862</v>
      </c>
      <c r="M73" s="3">
        <f>IF(Sales[[#This Row],[Sales Amount]] = 0, 0,N73 / F73)</f>
        <v>10</v>
      </c>
      <c r="N73" s="3">
        <v>50</v>
      </c>
      <c r="O73" s="3" t="str" cm="1">
        <f t="array" ref="O73" xml:space="preserve"> _xlfn.SWITCH(Sales[[#This Row],[Subscription Type]],"Basic", "10",,"Premium","10","Business","25","Enterprise","27")</f>
        <v>27</v>
      </c>
      <c r="P73" s="3">
        <f xml:space="preserve"> IF(Sales[[#This Row],[Number of Users]]-Sales[[#This Row],[Licenses Bought]] &gt; 0,Sales[[#This Row],[Number of Users]]-Sales[[#This Row],[Licenses Bought]],0)</f>
        <v>1</v>
      </c>
      <c r="Q73" s="3">
        <f>IF(Sales[[#This Row],[Sales Month]]=MAX(Sales[Sales Month]),Sales[[#This Row],[Upsell $ Per Non-Paying User]]*Sales[[#This Row],[Non-Paying Users]],0)</f>
        <v>0</v>
      </c>
      <c r="R73" s="3" t="str" cm="1">
        <f t="array" ref="R73" xml:space="preserve"> _xlfn.IFS(Sales[[#This Row],[Current Upsell $]]=0," ",Sales[[#This Row],[Current Upsell $]]&gt;=400,"high",Sales[[#This Row],[Current Upsell $]]&gt;=100,"medium",Sales[[#This Row],[Current Upsell $]]&lt;100,"low")</f>
        <v xml:space="preserve"> </v>
      </c>
      <c r="S73" s="3" t="str">
        <f xml:space="preserve"> IF(Sales[[#This Row],[Current Upsell $]]&gt;0,_xlfn.CONCAT(Sales[[#This Row],[Subscription Type]],"  ",Sales[[#This Row],[Upsell Priority]],"  ",TEXT(Sales[[#This Row],[Current Upsell $]],"$#"))," ")</f>
        <v xml:space="preserve"> </v>
      </c>
      <c r="T73" s="3"/>
      <c r="U73" s="1"/>
    </row>
    <row r="74" spans="1:21" x14ac:dyDescent="0.3">
      <c r="A74">
        <v>100006</v>
      </c>
      <c r="B74" t="s">
        <v>0</v>
      </c>
      <c r="F74" s="3">
        <v>5</v>
      </c>
      <c r="G74" s="3">
        <v>7</v>
      </c>
      <c r="H74" s="1">
        <v>43800</v>
      </c>
      <c r="I74" s="1">
        <v>44287</v>
      </c>
      <c r="J74">
        <v>16</v>
      </c>
      <c r="K74">
        <v>2</v>
      </c>
      <c r="L74" s="1">
        <v>43891</v>
      </c>
      <c r="M74" s="3">
        <f>IF(Sales[[#This Row],[Sales Amount]] = 0, 0,N74 / F74)</f>
        <v>10</v>
      </c>
      <c r="N74" s="3">
        <v>50</v>
      </c>
      <c r="O74" s="3" t="str" cm="1">
        <f t="array" ref="O74" xml:space="preserve"> _xlfn.SWITCH(Sales[[#This Row],[Subscription Type]],"Basic", "10",,"Premium","10","Business","25","Enterprise","27")</f>
        <v>27</v>
      </c>
      <c r="P74" s="3">
        <f xml:space="preserve"> IF(Sales[[#This Row],[Number of Users]]-Sales[[#This Row],[Licenses Bought]] &gt; 0,Sales[[#This Row],[Number of Users]]-Sales[[#This Row],[Licenses Bought]],0)</f>
        <v>2</v>
      </c>
      <c r="Q74" s="3">
        <f>IF(Sales[[#This Row],[Sales Month]]=MAX(Sales[Sales Month]),Sales[[#This Row],[Upsell $ Per Non-Paying User]]*Sales[[#This Row],[Non-Paying Users]],0)</f>
        <v>0</v>
      </c>
      <c r="R74" s="3" t="str" cm="1">
        <f t="array" ref="R74" xml:space="preserve"> _xlfn.IFS(Sales[[#This Row],[Current Upsell $]]=0," ",Sales[[#This Row],[Current Upsell $]]&gt;=400,"high",Sales[[#This Row],[Current Upsell $]]&gt;=100,"medium",Sales[[#This Row],[Current Upsell $]]&lt;100,"low")</f>
        <v xml:space="preserve"> </v>
      </c>
      <c r="S74" s="3" t="str">
        <f xml:space="preserve"> IF(Sales[[#This Row],[Current Upsell $]]&gt;0,_xlfn.CONCAT(Sales[[#This Row],[Subscription Type]],"  ",Sales[[#This Row],[Upsell Priority]],"  ",TEXT(Sales[[#This Row],[Current Upsell $]],"$#"))," ")</f>
        <v xml:space="preserve"> </v>
      </c>
      <c r="T74" s="3"/>
      <c r="U74" s="1"/>
    </row>
    <row r="75" spans="1:21" x14ac:dyDescent="0.3">
      <c r="A75">
        <v>100006</v>
      </c>
      <c r="B75" t="s">
        <v>0</v>
      </c>
      <c r="F75" s="3">
        <v>5</v>
      </c>
      <c r="G75" s="3">
        <v>7</v>
      </c>
      <c r="H75" s="1">
        <v>43800</v>
      </c>
      <c r="I75" s="1">
        <v>44287</v>
      </c>
      <c r="J75">
        <v>16</v>
      </c>
      <c r="K75">
        <v>2</v>
      </c>
      <c r="L75" s="1">
        <v>43922</v>
      </c>
      <c r="M75" s="3">
        <f>IF(Sales[[#This Row],[Sales Amount]] = 0, 0,N75 / F75)</f>
        <v>10</v>
      </c>
      <c r="N75" s="3">
        <v>50</v>
      </c>
      <c r="O75" s="3" t="str" cm="1">
        <f t="array" ref="O75" xml:space="preserve"> _xlfn.SWITCH(Sales[[#This Row],[Subscription Type]],"Basic", "10",,"Premium","10","Business","25","Enterprise","27")</f>
        <v>27</v>
      </c>
      <c r="P75" s="3">
        <f xml:space="preserve"> IF(Sales[[#This Row],[Number of Users]]-Sales[[#This Row],[Licenses Bought]] &gt; 0,Sales[[#This Row],[Number of Users]]-Sales[[#This Row],[Licenses Bought]],0)</f>
        <v>2</v>
      </c>
      <c r="Q75" s="3">
        <f>IF(Sales[[#This Row],[Sales Month]]=MAX(Sales[Sales Month]),Sales[[#This Row],[Upsell $ Per Non-Paying User]]*Sales[[#This Row],[Non-Paying Users]],0)</f>
        <v>0</v>
      </c>
      <c r="R75" s="3" t="str" cm="1">
        <f t="array" ref="R75" xml:space="preserve"> _xlfn.IFS(Sales[[#This Row],[Current Upsell $]]=0," ",Sales[[#This Row],[Current Upsell $]]&gt;=400,"high",Sales[[#This Row],[Current Upsell $]]&gt;=100,"medium",Sales[[#This Row],[Current Upsell $]]&lt;100,"low")</f>
        <v xml:space="preserve"> </v>
      </c>
      <c r="S75" s="3" t="str">
        <f xml:space="preserve"> IF(Sales[[#This Row],[Current Upsell $]]&gt;0,_xlfn.CONCAT(Sales[[#This Row],[Subscription Type]],"  ",Sales[[#This Row],[Upsell Priority]],"  ",TEXT(Sales[[#This Row],[Current Upsell $]],"$#"))," ")</f>
        <v xml:space="preserve"> </v>
      </c>
      <c r="T75" s="3"/>
      <c r="U75" s="1"/>
    </row>
    <row r="76" spans="1:21" x14ac:dyDescent="0.3">
      <c r="A76">
        <v>100006</v>
      </c>
      <c r="B76" t="s">
        <v>0</v>
      </c>
      <c r="F76" s="3">
        <v>5</v>
      </c>
      <c r="G76" s="3">
        <v>5</v>
      </c>
      <c r="H76" s="1">
        <v>43800</v>
      </c>
      <c r="I76" s="1">
        <v>44287</v>
      </c>
      <c r="J76">
        <v>16</v>
      </c>
      <c r="K76">
        <v>2</v>
      </c>
      <c r="L76" s="1">
        <v>43952</v>
      </c>
      <c r="M76" s="3">
        <f>IF(Sales[[#This Row],[Sales Amount]] = 0, 0,N76 / F76)</f>
        <v>10</v>
      </c>
      <c r="N76" s="3">
        <v>50</v>
      </c>
      <c r="O76" s="3" t="str" cm="1">
        <f t="array" ref="O76" xml:space="preserve"> _xlfn.SWITCH(Sales[[#This Row],[Subscription Type]],"Basic", "10",,"Premium","10","Business","25","Enterprise","27")</f>
        <v>27</v>
      </c>
      <c r="P76" s="3">
        <f xml:space="preserve"> IF(Sales[[#This Row],[Number of Users]]-Sales[[#This Row],[Licenses Bought]] &gt; 0,Sales[[#This Row],[Number of Users]]-Sales[[#This Row],[Licenses Bought]],0)</f>
        <v>0</v>
      </c>
      <c r="Q76" s="3">
        <f>IF(Sales[[#This Row],[Sales Month]]=MAX(Sales[Sales Month]),Sales[[#This Row],[Upsell $ Per Non-Paying User]]*Sales[[#This Row],[Non-Paying Users]],0)</f>
        <v>0</v>
      </c>
      <c r="R76" s="3" t="str" cm="1">
        <f t="array" ref="R76" xml:space="preserve"> _xlfn.IFS(Sales[[#This Row],[Current Upsell $]]=0," ",Sales[[#This Row],[Current Upsell $]]&gt;=400,"high",Sales[[#This Row],[Current Upsell $]]&gt;=100,"medium",Sales[[#This Row],[Current Upsell $]]&lt;100,"low")</f>
        <v xml:space="preserve"> </v>
      </c>
      <c r="S76" s="3" t="str">
        <f xml:space="preserve"> IF(Sales[[#This Row],[Current Upsell $]]&gt;0,_xlfn.CONCAT(Sales[[#This Row],[Subscription Type]],"  ",Sales[[#This Row],[Upsell Priority]],"  ",TEXT(Sales[[#This Row],[Current Upsell $]],"$#"))," ")</f>
        <v xml:space="preserve"> </v>
      </c>
      <c r="T76" s="3"/>
      <c r="U76" s="1"/>
    </row>
    <row r="77" spans="1:21" x14ac:dyDescent="0.3">
      <c r="A77">
        <v>100006</v>
      </c>
      <c r="B77" t="s">
        <v>0</v>
      </c>
      <c r="F77" s="3">
        <v>5</v>
      </c>
      <c r="G77" s="3">
        <v>6</v>
      </c>
      <c r="H77" s="1">
        <v>43800</v>
      </c>
      <c r="I77" s="1">
        <v>44287</v>
      </c>
      <c r="J77">
        <v>16</v>
      </c>
      <c r="K77">
        <v>2</v>
      </c>
      <c r="L77" s="1">
        <v>43983</v>
      </c>
      <c r="M77" s="3">
        <f>IF(Sales[[#This Row],[Sales Amount]] = 0, 0,N77 / F77)</f>
        <v>10</v>
      </c>
      <c r="N77" s="3">
        <v>50</v>
      </c>
      <c r="O77" s="3" t="str" cm="1">
        <f t="array" ref="O77" xml:space="preserve"> _xlfn.SWITCH(Sales[[#This Row],[Subscription Type]],"Basic", "10",,"Premium","10","Business","25","Enterprise","27")</f>
        <v>27</v>
      </c>
      <c r="P77" s="3">
        <f xml:space="preserve"> IF(Sales[[#This Row],[Number of Users]]-Sales[[#This Row],[Licenses Bought]] &gt; 0,Sales[[#This Row],[Number of Users]]-Sales[[#This Row],[Licenses Bought]],0)</f>
        <v>1</v>
      </c>
      <c r="Q77" s="3">
        <f>IF(Sales[[#This Row],[Sales Month]]=MAX(Sales[Sales Month]),Sales[[#This Row],[Upsell $ Per Non-Paying User]]*Sales[[#This Row],[Non-Paying Users]],0)</f>
        <v>0</v>
      </c>
      <c r="R77" s="3" t="str" cm="1">
        <f t="array" ref="R77" xml:space="preserve"> _xlfn.IFS(Sales[[#This Row],[Current Upsell $]]=0," ",Sales[[#This Row],[Current Upsell $]]&gt;=400,"high",Sales[[#This Row],[Current Upsell $]]&gt;=100,"medium",Sales[[#This Row],[Current Upsell $]]&lt;100,"low")</f>
        <v xml:space="preserve"> </v>
      </c>
      <c r="S77" s="3" t="str">
        <f xml:space="preserve"> IF(Sales[[#This Row],[Current Upsell $]]&gt;0,_xlfn.CONCAT(Sales[[#This Row],[Subscription Type]],"  ",Sales[[#This Row],[Upsell Priority]],"  ",TEXT(Sales[[#This Row],[Current Upsell $]],"$#"))," ")</f>
        <v xml:space="preserve"> </v>
      </c>
      <c r="T77" s="3"/>
      <c r="U77" s="1"/>
    </row>
    <row r="78" spans="1:21" x14ac:dyDescent="0.3">
      <c r="A78">
        <v>100006</v>
      </c>
      <c r="B78" t="s">
        <v>0</v>
      </c>
      <c r="F78" s="3">
        <v>5</v>
      </c>
      <c r="G78" s="3">
        <v>4</v>
      </c>
      <c r="H78" s="1">
        <v>43800</v>
      </c>
      <c r="I78" s="1">
        <v>44287</v>
      </c>
      <c r="J78">
        <v>16</v>
      </c>
      <c r="K78">
        <v>2</v>
      </c>
      <c r="L78" s="1">
        <v>44013</v>
      </c>
      <c r="M78" s="3">
        <f>IF(Sales[[#This Row],[Sales Amount]] = 0, 0,N78 / F78)</f>
        <v>10</v>
      </c>
      <c r="N78" s="3">
        <v>50</v>
      </c>
      <c r="O78" s="3" t="str" cm="1">
        <f t="array" ref="O78" xml:space="preserve"> _xlfn.SWITCH(Sales[[#This Row],[Subscription Type]],"Basic", "10",,"Premium","10","Business","25","Enterprise","27")</f>
        <v>27</v>
      </c>
      <c r="P78" s="3">
        <f xml:space="preserve"> IF(Sales[[#This Row],[Number of Users]]-Sales[[#This Row],[Licenses Bought]] &gt; 0,Sales[[#This Row],[Number of Users]]-Sales[[#This Row],[Licenses Bought]],0)</f>
        <v>0</v>
      </c>
      <c r="Q78" s="3">
        <f>IF(Sales[[#This Row],[Sales Month]]=MAX(Sales[Sales Month]),Sales[[#This Row],[Upsell $ Per Non-Paying User]]*Sales[[#This Row],[Non-Paying Users]],0)</f>
        <v>0</v>
      </c>
      <c r="R78" s="3" t="str" cm="1">
        <f t="array" ref="R78" xml:space="preserve"> _xlfn.IFS(Sales[[#This Row],[Current Upsell $]]=0," ",Sales[[#This Row],[Current Upsell $]]&gt;=400,"high",Sales[[#This Row],[Current Upsell $]]&gt;=100,"medium",Sales[[#This Row],[Current Upsell $]]&lt;100,"low")</f>
        <v xml:space="preserve"> </v>
      </c>
      <c r="S78" s="3" t="str">
        <f xml:space="preserve"> IF(Sales[[#This Row],[Current Upsell $]]&gt;0,_xlfn.CONCAT(Sales[[#This Row],[Subscription Type]],"  ",Sales[[#This Row],[Upsell Priority]],"  ",TEXT(Sales[[#This Row],[Current Upsell $]],"$#"))," ")</f>
        <v xml:space="preserve"> </v>
      </c>
      <c r="T78" s="3"/>
      <c r="U78" s="1"/>
    </row>
    <row r="79" spans="1:21" x14ac:dyDescent="0.3">
      <c r="A79">
        <v>100006</v>
      </c>
      <c r="B79" t="s">
        <v>0</v>
      </c>
      <c r="F79" s="3">
        <v>5</v>
      </c>
      <c r="G79" s="3">
        <v>7</v>
      </c>
      <c r="H79" s="1">
        <v>43800</v>
      </c>
      <c r="I79" s="1">
        <v>44287</v>
      </c>
      <c r="J79">
        <v>16</v>
      </c>
      <c r="K79">
        <v>2</v>
      </c>
      <c r="L79" s="1">
        <v>44044</v>
      </c>
      <c r="M79" s="3">
        <f>IF(Sales[[#This Row],[Sales Amount]] = 0, 0,N79 / F79)</f>
        <v>10</v>
      </c>
      <c r="N79" s="3">
        <v>50</v>
      </c>
      <c r="O79" s="3" t="str" cm="1">
        <f t="array" ref="O79" xml:space="preserve"> _xlfn.SWITCH(Sales[[#This Row],[Subscription Type]],"Basic", "10",,"Premium","10","Business","25","Enterprise","27")</f>
        <v>27</v>
      </c>
      <c r="P79" s="3">
        <f xml:space="preserve"> IF(Sales[[#This Row],[Number of Users]]-Sales[[#This Row],[Licenses Bought]] &gt; 0,Sales[[#This Row],[Number of Users]]-Sales[[#This Row],[Licenses Bought]],0)</f>
        <v>2</v>
      </c>
      <c r="Q79" s="3">
        <f>IF(Sales[[#This Row],[Sales Month]]=MAX(Sales[Sales Month]),Sales[[#This Row],[Upsell $ Per Non-Paying User]]*Sales[[#This Row],[Non-Paying Users]],0)</f>
        <v>0</v>
      </c>
      <c r="R79" s="3" t="str" cm="1">
        <f t="array" ref="R79" xml:space="preserve"> _xlfn.IFS(Sales[[#This Row],[Current Upsell $]]=0," ",Sales[[#This Row],[Current Upsell $]]&gt;=400,"high",Sales[[#This Row],[Current Upsell $]]&gt;=100,"medium",Sales[[#This Row],[Current Upsell $]]&lt;100,"low")</f>
        <v xml:space="preserve"> </v>
      </c>
      <c r="S79" s="3" t="str">
        <f xml:space="preserve"> IF(Sales[[#This Row],[Current Upsell $]]&gt;0,_xlfn.CONCAT(Sales[[#This Row],[Subscription Type]],"  ",Sales[[#This Row],[Upsell Priority]],"  ",TEXT(Sales[[#This Row],[Current Upsell $]],"$#"))," ")</f>
        <v xml:space="preserve"> </v>
      </c>
      <c r="T79" s="3"/>
      <c r="U79" s="1"/>
    </row>
    <row r="80" spans="1:21" x14ac:dyDescent="0.3">
      <c r="A80">
        <v>100006</v>
      </c>
      <c r="B80" t="s">
        <v>0</v>
      </c>
      <c r="F80" s="3">
        <v>5</v>
      </c>
      <c r="G80" s="3">
        <v>6</v>
      </c>
      <c r="H80" s="1">
        <v>43800</v>
      </c>
      <c r="I80" s="1">
        <v>44287</v>
      </c>
      <c r="J80">
        <v>16</v>
      </c>
      <c r="K80">
        <v>2</v>
      </c>
      <c r="L80" s="1">
        <v>44075</v>
      </c>
      <c r="M80" s="3">
        <f>IF(Sales[[#This Row],[Sales Amount]] = 0, 0,N80 / F80)</f>
        <v>10</v>
      </c>
      <c r="N80" s="3">
        <v>50</v>
      </c>
      <c r="O80" s="3" t="str" cm="1">
        <f t="array" ref="O80" xml:space="preserve"> _xlfn.SWITCH(Sales[[#This Row],[Subscription Type]],"Basic", "10",,"Premium","10","Business","25","Enterprise","27")</f>
        <v>27</v>
      </c>
      <c r="P80" s="3">
        <f xml:space="preserve"> IF(Sales[[#This Row],[Number of Users]]-Sales[[#This Row],[Licenses Bought]] &gt; 0,Sales[[#This Row],[Number of Users]]-Sales[[#This Row],[Licenses Bought]],0)</f>
        <v>1</v>
      </c>
      <c r="Q80" s="3">
        <f>IF(Sales[[#This Row],[Sales Month]]=MAX(Sales[Sales Month]),Sales[[#This Row],[Upsell $ Per Non-Paying User]]*Sales[[#This Row],[Non-Paying Users]],0)</f>
        <v>0</v>
      </c>
      <c r="R80" s="3" t="str" cm="1">
        <f t="array" ref="R80" xml:space="preserve"> _xlfn.IFS(Sales[[#This Row],[Current Upsell $]]=0," ",Sales[[#This Row],[Current Upsell $]]&gt;=400,"high",Sales[[#This Row],[Current Upsell $]]&gt;=100,"medium",Sales[[#This Row],[Current Upsell $]]&lt;100,"low")</f>
        <v xml:space="preserve"> </v>
      </c>
      <c r="S80" s="3" t="str">
        <f xml:space="preserve"> IF(Sales[[#This Row],[Current Upsell $]]&gt;0,_xlfn.CONCAT(Sales[[#This Row],[Subscription Type]],"  ",Sales[[#This Row],[Upsell Priority]],"  ",TEXT(Sales[[#This Row],[Current Upsell $]],"$#"))," ")</f>
        <v xml:space="preserve"> </v>
      </c>
      <c r="T80" s="3"/>
      <c r="U80" s="1"/>
    </row>
    <row r="81" spans="1:21" x14ac:dyDescent="0.3">
      <c r="A81">
        <v>100006</v>
      </c>
      <c r="B81" t="s">
        <v>0</v>
      </c>
      <c r="F81" s="3">
        <v>5</v>
      </c>
      <c r="G81" s="3">
        <v>7</v>
      </c>
      <c r="H81" s="1">
        <v>43800</v>
      </c>
      <c r="I81" s="1">
        <v>44287</v>
      </c>
      <c r="J81">
        <v>16</v>
      </c>
      <c r="K81">
        <v>2</v>
      </c>
      <c r="L81" s="1">
        <v>44105</v>
      </c>
      <c r="M81" s="3">
        <f>IF(Sales[[#This Row],[Sales Amount]] = 0, 0,N81 / F81)</f>
        <v>10</v>
      </c>
      <c r="N81" s="3">
        <v>50</v>
      </c>
      <c r="O81" s="3" t="str" cm="1">
        <f t="array" ref="O81" xml:space="preserve"> _xlfn.SWITCH(Sales[[#This Row],[Subscription Type]],"Basic", "10",,"Premium","10","Business","25","Enterprise","27")</f>
        <v>27</v>
      </c>
      <c r="P81" s="3">
        <f xml:space="preserve"> IF(Sales[[#This Row],[Number of Users]]-Sales[[#This Row],[Licenses Bought]] &gt; 0,Sales[[#This Row],[Number of Users]]-Sales[[#This Row],[Licenses Bought]],0)</f>
        <v>2</v>
      </c>
      <c r="Q81" s="3">
        <f>IF(Sales[[#This Row],[Sales Month]]=MAX(Sales[Sales Month]),Sales[[#This Row],[Upsell $ Per Non-Paying User]]*Sales[[#This Row],[Non-Paying Users]],0)</f>
        <v>0</v>
      </c>
      <c r="R81" s="3" t="str" cm="1">
        <f t="array" ref="R81" xml:space="preserve"> _xlfn.IFS(Sales[[#This Row],[Current Upsell $]]=0," ",Sales[[#This Row],[Current Upsell $]]&gt;=400,"high",Sales[[#This Row],[Current Upsell $]]&gt;=100,"medium",Sales[[#This Row],[Current Upsell $]]&lt;100,"low")</f>
        <v xml:space="preserve"> </v>
      </c>
      <c r="S81" s="3" t="str">
        <f xml:space="preserve"> IF(Sales[[#This Row],[Current Upsell $]]&gt;0,_xlfn.CONCAT(Sales[[#This Row],[Subscription Type]],"  ",Sales[[#This Row],[Upsell Priority]],"  ",TEXT(Sales[[#This Row],[Current Upsell $]],"$#"))," ")</f>
        <v xml:space="preserve"> </v>
      </c>
      <c r="T81" s="3"/>
      <c r="U81" s="1"/>
    </row>
    <row r="82" spans="1:21" x14ac:dyDescent="0.3">
      <c r="A82">
        <v>100006</v>
      </c>
      <c r="B82" t="s">
        <v>0</v>
      </c>
      <c r="F82" s="3">
        <v>5</v>
      </c>
      <c r="G82" s="3">
        <v>7</v>
      </c>
      <c r="H82" s="1">
        <v>43800</v>
      </c>
      <c r="I82" s="1">
        <v>44287</v>
      </c>
      <c r="J82">
        <v>16</v>
      </c>
      <c r="K82">
        <v>2</v>
      </c>
      <c r="L82" s="1">
        <v>44136</v>
      </c>
      <c r="M82" s="3">
        <f>IF(Sales[[#This Row],[Sales Amount]] = 0, 0,N82 / F82)</f>
        <v>10</v>
      </c>
      <c r="N82" s="3">
        <v>50</v>
      </c>
      <c r="O82" s="3" t="str" cm="1">
        <f t="array" ref="O82" xml:space="preserve"> _xlfn.SWITCH(Sales[[#This Row],[Subscription Type]],"Basic", "10",,"Premium","10","Business","25","Enterprise","27")</f>
        <v>27</v>
      </c>
      <c r="P82" s="3">
        <f xml:space="preserve"> IF(Sales[[#This Row],[Number of Users]]-Sales[[#This Row],[Licenses Bought]] &gt; 0,Sales[[#This Row],[Number of Users]]-Sales[[#This Row],[Licenses Bought]],0)</f>
        <v>2</v>
      </c>
      <c r="Q82" s="3">
        <f>IF(Sales[[#This Row],[Sales Month]]=MAX(Sales[Sales Month]),Sales[[#This Row],[Upsell $ Per Non-Paying User]]*Sales[[#This Row],[Non-Paying Users]],0)</f>
        <v>0</v>
      </c>
      <c r="R82" s="3" t="str" cm="1">
        <f t="array" ref="R82" xml:space="preserve"> _xlfn.IFS(Sales[[#This Row],[Current Upsell $]]=0," ",Sales[[#This Row],[Current Upsell $]]&gt;=400,"high",Sales[[#This Row],[Current Upsell $]]&gt;=100,"medium",Sales[[#This Row],[Current Upsell $]]&lt;100,"low")</f>
        <v xml:space="preserve"> </v>
      </c>
      <c r="S82" s="3" t="str">
        <f xml:space="preserve"> IF(Sales[[#This Row],[Current Upsell $]]&gt;0,_xlfn.CONCAT(Sales[[#This Row],[Subscription Type]],"  ",Sales[[#This Row],[Upsell Priority]],"  ",TEXT(Sales[[#This Row],[Current Upsell $]],"$#"))," ")</f>
        <v xml:space="preserve"> </v>
      </c>
      <c r="T82" s="3"/>
      <c r="U82" s="1"/>
    </row>
    <row r="83" spans="1:21" x14ac:dyDescent="0.3">
      <c r="A83">
        <v>100006</v>
      </c>
      <c r="B83" t="s">
        <v>0</v>
      </c>
      <c r="F83" s="3">
        <v>5</v>
      </c>
      <c r="G83" s="3">
        <v>6</v>
      </c>
      <c r="H83" s="1">
        <v>43800</v>
      </c>
      <c r="I83" s="1">
        <v>44287</v>
      </c>
      <c r="J83">
        <v>16</v>
      </c>
      <c r="K83">
        <v>2</v>
      </c>
      <c r="L83" s="1">
        <v>44166</v>
      </c>
      <c r="M83" s="3">
        <f>IF(Sales[[#This Row],[Sales Amount]] = 0, 0,N83 / F83)</f>
        <v>10</v>
      </c>
      <c r="N83" s="3">
        <v>50</v>
      </c>
      <c r="O83" s="3" t="str" cm="1">
        <f t="array" ref="O83" xml:space="preserve"> _xlfn.SWITCH(Sales[[#This Row],[Subscription Type]],"Basic", "10",,"Premium","10","Business","25","Enterprise","27")</f>
        <v>27</v>
      </c>
      <c r="P83" s="3">
        <f xml:space="preserve"> IF(Sales[[#This Row],[Number of Users]]-Sales[[#This Row],[Licenses Bought]] &gt; 0,Sales[[#This Row],[Number of Users]]-Sales[[#This Row],[Licenses Bought]],0)</f>
        <v>1</v>
      </c>
      <c r="Q83" s="3">
        <f>IF(Sales[[#This Row],[Sales Month]]=MAX(Sales[Sales Month]),Sales[[#This Row],[Upsell $ Per Non-Paying User]]*Sales[[#This Row],[Non-Paying Users]],0)</f>
        <v>0</v>
      </c>
      <c r="R83" s="3" t="str" cm="1">
        <f t="array" ref="R83" xml:space="preserve"> _xlfn.IFS(Sales[[#This Row],[Current Upsell $]]=0," ",Sales[[#This Row],[Current Upsell $]]&gt;=400,"high",Sales[[#This Row],[Current Upsell $]]&gt;=100,"medium",Sales[[#This Row],[Current Upsell $]]&lt;100,"low")</f>
        <v xml:space="preserve"> </v>
      </c>
      <c r="S83" s="3" t="str">
        <f xml:space="preserve"> IF(Sales[[#This Row],[Current Upsell $]]&gt;0,_xlfn.CONCAT(Sales[[#This Row],[Subscription Type]],"  ",Sales[[#This Row],[Upsell Priority]],"  ",TEXT(Sales[[#This Row],[Current Upsell $]],"$#"))," ")</f>
        <v xml:space="preserve"> </v>
      </c>
      <c r="T83" s="3"/>
      <c r="U83" s="1"/>
    </row>
    <row r="84" spans="1:21" x14ac:dyDescent="0.3">
      <c r="A84">
        <v>100006</v>
      </c>
      <c r="B84" t="s">
        <v>0</v>
      </c>
      <c r="F84" s="3">
        <v>5</v>
      </c>
      <c r="G84" s="3">
        <v>7</v>
      </c>
      <c r="H84" s="1">
        <v>43800</v>
      </c>
      <c r="I84" s="1">
        <v>44287</v>
      </c>
      <c r="J84">
        <v>16</v>
      </c>
      <c r="K84">
        <v>2</v>
      </c>
      <c r="L84" s="1">
        <v>44197</v>
      </c>
      <c r="M84" s="3">
        <f>IF(Sales[[#This Row],[Sales Amount]] = 0, 0,N84 / F84)</f>
        <v>10</v>
      </c>
      <c r="N84" s="3">
        <v>50</v>
      </c>
      <c r="O84" s="3" t="str" cm="1">
        <f t="array" ref="O84" xml:space="preserve"> _xlfn.SWITCH(Sales[[#This Row],[Subscription Type]],"Basic", "10",,"Premium","10","Business","25","Enterprise","27")</f>
        <v>27</v>
      </c>
      <c r="P84" s="3">
        <f xml:space="preserve"> IF(Sales[[#This Row],[Number of Users]]-Sales[[#This Row],[Licenses Bought]] &gt; 0,Sales[[#This Row],[Number of Users]]-Sales[[#This Row],[Licenses Bought]],0)</f>
        <v>2</v>
      </c>
      <c r="Q84" s="3">
        <f>IF(Sales[[#This Row],[Sales Month]]=MAX(Sales[Sales Month]),Sales[[#This Row],[Upsell $ Per Non-Paying User]]*Sales[[#This Row],[Non-Paying Users]],0)</f>
        <v>0</v>
      </c>
      <c r="R84" s="3" t="str" cm="1">
        <f t="array" ref="R84" xml:space="preserve"> _xlfn.IFS(Sales[[#This Row],[Current Upsell $]]=0," ",Sales[[#This Row],[Current Upsell $]]&gt;=400,"high",Sales[[#This Row],[Current Upsell $]]&gt;=100,"medium",Sales[[#This Row],[Current Upsell $]]&lt;100,"low")</f>
        <v xml:space="preserve"> </v>
      </c>
      <c r="S84" s="3" t="str">
        <f xml:space="preserve"> IF(Sales[[#This Row],[Current Upsell $]]&gt;0,_xlfn.CONCAT(Sales[[#This Row],[Subscription Type]],"  ",Sales[[#This Row],[Upsell Priority]],"  ",TEXT(Sales[[#This Row],[Current Upsell $]],"$#"))," ")</f>
        <v xml:space="preserve"> </v>
      </c>
      <c r="T84" s="3"/>
      <c r="U84" s="1"/>
    </row>
    <row r="85" spans="1:21" x14ac:dyDescent="0.3">
      <c r="A85">
        <v>100006</v>
      </c>
      <c r="B85" t="s">
        <v>0</v>
      </c>
      <c r="F85" s="3">
        <v>5</v>
      </c>
      <c r="G85" s="3">
        <v>6</v>
      </c>
      <c r="H85" s="1">
        <v>43800</v>
      </c>
      <c r="I85" s="1">
        <v>44287</v>
      </c>
      <c r="J85">
        <v>16</v>
      </c>
      <c r="K85">
        <v>2</v>
      </c>
      <c r="L85" s="1">
        <v>44228</v>
      </c>
      <c r="M85" s="3">
        <f>IF(Sales[[#This Row],[Sales Amount]] = 0, 0,N85 / F85)</f>
        <v>10</v>
      </c>
      <c r="N85" s="3">
        <v>50</v>
      </c>
      <c r="O85" s="3" t="str" cm="1">
        <f t="array" ref="O85" xml:space="preserve"> _xlfn.SWITCH(Sales[[#This Row],[Subscription Type]],"Basic", "10",,"Premium","10","Business","25","Enterprise","27")</f>
        <v>27</v>
      </c>
      <c r="P85" s="3">
        <f xml:space="preserve"> IF(Sales[[#This Row],[Number of Users]]-Sales[[#This Row],[Licenses Bought]] &gt; 0,Sales[[#This Row],[Number of Users]]-Sales[[#This Row],[Licenses Bought]],0)</f>
        <v>1</v>
      </c>
      <c r="Q85" s="3">
        <f>IF(Sales[[#This Row],[Sales Month]]=MAX(Sales[Sales Month]),Sales[[#This Row],[Upsell $ Per Non-Paying User]]*Sales[[#This Row],[Non-Paying Users]],0)</f>
        <v>0</v>
      </c>
      <c r="R85" s="3" t="str" cm="1">
        <f t="array" ref="R85" xml:space="preserve"> _xlfn.IFS(Sales[[#This Row],[Current Upsell $]]=0," ",Sales[[#This Row],[Current Upsell $]]&gt;=400,"high",Sales[[#This Row],[Current Upsell $]]&gt;=100,"medium",Sales[[#This Row],[Current Upsell $]]&lt;100,"low")</f>
        <v xml:space="preserve"> </v>
      </c>
      <c r="S85" s="3" t="str">
        <f xml:space="preserve"> IF(Sales[[#This Row],[Current Upsell $]]&gt;0,_xlfn.CONCAT(Sales[[#This Row],[Subscription Type]],"  ",Sales[[#This Row],[Upsell Priority]],"  ",TEXT(Sales[[#This Row],[Current Upsell $]],"$#"))," ")</f>
        <v xml:space="preserve"> </v>
      </c>
      <c r="T85" s="3"/>
      <c r="U85" s="1"/>
    </row>
    <row r="86" spans="1:21" x14ac:dyDescent="0.3">
      <c r="A86">
        <v>100006</v>
      </c>
      <c r="B86" t="s">
        <v>0</v>
      </c>
      <c r="F86" s="3">
        <v>5</v>
      </c>
      <c r="G86" s="3">
        <v>6</v>
      </c>
      <c r="H86" s="1">
        <v>43800</v>
      </c>
      <c r="I86" s="1">
        <v>44287</v>
      </c>
      <c r="J86">
        <v>16</v>
      </c>
      <c r="K86">
        <v>2</v>
      </c>
      <c r="L86" s="1">
        <v>44256</v>
      </c>
      <c r="M86" s="3">
        <f>IF(Sales[[#This Row],[Sales Amount]] = 0, 0,N86 / F86)</f>
        <v>10</v>
      </c>
      <c r="N86" s="3">
        <v>50</v>
      </c>
      <c r="O86" s="3" t="str" cm="1">
        <f t="array" ref="O86" xml:space="preserve"> _xlfn.SWITCH(Sales[[#This Row],[Subscription Type]],"Basic", "10",,"Premium","10","Business","25","Enterprise","27")</f>
        <v>27</v>
      </c>
      <c r="P86" s="3">
        <f xml:space="preserve"> IF(Sales[[#This Row],[Number of Users]]-Sales[[#This Row],[Licenses Bought]] &gt; 0,Sales[[#This Row],[Number of Users]]-Sales[[#This Row],[Licenses Bought]],0)</f>
        <v>1</v>
      </c>
      <c r="Q86" s="3">
        <f>IF(Sales[[#This Row],[Sales Month]]=MAX(Sales[Sales Month]),Sales[[#This Row],[Upsell $ Per Non-Paying User]]*Sales[[#This Row],[Non-Paying Users]],0)</f>
        <v>0</v>
      </c>
      <c r="R86" s="3" t="str" cm="1">
        <f t="array" ref="R86" xml:space="preserve"> _xlfn.IFS(Sales[[#This Row],[Current Upsell $]]=0," ",Sales[[#This Row],[Current Upsell $]]&gt;=400,"high",Sales[[#This Row],[Current Upsell $]]&gt;=100,"medium",Sales[[#This Row],[Current Upsell $]]&lt;100,"low")</f>
        <v xml:space="preserve"> </v>
      </c>
      <c r="S86" s="3" t="str">
        <f xml:space="preserve"> IF(Sales[[#This Row],[Current Upsell $]]&gt;0,_xlfn.CONCAT(Sales[[#This Row],[Subscription Type]],"  ",Sales[[#This Row],[Upsell Priority]],"  ",TEXT(Sales[[#This Row],[Current Upsell $]],"$#"))," ")</f>
        <v xml:space="preserve"> </v>
      </c>
      <c r="T86" s="3"/>
      <c r="U86" s="1"/>
    </row>
    <row r="87" spans="1:21" x14ac:dyDescent="0.3">
      <c r="A87">
        <v>100006</v>
      </c>
      <c r="B87" t="s">
        <v>0</v>
      </c>
      <c r="F87" s="3">
        <v>5</v>
      </c>
      <c r="G87" s="3">
        <v>6</v>
      </c>
      <c r="H87" s="1">
        <v>43800</v>
      </c>
      <c r="I87" s="1">
        <v>44287</v>
      </c>
      <c r="J87">
        <v>16</v>
      </c>
      <c r="K87">
        <v>2</v>
      </c>
      <c r="L87" s="1">
        <v>44287</v>
      </c>
      <c r="M87" s="3">
        <f>IF(Sales[[#This Row],[Sales Amount]] = 0, 0,N87 / F87)</f>
        <v>10</v>
      </c>
      <c r="N87" s="3">
        <v>50</v>
      </c>
      <c r="O87" s="3" t="str" cm="1">
        <f t="array" ref="O87" xml:space="preserve"> _xlfn.SWITCH(Sales[[#This Row],[Subscription Type]],"Basic", "10",,"Premium","10","Business","25","Enterprise","27")</f>
        <v>27</v>
      </c>
      <c r="P87" s="3">
        <f xml:space="preserve"> IF(Sales[[#This Row],[Number of Users]]-Sales[[#This Row],[Licenses Bought]] &gt; 0,Sales[[#This Row],[Number of Users]]-Sales[[#This Row],[Licenses Bought]],0)</f>
        <v>1</v>
      </c>
      <c r="Q87" s="3">
        <f>IF(Sales[[#This Row],[Sales Month]]=MAX(Sales[Sales Month]),Sales[[#This Row],[Upsell $ Per Non-Paying User]]*Sales[[#This Row],[Non-Paying Users]],0)</f>
        <v>0</v>
      </c>
      <c r="R87" s="3" t="str" cm="1">
        <f t="array" ref="R87" xml:space="preserve"> _xlfn.IFS(Sales[[#This Row],[Current Upsell $]]=0," ",Sales[[#This Row],[Current Upsell $]]&gt;=400,"high",Sales[[#This Row],[Current Upsell $]]&gt;=100,"medium",Sales[[#This Row],[Current Upsell $]]&lt;100,"low")</f>
        <v xml:space="preserve"> </v>
      </c>
      <c r="S87" s="3" t="str">
        <f xml:space="preserve"> IF(Sales[[#This Row],[Current Upsell $]]&gt;0,_xlfn.CONCAT(Sales[[#This Row],[Subscription Type]],"  ",Sales[[#This Row],[Upsell Priority]],"  ",TEXT(Sales[[#This Row],[Current Upsell $]],"$#"))," ")</f>
        <v xml:space="preserve"> </v>
      </c>
      <c r="T87" s="3"/>
      <c r="U87" s="1"/>
    </row>
    <row r="88" spans="1:21" x14ac:dyDescent="0.3">
      <c r="A88">
        <v>100007</v>
      </c>
      <c r="B88" t="s">
        <v>3</v>
      </c>
      <c r="D88" s="1"/>
      <c r="E88" s="1"/>
      <c r="F88" s="3">
        <v>0</v>
      </c>
      <c r="G88" s="3">
        <v>555</v>
      </c>
      <c r="H88" s="1">
        <v>43831</v>
      </c>
      <c r="I88" s="1">
        <v>44378</v>
      </c>
      <c r="J88">
        <v>18</v>
      </c>
      <c r="K88">
        <v>0</v>
      </c>
      <c r="L88" s="1">
        <v>43831</v>
      </c>
      <c r="M88" s="3">
        <f>IF(Sales[[#This Row],[Sales Amount]] = 0, 0,N88 / F88)</f>
        <v>0</v>
      </c>
      <c r="N88" s="3">
        <v>0</v>
      </c>
      <c r="O88" s="3" t="str" cm="1">
        <f t="array" ref="O88" xml:space="preserve"> _xlfn.SWITCH(Sales[[#This Row],[Subscription Type]],"Basic", "10",,"Premium","10","Business","25","Enterprise","27")</f>
        <v>10</v>
      </c>
      <c r="P88" s="3">
        <f xml:space="preserve"> IF(Sales[[#This Row],[Number of Users]]-Sales[[#This Row],[Licenses Bought]] &gt; 0,Sales[[#This Row],[Number of Users]]-Sales[[#This Row],[Licenses Bought]],0)</f>
        <v>555</v>
      </c>
      <c r="Q88" s="3">
        <f>IF(Sales[[#This Row],[Sales Month]]=MAX(Sales[Sales Month]),Sales[[#This Row],[Upsell $ Per Non-Paying User]]*Sales[[#This Row],[Non-Paying Users]],0)</f>
        <v>0</v>
      </c>
      <c r="R88" s="3" t="str" cm="1">
        <f t="array" ref="R88" xml:space="preserve"> _xlfn.IFS(Sales[[#This Row],[Current Upsell $]]=0," ",Sales[[#This Row],[Current Upsell $]]&gt;=400,"high",Sales[[#This Row],[Current Upsell $]]&gt;=100,"medium",Sales[[#This Row],[Current Upsell $]]&lt;100,"low")</f>
        <v xml:space="preserve"> </v>
      </c>
      <c r="S88" s="3" t="str">
        <f xml:space="preserve"> IF(Sales[[#This Row],[Current Upsell $]]&gt;0,_xlfn.CONCAT(Sales[[#This Row],[Subscription Type]],"  ",Sales[[#This Row],[Upsell Priority]],"  ",TEXT(Sales[[#This Row],[Current Upsell $]],"$#"))," ")</f>
        <v xml:space="preserve"> </v>
      </c>
      <c r="T88" s="3"/>
      <c r="U88" s="1"/>
    </row>
    <row r="89" spans="1:21" x14ac:dyDescent="0.3">
      <c r="A89">
        <v>100007</v>
      </c>
      <c r="B89" t="s">
        <v>2</v>
      </c>
      <c r="C89">
        <v>12</v>
      </c>
      <c r="D89" s="1">
        <v>44378</v>
      </c>
      <c r="E89" s="1">
        <v>44742</v>
      </c>
      <c r="F89" s="3">
        <v>600</v>
      </c>
      <c r="G89" s="3">
        <v>628</v>
      </c>
      <c r="H89" s="1">
        <v>43831</v>
      </c>
      <c r="I89" s="1">
        <v>44378</v>
      </c>
      <c r="J89">
        <v>18</v>
      </c>
      <c r="K89">
        <v>0</v>
      </c>
      <c r="L89" s="1">
        <v>43862</v>
      </c>
      <c r="M89" s="3">
        <f>IF(Sales[[#This Row],[Sales Amount]] = 0, 0,N89 / F89)</f>
        <v>7.85</v>
      </c>
      <c r="N89" s="3">
        <v>4710</v>
      </c>
      <c r="O89" s="3" t="str" cm="1">
        <f t="array" ref="O89" xml:space="preserve"> _xlfn.SWITCH(Sales[[#This Row],[Subscription Type]],"Basic", "10",,"Premium","10","Business","25","Enterprise","27")</f>
        <v>27</v>
      </c>
      <c r="P89" s="3">
        <f xml:space="preserve"> IF(Sales[[#This Row],[Number of Users]]-Sales[[#This Row],[Licenses Bought]] &gt; 0,Sales[[#This Row],[Number of Users]]-Sales[[#This Row],[Licenses Bought]],0)</f>
        <v>28</v>
      </c>
      <c r="Q89" s="3">
        <f>IF(Sales[[#This Row],[Sales Month]]=MAX(Sales[Sales Month]),Sales[[#This Row],[Upsell $ Per Non-Paying User]]*Sales[[#This Row],[Non-Paying Users]],0)</f>
        <v>0</v>
      </c>
      <c r="R89" s="3" t="str" cm="1">
        <f t="array" ref="R89" xml:space="preserve"> _xlfn.IFS(Sales[[#This Row],[Current Upsell $]]=0," ",Sales[[#This Row],[Current Upsell $]]&gt;=400,"high",Sales[[#This Row],[Current Upsell $]]&gt;=100,"medium",Sales[[#This Row],[Current Upsell $]]&lt;100,"low")</f>
        <v xml:space="preserve"> </v>
      </c>
      <c r="S89" s="3" t="str">
        <f xml:space="preserve"> IF(Sales[[#This Row],[Current Upsell $]]&gt;0,_xlfn.CONCAT(Sales[[#This Row],[Subscription Type]],"  ",Sales[[#This Row],[Upsell Priority]],"  ",TEXT(Sales[[#This Row],[Current Upsell $]],"$#"))," ")</f>
        <v xml:space="preserve"> </v>
      </c>
      <c r="T89" s="3"/>
      <c r="U89" s="1"/>
    </row>
    <row r="90" spans="1:21" x14ac:dyDescent="0.3">
      <c r="A90">
        <v>100007</v>
      </c>
      <c r="B90" t="s">
        <v>2</v>
      </c>
      <c r="C90">
        <v>12</v>
      </c>
      <c r="D90" s="1">
        <v>44378</v>
      </c>
      <c r="E90" s="1">
        <v>44742</v>
      </c>
      <c r="F90" s="3">
        <v>600</v>
      </c>
      <c r="G90" s="3">
        <v>639</v>
      </c>
      <c r="H90" s="1">
        <v>43831</v>
      </c>
      <c r="I90" s="1">
        <v>44378</v>
      </c>
      <c r="J90">
        <v>18</v>
      </c>
      <c r="K90">
        <v>0</v>
      </c>
      <c r="L90" s="1">
        <v>43891</v>
      </c>
      <c r="M90" s="3">
        <f>IF(Sales[[#This Row],[Sales Amount]] = 0, 0,N90 / F90)</f>
        <v>16.850000000000001</v>
      </c>
      <c r="N90" s="3">
        <v>10110</v>
      </c>
      <c r="O90" s="3" t="str" cm="1">
        <f t="array" ref="O90" xml:space="preserve"> _xlfn.SWITCH(Sales[[#This Row],[Subscription Type]],"Basic", "10",,"Premium","10","Business","25","Enterprise","27")</f>
        <v>27</v>
      </c>
      <c r="P90" s="3">
        <f xml:space="preserve"> IF(Sales[[#This Row],[Number of Users]]-Sales[[#This Row],[Licenses Bought]] &gt; 0,Sales[[#This Row],[Number of Users]]-Sales[[#This Row],[Licenses Bought]],0)</f>
        <v>39</v>
      </c>
      <c r="Q90" s="3">
        <f>IF(Sales[[#This Row],[Sales Month]]=MAX(Sales[Sales Month]),Sales[[#This Row],[Upsell $ Per Non-Paying User]]*Sales[[#This Row],[Non-Paying Users]],0)</f>
        <v>0</v>
      </c>
      <c r="R90" s="3" t="str" cm="1">
        <f t="array" ref="R90" xml:space="preserve"> _xlfn.IFS(Sales[[#This Row],[Current Upsell $]]=0," ",Sales[[#This Row],[Current Upsell $]]&gt;=400,"high",Sales[[#This Row],[Current Upsell $]]&gt;=100,"medium",Sales[[#This Row],[Current Upsell $]]&lt;100,"low")</f>
        <v xml:space="preserve"> </v>
      </c>
      <c r="S90" s="3" t="str">
        <f xml:space="preserve"> IF(Sales[[#This Row],[Current Upsell $]]&gt;0,_xlfn.CONCAT(Sales[[#This Row],[Subscription Type]],"  ",Sales[[#This Row],[Upsell Priority]],"  ",TEXT(Sales[[#This Row],[Current Upsell $]],"$#"))," ")</f>
        <v xml:space="preserve"> </v>
      </c>
      <c r="T90" s="3"/>
      <c r="U90" s="1"/>
    </row>
    <row r="91" spans="1:21" x14ac:dyDescent="0.3">
      <c r="A91">
        <v>100007</v>
      </c>
      <c r="B91" t="s">
        <v>2</v>
      </c>
      <c r="C91">
        <v>12</v>
      </c>
      <c r="D91" s="1">
        <v>44378</v>
      </c>
      <c r="E91" s="1">
        <v>44742</v>
      </c>
      <c r="F91" s="3">
        <v>600</v>
      </c>
      <c r="G91" s="3">
        <v>639</v>
      </c>
      <c r="H91" s="1">
        <v>43831</v>
      </c>
      <c r="I91" s="1">
        <v>44378</v>
      </c>
      <c r="J91">
        <v>18</v>
      </c>
      <c r="K91">
        <v>0</v>
      </c>
      <c r="L91" s="1">
        <v>43922</v>
      </c>
      <c r="M91" s="3">
        <f>IF(Sales[[#This Row],[Sales Amount]] = 0, 0,N91 / F91)</f>
        <v>26.8</v>
      </c>
      <c r="N91" s="3">
        <v>16080</v>
      </c>
      <c r="O91" s="3" t="str" cm="1">
        <f t="array" ref="O91" xml:space="preserve"> _xlfn.SWITCH(Sales[[#This Row],[Subscription Type]],"Basic", "10",,"Premium","10","Business","25","Enterprise","27")</f>
        <v>27</v>
      </c>
      <c r="P91" s="3">
        <f xml:space="preserve"> IF(Sales[[#This Row],[Number of Users]]-Sales[[#This Row],[Licenses Bought]] &gt; 0,Sales[[#This Row],[Number of Users]]-Sales[[#This Row],[Licenses Bought]],0)</f>
        <v>39</v>
      </c>
      <c r="Q91" s="3">
        <f>IF(Sales[[#This Row],[Sales Month]]=MAX(Sales[Sales Month]),Sales[[#This Row],[Upsell $ Per Non-Paying User]]*Sales[[#This Row],[Non-Paying Users]],0)</f>
        <v>0</v>
      </c>
      <c r="R91" s="3" t="str" cm="1">
        <f t="array" ref="R91" xml:space="preserve"> _xlfn.IFS(Sales[[#This Row],[Current Upsell $]]=0," ",Sales[[#This Row],[Current Upsell $]]&gt;=400,"high",Sales[[#This Row],[Current Upsell $]]&gt;=100,"medium",Sales[[#This Row],[Current Upsell $]]&lt;100,"low")</f>
        <v xml:space="preserve"> </v>
      </c>
      <c r="S91" s="3" t="str">
        <f xml:space="preserve"> IF(Sales[[#This Row],[Current Upsell $]]&gt;0,_xlfn.CONCAT(Sales[[#This Row],[Subscription Type]],"  ",Sales[[#This Row],[Upsell Priority]],"  ",TEXT(Sales[[#This Row],[Current Upsell $]],"$#"))," ")</f>
        <v xml:space="preserve"> </v>
      </c>
      <c r="T91" s="3"/>
      <c r="U91" s="1"/>
    </row>
    <row r="92" spans="1:21" x14ac:dyDescent="0.3">
      <c r="A92">
        <v>100007</v>
      </c>
      <c r="B92" t="s">
        <v>2</v>
      </c>
      <c r="C92">
        <v>12</v>
      </c>
      <c r="D92" s="1">
        <v>44378</v>
      </c>
      <c r="E92" s="1">
        <v>44742</v>
      </c>
      <c r="F92" s="3">
        <v>600</v>
      </c>
      <c r="G92" s="3">
        <v>658</v>
      </c>
      <c r="H92" s="1">
        <v>43831</v>
      </c>
      <c r="I92" s="1">
        <v>44378</v>
      </c>
      <c r="J92">
        <v>18</v>
      </c>
      <c r="K92">
        <v>0</v>
      </c>
      <c r="L92" s="1">
        <v>43952</v>
      </c>
      <c r="M92" s="3">
        <f>IF(Sales[[#This Row],[Sales Amount]] = 0, 0,N92 / F92)</f>
        <v>30</v>
      </c>
      <c r="N92" s="3">
        <v>18000</v>
      </c>
      <c r="O92" s="3" t="str" cm="1">
        <f t="array" ref="O92" xml:space="preserve"> _xlfn.SWITCH(Sales[[#This Row],[Subscription Type]],"Basic", "10",,"Premium","10","Business","25","Enterprise","27")</f>
        <v>27</v>
      </c>
      <c r="P92" s="3">
        <f xml:space="preserve"> IF(Sales[[#This Row],[Number of Users]]-Sales[[#This Row],[Licenses Bought]] &gt; 0,Sales[[#This Row],[Number of Users]]-Sales[[#This Row],[Licenses Bought]],0)</f>
        <v>58</v>
      </c>
      <c r="Q92" s="3">
        <f>IF(Sales[[#This Row],[Sales Month]]=MAX(Sales[Sales Month]),Sales[[#This Row],[Upsell $ Per Non-Paying User]]*Sales[[#This Row],[Non-Paying Users]],0)</f>
        <v>0</v>
      </c>
      <c r="R92" s="3" t="str" cm="1">
        <f t="array" ref="R92" xml:space="preserve"> _xlfn.IFS(Sales[[#This Row],[Current Upsell $]]=0," ",Sales[[#This Row],[Current Upsell $]]&gt;=400,"high",Sales[[#This Row],[Current Upsell $]]&gt;=100,"medium",Sales[[#This Row],[Current Upsell $]]&lt;100,"low")</f>
        <v xml:space="preserve"> </v>
      </c>
      <c r="S92" s="3" t="str">
        <f xml:space="preserve"> IF(Sales[[#This Row],[Current Upsell $]]&gt;0,_xlfn.CONCAT(Sales[[#This Row],[Subscription Type]],"  ",Sales[[#This Row],[Upsell Priority]],"  ",TEXT(Sales[[#This Row],[Current Upsell $]],"$#"))," ")</f>
        <v xml:space="preserve"> </v>
      </c>
      <c r="T92" s="3"/>
      <c r="U92" s="1"/>
    </row>
    <row r="93" spans="1:21" x14ac:dyDescent="0.3">
      <c r="A93">
        <v>100007</v>
      </c>
      <c r="B93" t="s">
        <v>2</v>
      </c>
      <c r="C93">
        <v>12</v>
      </c>
      <c r="D93" s="1">
        <v>44378</v>
      </c>
      <c r="E93" s="1">
        <v>44742</v>
      </c>
      <c r="F93" s="3">
        <v>600</v>
      </c>
      <c r="G93" s="3">
        <v>653</v>
      </c>
      <c r="H93" s="1">
        <v>43831</v>
      </c>
      <c r="I93" s="1">
        <v>44378</v>
      </c>
      <c r="J93">
        <v>18</v>
      </c>
      <c r="K93">
        <v>0</v>
      </c>
      <c r="L93" s="1">
        <v>43983</v>
      </c>
      <c r="M93" s="3">
        <f>IF(Sales[[#This Row],[Sales Amount]] = 0, 0,N93 / F93)</f>
        <v>30</v>
      </c>
      <c r="N93" s="3">
        <v>18000</v>
      </c>
      <c r="O93" s="3" t="str" cm="1">
        <f t="array" ref="O93" xml:space="preserve"> _xlfn.SWITCH(Sales[[#This Row],[Subscription Type]],"Basic", "10",,"Premium","10","Business","25","Enterprise","27")</f>
        <v>27</v>
      </c>
      <c r="P93" s="3">
        <f xml:space="preserve"> IF(Sales[[#This Row],[Number of Users]]-Sales[[#This Row],[Licenses Bought]] &gt; 0,Sales[[#This Row],[Number of Users]]-Sales[[#This Row],[Licenses Bought]],0)</f>
        <v>53</v>
      </c>
      <c r="Q93" s="3">
        <f>IF(Sales[[#This Row],[Sales Month]]=MAX(Sales[Sales Month]),Sales[[#This Row],[Upsell $ Per Non-Paying User]]*Sales[[#This Row],[Non-Paying Users]],0)</f>
        <v>0</v>
      </c>
      <c r="R93" s="3" t="str" cm="1">
        <f t="array" ref="R93" xml:space="preserve"> _xlfn.IFS(Sales[[#This Row],[Current Upsell $]]=0," ",Sales[[#This Row],[Current Upsell $]]&gt;=400,"high",Sales[[#This Row],[Current Upsell $]]&gt;=100,"medium",Sales[[#This Row],[Current Upsell $]]&lt;100,"low")</f>
        <v xml:space="preserve"> </v>
      </c>
      <c r="S93" s="3" t="str">
        <f xml:space="preserve"> IF(Sales[[#This Row],[Current Upsell $]]&gt;0,_xlfn.CONCAT(Sales[[#This Row],[Subscription Type]],"  ",Sales[[#This Row],[Upsell Priority]],"  ",TEXT(Sales[[#This Row],[Current Upsell $]],"$#"))," ")</f>
        <v xml:space="preserve"> </v>
      </c>
      <c r="T93" s="3"/>
      <c r="U93" s="1"/>
    </row>
    <row r="94" spans="1:21" x14ac:dyDescent="0.3">
      <c r="A94">
        <v>100007</v>
      </c>
      <c r="B94" t="s">
        <v>2</v>
      </c>
      <c r="C94">
        <v>12</v>
      </c>
      <c r="D94" s="1">
        <v>44378</v>
      </c>
      <c r="E94" s="1">
        <v>44742</v>
      </c>
      <c r="F94" s="3">
        <v>600</v>
      </c>
      <c r="G94" s="3">
        <v>646</v>
      </c>
      <c r="H94" s="1">
        <v>43831</v>
      </c>
      <c r="I94" s="1">
        <v>44378</v>
      </c>
      <c r="J94">
        <v>18</v>
      </c>
      <c r="K94">
        <v>0</v>
      </c>
      <c r="L94" s="1">
        <v>44013</v>
      </c>
      <c r="M94" s="3">
        <f>IF(Sales[[#This Row],[Sales Amount]] = 0, 0,N94 / F94)</f>
        <v>30</v>
      </c>
      <c r="N94" s="3">
        <v>18000</v>
      </c>
      <c r="O94" s="3" t="str" cm="1">
        <f t="array" ref="O94" xml:space="preserve"> _xlfn.SWITCH(Sales[[#This Row],[Subscription Type]],"Basic", "10",,"Premium","10","Business","25","Enterprise","27")</f>
        <v>27</v>
      </c>
      <c r="P94" s="3">
        <f xml:space="preserve"> IF(Sales[[#This Row],[Number of Users]]-Sales[[#This Row],[Licenses Bought]] &gt; 0,Sales[[#This Row],[Number of Users]]-Sales[[#This Row],[Licenses Bought]],0)</f>
        <v>46</v>
      </c>
      <c r="Q94" s="3">
        <f>IF(Sales[[#This Row],[Sales Month]]=MAX(Sales[Sales Month]),Sales[[#This Row],[Upsell $ Per Non-Paying User]]*Sales[[#This Row],[Non-Paying Users]],0)</f>
        <v>0</v>
      </c>
      <c r="R94" s="3" t="str" cm="1">
        <f t="array" ref="R94" xml:space="preserve"> _xlfn.IFS(Sales[[#This Row],[Current Upsell $]]=0," ",Sales[[#This Row],[Current Upsell $]]&gt;=400,"high",Sales[[#This Row],[Current Upsell $]]&gt;=100,"medium",Sales[[#This Row],[Current Upsell $]]&lt;100,"low")</f>
        <v xml:space="preserve"> </v>
      </c>
      <c r="S94" s="3" t="str">
        <f xml:space="preserve"> IF(Sales[[#This Row],[Current Upsell $]]&gt;0,_xlfn.CONCAT(Sales[[#This Row],[Subscription Type]],"  ",Sales[[#This Row],[Upsell Priority]],"  ",TEXT(Sales[[#This Row],[Current Upsell $]],"$#"))," ")</f>
        <v xml:space="preserve"> </v>
      </c>
      <c r="T94" s="3"/>
      <c r="U94" s="1"/>
    </row>
    <row r="95" spans="1:21" x14ac:dyDescent="0.3">
      <c r="A95">
        <v>100007</v>
      </c>
      <c r="B95" t="s">
        <v>2</v>
      </c>
      <c r="C95">
        <v>12</v>
      </c>
      <c r="D95" s="1">
        <v>44378</v>
      </c>
      <c r="E95" s="1">
        <v>44742</v>
      </c>
      <c r="F95" s="3">
        <v>600</v>
      </c>
      <c r="G95" s="3">
        <v>643</v>
      </c>
      <c r="H95" s="1">
        <v>43831</v>
      </c>
      <c r="I95" s="1">
        <v>44378</v>
      </c>
      <c r="J95">
        <v>18</v>
      </c>
      <c r="K95">
        <v>0</v>
      </c>
      <c r="L95" s="1">
        <v>44044</v>
      </c>
      <c r="M95" s="3">
        <f>IF(Sales[[#This Row],[Sales Amount]] = 0, 0,N95 / F95)</f>
        <v>30</v>
      </c>
      <c r="N95" s="3">
        <v>18000</v>
      </c>
      <c r="O95" s="3" t="str" cm="1">
        <f t="array" ref="O95" xml:space="preserve"> _xlfn.SWITCH(Sales[[#This Row],[Subscription Type]],"Basic", "10",,"Premium","10","Business","25","Enterprise","27")</f>
        <v>27</v>
      </c>
      <c r="P95" s="3">
        <f xml:space="preserve"> IF(Sales[[#This Row],[Number of Users]]-Sales[[#This Row],[Licenses Bought]] &gt; 0,Sales[[#This Row],[Number of Users]]-Sales[[#This Row],[Licenses Bought]],0)</f>
        <v>43</v>
      </c>
      <c r="Q95" s="3">
        <f>IF(Sales[[#This Row],[Sales Month]]=MAX(Sales[Sales Month]),Sales[[#This Row],[Upsell $ Per Non-Paying User]]*Sales[[#This Row],[Non-Paying Users]],0)</f>
        <v>0</v>
      </c>
      <c r="R95" s="3" t="str" cm="1">
        <f t="array" ref="R95" xml:space="preserve"> _xlfn.IFS(Sales[[#This Row],[Current Upsell $]]=0," ",Sales[[#This Row],[Current Upsell $]]&gt;=400,"high",Sales[[#This Row],[Current Upsell $]]&gt;=100,"medium",Sales[[#This Row],[Current Upsell $]]&lt;100,"low")</f>
        <v xml:space="preserve"> </v>
      </c>
      <c r="S95" s="3" t="str">
        <f xml:space="preserve"> IF(Sales[[#This Row],[Current Upsell $]]&gt;0,_xlfn.CONCAT(Sales[[#This Row],[Subscription Type]],"  ",Sales[[#This Row],[Upsell Priority]],"  ",TEXT(Sales[[#This Row],[Current Upsell $]],"$#"))," ")</f>
        <v xml:space="preserve"> </v>
      </c>
      <c r="T95" s="3"/>
      <c r="U95" s="1"/>
    </row>
    <row r="96" spans="1:21" x14ac:dyDescent="0.3">
      <c r="A96">
        <v>100007</v>
      </c>
      <c r="B96" t="s">
        <v>2</v>
      </c>
      <c r="C96">
        <v>12</v>
      </c>
      <c r="D96" s="1">
        <v>44378</v>
      </c>
      <c r="E96" s="1">
        <v>44742</v>
      </c>
      <c r="F96" s="3">
        <v>600</v>
      </c>
      <c r="G96" s="3">
        <v>656</v>
      </c>
      <c r="H96" s="1">
        <v>43831</v>
      </c>
      <c r="I96" s="1">
        <v>44378</v>
      </c>
      <c r="J96">
        <v>18</v>
      </c>
      <c r="K96">
        <v>0</v>
      </c>
      <c r="L96" s="1">
        <v>44075</v>
      </c>
      <c r="M96" s="3">
        <f>IF(Sales[[#This Row],[Sales Amount]] = 0, 0,N96 / F96)</f>
        <v>30</v>
      </c>
      <c r="N96" s="3">
        <v>18000</v>
      </c>
      <c r="O96" s="3" t="str" cm="1">
        <f t="array" ref="O96" xml:space="preserve"> _xlfn.SWITCH(Sales[[#This Row],[Subscription Type]],"Basic", "10",,"Premium","10","Business","25","Enterprise","27")</f>
        <v>27</v>
      </c>
      <c r="P96" s="3">
        <f xml:space="preserve"> IF(Sales[[#This Row],[Number of Users]]-Sales[[#This Row],[Licenses Bought]] &gt; 0,Sales[[#This Row],[Number of Users]]-Sales[[#This Row],[Licenses Bought]],0)</f>
        <v>56</v>
      </c>
      <c r="Q96" s="3">
        <f>IF(Sales[[#This Row],[Sales Month]]=MAX(Sales[Sales Month]),Sales[[#This Row],[Upsell $ Per Non-Paying User]]*Sales[[#This Row],[Non-Paying Users]],0)</f>
        <v>0</v>
      </c>
      <c r="R96" s="3" t="str" cm="1">
        <f t="array" ref="R96" xml:space="preserve"> _xlfn.IFS(Sales[[#This Row],[Current Upsell $]]=0," ",Sales[[#This Row],[Current Upsell $]]&gt;=400,"high",Sales[[#This Row],[Current Upsell $]]&gt;=100,"medium",Sales[[#This Row],[Current Upsell $]]&lt;100,"low")</f>
        <v xml:space="preserve"> </v>
      </c>
      <c r="S96" s="3" t="str">
        <f xml:space="preserve"> IF(Sales[[#This Row],[Current Upsell $]]&gt;0,_xlfn.CONCAT(Sales[[#This Row],[Subscription Type]],"  ",Sales[[#This Row],[Upsell Priority]],"  ",TEXT(Sales[[#This Row],[Current Upsell $]],"$#"))," ")</f>
        <v xml:space="preserve"> </v>
      </c>
      <c r="T96" s="3"/>
      <c r="U96" s="1"/>
    </row>
    <row r="97" spans="1:21" x14ac:dyDescent="0.3">
      <c r="A97">
        <v>100007</v>
      </c>
      <c r="B97" t="s">
        <v>2</v>
      </c>
      <c r="C97">
        <v>12</v>
      </c>
      <c r="D97" s="1">
        <v>44378</v>
      </c>
      <c r="E97" s="1">
        <v>44742</v>
      </c>
      <c r="F97" s="3">
        <v>600</v>
      </c>
      <c r="G97" s="3">
        <v>640</v>
      </c>
      <c r="H97" s="1">
        <v>43831</v>
      </c>
      <c r="I97" s="1">
        <v>44378</v>
      </c>
      <c r="J97">
        <v>18</v>
      </c>
      <c r="K97">
        <v>0</v>
      </c>
      <c r="L97" s="1">
        <v>44105</v>
      </c>
      <c r="M97" s="3">
        <f>IF(Sales[[#This Row],[Sales Amount]] = 0, 0,N97 / F97)</f>
        <v>30</v>
      </c>
      <c r="N97" s="3">
        <v>18000</v>
      </c>
      <c r="O97" s="3" t="str" cm="1">
        <f t="array" ref="O97" xml:space="preserve"> _xlfn.SWITCH(Sales[[#This Row],[Subscription Type]],"Basic", "10",,"Premium","10","Business","25","Enterprise","27")</f>
        <v>27</v>
      </c>
      <c r="P97" s="3">
        <f xml:space="preserve"> IF(Sales[[#This Row],[Number of Users]]-Sales[[#This Row],[Licenses Bought]] &gt; 0,Sales[[#This Row],[Number of Users]]-Sales[[#This Row],[Licenses Bought]],0)</f>
        <v>40</v>
      </c>
      <c r="Q97" s="3">
        <f>IF(Sales[[#This Row],[Sales Month]]=MAX(Sales[Sales Month]),Sales[[#This Row],[Upsell $ Per Non-Paying User]]*Sales[[#This Row],[Non-Paying Users]],0)</f>
        <v>0</v>
      </c>
      <c r="R97" s="3" t="str" cm="1">
        <f t="array" ref="R97" xml:space="preserve"> _xlfn.IFS(Sales[[#This Row],[Current Upsell $]]=0," ",Sales[[#This Row],[Current Upsell $]]&gt;=400,"high",Sales[[#This Row],[Current Upsell $]]&gt;=100,"medium",Sales[[#This Row],[Current Upsell $]]&lt;100,"low")</f>
        <v xml:space="preserve"> </v>
      </c>
      <c r="S97" s="3" t="str">
        <f xml:space="preserve"> IF(Sales[[#This Row],[Current Upsell $]]&gt;0,_xlfn.CONCAT(Sales[[#This Row],[Subscription Type]],"  ",Sales[[#This Row],[Upsell Priority]],"  ",TEXT(Sales[[#This Row],[Current Upsell $]],"$#"))," ")</f>
        <v xml:space="preserve"> </v>
      </c>
      <c r="T97" s="3"/>
      <c r="U97" s="1"/>
    </row>
    <row r="98" spans="1:21" x14ac:dyDescent="0.3">
      <c r="A98">
        <v>100007</v>
      </c>
      <c r="B98" t="s">
        <v>2</v>
      </c>
      <c r="C98">
        <v>12</v>
      </c>
      <c r="D98" s="1">
        <v>44378</v>
      </c>
      <c r="E98" s="1">
        <v>44742</v>
      </c>
      <c r="F98" s="3">
        <v>600</v>
      </c>
      <c r="G98" s="3">
        <v>636</v>
      </c>
      <c r="H98" s="1">
        <v>43831</v>
      </c>
      <c r="I98" s="1">
        <v>44378</v>
      </c>
      <c r="J98">
        <v>18</v>
      </c>
      <c r="K98">
        <v>0</v>
      </c>
      <c r="L98" s="1">
        <v>44136</v>
      </c>
      <c r="M98" s="3">
        <f>IF(Sales[[#This Row],[Sales Amount]] = 0, 0,N98 / F98)</f>
        <v>30</v>
      </c>
      <c r="N98" s="3">
        <v>18000</v>
      </c>
      <c r="O98" s="3" t="str" cm="1">
        <f t="array" ref="O98" xml:space="preserve"> _xlfn.SWITCH(Sales[[#This Row],[Subscription Type]],"Basic", "10",,"Premium","10","Business","25","Enterprise","27")</f>
        <v>27</v>
      </c>
      <c r="P98" s="3">
        <f xml:space="preserve"> IF(Sales[[#This Row],[Number of Users]]-Sales[[#This Row],[Licenses Bought]] &gt; 0,Sales[[#This Row],[Number of Users]]-Sales[[#This Row],[Licenses Bought]],0)</f>
        <v>36</v>
      </c>
      <c r="Q98" s="3">
        <f>IF(Sales[[#This Row],[Sales Month]]=MAX(Sales[Sales Month]),Sales[[#This Row],[Upsell $ Per Non-Paying User]]*Sales[[#This Row],[Non-Paying Users]],0)</f>
        <v>0</v>
      </c>
      <c r="R98" s="3" t="str" cm="1">
        <f t="array" ref="R98" xml:space="preserve"> _xlfn.IFS(Sales[[#This Row],[Current Upsell $]]=0," ",Sales[[#This Row],[Current Upsell $]]&gt;=400,"high",Sales[[#This Row],[Current Upsell $]]&gt;=100,"medium",Sales[[#This Row],[Current Upsell $]]&lt;100,"low")</f>
        <v xml:space="preserve"> </v>
      </c>
      <c r="S98" s="3" t="str">
        <f xml:space="preserve"> IF(Sales[[#This Row],[Current Upsell $]]&gt;0,_xlfn.CONCAT(Sales[[#This Row],[Subscription Type]],"  ",Sales[[#This Row],[Upsell Priority]],"  ",TEXT(Sales[[#This Row],[Current Upsell $]],"$#"))," ")</f>
        <v xml:space="preserve"> </v>
      </c>
      <c r="T98" s="3"/>
      <c r="U98" s="1"/>
    </row>
    <row r="99" spans="1:21" x14ac:dyDescent="0.3">
      <c r="A99">
        <v>100007</v>
      </c>
      <c r="B99" t="s">
        <v>2</v>
      </c>
      <c r="C99">
        <v>12</v>
      </c>
      <c r="D99" s="1">
        <v>44378</v>
      </c>
      <c r="E99" s="1">
        <v>44742</v>
      </c>
      <c r="F99" s="3">
        <v>600</v>
      </c>
      <c r="G99" s="3">
        <v>641</v>
      </c>
      <c r="H99" s="1">
        <v>43831</v>
      </c>
      <c r="I99" s="1">
        <v>44378</v>
      </c>
      <c r="J99">
        <v>18</v>
      </c>
      <c r="K99">
        <v>0</v>
      </c>
      <c r="L99" s="1">
        <v>44166</v>
      </c>
      <c r="M99" s="3">
        <f>IF(Sales[[#This Row],[Sales Amount]] = 0, 0,N99 / F99)</f>
        <v>30</v>
      </c>
      <c r="N99" s="3">
        <v>18000</v>
      </c>
      <c r="O99" s="3" t="str" cm="1">
        <f t="array" ref="O99" xml:space="preserve"> _xlfn.SWITCH(Sales[[#This Row],[Subscription Type]],"Basic", "10",,"Premium","10","Business","25","Enterprise","27")</f>
        <v>27</v>
      </c>
      <c r="P99" s="3">
        <f xml:space="preserve"> IF(Sales[[#This Row],[Number of Users]]-Sales[[#This Row],[Licenses Bought]] &gt; 0,Sales[[#This Row],[Number of Users]]-Sales[[#This Row],[Licenses Bought]],0)</f>
        <v>41</v>
      </c>
      <c r="Q99" s="3">
        <f>IF(Sales[[#This Row],[Sales Month]]=MAX(Sales[Sales Month]),Sales[[#This Row],[Upsell $ Per Non-Paying User]]*Sales[[#This Row],[Non-Paying Users]],0)</f>
        <v>0</v>
      </c>
      <c r="R99" s="3" t="str" cm="1">
        <f t="array" ref="R99" xml:space="preserve"> _xlfn.IFS(Sales[[#This Row],[Current Upsell $]]=0," ",Sales[[#This Row],[Current Upsell $]]&gt;=400,"high",Sales[[#This Row],[Current Upsell $]]&gt;=100,"medium",Sales[[#This Row],[Current Upsell $]]&lt;100,"low")</f>
        <v xml:space="preserve"> </v>
      </c>
      <c r="S99" s="3" t="str">
        <f xml:space="preserve"> IF(Sales[[#This Row],[Current Upsell $]]&gt;0,_xlfn.CONCAT(Sales[[#This Row],[Subscription Type]],"  ",Sales[[#This Row],[Upsell Priority]],"  ",TEXT(Sales[[#This Row],[Current Upsell $]],"$#"))," ")</f>
        <v xml:space="preserve"> </v>
      </c>
      <c r="T99" s="3"/>
      <c r="U99" s="1"/>
    </row>
    <row r="100" spans="1:21" x14ac:dyDescent="0.3">
      <c r="A100">
        <v>100007</v>
      </c>
      <c r="B100" t="s">
        <v>2</v>
      </c>
      <c r="C100">
        <v>12</v>
      </c>
      <c r="D100" s="1">
        <v>44378</v>
      </c>
      <c r="E100" s="1">
        <v>44742</v>
      </c>
      <c r="F100" s="3">
        <v>600</v>
      </c>
      <c r="G100" s="3">
        <v>657</v>
      </c>
      <c r="H100" s="1">
        <v>43831</v>
      </c>
      <c r="I100" s="1">
        <v>44378</v>
      </c>
      <c r="J100">
        <v>18</v>
      </c>
      <c r="K100">
        <v>0</v>
      </c>
      <c r="L100" s="1">
        <v>44197</v>
      </c>
      <c r="M100" s="3">
        <f>IF(Sales[[#This Row],[Sales Amount]] = 0, 0,N100 / F100)</f>
        <v>30</v>
      </c>
      <c r="N100" s="3">
        <v>18000</v>
      </c>
      <c r="O100" s="3" t="str" cm="1">
        <f t="array" ref="O100" xml:space="preserve"> _xlfn.SWITCH(Sales[[#This Row],[Subscription Type]],"Basic", "10",,"Premium","10","Business","25","Enterprise","27")</f>
        <v>27</v>
      </c>
      <c r="P100" s="3">
        <f xml:space="preserve"> IF(Sales[[#This Row],[Number of Users]]-Sales[[#This Row],[Licenses Bought]] &gt; 0,Sales[[#This Row],[Number of Users]]-Sales[[#This Row],[Licenses Bought]],0)</f>
        <v>57</v>
      </c>
      <c r="Q100" s="3">
        <f>IF(Sales[[#This Row],[Sales Month]]=MAX(Sales[Sales Month]),Sales[[#This Row],[Upsell $ Per Non-Paying User]]*Sales[[#This Row],[Non-Paying Users]],0)</f>
        <v>0</v>
      </c>
      <c r="R100" s="3" t="str" cm="1">
        <f t="array" ref="R100" xml:space="preserve"> _xlfn.IFS(Sales[[#This Row],[Current Upsell $]]=0," ",Sales[[#This Row],[Current Upsell $]]&gt;=400,"high",Sales[[#This Row],[Current Upsell $]]&gt;=100,"medium",Sales[[#This Row],[Current Upsell $]]&lt;100,"low")</f>
        <v xml:space="preserve"> </v>
      </c>
      <c r="S100" s="3" t="str">
        <f xml:space="preserve"> IF(Sales[[#This Row],[Current Upsell $]]&gt;0,_xlfn.CONCAT(Sales[[#This Row],[Subscription Type]],"  ",Sales[[#This Row],[Upsell Priority]],"  ",TEXT(Sales[[#This Row],[Current Upsell $]],"$#"))," ")</f>
        <v xml:space="preserve"> </v>
      </c>
      <c r="T100" s="3"/>
      <c r="U100" s="1"/>
    </row>
    <row r="101" spans="1:21" x14ac:dyDescent="0.3">
      <c r="A101">
        <v>100007</v>
      </c>
      <c r="B101" t="s">
        <v>2</v>
      </c>
      <c r="C101">
        <v>12</v>
      </c>
      <c r="D101" s="1">
        <v>44378</v>
      </c>
      <c r="E101" s="1">
        <v>44742</v>
      </c>
      <c r="F101" s="3">
        <v>600</v>
      </c>
      <c r="G101" s="3">
        <v>642</v>
      </c>
      <c r="H101" s="1">
        <v>43831</v>
      </c>
      <c r="I101" s="1">
        <v>44378</v>
      </c>
      <c r="J101">
        <v>18</v>
      </c>
      <c r="K101">
        <v>0</v>
      </c>
      <c r="L101" s="1">
        <v>44228</v>
      </c>
      <c r="M101" s="3">
        <f>IF(Sales[[#This Row],[Sales Amount]] = 0, 0,N101 / F101)</f>
        <v>30</v>
      </c>
      <c r="N101" s="3">
        <v>18000</v>
      </c>
      <c r="O101" s="3" t="str" cm="1">
        <f t="array" ref="O101" xml:space="preserve"> _xlfn.SWITCH(Sales[[#This Row],[Subscription Type]],"Basic", "10",,"Premium","10","Business","25","Enterprise","27")</f>
        <v>27</v>
      </c>
      <c r="P101" s="3">
        <f xml:space="preserve"> IF(Sales[[#This Row],[Number of Users]]-Sales[[#This Row],[Licenses Bought]] &gt; 0,Sales[[#This Row],[Number of Users]]-Sales[[#This Row],[Licenses Bought]],0)</f>
        <v>42</v>
      </c>
      <c r="Q101" s="3">
        <f>IF(Sales[[#This Row],[Sales Month]]=MAX(Sales[Sales Month]),Sales[[#This Row],[Upsell $ Per Non-Paying User]]*Sales[[#This Row],[Non-Paying Users]],0)</f>
        <v>0</v>
      </c>
      <c r="R101" s="3" t="str" cm="1">
        <f t="array" ref="R101" xml:space="preserve"> _xlfn.IFS(Sales[[#This Row],[Current Upsell $]]=0," ",Sales[[#This Row],[Current Upsell $]]&gt;=400,"high",Sales[[#This Row],[Current Upsell $]]&gt;=100,"medium",Sales[[#This Row],[Current Upsell $]]&lt;100,"low")</f>
        <v xml:space="preserve"> </v>
      </c>
      <c r="S101" s="3" t="str">
        <f xml:space="preserve"> IF(Sales[[#This Row],[Current Upsell $]]&gt;0,_xlfn.CONCAT(Sales[[#This Row],[Subscription Type]],"  ",Sales[[#This Row],[Upsell Priority]],"  ",TEXT(Sales[[#This Row],[Current Upsell $]],"$#"))," ")</f>
        <v xml:space="preserve"> </v>
      </c>
      <c r="T101" s="3"/>
      <c r="U101" s="1"/>
    </row>
    <row r="102" spans="1:21" x14ac:dyDescent="0.3">
      <c r="A102">
        <v>100007</v>
      </c>
      <c r="B102" t="s">
        <v>2</v>
      </c>
      <c r="C102">
        <v>12</v>
      </c>
      <c r="D102" s="1">
        <v>44378</v>
      </c>
      <c r="E102" s="1">
        <v>44742</v>
      </c>
      <c r="F102" s="3">
        <v>600</v>
      </c>
      <c r="G102" s="3">
        <v>655</v>
      </c>
      <c r="H102" s="1">
        <v>43831</v>
      </c>
      <c r="I102" s="1">
        <v>44378</v>
      </c>
      <c r="J102">
        <v>18</v>
      </c>
      <c r="K102">
        <v>0</v>
      </c>
      <c r="L102" s="1">
        <v>44256</v>
      </c>
      <c r="M102" s="3">
        <f>IF(Sales[[#This Row],[Sales Amount]] = 0, 0,N102 / F102)</f>
        <v>30</v>
      </c>
      <c r="N102" s="3">
        <v>18000</v>
      </c>
      <c r="O102" s="3" t="str" cm="1">
        <f t="array" ref="O102" xml:space="preserve"> _xlfn.SWITCH(Sales[[#This Row],[Subscription Type]],"Basic", "10",,"Premium","10","Business","25","Enterprise","27")</f>
        <v>27</v>
      </c>
      <c r="P102" s="3">
        <f xml:space="preserve"> IF(Sales[[#This Row],[Number of Users]]-Sales[[#This Row],[Licenses Bought]] &gt; 0,Sales[[#This Row],[Number of Users]]-Sales[[#This Row],[Licenses Bought]],0)</f>
        <v>55</v>
      </c>
      <c r="Q102" s="3">
        <f>IF(Sales[[#This Row],[Sales Month]]=MAX(Sales[Sales Month]),Sales[[#This Row],[Upsell $ Per Non-Paying User]]*Sales[[#This Row],[Non-Paying Users]],0)</f>
        <v>0</v>
      </c>
      <c r="R102" s="3" t="str" cm="1">
        <f t="array" ref="R102" xml:space="preserve"> _xlfn.IFS(Sales[[#This Row],[Current Upsell $]]=0," ",Sales[[#This Row],[Current Upsell $]]&gt;=400,"high",Sales[[#This Row],[Current Upsell $]]&gt;=100,"medium",Sales[[#This Row],[Current Upsell $]]&lt;100,"low")</f>
        <v xml:space="preserve"> </v>
      </c>
      <c r="S102" s="3" t="str">
        <f xml:space="preserve"> IF(Sales[[#This Row],[Current Upsell $]]&gt;0,_xlfn.CONCAT(Sales[[#This Row],[Subscription Type]],"  ",Sales[[#This Row],[Upsell Priority]],"  ",TEXT(Sales[[#This Row],[Current Upsell $]],"$#"))," ")</f>
        <v xml:space="preserve"> </v>
      </c>
      <c r="T102" s="3"/>
      <c r="U102" s="1"/>
    </row>
    <row r="103" spans="1:21" x14ac:dyDescent="0.3">
      <c r="A103">
        <v>100007</v>
      </c>
      <c r="B103" t="s">
        <v>2</v>
      </c>
      <c r="C103">
        <v>12</v>
      </c>
      <c r="D103" s="1">
        <v>44378</v>
      </c>
      <c r="E103" s="1">
        <v>44742</v>
      </c>
      <c r="F103" s="3">
        <v>600</v>
      </c>
      <c r="G103" s="3">
        <v>677</v>
      </c>
      <c r="H103" s="1">
        <v>43831</v>
      </c>
      <c r="I103" s="1">
        <v>44378</v>
      </c>
      <c r="J103">
        <v>18</v>
      </c>
      <c r="K103">
        <v>0</v>
      </c>
      <c r="L103" s="1">
        <v>44287</v>
      </c>
      <c r="M103" s="3">
        <f>IF(Sales[[#This Row],[Sales Amount]] = 0, 0,N103 / F103)</f>
        <v>30</v>
      </c>
      <c r="N103" s="3">
        <v>18000</v>
      </c>
      <c r="O103" s="3" t="str" cm="1">
        <f t="array" ref="O103" xml:space="preserve"> _xlfn.SWITCH(Sales[[#This Row],[Subscription Type]],"Basic", "10",,"Premium","10","Business","25","Enterprise","27")</f>
        <v>27</v>
      </c>
      <c r="P103" s="3">
        <f xml:space="preserve"> IF(Sales[[#This Row],[Number of Users]]-Sales[[#This Row],[Licenses Bought]] &gt; 0,Sales[[#This Row],[Number of Users]]-Sales[[#This Row],[Licenses Bought]],0)</f>
        <v>77</v>
      </c>
      <c r="Q103" s="3">
        <f>IF(Sales[[#This Row],[Sales Month]]=MAX(Sales[Sales Month]),Sales[[#This Row],[Upsell $ Per Non-Paying User]]*Sales[[#This Row],[Non-Paying Users]],0)</f>
        <v>0</v>
      </c>
      <c r="R103" s="3" t="str" cm="1">
        <f t="array" ref="R103" xml:space="preserve"> _xlfn.IFS(Sales[[#This Row],[Current Upsell $]]=0," ",Sales[[#This Row],[Current Upsell $]]&gt;=400,"high",Sales[[#This Row],[Current Upsell $]]&gt;=100,"medium",Sales[[#This Row],[Current Upsell $]]&lt;100,"low")</f>
        <v xml:space="preserve"> </v>
      </c>
      <c r="S103" s="3" t="str">
        <f xml:space="preserve"> IF(Sales[[#This Row],[Current Upsell $]]&gt;0,_xlfn.CONCAT(Sales[[#This Row],[Subscription Type]],"  ",Sales[[#This Row],[Upsell Priority]],"  ",TEXT(Sales[[#This Row],[Current Upsell $]],"$#"))," ")</f>
        <v xml:space="preserve"> </v>
      </c>
      <c r="T103" s="3"/>
      <c r="U103" s="1"/>
    </row>
    <row r="104" spans="1:21" x14ac:dyDescent="0.3">
      <c r="A104">
        <v>100007</v>
      </c>
      <c r="B104" t="s">
        <v>2</v>
      </c>
      <c r="C104">
        <v>12</v>
      </c>
      <c r="D104" s="1">
        <v>44378</v>
      </c>
      <c r="E104" s="1">
        <v>44742</v>
      </c>
      <c r="F104" s="3">
        <v>600</v>
      </c>
      <c r="G104" s="3">
        <v>682</v>
      </c>
      <c r="H104" s="1">
        <v>43831</v>
      </c>
      <c r="I104" s="1">
        <v>44378</v>
      </c>
      <c r="J104">
        <v>18</v>
      </c>
      <c r="K104">
        <v>0</v>
      </c>
      <c r="L104" s="1">
        <v>44317</v>
      </c>
      <c r="M104" s="3">
        <f>IF(Sales[[#This Row],[Sales Amount]] = 0, 0,N104 / F104)</f>
        <v>30</v>
      </c>
      <c r="N104" s="3">
        <v>18000</v>
      </c>
      <c r="O104" s="3" t="str" cm="1">
        <f t="array" ref="O104" xml:space="preserve"> _xlfn.SWITCH(Sales[[#This Row],[Subscription Type]],"Basic", "10",,"Premium","10","Business","25","Enterprise","27")</f>
        <v>27</v>
      </c>
      <c r="P104" s="3">
        <f xml:space="preserve"> IF(Sales[[#This Row],[Number of Users]]-Sales[[#This Row],[Licenses Bought]] &gt; 0,Sales[[#This Row],[Number of Users]]-Sales[[#This Row],[Licenses Bought]],0)</f>
        <v>82</v>
      </c>
      <c r="Q104" s="3">
        <f>IF(Sales[[#This Row],[Sales Month]]=MAX(Sales[Sales Month]),Sales[[#This Row],[Upsell $ Per Non-Paying User]]*Sales[[#This Row],[Non-Paying Users]],0)</f>
        <v>0</v>
      </c>
      <c r="R104" s="3" t="str" cm="1">
        <f t="array" ref="R104" xml:space="preserve"> _xlfn.IFS(Sales[[#This Row],[Current Upsell $]]=0," ",Sales[[#This Row],[Current Upsell $]]&gt;=400,"high",Sales[[#This Row],[Current Upsell $]]&gt;=100,"medium",Sales[[#This Row],[Current Upsell $]]&lt;100,"low")</f>
        <v xml:space="preserve"> </v>
      </c>
      <c r="S104" s="3" t="str">
        <f xml:space="preserve"> IF(Sales[[#This Row],[Current Upsell $]]&gt;0,_xlfn.CONCAT(Sales[[#This Row],[Subscription Type]],"  ",Sales[[#This Row],[Upsell Priority]],"  ",TEXT(Sales[[#This Row],[Current Upsell $]],"$#"))," ")</f>
        <v xml:space="preserve"> </v>
      </c>
      <c r="T104" s="3"/>
      <c r="U104" s="1"/>
    </row>
    <row r="105" spans="1:21" x14ac:dyDescent="0.3">
      <c r="A105">
        <v>100007</v>
      </c>
      <c r="B105" t="s">
        <v>2</v>
      </c>
      <c r="C105">
        <v>12</v>
      </c>
      <c r="D105" s="1">
        <v>44378</v>
      </c>
      <c r="E105" s="1">
        <v>44742</v>
      </c>
      <c r="F105" s="3">
        <v>600</v>
      </c>
      <c r="G105" s="3">
        <v>687</v>
      </c>
      <c r="H105" s="1">
        <v>43831</v>
      </c>
      <c r="I105" s="1">
        <v>44378</v>
      </c>
      <c r="J105">
        <v>18</v>
      </c>
      <c r="K105">
        <v>0</v>
      </c>
      <c r="L105" s="1">
        <v>44348</v>
      </c>
      <c r="M105" s="3">
        <f>IF(Sales[[#This Row],[Sales Amount]] = 0, 0,N105 / F105)</f>
        <v>30</v>
      </c>
      <c r="N105" s="3">
        <v>18000</v>
      </c>
      <c r="O105" s="3" t="str" cm="1">
        <f t="array" ref="O105" xml:space="preserve"> _xlfn.SWITCH(Sales[[#This Row],[Subscription Type]],"Basic", "10",,"Premium","10","Business","25","Enterprise","27")</f>
        <v>27</v>
      </c>
      <c r="P105" s="3">
        <f xml:space="preserve"> IF(Sales[[#This Row],[Number of Users]]-Sales[[#This Row],[Licenses Bought]] &gt; 0,Sales[[#This Row],[Number of Users]]-Sales[[#This Row],[Licenses Bought]],0)</f>
        <v>87</v>
      </c>
      <c r="Q105" s="3">
        <f>IF(Sales[[#This Row],[Sales Month]]=MAX(Sales[Sales Month]),Sales[[#This Row],[Upsell $ Per Non-Paying User]]*Sales[[#This Row],[Non-Paying Users]],0)</f>
        <v>2349</v>
      </c>
      <c r="R105" s="3" t="str" cm="1">
        <f t="array" ref="R105" xml:space="preserve"> _xlfn.IFS(Sales[[#This Row],[Current Upsell $]]=0," ",Sales[[#This Row],[Current Upsell $]]&gt;=400,"high",Sales[[#This Row],[Current Upsell $]]&gt;=100,"medium",Sales[[#This Row],[Current Upsell $]]&lt;100,"low")</f>
        <v>high</v>
      </c>
      <c r="S105" s="3" t="str">
        <f xml:space="preserve"> IF(Sales[[#This Row],[Current Upsell $]]&gt;0,_xlfn.CONCAT(Sales[[#This Row],[Subscription Type]],"  ",Sales[[#This Row],[Upsell Priority]],"  ",TEXT(Sales[[#This Row],[Current Upsell $]],"$#"))," ")</f>
        <v>Enterprise  high  $2349</v>
      </c>
      <c r="T105" s="3"/>
      <c r="U105" s="1"/>
    </row>
    <row r="106" spans="1:21" x14ac:dyDescent="0.3">
      <c r="A106">
        <v>100008</v>
      </c>
      <c r="B106" t="s">
        <v>3</v>
      </c>
      <c r="D106" s="1"/>
      <c r="E106" s="1"/>
      <c r="F106" s="3">
        <v>0</v>
      </c>
      <c r="G106" s="3">
        <v>2</v>
      </c>
      <c r="H106" s="1">
        <v>43831</v>
      </c>
      <c r="I106" s="1">
        <v>44378</v>
      </c>
      <c r="J106">
        <v>18</v>
      </c>
      <c r="K106">
        <v>0</v>
      </c>
      <c r="L106" s="1">
        <v>43831</v>
      </c>
      <c r="M106" s="3">
        <f>IF(Sales[[#This Row],[Sales Amount]] = 0, 0,N106 / F106)</f>
        <v>0</v>
      </c>
      <c r="N106" s="3">
        <v>0</v>
      </c>
      <c r="O106" s="3" t="str" cm="1">
        <f t="array" ref="O106" xml:space="preserve"> _xlfn.SWITCH(Sales[[#This Row],[Subscription Type]],"Basic", "10",,"Premium","10","Business","25","Enterprise","27")</f>
        <v>10</v>
      </c>
      <c r="P106" s="3">
        <f xml:space="preserve"> IF(Sales[[#This Row],[Number of Users]]-Sales[[#This Row],[Licenses Bought]] &gt; 0,Sales[[#This Row],[Number of Users]]-Sales[[#This Row],[Licenses Bought]],0)</f>
        <v>2</v>
      </c>
      <c r="Q106" s="3">
        <f>IF(Sales[[#This Row],[Sales Month]]=MAX(Sales[Sales Month]),Sales[[#This Row],[Upsell $ Per Non-Paying User]]*Sales[[#This Row],[Non-Paying Users]],0)</f>
        <v>0</v>
      </c>
      <c r="R106" s="3" t="str" cm="1">
        <f t="array" ref="R106" xml:space="preserve"> _xlfn.IFS(Sales[[#This Row],[Current Upsell $]]=0," ",Sales[[#This Row],[Current Upsell $]]&gt;=400,"high",Sales[[#This Row],[Current Upsell $]]&gt;=100,"medium",Sales[[#This Row],[Current Upsell $]]&lt;100,"low")</f>
        <v xml:space="preserve"> </v>
      </c>
      <c r="S106" s="3" t="str">
        <f xml:space="preserve"> IF(Sales[[#This Row],[Current Upsell $]]&gt;0,_xlfn.CONCAT(Sales[[#This Row],[Subscription Type]],"  ",Sales[[#This Row],[Upsell Priority]],"  ",TEXT(Sales[[#This Row],[Current Upsell $]],"$#"))," ")</f>
        <v xml:space="preserve"> </v>
      </c>
      <c r="T106" s="3"/>
      <c r="U106" s="1"/>
    </row>
    <row r="107" spans="1:21" x14ac:dyDescent="0.3">
      <c r="A107">
        <v>100008</v>
      </c>
      <c r="B107" t="s">
        <v>0</v>
      </c>
      <c r="D107" s="1"/>
      <c r="E107" s="1"/>
      <c r="F107" s="3">
        <v>1</v>
      </c>
      <c r="G107" s="3">
        <v>2</v>
      </c>
      <c r="H107" s="1">
        <v>43831</v>
      </c>
      <c r="I107" s="1">
        <v>44378</v>
      </c>
      <c r="J107">
        <v>18</v>
      </c>
      <c r="K107">
        <v>0</v>
      </c>
      <c r="L107" s="1">
        <v>43862</v>
      </c>
      <c r="M107" s="3">
        <f>IF(Sales[[#This Row],[Sales Amount]] = 0, 0,N107 / F107)</f>
        <v>10</v>
      </c>
      <c r="N107" s="3">
        <v>10</v>
      </c>
      <c r="O107" s="3" t="str" cm="1">
        <f t="array" ref="O107" xml:space="preserve"> _xlfn.SWITCH(Sales[[#This Row],[Subscription Type]],"Basic", "10",,"Premium","10","Business","25","Enterprise","27")</f>
        <v>27</v>
      </c>
      <c r="P107" s="3">
        <f xml:space="preserve"> IF(Sales[[#This Row],[Number of Users]]-Sales[[#This Row],[Licenses Bought]] &gt; 0,Sales[[#This Row],[Number of Users]]-Sales[[#This Row],[Licenses Bought]],0)</f>
        <v>1</v>
      </c>
      <c r="Q107" s="3">
        <f>IF(Sales[[#This Row],[Sales Month]]=MAX(Sales[Sales Month]),Sales[[#This Row],[Upsell $ Per Non-Paying User]]*Sales[[#This Row],[Non-Paying Users]],0)</f>
        <v>0</v>
      </c>
      <c r="R107" s="3" t="str" cm="1">
        <f t="array" ref="R107" xml:space="preserve"> _xlfn.IFS(Sales[[#This Row],[Current Upsell $]]=0," ",Sales[[#This Row],[Current Upsell $]]&gt;=400,"high",Sales[[#This Row],[Current Upsell $]]&gt;=100,"medium",Sales[[#This Row],[Current Upsell $]]&lt;100,"low")</f>
        <v xml:space="preserve"> </v>
      </c>
      <c r="S107" s="3" t="str">
        <f xml:space="preserve"> IF(Sales[[#This Row],[Current Upsell $]]&gt;0,_xlfn.CONCAT(Sales[[#This Row],[Subscription Type]],"  ",Sales[[#This Row],[Upsell Priority]],"  ",TEXT(Sales[[#This Row],[Current Upsell $]],"$#"))," ")</f>
        <v xml:space="preserve"> </v>
      </c>
      <c r="T107" s="3"/>
      <c r="U107" s="1"/>
    </row>
    <row r="108" spans="1:21" x14ac:dyDescent="0.3">
      <c r="A108">
        <v>100008</v>
      </c>
      <c r="B108" t="s">
        <v>0</v>
      </c>
      <c r="D108" s="1"/>
      <c r="E108" s="1"/>
      <c r="F108" s="3">
        <v>1</v>
      </c>
      <c r="G108" s="3">
        <v>2</v>
      </c>
      <c r="H108" s="1">
        <v>43831</v>
      </c>
      <c r="I108" s="1">
        <v>44378</v>
      </c>
      <c r="J108">
        <v>18</v>
      </c>
      <c r="K108">
        <v>0</v>
      </c>
      <c r="L108" s="1">
        <v>43891</v>
      </c>
      <c r="M108" s="3">
        <f>IF(Sales[[#This Row],[Sales Amount]] = 0, 0,N108 / F108)</f>
        <v>10</v>
      </c>
      <c r="N108" s="3">
        <v>10</v>
      </c>
      <c r="O108" s="3" t="str" cm="1">
        <f t="array" ref="O108" xml:space="preserve"> _xlfn.SWITCH(Sales[[#This Row],[Subscription Type]],"Basic", "10",,"Premium","10","Business","25","Enterprise","27")</f>
        <v>27</v>
      </c>
      <c r="P108" s="3">
        <f xml:space="preserve"> IF(Sales[[#This Row],[Number of Users]]-Sales[[#This Row],[Licenses Bought]] &gt; 0,Sales[[#This Row],[Number of Users]]-Sales[[#This Row],[Licenses Bought]],0)</f>
        <v>1</v>
      </c>
      <c r="Q108" s="3">
        <f>IF(Sales[[#This Row],[Sales Month]]=MAX(Sales[Sales Month]),Sales[[#This Row],[Upsell $ Per Non-Paying User]]*Sales[[#This Row],[Non-Paying Users]],0)</f>
        <v>0</v>
      </c>
      <c r="R108" s="3" t="str" cm="1">
        <f t="array" ref="R108" xml:space="preserve"> _xlfn.IFS(Sales[[#This Row],[Current Upsell $]]=0," ",Sales[[#This Row],[Current Upsell $]]&gt;=400,"high",Sales[[#This Row],[Current Upsell $]]&gt;=100,"medium",Sales[[#This Row],[Current Upsell $]]&lt;100,"low")</f>
        <v xml:space="preserve"> </v>
      </c>
      <c r="S108" s="3" t="str">
        <f xml:space="preserve"> IF(Sales[[#This Row],[Current Upsell $]]&gt;0,_xlfn.CONCAT(Sales[[#This Row],[Subscription Type]],"  ",Sales[[#This Row],[Upsell Priority]],"  ",TEXT(Sales[[#This Row],[Current Upsell $]],"$#"))," ")</f>
        <v xml:space="preserve"> </v>
      </c>
      <c r="T108" s="3"/>
      <c r="U108" s="1"/>
    </row>
    <row r="109" spans="1:21" x14ac:dyDescent="0.3">
      <c r="A109">
        <v>100008</v>
      </c>
      <c r="B109" t="s">
        <v>0</v>
      </c>
      <c r="D109" s="1"/>
      <c r="E109" s="1"/>
      <c r="F109" s="3">
        <v>1</v>
      </c>
      <c r="G109" s="3">
        <v>2</v>
      </c>
      <c r="H109" s="1">
        <v>43831</v>
      </c>
      <c r="I109" s="1">
        <v>44378</v>
      </c>
      <c r="J109">
        <v>18</v>
      </c>
      <c r="K109">
        <v>0</v>
      </c>
      <c r="L109" s="1">
        <v>43922</v>
      </c>
      <c r="M109" s="3">
        <f>IF(Sales[[#This Row],[Sales Amount]] = 0, 0,N109 / F109)</f>
        <v>10</v>
      </c>
      <c r="N109" s="3">
        <v>10</v>
      </c>
      <c r="O109" s="3" t="str" cm="1">
        <f t="array" ref="O109" xml:space="preserve"> _xlfn.SWITCH(Sales[[#This Row],[Subscription Type]],"Basic", "10",,"Premium","10","Business","25","Enterprise","27")</f>
        <v>27</v>
      </c>
      <c r="P109" s="3">
        <f xml:space="preserve"> IF(Sales[[#This Row],[Number of Users]]-Sales[[#This Row],[Licenses Bought]] &gt; 0,Sales[[#This Row],[Number of Users]]-Sales[[#This Row],[Licenses Bought]],0)</f>
        <v>1</v>
      </c>
      <c r="Q109" s="3">
        <f>IF(Sales[[#This Row],[Sales Month]]=MAX(Sales[Sales Month]),Sales[[#This Row],[Upsell $ Per Non-Paying User]]*Sales[[#This Row],[Non-Paying Users]],0)</f>
        <v>0</v>
      </c>
      <c r="R109" s="3" t="str" cm="1">
        <f t="array" ref="R109" xml:space="preserve"> _xlfn.IFS(Sales[[#This Row],[Current Upsell $]]=0," ",Sales[[#This Row],[Current Upsell $]]&gt;=400,"high",Sales[[#This Row],[Current Upsell $]]&gt;=100,"medium",Sales[[#This Row],[Current Upsell $]]&lt;100,"low")</f>
        <v xml:space="preserve"> </v>
      </c>
      <c r="S109" s="3" t="str">
        <f xml:space="preserve"> IF(Sales[[#This Row],[Current Upsell $]]&gt;0,_xlfn.CONCAT(Sales[[#This Row],[Subscription Type]],"  ",Sales[[#This Row],[Upsell Priority]],"  ",TEXT(Sales[[#This Row],[Current Upsell $]],"$#"))," ")</f>
        <v xml:space="preserve"> </v>
      </c>
      <c r="T109" s="3"/>
      <c r="U109" s="1"/>
    </row>
    <row r="110" spans="1:21" x14ac:dyDescent="0.3">
      <c r="A110">
        <v>100008</v>
      </c>
      <c r="B110" t="s">
        <v>0</v>
      </c>
      <c r="D110" s="1"/>
      <c r="E110" s="1"/>
      <c r="F110" s="3">
        <v>1</v>
      </c>
      <c r="G110" s="3">
        <v>2</v>
      </c>
      <c r="H110" s="1">
        <v>43831</v>
      </c>
      <c r="I110" s="1">
        <v>44378</v>
      </c>
      <c r="J110">
        <v>18</v>
      </c>
      <c r="K110">
        <v>0</v>
      </c>
      <c r="L110" s="1">
        <v>43952</v>
      </c>
      <c r="M110" s="3">
        <f>IF(Sales[[#This Row],[Sales Amount]] = 0, 0,N110 / F110)</f>
        <v>10</v>
      </c>
      <c r="N110" s="3">
        <v>10</v>
      </c>
      <c r="O110" s="3" t="str" cm="1">
        <f t="array" ref="O110" xml:space="preserve"> _xlfn.SWITCH(Sales[[#This Row],[Subscription Type]],"Basic", "10",,"Premium","10","Business","25","Enterprise","27")</f>
        <v>27</v>
      </c>
      <c r="P110" s="3">
        <f xml:space="preserve"> IF(Sales[[#This Row],[Number of Users]]-Sales[[#This Row],[Licenses Bought]] &gt; 0,Sales[[#This Row],[Number of Users]]-Sales[[#This Row],[Licenses Bought]],0)</f>
        <v>1</v>
      </c>
      <c r="Q110" s="3">
        <f>IF(Sales[[#This Row],[Sales Month]]=MAX(Sales[Sales Month]),Sales[[#This Row],[Upsell $ Per Non-Paying User]]*Sales[[#This Row],[Non-Paying Users]],0)</f>
        <v>0</v>
      </c>
      <c r="R110" s="3" t="str" cm="1">
        <f t="array" ref="R110" xml:space="preserve"> _xlfn.IFS(Sales[[#This Row],[Current Upsell $]]=0," ",Sales[[#This Row],[Current Upsell $]]&gt;=400,"high",Sales[[#This Row],[Current Upsell $]]&gt;=100,"medium",Sales[[#This Row],[Current Upsell $]]&lt;100,"low")</f>
        <v xml:space="preserve"> </v>
      </c>
      <c r="S110" s="3" t="str">
        <f xml:space="preserve"> IF(Sales[[#This Row],[Current Upsell $]]&gt;0,_xlfn.CONCAT(Sales[[#This Row],[Subscription Type]],"  ",Sales[[#This Row],[Upsell Priority]],"  ",TEXT(Sales[[#This Row],[Current Upsell $]],"$#"))," ")</f>
        <v xml:space="preserve"> </v>
      </c>
      <c r="T110" s="3"/>
      <c r="U110" s="1"/>
    </row>
    <row r="111" spans="1:21" x14ac:dyDescent="0.3">
      <c r="A111">
        <v>100008</v>
      </c>
      <c r="B111" t="s">
        <v>0</v>
      </c>
      <c r="D111" s="1"/>
      <c r="E111" s="1"/>
      <c r="F111" s="3">
        <v>1</v>
      </c>
      <c r="G111" s="3">
        <v>2</v>
      </c>
      <c r="H111" s="1">
        <v>43831</v>
      </c>
      <c r="I111" s="1">
        <v>44378</v>
      </c>
      <c r="J111">
        <v>18</v>
      </c>
      <c r="K111">
        <v>0</v>
      </c>
      <c r="L111" s="1">
        <v>43983</v>
      </c>
      <c r="M111" s="3">
        <f>IF(Sales[[#This Row],[Sales Amount]] = 0, 0,N111 / F111)</f>
        <v>10</v>
      </c>
      <c r="N111" s="3">
        <v>10</v>
      </c>
      <c r="O111" s="3" t="str" cm="1">
        <f t="array" ref="O111" xml:space="preserve"> _xlfn.SWITCH(Sales[[#This Row],[Subscription Type]],"Basic", "10",,"Premium","10","Business","25","Enterprise","27")</f>
        <v>27</v>
      </c>
      <c r="P111" s="3">
        <f xml:space="preserve"> IF(Sales[[#This Row],[Number of Users]]-Sales[[#This Row],[Licenses Bought]] &gt; 0,Sales[[#This Row],[Number of Users]]-Sales[[#This Row],[Licenses Bought]],0)</f>
        <v>1</v>
      </c>
      <c r="Q111" s="3">
        <f>IF(Sales[[#This Row],[Sales Month]]=MAX(Sales[Sales Month]),Sales[[#This Row],[Upsell $ Per Non-Paying User]]*Sales[[#This Row],[Non-Paying Users]],0)</f>
        <v>0</v>
      </c>
      <c r="R111" s="3" t="str" cm="1">
        <f t="array" ref="R111" xml:space="preserve"> _xlfn.IFS(Sales[[#This Row],[Current Upsell $]]=0," ",Sales[[#This Row],[Current Upsell $]]&gt;=400,"high",Sales[[#This Row],[Current Upsell $]]&gt;=100,"medium",Sales[[#This Row],[Current Upsell $]]&lt;100,"low")</f>
        <v xml:space="preserve"> </v>
      </c>
      <c r="S111" s="3" t="str">
        <f xml:space="preserve"> IF(Sales[[#This Row],[Current Upsell $]]&gt;0,_xlfn.CONCAT(Sales[[#This Row],[Subscription Type]],"  ",Sales[[#This Row],[Upsell Priority]],"  ",TEXT(Sales[[#This Row],[Current Upsell $]],"$#"))," ")</f>
        <v xml:space="preserve"> </v>
      </c>
      <c r="T111" s="3"/>
      <c r="U111" s="1"/>
    </row>
    <row r="112" spans="1:21" x14ac:dyDescent="0.3">
      <c r="A112">
        <v>100008</v>
      </c>
      <c r="B112" t="s">
        <v>0</v>
      </c>
      <c r="D112" s="1"/>
      <c r="E112" s="1"/>
      <c r="F112" s="3">
        <v>1</v>
      </c>
      <c r="G112" s="3">
        <v>2</v>
      </c>
      <c r="H112" s="1">
        <v>43831</v>
      </c>
      <c r="I112" s="1">
        <v>44378</v>
      </c>
      <c r="J112">
        <v>18</v>
      </c>
      <c r="K112">
        <v>0</v>
      </c>
      <c r="L112" s="1">
        <v>44013</v>
      </c>
      <c r="M112" s="3">
        <f>IF(Sales[[#This Row],[Sales Amount]] = 0, 0,N112 / F112)</f>
        <v>10</v>
      </c>
      <c r="N112" s="3">
        <v>10</v>
      </c>
      <c r="O112" s="3" t="str" cm="1">
        <f t="array" ref="O112" xml:space="preserve"> _xlfn.SWITCH(Sales[[#This Row],[Subscription Type]],"Basic", "10",,"Premium","10","Business","25","Enterprise","27")</f>
        <v>27</v>
      </c>
      <c r="P112" s="3">
        <f xml:space="preserve"> IF(Sales[[#This Row],[Number of Users]]-Sales[[#This Row],[Licenses Bought]] &gt; 0,Sales[[#This Row],[Number of Users]]-Sales[[#This Row],[Licenses Bought]],0)</f>
        <v>1</v>
      </c>
      <c r="Q112" s="3">
        <f>IF(Sales[[#This Row],[Sales Month]]=MAX(Sales[Sales Month]),Sales[[#This Row],[Upsell $ Per Non-Paying User]]*Sales[[#This Row],[Non-Paying Users]],0)</f>
        <v>0</v>
      </c>
      <c r="R112" s="3" t="str" cm="1">
        <f t="array" ref="R112" xml:space="preserve"> _xlfn.IFS(Sales[[#This Row],[Current Upsell $]]=0," ",Sales[[#This Row],[Current Upsell $]]&gt;=400,"high",Sales[[#This Row],[Current Upsell $]]&gt;=100,"medium",Sales[[#This Row],[Current Upsell $]]&lt;100,"low")</f>
        <v xml:space="preserve"> </v>
      </c>
      <c r="S112" s="3" t="str">
        <f xml:space="preserve"> IF(Sales[[#This Row],[Current Upsell $]]&gt;0,_xlfn.CONCAT(Sales[[#This Row],[Subscription Type]],"  ",Sales[[#This Row],[Upsell Priority]],"  ",TEXT(Sales[[#This Row],[Current Upsell $]],"$#"))," ")</f>
        <v xml:space="preserve"> </v>
      </c>
      <c r="T112" s="3"/>
      <c r="U112" s="1"/>
    </row>
    <row r="113" spans="1:21" x14ac:dyDescent="0.3">
      <c r="A113">
        <v>100008</v>
      </c>
      <c r="B113" t="s">
        <v>0</v>
      </c>
      <c r="D113" s="1"/>
      <c r="E113" s="1"/>
      <c r="F113" s="3">
        <v>1</v>
      </c>
      <c r="G113" s="3">
        <v>2</v>
      </c>
      <c r="H113" s="1">
        <v>43831</v>
      </c>
      <c r="I113" s="1">
        <v>44378</v>
      </c>
      <c r="J113">
        <v>18</v>
      </c>
      <c r="K113">
        <v>0</v>
      </c>
      <c r="L113" s="1">
        <v>44044</v>
      </c>
      <c r="M113" s="3">
        <f>IF(Sales[[#This Row],[Sales Amount]] = 0, 0,N113 / F113)</f>
        <v>10</v>
      </c>
      <c r="N113" s="3">
        <v>10</v>
      </c>
      <c r="O113" s="3" t="str" cm="1">
        <f t="array" ref="O113" xml:space="preserve"> _xlfn.SWITCH(Sales[[#This Row],[Subscription Type]],"Basic", "10",,"Premium","10","Business","25","Enterprise","27")</f>
        <v>27</v>
      </c>
      <c r="P113" s="3">
        <f xml:space="preserve"> IF(Sales[[#This Row],[Number of Users]]-Sales[[#This Row],[Licenses Bought]] &gt; 0,Sales[[#This Row],[Number of Users]]-Sales[[#This Row],[Licenses Bought]],0)</f>
        <v>1</v>
      </c>
      <c r="Q113" s="3">
        <f>IF(Sales[[#This Row],[Sales Month]]=MAX(Sales[Sales Month]),Sales[[#This Row],[Upsell $ Per Non-Paying User]]*Sales[[#This Row],[Non-Paying Users]],0)</f>
        <v>0</v>
      </c>
      <c r="R113" s="3" t="str" cm="1">
        <f t="array" ref="R113" xml:space="preserve"> _xlfn.IFS(Sales[[#This Row],[Current Upsell $]]=0," ",Sales[[#This Row],[Current Upsell $]]&gt;=400,"high",Sales[[#This Row],[Current Upsell $]]&gt;=100,"medium",Sales[[#This Row],[Current Upsell $]]&lt;100,"low")</f>
        <v xml:space="preserve"> </v>
      </c>
      <c r="S113" s="3" t="str">
        <f xml:space="preserve"> IF(Sales[[#This Row],[Current Upsell $]]&gt;0,_xlfn.CONCAT(Sales[[#This Row],[Subscription Type]],"  ",Sales[[#This Row],[Upsell Priority]],"  ",TEXT(Sales[[#This Row],[Current Upsell $]],"$#"))," ")</f>
        <v xml:space="preserve"> </v>
      </c>
      <c r="T113" s="3"/>
      <c r="U113" s="1"/>
    </row>
    <row r="114" spans="1:21" x14ac:dyDescent="0.3">
      <c r="A114">
        <v>100008</v>
      </c>
      <c r="B114" t="s">
        <v>0</v>
      </c>
      <c r="D114" s="1"/>
      <c r="E114" s="1"/>
      <c r="F114" s="3">
        <v>1</v>
      </c>
      <c r="G114" s="3">
        <v>2</v>
      </c>
      <c r="H114" s="1">
        <v>43831</v>
      </c>
      <c r="I114" s="1">
        <v>44378</v>
      </c>
      <c r="J114">
        <v>18</v>
      </c>
      <c r="K114">
        <v>0</v>
      </c>
      <c r="L114" s="1">
        <v>44075</v>
      </c>
      <c r="M114" s="3">
        <f>IF(Sales[[#This Row],[Sales Amount]] = 0, 0,N114 / F114)</f>
        <v>10</v>
      </c>
      <c r="N114" s="3">
        <v>10</v>
      </c>
      <c r="O114" s="3" t="str" cm="1">
        <f t="array" ref="O114" xml:space="preserve"> _xlfn.SWITCH(Sales[[#This Row],[Subscription Type]],"Basic", "10",,"Premium","10","Business","25","Enterprise","27")</f>
        <v>27</v>
      </c>
      <c r="P114" s="3">
        <f xml:space="preserve"> IF(Sales[[#This Row],[Number of Users]]-Sales[[#This Row],[Licenses Bought]] &gt; 0,Sales[[#This Row],[Number of Users]]-Sales[[#This Row],[Licenses Bought]],0)</f>
        <v>1</v>
      </c>
      <c r="Q114" s="3">
        <f>IF(Sales[[#This Row],[Sales Month]]=MAX(Sales[Sales Month]),Sales[[#This Row],[Upsell $ Per Non-Paying User]]*Sales[[#This Row],[Non-Paying Users]],0)</f>
        <v>0</v>
      </c>
      <c r="R114" s="3" t="str" cm="1">
        <f t="array" ref="R114" xml:space="preserve"> _xlfn.IFS(Sales[[#This Row],[Current Upsell $]]=0," ",Sales[[#This Row],[Current Upsell $]]&gt;=400,"high",Sales[[#This Row],[Current Upsell $]]&gt;=100,"medium",Sales[[#This Row],[Current Upsell $]]&lt;100,"low")</f>
        <v xml:space="preserve"> </v>
      </c>
      <c r="S114" s="3" t="str">
        <f xml:space="preserve"> IF(Sales[[#This Row],[Current Upsell $]]&gt;0,_xlfn.CONCAT(Sales[[#This Row],[Subscription Type]],"  ",Sales[[#This Row],[Upsell Priority]],"  ",TEXT(Sales[[#This Row],[Current Upsell $]],"$#"))," ")</f>
        <v xml:space="preserve"> </v>
      </c>
      <c r="T114" s="3"/>
      <c r="U114" s="1"/>
    </row>
    <row r="115" spans="1:21" x14ac:dyDescent="0.3">
      <c r="A115">
        <v>100008</v>
      </c>
      <c r="B115" t="s">
        <v>0</v>
      </c>
      <c r="D115" s="1"/>
      <c r="E115" s="1"/>
      <c r="F115" s="3">
        <v>1</v>
      </c>
      <c r="G115" s="3">
        <v>1</v>
      </c>
      <c r="H115" s="1">
        <v>43831</v>
      </c>
      <c r="I115" s="1">
        <v>44378</v>
      </c>
      <c r="J115">
        <v>18</v>
      </c>
      <c r="K115">
        <v>0</v>
      </c>
      <c r="L115" s="1">
        <v>44105</v>
      </c>
      <c r="M115" s="3">
        <f>IF(Sales[[#This Row],[Sales Amount]] = 0, 0,N115 / F115)</f>
        <v>10</v>
      </c>
      <c r="N115" s="3">
        <v>10</v>
      </c>
      <c r="O115" s="3" t="str" cm="1">
        <f t="array" ref="O115" xml:space="preserve"> _xlfn.SWITCH(Sales[[#This Row],[Subscription Type]],"Basic", "10",,"Premium","10","Business","25","Enterprise","27")</f>
        <v>27</v>
      </c>
      <c r="P115" s="3">
        <f xml:space="preserve"> IF(Sales[[#This Row],[Number of Users]]-Sales[[#This Row],[Licenses Bought]] &gt; 0,Sales[[#This Row],[Number of Users]]-Sales[[#This Row],[Licenses Bought]],0)</f>
        <v>0</v>
      </c>
      <c r="Q115" s="3">
        <f>IF(Sales[[#This Row],[Sales Month]]=MAX(Sales[Sales Month]),Sales[[#This Row],[Upsell $ Per Non-Paying User]]*Sales[[#This Row],[Non-Paying Users]],0)</f>
        <v>0</v>
      </c>
      <c r="R115" s="3" t="str" cm="1">
        <f t="array" ref="R115" xml:space="preserve"> _xlfn.IFS(Sales[[#This Row],[Current Upsell $]]=0," ",Sales[[#This Row],[Current Upsell $]]&gt;=400,"high",Sales[[#This Row],[Current Upsell $]]&gt;=100,"medium",Sales[[#This Row],[Current Upsell $]]&lt;100,"low")</f>
        <v xml:space="preserve"> </v>
      </c>
      <c r="S115" s="3" t="str">
        <f xml:space="preserve"> IF(Sales[[#This Row],[Current Upsell $]]&gt;0,_xlfn.CONCAT(Sales[[#This Row],[Subscription Type]],"  ",Sales[[#This Row],[Upsell Priority]],"  ",TEXT(Sales[[#This Row],[Current Upsell $]],"$#"))," ")</f>
        <v xml:space="preserve"> </v>
      </c>
      <c r="T115" s="3"/>
      <c r="U115" s="1"/>
    </row>
    <row r="116" spans="1:21" x14ac:dyDescent="0.3">
      <c r="A116">
        <v>100008</v>
      </c>
      <c r="B116" t="s">
        <v>0</v>
      </c>
      <c r="D116" s="1"/>
      <c r="E116" s="1"/>
      <c r="F116" s="3">
        <v>1</v>
      </c>
      <c r="G116" s="3">
        <v>2</v>
      </c>
      <c r="H116" s="1">
        <v>43831</v>
      </c>
      <c r="I116" s="1">
        <v>44378</v>
      </c>
      <c r="J116">
        <v>18</v>
      </c>
      <c r="K116">
        <v>0</v>
      </c>
      <c r="L116" s="1">
        <v>44136</v>
      </c>
      <c r="M116" s="3">
        <f>IF(Sales[[#This Row],[Sales Amount]] = 0, 0,N116 / F116)</f>
        <v>10</v>
      </c>
      <c r="N116" s="3">
        <v>10</v>
      </c>
      <c r="O116" s="3" t="str" cm="1">
        <f t="array" ref="O116" xml:space="preserve"> _xlfn.SWITCH(Sales[[#This Row],[Subscription Type]],"Basic", "10",,"Premium","10","Business","25","Enterprise","27")</f>
        <v>27</v>
      </c>
      <c r="P116" s="3">
        <f xml:space="preserve"> IF(Sales[[#This Row],[Number of Users]]-Sales[[#This Row],[Licenses Bought]] &gt; 0,Sales[[#This Row],[Number of Users]]-Sales[[#This Row],[Licenses Bought]],0)</f>
        <v>1</v>
      </c>
      <c r="Q116" s="3">
        <f>IF(Sales[[#This Row],[Sales Month]]=MAX(Sales[Sales Month]),Sales[[#This Row],[Upsell $ Per Non-Paying User]]*Sales[[#This Row],[Non-Paying Users]],0)</f>
        <v>0</v>
      </c>
      <c r="R116" s="3" t="str" cm="1">
        <f t="array" ref="R116" xml:space="preserve"> _xlfn.IFS(Sales[[#This Row],[Current Upsell $]]=0," ",Sales[[#This Row],[Current Upsell $]]&gt;=400,"high",Sales[[#This Row],[Current Upsell $]]&gt;=100,"medium",Sales[[#This Row],[Current Upsell $]]&lt;100,"low")</f>
        <v xml:space="preserve"> </v>
      </c>
      <c r="S116" s="3" t="str">
        <f xml:space="preserve"> IF(Sales[[#This Row],[Current Upsell $]]&gt;0,_xlfn.CONCAT(Sales[[#This Row],[Subscription Type]],"  ",Sales[[#This Row],[Upsell Priority]],"  ",TEXT(Sales[[#This Row],[Current Upsell $]],"$#"))," ")</f>
        <v xml:space="preserve"> </v>
      </c>
      <c r="T116" s="3"/>
      <c r="U116" s="1"/>
    </row>
    <row r="117" spans="1:21" x14ac:dyDescent="0.3">
      <c r="A117">
        <v>100008</v>
      </c>
      <c r="B117" t="s">
        <v>0</v>
      </c>
      <c r="D117" s="1"/>
      <c r="E117" s="1"/>
      <c r="F117" s="3">
        <v>1</v>
      </c>
      <c r="G117" s="3">
        <v>2</v>
      </c>
      <c r="H117" s="1">
        <v>43831</v>
      </c>
      <c r="I117" s="1">
        <v>44378</v>
      </c>
      <c r="J117">
        <v>18</v>
      </c>
      <c r="K117">
        <v>0</v>
      </c>
      <c r="L117" s="1">
        <v>44166</v>
      </c>
      <c r="M117" s="3">
        <f>IF(Sales[[#This Row],[Sales Amount]] = 0, 0,N117 / F117)</f>
        <v>10</v>
      </c>
      <c r="N117" s="3">
        <v>10</v>
      </c>
      <c r="O117" s="3" t="str" cm="1">
        <f t="array" ref="O117" xml:space="preserve"> _xlfn.SWITCH(Sales[[#This Row],[Subscription Type]],"Basic", "10",,"Premium","10","Business","25","Enterprise","27")</f>
        <v>27</v>
      </c>
      <c r="P117" s="3">
        <f xml:space="preserve"> IF(Sales[[#This Row],[Number of Users]]-Sales[[#This Row],[Licenses Bought]] &gt; 0,Sales[[#This Row],[Number of Users]]-Sales[[#This Row],[Licenses Bought]],0)</f>
        <v>1</v>
      </c>
      <c r="Q117" s="3">
        <f>IF(Sales[[#This Row],[Sales Month]]=MAX(Sales[Sales Month]),Sales[[#This Row],[Upsell $ Per Non-Paying User]]*Sales[[#This Row],[Non-Paying Users]],0)</f>
        <v>0</v>
      </c>
      <c r="R117" s="3" t="str" cm="1">
        <f t="array" ref="R117" xml:space="preserve"> _xlfn.IFS(Sales[[#This Row],[Current Upsell $]]=0," ",Sales[[#This Row],[Current Upsell $]]&gt;=400,"high",Sales[[#This Row],[Current Upsell $]]&gt;=100,"medium",Sales[[#This Row],[Current Upsell $]]&lt;100,"low")</f>
        <v xml:space="preserve"> </v>
      </c>
      <c r="S117" s="3" t="str">
        <f xml:space="preserve"> IF(Sales[[#This Row],[Current Upsell $]]&gt;0,_xlfn.CONCAT(Sales[[#This Row],[Subscription Type]],"  ",Sales[[#This Row],[Upsell Priority]],"  ",TEXT(Sales[[#This Row],[Current Upsell $]],"$#"))," ")</f>
        <v xml:space="preserve"> </v>
      </c>
      <c r="T117" s="3"/>
      <c r="U117" s="1"/>
    </row>
    <row r="118" spans="1:21" x14ac:dyDescent="0.3">
      <c r="A118">
        <v>100008</v>
      </c>
      <c r="B118" t="s">
        <v>0</v>
      </c>
      <c r="D118" s="1"/>
      <c r="E118" s="1"/>
      <c r="F118" s="3">
        <v>1</v>
      </c>
      <c r="G118" s="3">
        <v>1</v>
      </c>
      <c r="H118" s="1">
        <v>43831</v>
      </c>
      <c r="I118" s="1">
        <v>44378</v>
      </c>
      <c r="J118">
        <v>18</v>
      </c>
      <c r="K118">
        <v>0</v>
      </c>
      <c r="L118" s="1">
        <v>44197</v>
      </c>
      <c r="M118" s="3">
        <f>IF(Sales[[#This Row],[Sales Amount]] = 0, 0,N118 / F118)</f>
        <v>10</v>
      </c>
      <c r="N118" s="3">
        <v>10</v>
      </c>
      <c r="O118" s="3" t="str" cm="1">
        <f t="array" ref="O118" xml:space="preserve"> _xlfn.SWITCH(Sales[[#This Row],[Subscription Type]],"Basic", "10",,"Premium","10","Business","25","Enterprise","27")</f>
        <v>27</v>
      </c>
      <c r="P118" s="3">
        <f xml:space="preserve"> IF(Sales[[#This Row],[Number of Users]]-Sales[[#This Row],[Licenses Bought]] &gt; 0,Sales[[#This Row],[Number of Users]]-Sales[[#This Row],[Licenses Bought]],0)</f>
        <v>0</v>
      </c>
      <c r="Q118" s="3">
        <f>IF(Sales[[#This Row],[Sales Month]]=MAX(Sales[Sales Month]),Sales[[#This Row],[Upsell $ Per Non-Paying User]]*Sales[[#This Row],[Non-Paying Users]],0)</f>
        <v>0</v>
      </c>
      <c r="R118" s="3" t="str" cm="1">
        <f t="array" ref="R118" xml:space="preserve"> _xlfn.IFS(Sales[[#This Row],[Current Upsell $]]=0," ",Sales[[#This Row],[Current Upsell $]]&gt;=400,"high",Sales[[#This Row],[Current Upsell $]]&gt;=100,"medium",Sales[[#This Row],[Current Upsell $]]&lt;100,"low")</f>
        <v xml:space="preserve"> </v>
      </c>
      <c r="S118" s="3" t="str">
        <f xml:space="preserve"> IF(Sales[[#This Row],[Current Upsell $]]&gt;0,_xlfn.CONCAT(Sales[[#This Row],[Subscription Type]],"  ",Sales[[#This Row],[Upsell Priority]],"  ",TEXT(Sales[[#This Row],[Current Upsell $]],"$#"))," ")</f>
        <v xml:space="preserve"> </v>
      </c>
      <c r="T118" s="3"/>
      <c r="U118" s="1"/>
    </row>
    <row r="119" spans="1:21" x14ac:dyDescent="0.3">
      <c r="A119">
        <v>100008</v>
      </c>
      <c r="B119" t="s">
        <v>0</v>
      </c>
      <c r="D119" s="1"/>
      <c r="E119" s="1"/>
      <c r="F119" s="3">
        <v>1</v>
      </c>
      <c r="G119" s="3">
        <v>1</v>
      </c>
      <c r="H119" s="1">
        <v>43831</v>
      </c>
      <c r="I119" s="1">
        <v>44378</v>
      </c>
      <c r="J119">
        <v>18</v>
      </c>
      <c r="K119">
        <v>0</v>
      </c>
      <c r="L119" s="1">
        <v>44228</v>
      </c>
      <c r="M119" s="3">
        <f>IF(Sales[[#This Row],[Sales Amount]] = 0, 0,N119 / F119)</f>
        <v>10</v>
      </c>
      <c r="N119" s="3">
        <v>10</v>
      </c>
      <c r="O119" s="3" t="str" cm="1">
        <f t="array" ref="O119" xml:space="preserve"> _xlfn.SWITCH(Sales[[#This Row],[Subscription Type]],"Basic", "10",,"Premium","10","Business","25","Enterprise","27")</f>
        <v>27</v>
      </c>
      <c r="P119" s="3">
        <f xml:space="preserve"> IF(Sales[[#This Row],[Number of Users]]-Sales[[#This Row],[Licenses Bought]] &gt; 0,Sales[[#This Row],[Number of Users]]-Sales[[#This Row],[Licenses Bought]],0)</f>
        <v>0</v>
      </c>
      <c r="Q119" s="3">
        <f>IF(Sales[[#This Row],[Sales Month]]=MAX(Sales[Sales Month]),Sales[[#This Row],[Upsell $ Per Non-Paying User]]*Sales[[#This Row],[Non-Paying Users]],0)</f>
        <v>0</v>
      </c>
      <c r="R119" s="3" t="str" cm="1">
        <f t="array" ref="R119" xml:space="preserve"> _xlfn.IFS(Sales[[#This Row],[Current Upsell $]]=0," ",Sales[[#This Row],[Current Upsell $]]&gt;=400,"high",Sales[[#This Row],[Current Upsell $]]&gt;=100,"medium",Sales[[#This Row],[Current Upsell $]]&lt;100,"low")</f>
        <v xml:space="preserve"> </v>
      </c>
      <c r="S119" s="3" t="str">
        <f xml:space="preserve"> IF(Sales[[#This Row],[Current Upsell $]]&gt;0,_xlfn.CONCAT(Sales[[#This Row],[Subscription Type]],"  ",Sales[[#This Row],[Upsell Priority]],"  ",TEXT(Sales[[#This Row],[Current Upsell $]],"$#"))," ")</f>
        <v xml:space="preserve"> </v>
      </c>
      <c r="T119" s="3"/>
      <c r="U119" s="1"/>
    </row>
    <row r="120" spans="1:21" x14ac:dyDescent="0.3">
      <c r="A120">
        <v>100008</v>
      </c>
      <c r="B120" t="s">
        <v>0</v>
      </c>
      <c r="D120" s="1"/>
      <c r="E120" s="1"/>
      <c r="F120" s="3">
        <v>1</v>
      </c>
      <c r="G120" s="3">
        <v>2</v>
      </c>
      <c r="H120" s="1">
        <v>43831</v>
      </c>
      <c r="I120" s="1">
        <v>44378</v>
      </c>
      <c r="J120">
        <v>18</v>
      </c>
      <c r="K120">
        <v>0</v>
      </c>
      <c r="L120" s="1">
        <v>44256</v>
      </c>
      <c r="M120" s="3">
        <f>IF(Sales[[#This Row],[Sales Amount]] = 0, 0,N120 / F120)</f>
        <v>10</v>
      </c>
      <c r="N120" s="3">
        <v>10</v>
      </c>
      <c r="O120" s="3" t="str" cm="1">
        <f t="array" ref="O120" xml:space="preserve"> _xlfn.SWITCH(Sales[[#This Row],[Subscription Type]],"Basic", "10",,"Premium","10","Business","25","Enterprise","27")</f>
        <v>27</v>
      </c>
      <c r="P120" s="3">
        <f xml:space="preserve"> IF(Sales[[#This Row],[Number of Users]]-Sales[[#This Row],[Licenses Bought]] &gt; 0,Sales[[#This Row],[Number of Users]]-Sales[[#This Row],[Licenses Bought]],0)</f>
        <v>1</v>
      </c>
      <c r="Q120" s="3">
        <f>IF(Sales[[#This Row],[Sales Month]]=MAX(Sales[Sales Month]),Sales[[#This Row],[Upsell $ Per Non-Paying User]]*Sales[[#This Row],[Non-Paying Users]],0)</f>
        <v>0</v>
      </c>
      <c r="R120" s="3" t="str" cm="1">
        <f t="array" ref="R120" xml:space="preserve"> _xlfn.IFS(Sales[[#This Row],[Current Upsell $]]=0," ",Sales[[#This Row],[Current Upsell $]]&gt;=400,"high",Sales[[#This Row],[Current Upsell $]]&gt;=100,"medium",Sales[[#This Row],[Current Upsell $]]&lt;100,"low")</f>
        <v xml:space="preserve"> </v>
      </c>
      <c r="S120" s="3" t="str">
        <f xml:space="preserve"> IF(Sales[[#This Row],[Current Upsell $]]&gt;0,_xlfn.CONCAT(Sales[[#This Row],[Subscription Type]],"  ",Sales[[#This Row],[Upsell Priority]],"  ",TEXT(Sales[[#This Row],[Current Upsell $]],"$#"))," ")</f>
        <v xml:space="preserve"> </v>
      </c>
      <c r="T120" s="3"/>
      <c r="U120" s="1"/>
    </row>
    <row r="121" spans="1:21" x14ac:dyDescent="0.3">
      <c r="A121">
        <v>100008</v>
      </c>
      <c r="B121" t="s">
        <v>0</v>
      </c>
      <c r="D121" s="1"/>
      <c r="E121" s="1"/>
      <c r="F121" s="3">
        <v>1</v>
      </c>
      <c r="G121" s="3">
        <v>2</v>
      </c>
      <c r="H121" s="1">
        <v>43831</v>
      </c>
      <c r="I121" s="1">
        <v>44378</v>
      </c>
      <c r="J121">
        <v>18</v>
      </c>
      <c r="K121">
        <v>0</v>
      </c>
      <c r="L121" s="1">
        <v>44287</v>
      </c>
      <c r="M121" s="3">
        <f>IF(Sales[[#This Row],[Sales Amount]] = 0, 0,N121 / F121)</f>
        <v>10</v>
      </c>
      <c r="N121" s="3">
        <v>10</v>
      </c>
      <c r="O121" s="3" t="str" cm="1">
        <f t="array" ref="O121" xml:space="preserve"> _xlfn.SWITCH(Sales[[#This Row],[Subscription Type]],"Basic", "10",,"Premium","10","Business","25","Enterprise","27")</f>
        <v>27</v>
      </c>
      <c r="P121" s="3">
        <f xml:space="preserve"> IF(Sales[[#This Row],[Number of Users]]-Sales[[#This Row],[Licenses Bought]] &gt; 0,Sales[[#This Row],[Number of Users]]-Sales[[#This Row],[Licenses Bought]],0)</f>
        <v>1</v>
      </c>
      <c r="Q121" s="3">
        <f>IF(Sales[[#This Row],[Sales Month]]=MAX(Sales[Sales Month]),Sales[[#This Row],[Upsell $ Per Non-Paying User]]*Sales[[#This Row],[Non-Paying Users]],0)</f>
        <v>0</v>
      </c>
      <c r="R121" s="3" t="str" cm="1">
        <f t="array" ref="R121" xml:space="preserve"> _xlfn.IFS(Sales[[#This Row],[Current Upsell $]]=0," ",Sales[[#This Row],[Current Upsell $]]&gt;=400,"high",Sales[[#This Row],[Current Upsell $]]&gt;=100,"medium",Sales[[#This Row],[Current Upsell $]]&lt;100,"low")</f>
        <v xml:space="preserve"> </v>
      </c>
      <c r="S121" s="3" t="str">
        <f xml:space="preserve"> IF(Sales[[#This Row],[Current Upsell $]]&gt;0,_xlfn.CONCAT(Sales[[#This Row],[Subscription Type]],"  ",Sales[[#This Row],[Upsell Priority]],"  ",TEXT(Sales[[#This Row],[Current Upsell $]],"$#"))," ")</f>
        <v xml:space="preserve"> </v>
      </c>
      <c r="T121" s="3"/>
      <c r="U121" s="1"/>
    </row>
    <row r="122" spans="1:21" x14ac:dyDescent="0.3">
      <c r="A122">
        <v>100008</v>
      </c>
      <c r="B122" t="s">
        <v>0</v>
      </c>
      <c r="D122" s="1"/>
      <c r="E122" s="1"/>
      <c r="F122" s="3">
        <v>1</v>
      </c>
      <c r="G122" s="3">
        <v>2</v>
      </c>
      <c r="H122" s="1">
        <v>43831</v>
      </c>
      <c r="I122" s="1">
        <v>44378</v>
      </c>
      <c r="J122">
        <v>18</v>
      </c>
      <c r="K122">
        <v>0</v>
      </c>
      <c r="L122" s="1">
        <v>44317</v>
      </c>
      <c r="M122" s="3">
        <f>IF(Sales[[#This Row],[Sales Amount]] = 0, 0,N122 / F122)</f>
        <v>10</v>
      </c>
      <c r="N122" s="3">
        <v>10</v>
      </c>
      <c r="O122" s="3" t="str" cm="1">
        <f t="array" ref="O122" xml:space="preserve"> _xlfn.SWITCH(Sales[[#This Row],[Subscription Type]],"Basic", "10",,"Premium","10","Business","25","Enterprise","27")</f>
        <v>27</v>
      </c>
      <c r="P122" s="3">
        <f xml:space="preserve"> IF(Sales[[#This Row],[Number of Users]]-Sales[[#This Row],[Licenses Bought]] &gt; 0,Sales[[#This Row],[Number of Users]]-Sales[[#This Row],[Licenses Bought]],0)</f>
        <v>1</v>
      </c>
      <c r="Q122" s="3">
        <f>IF(Sales[[#This Row],[Sales Month]]=MAX(Sales[Sales Month]),Sales[[#This Row],[Upsell $ Per Non-Paying User]]*Sales[[#This Row],[Non-Paying Users]],0)</f>
        <v>0</v>
      </c>
      <c r="R122" s="3" t="str" cm="1">
        <f t="array" ref="R122" xml:space="preserve"> _xlfn.IFS(Sales[[#This Row],[Current Upsell $]]=0," ",Sales[[#This Row],[Current Upsell $]]&gt;=400,"high",Sales[[#This Row],[Current Upsell $]]&gt;=100,"medium",Sales[[#This Row],[Current Upsell $]]&lt;100,"low")</f>
        <v xml:space="preserve"> </v>
      </c>
      <c r="S122" s="3" t="str">
        <f xml:space="preserve"> IF(Sales[[#This Row],[Current Upsell $]]&gt;0,_xlfn.CONCAT(Sales[[#This Row],[Subscription Type]],"  ",Sales[[#This Row],[Upsell Priority]],"  ",TEXT(Sales[[#This Row],[Current Upsell $]],"$#"))," ")</f>
        <v xml:space="preserve"> </v>
      </c>
      <c r="T122" s="3"/>
      <c r="U122" s="1"/>
    </row>
    <row r="123" spans="1:21" x14ac:dyDescent="0.3">
      <c r="A123">
        <v>100008</v>
      </c>
      <c r="B123" t="s">
        <v>0</v>
      </c>
      <c r="D123" s="1"/>
      <c r="E123" s="1"/>
      <c r="F123" s="3">
        <v>1</v>
      </c>
      <c r="G123" s="3">
        <v>2</v>
      </c>
      <c r="H123" s="1">
        <v>43831</v>
      </c>
      <c r="I123" s="1">
        <v>44378</v>
      </c>
      <c r="J123">
        <v>18</v>
      </c>
      <c r="K123">
        <v>0</v>
      </c>
      <c r="L123" s="1">
        <v>44348</v>
      </c>
      <c r="M123" s="3">
        <f>IF(Sales[[#This Row],[Sales Amount]] = 0, 0,N123 / F123)</f>
        <v>10</v>
      </c>
      <c r="N123" s="3">
        <v>10</v>
      </c>
      <c r="O123" s="3" t="str" cm="1">
        <f t="array" ref="O123" xml:space="preserve"> _xlfn.SWITCH(Sales[[#This Row],[Subscription Type]],"Basic", "10",,"Premium","10","Business","25","Enterprise","27")</f>
        <v>27</v>
      </c>
      <c r="P123" s="3">
        <f xml:space="preserve"> IF(Sales[[#This Row],[Number of Users]]-Sales[[#This Row],[Licenses Bought]] &gt; 0,Sales[[#This Row],[Number of Users]]-Sales[[#This Row],[Licenses Bought]],0)</f>
        <v>1</v>
      </c>
      <c r="Q123" s="3">
        <f>IF(Sales[[#This Row],[Sales Month]]=MAX(Sales[Sales Month]),Sales[[#This Row],[Upsell $ Per Non-Paying User]]*Sales[[#This Row],[Non-Paying Users]],0)</f>
        <v>27</v>
      </c>
      <c r="R123" s="3" t="str" cm="1">
        <f t="array" ref="R123" xml:space="preserve"> _xlfn.IFS(Sales[[#This Row],[Current Upsell $]]=0," ",Sales[[#This Row],[Current Upsell $]]&gt;=400,"high",Sales[[#This Row],[Current Upsell $]]&gt;=100,"medium",Sales[[#This Row],[Current Upsell $]]&lt;100,"low")</f>
        <v>low</v>
      </c>
      <c r="S123" s="3" t="str">
        <f xml:space="preserve"> IF(Sales[[#This Row],[Current Upsell $]]&gt;0,_xlfn.CONCAT(Sales[[#This Row],[Subscription Type]],"  ",Sales[[#This Row],[Upsell Priority]],"  ",TEXT(Sales[[#This Row],[Current Upsell $]],"$#"))," ")</f>
        <v>Premium  low  $27</v>
      </c>
      <c r="T123" s="3"/>
      <c r="U123" s="1"/>
    </row>
    <row r="124" spans="1:21" x14ac:dyDescent="0.3">
      <c r="A124">
        <v>100009</v>
      </c>
      <c r="B124" t="s">
        <v>3</v>
      </c>
      <c r="D124" s="1"/>
      <c r="E124" s="1"/>
      <c r="F124" s="3">
        <v>0</v>
      </c>
      <c r="G124" s="3">
        <v>58</v>
      </c>
      <c r="H124" s="1">
        <v>43862</v>
      </c>
      <c r="I124" s="1">
        <v>44378</v>
      </c>
      <c r="J124">
        <v>17</v>
      </c>
      <c r="K124">
        <v>0</v>
      </c>
      <c r="L124" s="1">
        <v>43862</v>
      </c>
      <c r="M124" s="3">
        <f>IF(Sales[[#This Row],[Sales Amount]] = 0, 0,N124 / F124)</f>
        <v>0</v>
      </c>
      <c r="N124" s="3">
        <v>0</v>
      </c>
      <c r="O124" s="3" t="str" cm="1">
        <f t="array" ref="O124" xml:space="preserve"> _xlfn.SWITCH(Sales[[#This Row],[Subscription Type]],"Basic", "10",,"Premium","10","Business","25","Enterprise","27")</f>
        <v>10</v>
      </c>
      <c r="P124" s="3">
        <f xml:space="preserve"> IF(Sales[[#This Row],[Number of Users]]-Sales[[#This Row],[Licenses Bought]] &gt; 0,Sales[[#This Row],[Number of Users]]-Sales[[#This Row],[Licenses Bought]],0)</f>
        <v>58</v>
      </c>
      <c r="Q124" s="3">
        <f>IF(Sales[[#This Row],[Sales Month]]=MAX(Sales[Sales Month]),Sales[[#This Row],[Upsell $ Per Non-Paying User]]*Sales[[#This Row],[Non-Paying Users]],0)</f>
        <v>0</v>
      </c>
      <c r="R124" s="3" t="str" cm="1">
        <f t="array" ref="R124" xml:space="preserve"> _xlfn.IFS(Sales[[#This Row],[Current Upsell $]]=0," ",Sales[[#This Row],[Current Upsell $]]&gt;=400,"high",Sales[[#This Row],[Current Upsell $]]&gt;=100,"medium",Sales[[#This Row],[Current Upsell $]]&lt;100,"low")</f>
        <v xml:space="preserve"> </v>
      </c>
      <c r="S124" s="3" t="str">
        <f xml:space="preserve"> IF(Sales[[#This Row],[Current Upsell $]]&gt;0,_xlfn.CONCAT(Sales[[#This Row],[Subscription Type]],"  ",Sales[[#This Row],[Upsell Priority]],"  ",TEXT(Sales[[#This Row],[Current Upsell $]],"$#"))," ")</f>
        <v xml:space="preserve"> </v>
      </c>
      <c r="T124" s="3"/>
      <c r="U124" s="1"/>
    </row>
    <row r="125" spans="1:21" x14ac:dyDescent="0.3">
      <c r="A125">
        <v>100009</v>
      </c>
      <c r="B125" t="s">
        <v>1</v>
      </c>
      <c r="D125" s="1"/>
      <c r="E125" s="1"/>
      <c r="F125" s="3">
        <v>15</v>
      </c>
      <c r="G125" s="3">
        <v>63</v>
      </c>
      <c r="H125" s="1">
        <v>43862</v>
      </c>
      <c r="I125" s="1">
        <v>44378</v>
      </c>
      <c r="J125">
        <v>17</v>
      </c>
      <c r="K125">
        <v>0</v>
      </c>
      <c r="L125" s="1">
        <v>43891</v>
      </c>
      <c r="M125" s="3">
        <f>IF(Sales[[#This Row],[Sales Amount]] = 0, 0,N125 / F125)</f>
        <v>25</v>
      </c>
      <c r="N125" s="3">
        <v>375</v>
      </c>
      <c r="O125" s="3" t="str" cm="1">
        <f t="array" ref="O125" xml:space="preserve"> _xlfn.SWITCH(Sales[[#This Row],[Subscription Type]],"Basic", "10",,"Premium","10","Business","25","Enterprise","27")</f>
        <v>27</v>
      </c>
      <c r="P125" s="3">
        <f xml:space="preserve"> IF(Sales[[#This Row],[Number of Users]]-Sales[[#This Row],[Licenses Bought]] &gt; 0,Sales[[#This Row],[Number of Users]]-Sales[[#This Row],[Licenses Bought]],0)</f>
        <v>48</v>
      </c>
      <c r="Q125" s="3">
        <f>IF(Sales[[#This Row],[Sales Month]]=MAX(Sales[Sales Month]),Sales[[#This Row],[Upsell $ Per Non-Paying User]]*Sales[[#This Row],[Non-Paying Users]],0)</f>
        <v>0</v>
      </c>
      <c r="R125" s="3" t="str" cm="1">
        <f t="array" ref="R125" xml:space="preserve"> _xlfn.IFS(Sales[[#This Row],[Current Upsell $]]=0," ",Sales[[#This Row],[Current Upsell $]]&gt;=400,"high",Sales[[#This Row],[Current Upsell $]]&gt;=100,"medium",Sales[[#This Row],[Current Upsell $]]&lt;100,"low")</f>
        <v xml:space="preserve"> </v>
      </c>
      <c r="S125" s="3" t="str">
        <f xml:space="preserve"> IF(Sales[[#This Row],[Current Upsell $]]&gt;0,_xlfn.CONCAT(Sales[[#This Row],[Subscription Type]],"  ",Sales[[#This Row],[Upsell Priority]],"  ",TEXT(Sales[[#This Row],[Current Upsell $]],"$#"))," ")</f>
        <v xml:space="preserve"> </v>
      </c>
      <c r="T125" s="3"/>
      <c r="U125" s="1"/>
    </row>
    <row r="126" spans="1:21" x14ac:dyDescent="0.3">
      <c r="A126">
        <v>100009</v>
      </c>
      <c r="B126" t="s">
        <v>1</v>
      </c>
      <c r="D126" s="1"/>
      <c r="E126" s="1"/>
      <c r="F126" s="3">
        <v>38</v>
      </c>
      <c r="G126" s="3">
        <v>56</v>
      </c>
      <c r="H126" s="1">
        <v>43862</v>
      </c>
      <c r="I126" s="1">
        <v>44378</v>
      </c>
      <c r="J126">
        <v>17</v>
      </c>
      <c r="K126">
        <v>0</v>
      </c>
      <c r="L126" s="1">
        <v>43922</v>
      </c>
      <c r="M126" s="3">
        <f>IF(Sales[[#This Row],[Sales Amount]] = 0, 0,N126 / F126)</f>
        <v>25</v>
      </c>
      <c r="N126" s="3">
        <v>950</v>
      </c>
      <c r="O126" s="3" t="str" cm="1">
        <f t="array" ref="O126" xml:space="preserve"> _xlfn.SWITCH(Sales[[#This Row],[Subscription Type]],"Basic", "10",,"Premium","10","Business","25","Enterprise","27")</f>
        <v>27</v>
      </c>
      <c r="P126" s="3">
        <f xml:space="preserve"> IF(Sales[[#This Row],[Number of Users]]-Sales[[#This Row],[Licenses Bought]] &gt; 0,Sales[[#This Row],[Number of Users]]-Sales[[#This Row],[Licenses Bought]],0)</f>
        <v>18</v>
      </c>
      <c r="Q126" s="3">
        <f>IF(Sales[[#This Row],[Sales Month]]=MAX(Sales[Sales Month]),Sales[[#This Row],[Upsell $ Per Non-Paying User]]*Sales[[#This Row],[Non-Paying Users]],0)</f>
        <v>0</v>
      </c>
      <c r="R126" s="3" t="str" cm="1">
        <f t="array" ref="R126" xml:space="preserve"> _xlfn.IFS(Sales[[#This Row],[Current Upsell $]]=0," ",Sales[[#This Row],[Current Upsell $]]&gt;=400,"high",Sales[[#This Row],[Current Upsell $]]&gt;=100,"medium",Sales[[#This Row],[Current Upsell $]]&lt;100,"low")</f>
        <v xml:space="preserve"> </v>
      </c>
      <c r="S126" s="3" t="str">
        <f xml:space="preserve"> IF(Sales[[#This Row],[Current Upsell $]]&gt;0,_xlfn.CONCAT(Sales[[#This Row],[Subscription Type]],"  ",Sales[[#This Row],[Upsell Priority]],"  ",TEXT(Sales[[#This Row],[Current Upsell $]],"$#"))," ")</f>
        <v xml:space="preserve"> </v>
      </c>
      <c r="T126" s="3"/>
      <c r="U126" s="1"/>
    </row>
    <row r="127" spans="1:21" x14ac:dyDescent="0.3">
      <c r="A127">
        <v>100009</v>
      </c>
      <c r="B127" t="s">
        <v>1</v>
      </c>
      <c r="D127" s="1"/>
      <c r="E127" s="1"/>
      <c r="F127" s="3">
        <v>44</v>
      </c>
      <c r="G127" s="3">
        <v>53</v>
      </c>
      <c r="H127" s="1">
        <v>43862</v>
      </c>
      <c r="I127" s="1">
        <v>44378</v>
      </c>
      <c r="J127">
        <v>17</v>
      </c>
      <c r="K127">
        <v>0</v>
      </c>
      <c r="L127" s="1">
        <v>43952</v>
      </c>
      <c r="M127" s="3">
        <f>IF(Sales[[#This Row],[Sales Amount]] = 0, 0,N127 / F127)</f>
        <v>25</v>
      </c>
      <c r="N127" s="3">
        <v>1100</v>
      </c>
      <c r="O127" s="3" t="str" cm="1">
        <f t="array" ref="O127" xml:space="preserve"> _xlfn.SWITCH(Sales[[#This Row],[Subscription Type]],"Basic", "10",,"Premium","10","Business","25","Enterprise","27")</f>
        <v>27</v>
      </c>
      <c r="P127" s="3">
        <f xml:space="preserve"> IF(Sales[[#This Row],[Number of Users]]-Sales[[#This Row],[Licenses Bought]] &gt; 0,Sales[[#This Row],[Number of Users]]-Sales[[#This Row],[Licenses Bought]],0)</f>
        <v>9</v>
      </c>
      <c r="Q127" s="3">
        <f>IF(Sales[[#This Row],[Sales Month]]=MAX(Sales[Sales Month]),Sales[[#This Row],[Upsell $ Per Non-Paying User]]*Sales[[#This Row],[Non-Paying Users]],0)</f>
        <v>0</v>
      </c>
      <c r="R127" s="3" t="str" cm="1">
        <f t="array" ref="R127" xml:space="preserve"> _xlfn.IFS(Sales[[#This Row],[Current Upsell $]]=0," ",Sales[[#This Row],[Current Upsell $]]&gt;=400,"high",Sales[[#This Row],[Current Upsell $]]&gt;=100,"medium",Sales[[#This Row],[Current Upsell $]]&lt;100,"low")</f>
        <v xml:space="preserve"> </v>
      </c>
      <c r="S127" s="3" t="str">
        <f xml:space="preserve"> IF(Sales[[#This Row],[Current Upsell $]]&gt;0,_xlfn.CONCAT(Sales[[#This Row],[Subscription Type]],"  ",Sales[[#This Row],[Upsell Priority]],"  ",TEXT(Sales[[#This Row],[Current Upsell $]],"$#"))," ")</f>
        <v xml:space="preserve"> </v>
      </c>
      <c r="T127" s="3"/>
      <c r="U127" s="1"/>
    </row>
    <row r="128" spans="1:21" x14ac:dyDescent="0.3">
      <c r="A128">
        <v>100009</v>
      </c>
      <c r="B128" t="s">
        <v>1</v>
      </c>
      <c r="D128" s="1"/>
      <c r="E128" s="1"/>
      <c r="F128" s="3">
        <v>52</v>
      </c>
      <c r="G128" s="3">
        <v>74</v>
      </c>
      <c r="H128" s="1">
        <v>43862</v>
      </c>
      <c r="I128" s="1">
        <v>44378</v>
      </c>
      <c r="J128">
        <v>17</v>
      </c>
      <c r="K128">
        <v>0</v>
      </c>
      <c r="L128" s="1">
        <v>43983</v>
      </c>
      <c r="M128" s="3">
        <f>IF(Sales[[#This Row],[Sales Amount]] = 0, 0,N128 / F128)</f>
        <v>25</v>
      </c>
      <c r="N128" s="3">
        <v>1300</v>
      </c>
      <c r="O128" s="3" t="str" cm="1">
        <f t="array" ref="O128" xml:space="preserve"> _xlfn.SWITCH(Sales[[#This Row],[Subscription Type]],"Basic", "10",,"Premium","10","Business","25","Enterprise","27")</f>
        <v>27</v>
      </c>
      <c r="P128" s="3">
        <f xml:space="preserve"> IF(Sales[[#This Row],[Number of Users]]-Sales[[#This Row],[Licenses Bought]] &gt; 0,Sales[[#This Row],[Number of Users]]-Sales[[#This Row],[Licenses Bought]],0)</f>
        <v>22</v>
      </c>
      <c r="Q128" s="3">
        <f>IF(Sales[[#This Row],[Sales Month]]=MAX(Sales[Sales Month]),Sales[[#This Row],[Upsell $ Per Non-Paying User]]*Sales[[#This Row],[Non-Paying Users]],0)</f>
        <v>0</v>
      </c>
      <c r="R128" s="3" t="str" cm="1">
        <f t="array" ref="R128" xml:space="preserve"> _xlfn.IFS(Sales[[#This Row],[Current Upsell $]]=0," ",Sales[[#This Row],[Current Upsell $]]&gt;=400,"high",Sales[[#This Row],[Current Upsell $]]&gt;=100,"medium",Sales[[#This Row],[Current Upsell $]]&lt;100,"low")</f>
        <v xml:space="preserve"> </v>
      </c>
      <c r="S128" s="3" t="str">
        <f xml:space="preserve"> IF(Sales[[#This Row],[Current Upsell $]]&gt;0,_xlfn.CONCAT(Sales[[#This Row],[Subscription Type]],"  ",Sales[[#This Row],[Upsell Priority]],"  ",TEXT(Sales[[#This Row],[Current Upsell $]],"$#"))," ")</f>
        <v xml:space="preserve"> </v>
      </c>
      <c r="T128" s="3"/>
      <c r="U128" s="1"/>
    </row>
    <row r="129" spans="1:21" x14ac:dyDescent="0.3">
      <c r="A129">
        <v>100009</v>
      </c>
      <c r="B129" t="s">
        <v>1</v>
      </c>
      <c r="D129" s="1"/>
      <c r="E129" s="1"/>
      <c r="F129" s="3">
        <v>52</v>
      </c>
      <c r="G129" s="3">
        <v>64</v>
      </c>
      <c r="H129" s="1">
        <v>43862</v>
      </c>
      <c r="I129" s="1">
        <v>44378</v>
      </c>
      <c r="J129">
        <v>17</v>
      </c>
      <c r="K129">
        <v>0</v>
      </c>
      <c r="L129" s="1">
        <v>44013</v>
      </c>
      <c r="M129" s="3">
        <f>IF(Sales[[#This Row],[Sales Amount]] = 0, 0,N129 / F129)</f>
        <v>25</v>
      </c>
      <c r="N129" s="3">
        <v>1300</v>
      </c>
      <c r="O129" s="3" t="str" cm="1">
        <f t="array" ref="O129" xml:space="preserve"> _xlfn.SWITCH(Sales[[#This Row],[Subscription Type]],"Basic", "10",,"Premium","10","Business","25","Enterprise","27")</f>
        <v>27</v>
      </c>
      <c r="P129" s="3">
        <f xml:space="preserve"> IF(Sales[[#This Row],[Number of Users]]-Sales[[#This Row],[Licenses Bought]] &gt; 0,Sales[[#This Row],[Number of Users]]-Sales[[#This Row],[Licenses Bought]],0)</f>
        <v>12</v>
      </c>
      <c r="Q129" s="3">
        <f>IF(Sales[[#This Row],[Sales Month]]=MAX(Sales[Sales Month]),Sales[[#This Row],[Upsell $ Per Non-Paying User]]*Sales[[#This Row],[Non-Paying Users]],0)</f>
        <v>0</v>
      </c>
      <c r="R129" s="3" t="str" cm="1">
        <f t="array" ref="R129" xml:space="preserve"> _xlfn.IFS(Sales[[#This Row],[Current Upsell $]]=0," ",Sales[[#This Row],[Current Upsell $]]&gt;=400,"high",Sales[[#This Row],[Current Upsell $]]&gt;=100,"medium",Sales[[#This Row],[Current Upsell $]]&lt;100,"low")</f>
        <v xml:space="preserve"> </v>
      </c>
      <c r="S129" s="3" t="str">
        <f xml:space="preserve"> IF(Sales[[#This Row],[Current Upsell $]]&gt;0,_xlfn.CONCAT(Sales[[#This Row],[Subscription Type]],"  ",Sales[[#This Row],[Upsell Priority]],"  ",TEXT(Sales[[#This Row],[Current Upsell $]],"$#"))," ")</f>
        <v xml:space="preserve"> </v>
      </c>
      <c r="T129" s="3"/>
      <c r="U129" s="1"/>
    </row>
    <row r="130" spans="1:21" x14ac:dyDescent="0.3">
      <c r="A130">
        <v>100009</v>
      </c>
      <c r="B130" t="s">
        <v>1</v>
      </c>
      <c r="D130" s="1"/>
      <c r="E130" s="1"/>
      <c r="F130" s="3">
        <v>52</v>
      </c>
      <c r="G130" s="3">
        <v>51</v>
      </c>
      <c r="H130" s="1">
        <v>43862</v>
      </c>
      <c r="I130" s="1">
        <v>44378</v>
      </c>
      <c r="J130">
        <v>17</v>
      </c>
      <c r="K130">
        <v>0</v>
      </c>
      <c r="L130" s="1">
        <v>44044</v>
      </c>
      <c r="M130" s="3">
        <f>IF(Sales[[#This Row],[Sales Amount]] = 0, 0,N130 / F130)</f>
        <v>25</v>
      </c>
      <c r="N130" s="3">
        <v>1300</v>
      </c>
      <c r="O130" s="3" t="str" cm="1">
        <f t="array" ref="O130" xml:space="preserve"> _xlfn.SWITCH(Sales[[#This Row],[Subscription Type]],"Basic", "10",,"Premium","10","Business","25","Enterprise","27")</f>
        <v>27</v>
      </c>
      <c r="P130" s="3">
        <f xml:space="preserve"> IF(Sales[[#This Row],[Number of Users]]-Sales[[#This Row],[Licenses Bought]] &gt; 0,Sales[[#This Row],[Number of Users]]-Sales[[#This Row],[Licenses Bought]],0)</f>
        <v>0</v>
      </c>
      <c r="Q130" s="3">
        <f>IF(Sales[[#This Row],[Sales Month]]=MAX(Sales[Sales Month]),Sales[[#This Row],[Upsell $ Per Non-Paying User]]*Sales[[#This Row],[Non-Paying Users]],0)</f>
        <v>0</v>
      </c>
      <c r="R130" s="3" t="str" cm="1">
        <f t="array" ref="R130" xml:space="preserve"> _xlfn.IFS(Sales[[#This Row],[Current Upsell $]]=0," ",Sales[[#This Row],[Current Upsell $]]&gt;=400,"high",Sales[[#This Row],[Current Upsell $]]&gt;=100,"medium",Sales[[#This Row],[Current Upsell $]]&lt;100,"low")</f>
        <v xml:space="preserve"> </v>
      </c>
      <c r="S130" s="3" t="str">
        <f xml:space="preserve"> IF(Sales[[#This Row],[Current Upsell $]]&gt;0,_xlfn.CONCAT(Sales[[#This Row],[Subscription Type]],"  ",Sales[[#This Row],[Upsell Priority]],"  ",TEXT(Sales[[#This Row],[Current Upsell $]],"$#"))," ")</f>
        <v xml:space="preserve"> </v>
      </c>
      <c r="T130" s="3"/>
      <c r="U130" s="1"/>
    </row>
    <row r="131" spans="1:21" x14ac:dyDescent="0.3">
      <c r="A131">
        <v>100009</v>
      </c>
      <c r="B131" t="s">
        <v>1</v>
      </c>
      <c r="D131" s="1"/>
      <c r="E131" s="1"/>
      <c r="F131" s="3">
        <v>52</v>
      </c>
      <c r="G131" s="3">
        <v>63</v>
      </c>
      <c r="H131" s="1">
        <v>43862</v>
      </c>
      <c r="I131" s="1">
        <v>44378</v>
      </c>
      <c r="J131">
        <v>17</v>
      </c>
      <c r="K131">
        <v>0</v>
      </c>
      <c r="L131" s="1">
        <v>44075</v>
      </c>
      <c r="M131" s="3">
        <f>IF(Sales[[#This Row],[Sales Amount]] = 0, 0,N131 / F131)</f>
        <v>25</v>
      </c>
      <c r="N131" s="3">
        <v>1300</v>
      </c>
      <c r="O131" s="3" t="str" cm="1">
        <f t="array" ref="O131" xml:space="preserve"> _xlfn.SWITCH(Sales[[#This Row],[Subscription Type]],"Basic", "10",,"Premium","10","Business","25","Enterprise","27")</f>
        <v>27</v>
      </c>
      <c r="P131" s="3">
        <f xml:space="preserve"> IF(Sales[[#This Row],[Number of Users]]-Sales[[#This Row],[Licenses Bought]] &gt; 0,Sales[[#This Row],[Number of Users]]-Sales[[#This Row],[Licenses Bought]],0)</f>
        <v>11</v>
      </c>
      <c r="Q131" s="3">
        <f>IF(Sales[[#This Row],[Sales Month]]=MAX(Sales[Sales Month]),Sales[[#This Row],[Upsell $ Per Non-Paying User]]*Sales[[#This Row],[Non-Paying Users]],0)</f>
        <v>0</v>
      </c>
      <c r="R131" s="3" t="str" cm="1">
        <f t="array" ref="R131" xml:space="preserve"> _xlfn.IFS(Sales[[#This Row],[Current Upsell $]]=0," ",Sales[[#This Row],[Current Upsell $]]&gt;=400,"high",Sales[[#This Row],[Current Upsell $]]&gt;=100,"medium",Sales[[#This Row],[Current Upsell $]]&lt;100,"low")</f>
        <v xml:space="preserve"> </v>
      </c>
      <c r="S131" s="3" t="str">
        <f xml:space="preserve"> IF(Sales[[#This Row],[Current Upsell $]]&gt;0,_xlfn.CONCAT(Sales[[#This Row],[Subscription Type]],"  ",Sales[[#This Row],[Upsell Priority]],"  ",TEXT(Sales[[#This Row],[Current Upsell $]],"$#"))," ")</f>
        <v xml:space="preserve"> </v>
      </c>
      <c r="T131" s="3"/>
      <c r="U131" s="1"/>
    </row>
    <row r="132" spans="1:21" x14ac:dyDescent="0.3">
      <c r="A132">
        <v>100009</v>
      </c>
      <c r="B132" t="s">
        <v>1</v>
      </c>
      <c r="D132" s="1"/>
      <c r="E132" s="1"/>
      <c r="F132" s="3">
        <v>52</v>
      </c>
      <c r="G132" s="3">
        <v>62</v>
      </c>
      <c r="H132" s="1">
        <v>43862</v>
      </c>
      <c r="I132" s="1">
        <v>44378</v>
      </c>
      <c r="J132">
        <v>17</v>
      </c>
      <c r="K132">
        <v>0</v>
      </c>
      <c r="L132" s="1">
        <v>44105</v>
      </c>
      <c r="M132" s="3">
        <f>IF(Sales[[#This Row],[Sales Amount]] = 0, 0,N132 / F132)</f>
        <v>25</v>
      </c>
      <c r="N132" s="3">
        <v>1300</v>
      </c>
      <c r="O132" s="3" t="str" cm="1">
        <f t="array" ref="O132" xml:space="preserve"> _xlfn.SWITCH(Sales[[#This Row],[Subscription Type]],"Basic", "10",,"Premium","10","Business","25","Enterprise","27")</f>
        <v>27</v>
      </c>
      <c r="P132" s="3">
        <f xml:space="preserve"> IF(Sales[[#This Row],[Number of Users]]-Sales[[#This Row],[Licenses Bought]] &gt; 0,Sales[[#This Row],[Number of Users]]-Sales[[#This Row],[Licenses Bought]],0)</f>
        <v>10</v>
      </c>
      <c r="Q132" s="3">
        <f>IF(Sales[[#This Row],[Sales Month]]=MAX(Sales[Sales Month]),Sales[[#This Row],[Upsell $ Per Non-Paying User]]*Sales[[#This Row],[Non-Paying Users]],0)</f>
        <v>0</v>
      </c>
      <c r="R132" s="3" t="str" cm="1">
        <f t="array" ref="R132" xml:space="preserve"> _xlfn.IFS(Sales[[#This Row],[Current Upsell $]]=0," ",Sales[[#This Row],[Current Upsell $]]&gt;=400,"high",Sales[[#This Row],[Current Upsell $]]&gt;=100,"medium",Sales[[#This Row],[Current Upsell $]]&lt;100,"low")</f>
        <v xml:space="preserve"> </v>
      </c>
      <c r="S132" s="3" t="str">
        <f xml:space="preserve"> IF(Sales[[#This Row],[Current Upsell $]]&gt;0,_xlfn.CONCAT(Sales[[#This Row],[Subscription Type]],"  ",Sales[[#This Row],[Upsell Priority]],"  ",TEXT(Sales[[#This Row],[Current Upsell $]],"$#"))," ")</f>
        <v xml:space="preserve"> </v>
      </c>
      <c r="T132" s="3"/>
      <c r="U132" s="1"/>
    </row>
    <row r="133" spans="1:21" x14ac:dyDescent="0.3">
      <c r="A133">
        <v>100009</v>
      </c>
      <c r="B133" t="s">
        <v>1</v>
      </c>
      <c r="D133" s="1"/>
      <c r="E133" s="1"/>
      <c r="F133" s="3">
        <v>52</v>
      </c>
      <c r="G133" s="3">
        <v>59</v>
      </c>
      <c r="H133" s="1">
        <v>43862</v>
      </c>
      <c r="I133" s="1">
        <v>44378</v>
      </c>
      <c r="J133">
        <v>17</v>
      </c>
      <c r="K133">
        <v>0</v>
      </c>
      <c r="L133" s="1">
        <v>44136</v>
      </c>
      <c r="M133" s="3">
        <f>IF(Sales[[#This Row],[Sales Amount]] = 0, 0,N133 / F133)</f>
        <v>25</v>
      </c>
      <c r="N133" s="3">
        <v>1300</v>
      </c>
      <c r="O133" s="3" t="str" cm="1">
        <f t="array" ref="O133" xml:space="preserve"> _xlfn.SWITCH(Sales[[#This Row],[Subscription Type]],"Basic", "10",,"Premium","10","Business","25","Enterprise","27")</f>
        <v>27</v>
      </c>
      <c r="P133" s="3">
        <f xml:space="preserve"> IF(Sales[[#This Row],[Number of Users]]-Sales[[#This Row],[Licenses Bought]] &gt; 0,Sales[[#This Row],[Number of Users]]-Sales[[#This Row],[Licenses Bought]],0)</f>
        <v>7</v>
      </c>
      <c r="Q133" s="3">
        <f>IF(Sales[[#This Row],[Sales Month]]=MAX(Sales[Sales Month]),Sales[[#This Row],[Upsell $ Per Non-Paying User]]*Sales[[#This Row],[Non-Paying Users]],0)</f>
        <v>0</v>
      </c>
      <c r="R133" s="3" t="str" cm="1">
        <f t="array" ref="R133" xml:space="preserve"> _xlfn.IFS(Sales[[#This Row],[Current Upsell $]]=0," ",Sales[[#This Row],[Current Upsell $]]&gt;=400,"high",Sales[[#This Row],[Current Upsell $]]&gt;=100,"medium",Sales[[#This Row],[Current Upsell $]]&lt;100,"low")</f>
        <v xml:space="preserve"> </v>
      </c>
      <c r="S133" s="3" t="str">
        <f xml:space="preserve"> IF(Sales[[#This Row],[Current Upsell $]]&gt;0,_xlfn.CONCAT(Sales[[#This Row],[Subscription Type]],"  ",Sales[[#This Row],[Upsell Priority]],"  ",TEXT(Sales[[#This Row],[Current Upsell $]],"$#"))," ")</f>
        <v xml:space="preserve"> </v>
      </c>
      <c r="T133" s="3"/>
      <c r="U133" s="1"/>
    </row>
    <row r="134" spans="1:21" x14ac:dyDescent="0.3">
      <c r="A134">
        <v>100009</v>
      </c>
      <c r="B134" t="s">
        <v>1</v>
      </c>
      <c r="D134" s="1"/>
      <c r="E134" s="1"/>
      <c r="F134" s="3">
        <v>52</v>
      </c>
      <c r="G134" s="3">
        <v>66</v>
      </c>
      <c r="H134" s="1">
        <v>43862</v>
      </c>
      <c r="I134" s="1">
        <v>44378</v>
      </c>
      <c r="J134">
        <v>17</v>
      </c>
      <c r="K134">
        <v>0</v>
      </c>
      <c r="L134" s="1">
        <v>44166</v>
      </c>
      <c r="M134" s="3">
        <f>IF(Sales[[#This Row],[Sales Amount]] = 0, 0,N134 / F134)</f>
        <v>25</v>
      </c>
      <c r="N134" s="3">
        <v>1300</v>
      </c>
      <c r="O134" s="3" t="str" cm="1">
        <f t="array" ref="O134" xml:space="preserve"> _xlfn.SWITCH(Sales[[#This Row],[Subscription Type]],"Basic", "10",,"Premium","10","Business","25","Enterprise","27")</f>
        <v>27</v>
      </c>
      <c r="P134" s="3">
        <f xml:space="preserve"> IF(Sales[[#This Row],[Number of Users]]-Sales[[#This Row],[Licenses Bought]] &gt; 0,Sales[[#This Row],[Number of Users]]-Sales[[#This Row],[Licenses Bought]],0)</f>
        <v>14</v>
      </c>
      <c r="Q134" s="3">
        <f>IF(Sales[[#This Row],[Sales Month]]=MAX(Sales[Sales Month]),Sales[[#This Row],[Upsell $ Per Non-Paying User]]*Sales[[#This Row],[Non-Paying Users]],0)</f>
        <v>0</v>
      </c>
      <c r="R134" s="3" t="str" cm="1">
        <f t="array" ref="R134" xml:space="preserve"> _xlfn.IFS(Sales[[#This Row],[Current Upsell $]]=0," ",Sales[[#This Row],[Current Upsell $]]&gt;=400,"high",Sales[[#This Row],[Current Upsell $]]&gt;=100,"medium",Sales[[#This Row],[Current Upsell $]]&lt;100,"low")</f>
        <v xml:space="preserve"> </v>
      </c>
      <c r="S134" s="3" t="str">
        <f xml:space="preserve"> IF(Sales[[#This Row],[Current Upsell $]]&gt;0,_xlfn.CONCAT(Sales[[#This Row],[Subscription Type]],"  ",Sales[[#This Row],[Upsell Priority]],"  ",TEXT(Sales[[#This Row],[Current Upsell $]],"$#"))," ")</f>
        <v xml:space="preserve"> </v>
      </c>
      <c r="T134" s="3"/>
      <c r="U134" s="1"/>
    </row>
    <row r="135" spans="1:21" x14ac:dyDescent="0.3">
      <c r="A135">
        <v>100009</v>
      </c>
      <c r="B135" t="s">
        <v>1</v>
      </c>
      <c r="D135" s="1"/>
      <c r="E135" s="1"/>
      <c r="F135" s="3">
        <v>52</v>
      </c>
      <c r="G135" s="3">
        <v>56</v>
      </c>
      <c r="H135" s="1">
        <v>43862</v>
      </c>
      <c r="I135" s="1">
        <v>44378</v>
      </c>
      <c r="J135">
        <v>17</v>
      </c>
      <c r="K135">
        <v>0</v>
      </c>
      <c r="L135" s="1">
        <v>44197</v>
      </c>
      <c r="M135" s="3">
        <f>IF(Sales[[#This Row],[Sales Amount]] = 0, 0,N135 / F135)</f>
        <v>25</v>
      </c>
      <c r="N135" s="3">
        <v>1300</v>
      </c>
      <c r="O135" s="3" t="str" cm="1">
        <f t="array" ref="O135" xml:space="preserve"> _xlfn.SWITCH(Sales[[#This Row],[Subscription Type]],"Basic", "10",,"Premium","10","Business","25","Enterprise","27")</f>
        <v>27</v>
      </c>
      <c r="P135" s="3">
        <f xml:space="preserve"> IF(Sales[[#This Row],[Number of Users]]-Sales[[#This Row],[Licenses Bought]] &gt; 0,Sales[[#This Row],[Number of Users]]-Sales[[#This Row],[Licenses Bought]],0)</f>
        <v>4</v>
      </c>
      <c r="Q135" s="3">
        <f>IF(Sales[[#This Row],[Sales Month]]=MAX(Sales[Sales Month]),Sales[[#This Row],[Upsell $ Per Non-Paying User]]*Sales[[#This Row],[Non-Paying Users]],0)</f>
        <v>0</v>
      </c>
      <c r="R135" s="3" t="str" cm="1">
        <f t="array" ref="R135" xml:space="preserve"> _xlfn.IFS(Sales[[#This Row],[Current Upsell $]]=0," ",Sales[[#This Row],[Current Upsell $]]&gt;=400,"high",Sales[[#This Row],[Current Upsell $]]&gt;=100,"medium",Sales[[#This Row],[Current Upsell $]]&lt;100,"low")</f>
        <v xml:space="preserve"> </v>
      </c>
      <c r="S135" s="3" t="str">
        <f xml:space="preserve"> IF(Sales[[#This Row],[Current Upsell $]]&gt;0,_xlfn.CONCAT(Sales[[#This Row],[Subscription Type]],"  ",Sales[[#This Row],[Upsell Priority]],"  ",TEXT(Sales[[#This Row],[Current Upsell $]],"$#"))," ")</f>
        <v xml:space="preserve"> </v>
      </c>
      <c r="T135" s="3"/>
      <c r="U135" s="1"/>
    </row>
    <row r="136" spans="1:21" x14ac:dyDescent="0.3">
      <c r="A136">
        <v>100009</v>
      </c>
      <c r="B136" t="s">
        <v>1</v>
      </c>
      <c r="D136" s="1"/>
      <c r="E136" s="1"/>
      <c r="F136" s="3">
        <v>52</v>
      </c>
      <c r="G136" s="3">
        <v>62</v>
      </c>
      <c r="H136" s="1">
        <v>43862</v>
      </c>
      <c r="I136" s="1">
        <v>44378</v>
      </c>
      <c r="J136">
        <v>17</v>
      </c>
      <c r="K136">
        <v>0</v>
      </c>
      <c r="L136" s="1">
        <v>44228</v>
      </c>
      <c r="M136" s="3">
        <f>IF(Sales[[#This Row],[Sales Amount]] = 0, 0,N136 / F136)</f>
        <v>25</v>
      </c>
      <c r="N136" s="3">
        <v>1300</v>
      </c>
      <c r="O136" s="3" t="str" cm="1">
        <f t="array" ref="O136" xml:space="preserve"> _xlfn.SWITCH(Sales[[#This Row],[Subscription Type]],"Basic", "10",,"Premium","10","Business","25","Enterprise","27")</f>
        <v>27</v>
      </c>
      <c r="P136" s="3">
        <f xml:space="preserve"> IF(Sales[[#This Row],[Number of Users]]-Sales[[#This Row],[Licenses Bought]] &gt; 0,Sales[[#This Row],[Number of Users]]-Sales[[#This Row],[Licenses Bought]],0)</f>
        <v>10</v>
      </c>
      <c r="Q136" s="3">
        <f>IF(Sales[[#This Row],[Sales Month]]=MAX(Sales[Sales Month]),Sales[[#This Row],[Upsell $ Per Non-Paying User]]*Sales[[#This Row],[Non-Paying Users]],0)</f>
        <v>0</v>
      </c>
      <c r="R136" s="3" t="str" cm="1">
        <f t="array" ref="R136" xml:space="preserve"> _xlfn.IFS(Sales[[#This Row],[Current Upsell $]]=0," ",Sales[[#This Row],[Current Upsell $]]&gt;=400,"high",Sales[[#This Row],[Current Upsell $]]&gt;=100,"medium",Sales[[#This Row],[Current Upsell $]]&lt;100,"low")</f>
        <v xml:space="preserve"> </v>
      </c>
      <c r="S136" s="3" t="str">
        <f xml:space="preserve"> IF(Sales[[#This Row],[Current Upsell $]]&gt;0,_xlfn.CONCAT(Sales[[#This Row],[Subscription Type]],"  ",Sales[[#This Row],[Upsell Priority]],"  ",TEXT(Sales[[#This Row],[Current Upsell $]],"$#"))," ")</f>
        <v xml:space="preserve"> </v>
      </c>
      <c r="T136" s="3"/>
      <c r="U136" s="1"/>
    </row>
    <row r="137" spans="1:21" x14ac:dyDescent="0.3">
      <c r="A137">
        <v>100009</v>
      </c>
      <c r="B137" t="s">
        <v>1</v>
      </c>
      <c r="D137" s="1"/>
      <c r="E137" s="1"/>
      <c r="F137" s="3">
        <v>52</v>
      </c>
      <c r="G137" s="3">
        <v>61</v>
      </c>
      <c r="H137" s="1">
        <v>43862</v>
      </c>
      <c r="I137" s="1">
        <v>44378</v>
      </c>
      <c r="J137">
        <v>17</v>
      </c>
      <c r="K137">
        <v>0</v>
      </c>
      <c r="L137" s="1">
        <v>44256</v>
      </c>
      <c r="M137" s="3">
        <f>IF(Sales[[#This Row],[Sales Amount]] = 0, 0,N137 / F137)</f>
        <v>25</v>
      </c>
      <c r="N137" s="3">
        <v>1300</v>
      </c>
      <c r="O137" s="3" t="str" cm="1">
        <f t="array" ref="O137" xml:space="preserve"> _xlfn.SWITCH(Sales[[#This Row],[Subscription Type]],"Basic", "10",,"Premium","10","Business","25","Enterprise","27")</f>
        <v>27</v>
      </c>
      <c r="P137" s="3">
        <f xml:space="preserve"> IF(Sales[[#This Row],[Number of Users]]-Sales[[#This Row],[Licenses Bought]] &gt; 0,Sales[[#This Row],[Number of Users]]-Sales[[#This Row],[Licenses Bought]],0)</f>
        <v>9</v>
      </c>
      <c r="Q137" s="3">
        <f>IF(Sales[[#This Row],[Sales Month]]=MAX(Sales[Sales Month]),Sales[[#This Row],[Upsell $ Per Non-Paying User]]*Sales[[#This Row],[Non-Paying Users]],0)</f>
        <v>0</v>
      </c>
      <c r="R137" s="3" t="str" cm="1">
        <f t="array" ref="R137" xml:space="preserve"> _xlfn.IFS(Sales[[#This Row],[Current Upsell $]]=0," ",Sales[[#This Row],[Current Upsell $]]&gt;=400,"high",Sales[[#This Row],[Current Upsell $]]&gt;=100,"medium",Sales[[#This Row],[Current Upsell $]]&lt;100,"low")</f>
        <v xml:space="preserve"> </v>
      </c>
      <c r="S137" s="3" t="str">
        <f xml:space="preserve"> IF(Sales[[#This Row],[Current Upsell $]]&gt;0,_xlfn.CONCAT(Sales[[#This Row],[Subscription Type]],"  ",Sales[[#This Row],[Upsell Priority]],"  ",TEXT(Sales[[#This Row],[Current Upsell $]],"$#"))," ")</f>
        <v xml:space="preserve"> </v>
      </c>
      <c r="T137" s="3"/>
      <c r="U137" s="1"/>
    </row>
    <row r="138" spans="1:21" x14ac:dyDescent="0.3">
      <c r="A138">
        <v>100009</v>
      </c>
      <c r="B138" t="s">
        <v>1</v>
      </c>
      <c r="D138" s="1"/>
      <c r="E138" s="1"/>
      <c r="F138" s="3">
        <v>52</v>
      </c>
      <c r="G138" s="3">
        <v>64</v>
      </c>
      <c r="H138" s="1">
        <v>43862</v>
      </c>
      <c r="I138" s="1">
        <v>44378</v>
      </c>
      <c r="J138">
        <v>17</v>
      </c>
      <c r="K138">
        <v>0</v>
      </c>
      <c r="L138" s="1">
        <v>44287</v>
      </c>
      <c r="M138" s="3">
        <f>IF(Sales[[#This Row],[Sales Amount]] = 0, 0,N138 / F138)</f>
        <v>25</v>
      </c>
      <c r="N138" s="3">
        <v>1300</v>
      </c>
      <c r="O138" s="3" t="str" cm="1">
        <f t="array" ref="O138" xml:space="preserve"> _xlfn.SWITCH(Sales[[#This Row],[Subscription Type]],"Basic", "10",,"Premium","10","Business","25","Enterprise","27")</f>
        <v>27</v>
      </c>
      <c r="P138" s="3">
        <f xml:space="preserve"> IF(Sales[[#This Row],[Number of Users]]-Sales[[#This Row],[Licenses Bought]] &gt; 0,Sales[[#This Row],[Number of Users]]-Sales[[#This Row],[Licenses Bought]],0)</f>
        <v>12</v>
      </c>
      <c r="Q138" s="3">
        <f>IF(Sales[[#This Row],[Sales Month]]=MAX(Sales[Sales Month]),Sales[[#This Row],[Upsell $ Per Non-Paying User]]*Sales[[#This Row],[Non-Paying Users]],0)</f>
        <v>0</v>
      </c>
      <c r="R138" s="3" t="str" cm="1">
        <f t="array" ref="R138" xml:space="preserve"> _xlfn.IFS(Sales[[#This Row],[Current Upsell $]]=0," ",Sales[[#This Row],[Current Upsell $]]&gt;=400,"high",Sales[[#This Row],[Current Upsell $]]&gt;=100,"medium",Sales[[#This Row],[Current Upsell $]]&lt;100,"low")</f>
        <v xml:space="preserve"> </v>
      </c>
      <c r="S138" s="3" t="str">
        <f xml:space="preserve"> IF(Sales[[#This Row],[Current Upsell $]]&gt;0,_xlfn.CONCAT(Sales[[#This Row],[Subscription Type]],"  ",Sales[[#This Row],[Upsell Priority]],"  ",TEXT(Sales[[#This Row],[Current Upsell $]],"$#"))," ")</f>
        <v xml:space="preserve"> </v>
      </c>
      <c r="T138" s="3"/>
      <c r="U138" s="1"/>
    </row>
    <row r="139" spans="1:21" x14ac:dyDescent="0.3">
      <c r="A139">
        <v>100009</v>
      </c>
      <c r="B139" t="s">
        <v>1</v>
      </c>
      <c r="D139" s="1"/>
      <c r="E139" s="1"/>
      <c r="F139" s="3">
        <v>52</v>
      </c>
      <c r="G139" s="3">
        <v>63</v>
      </c>
      <c r="H139" s="1">
        <v>43862</v>
      </c>
      <c r="I139" s="1">
        <v>44378</v>
      </c>
      <c r="J139">
        <v>17</v>
      </c>
      <c r="K139">
        <v>0</v>
      </c>
      <c r="L139" s="1">
        <v>44317</v>
      </c>
      <c r="M139" s="3">
        <f>IF(Sales[[#This Row],[Sales Amount]] = 0, 0,N139 / F139)</f>
        <v>25</v>
      </c>
      <c r="N139" s="3">
        <v>1300</v>
      </c>
      <c r="O139" s="3" t="str" cm="1">
        <f t="array" ref="O139" xml:space="preserve"> _xlfn.SWITCH(Sales[[#This Row],[Subscription Type]],"Basic", "10",,"Premium","10","Business","25","Enterprise","27")</f>
        <v>27</v>
      </c>
      <c r="P139" s="3">
        <f xml:space="preserve"> IF(Sales[[#This Row],[Number of Users]]-Sales[[#This Row],[Licenses Bought]] &gt; 0,Sales[[#This Row],[Number of Users]]-Sales[[#This Row],[Licenses Bought]],0)</f>
        <v>11</v>
      </c>
      <c r="Q139" s="3">
        <f>IF(Sales[[#This Row],[Sales Month]]=MAX(Sales[Sales Month]),Sales[[#This Row],[Upsell $ Per Non-Paying User]]*Sales[[#This Row],[Non-Paying Users]],0)</f>
        <v>0</v>
      </c>
      <c r="R139" s="3" t="str" cm="1">
        <f t="array" ref="R139" xml:space="preserve"> _xlfn.IFS(Sales[[#This Row],[Current Upsell $]]=0," ",Sales[[#This Row],[Current Upsell $]]&gt;=400,"high",Sales[[#This Row],[Current Upsell $]]&gt;=100,"medium",Sales[[#This Row],[Current Upsell $]]&lt;100,"low")</f>
        <v xml:space="preserve"> </v>
      </c>
      <c r="S139" s="3" t="str">
        <f xml:space="preserve"> IF(Sales[[#This Row],[Current Upsell $]]&gt;0,_xlfn.CONCAT(Sales[[#This Row],[Subscription Type]],"  ",Sales[[#This Row],[Upsell Priority]],"  ",TEXT(Sales[[#This Row],[Current Upsell $]],"$#"))," ")</f>
        <v xml:space="preserve"> </v>
      </c>
      <c r="T139" s="3"/>
      <c r="U139" s="1"/>
    </row>
    <row r="140" spans="1:21" x14ac:dyDescent="0.3">
      <c r="A140">
        <v>100009</v>
      </c>
      <c r="B140" t="s">
        <v>1</v>
      </c>
      <c r="D140" s="1"/>
      <c r="E140" s="1"/>
      <c r="F140" s="3">
        <v>52</v>
      </c>
      <c r="G140" s="3">
        <v>53</v>
      </c>
      <c r="H140" s="1">
        <v>43862</v>
      </c>
      <c r="I140" s="1">
        <v>44378</v>
      </c>
      <c r="J140">
        <v>17</v>
      </c>
      <c r="K140">
        <v>0</v>
      </c>
      <c r="L140" s="1">
        <v>44348</v>
      </c>
      <c r="M140" s="3">
        <f>IF(Sales[[#This Row],[Sales Amount]] = 0, 0,N140 / F140)</f>
        <v>25</v>
      </c>
      <c r="N140" s="3">
        <v>1300</v>
      </c>
      <c r="O140" s="3" t="str" cm="1">
        <f t="array" ref="O140" xml:space="preserve"> _xlfn.SWITCH(Sales[[#This Row],[Subscription Type]],"Basic", "10",,"Premium","10","Business","25","Enterprise","27")</f>
        <v>27</v>
      </c>
      <c r="P140" s="3">
        <f xml:space="preserve"> IF(Sales[[#This Row],[Number of Users]]-Sales[[#This Row],[Licenses Bought]] &gt; 0,Sales[[#This Row],[Number of Users]]-Sales[[#This Row],[Licenses Bought]],0)</f>
        <v>1</v>
      </c>
      <c r="Q140" s="3">
        <f>IF(Sales[[#This Row],[Sales Month]]=MAX(Sales[Sales Month]),Sales[[#This Row],[Upsell $ Per Non-Paying User]]*Sales[[#This Row],[Non-Paying Users]],0)</f>
        <v>27</v>
      </c>
      <c r="R140" s="3" t="str" cm="1">
        <f t="array" ref="R140" xml:space="preserve"> _xlfn.IFS(Sales[[#This Row],[Current Upsell $]]=0," ",Sales[[#This Row],[Current Upsell $]]&gt;=400,"high",Sales[[#This Row],[Current Upsell $]]&gt;=100,"medium",Sales[[#This Row],[Current Upsell $]]&lt;100,"low")</f>
        <v>low</v>
      </c>
      <c r="S140" s="3" t="str">
        <f xml:space="preserve"> IF(Sales[[#This Row],[Current Upsell $]]&gt;0,_xlfn.CONCAT(Sales[[#This Row],[Subscription Type]],"  ",Sales[[#This Row],[Upsell Priority]],"  ",TEXT(Sales[[#This Row],[Current Upsell $]],"$#"))," ")</f>
        <v>Business  low  $27</v>
      </c>
      <c r="T140" s="3"/>
      <c r="U140" s="1"/>
    </row>
    <row r="141" spans="1:21" x14ac:dyDescent="0.3">
      <c r="A141">
        <v>100010</v>
      </c>
      <c r="B141" t="s">
        <v>3</v>
      </c>
      <c r="F141" s="3">
        <v>0</v>
      </c>
      <c r="G141" s="3">
        <v>2</v>
      </c>
      <c r="H141" s="1">
        <v>43862</v>
      </c>
      <c r="I141" s="1">
        <v>44075</v>
      </c>
      <c r="J141">
        <v>7</v>
      </c>
      <c r="K141">
        <v>9</v>
      </c>
      <c r="L141" s="1">
        <v>43862</v>
      </c>
      <c r="M141" s="3">
        <f>IF(Sales[[#This Row],[Sales Amount]] = 0, 0,N141 / F141)</f>
        <v>0</v>
      </c>
      <c r="N141" s="3">
        <v>0</v>
      </c>
      <c r="O141" s="3" t="str" cm="1">
        <f t="array" ref="O141" xml:space="preserve"> _xlfn.SWITCH(Sales[[#This Row],[Subscription Type]],"Basic", "10",,"Premium","10","Business","25","Enterprise","27")</f>
        <v>10</v>
      </c>
      <c r="P141" s="3">
        <f xml:space="preserve"> IF(Sales[[#This Row],[Number of Users]]-Sales[[#This Row],[Licenses Bought]] &gt; 0,Sales[[#This Row],[Number of Users]]-Sales[[#This Row],[Licenses Bought]],0)</f>
        <v>2</v>
      </c>
      <c r="Q141" s="3">
        <f>IF(Sales[[#This Row],[Sales Month]]=MAX(Sales[Sales Month]),Sales[[#This Row],[Upsell $ Per Non-Paying User]]*Sales[[#This Row],[Non-Paying Users]],0)</f>
        <v>0</v>
      </c>
      <c r="R141" s="3" t="str" cm="1">
        <f t="array" ref="R141" xml:space="preserve"> _xlfn.IFS(Sales[[#This Row],[Current Upsell $]]=0," ",Sales[[#This Row],[Current Upsell $]]&gt;=400,"high",Sales[[#This Row],[Current Upsell $]]&gt;=100,"medium",Sales[[#This Row],[Current Upsell $]]&lt;100,"low")</f>
        <v xml:space="preserve"> </v>
      </c>
      <c r="S141" s="3" t="str">
        <f xml:space="preserve"> IF(Sales[[#This Row],[Current Upsell $]]&gt;0,_xlfn.CONCAT(Sales[[#This Row],[Subscription Type]],"  ",Sales[[#This Row],[Upsell Priority]],"  ",TEXT(Sales[[#This Row],[Current Upsell $]],"$#"))," ")</f>
        <v xml:space="preserve"> </v>
      </c>
      <c r="T141" s="3"/>
      <c r="U141" s="1"/>
    </row>
    <row r="142" spans="1:21" x14ac:dyDescent="0.3">
      <c r="A142">
        <v>100010</v>
      </c>
      <c r="B142" t="s">
        <v>3</v>
      </c>
      <c r="F142" s="3">
        <v>0</v>
      </c>
      <c r="G142" s="3">
        <v>2</v>
      </c>
      <c r="H142" s="1">
        <v>43862</v>
      </c>
      <c r="I142" s="1">
        <v>44075</v>
      </c>
      <c r="J142">
        <v>7</v>
      </c>
      <c r="K142">
        <v>9</v>
      </c>
      <c r="L142" s="1">
        <v>43891</v>
      </c>
      <c r="M142" s="3">
        <f>IF(Sales[[#This Row],[Sales Amount]] = 0, 0,N142 / F142)</f>
        <v>0</v>
      </c>
      <c r="N142" s="3">
        <v>0</v>
      </c>
      <c r="O142" s="3" t="str" cm="1">
        <f t="array" ref="O142" xml:space="preserve"> _xlfn.SWITCH(Sales[[#This Row],[Subscription Type]],"Basic", "10",,"Premium","10","Business","25","Enterprise","27")</f>
        <v>10</v>
      </c>
      <c r="P142" s="3">
        <f xml:space="preserve"> IF(Sales[[#This Row],[Number of Users]]-Sales[[#This Row],[Licenses Bought]] &gt; 0,Sales[[#This Row],[Number of Users]]-Sales[[#This Row],[Licenses Bought]],0)</f>
        <v>2</v>
      </c>
      <c r="Q142" s="3">
        <f>IF(Sales[[#This Row],[Sales Month]]=MAX(Sales[Sales Month]),Sales[[#This Row],[Upsell $ Per Non-Paying User]]*Sales[[#This Row],[Non-Paying Users]],0)</f>
        <v>0</v>
      </c>
      <c r="R142" s="3" t="str" cm="1">
        <f t="array" ref="R142" xml:space="preserve"> _xlfn.IFS(Sales[[#This Row],[Current Upsell $]]=0," ",Sales[[#This Row],[Current Upsell $]]&gt;=400,"high",Sales[[#This Row],[Current Upsell $]]&gt;=100,"medium",Sales[[#This Row],[Current Upsell $]]&lt;100,"low")</f>
        <v xml:space="preserve"> </v>
      </c>
      <c r="S142" s="3" t="str">
        <f xml:space="preserve"> IF(Sales[[#This Row],[Current Upsell $]]&gt;0,_xlfn.CONCAT(Sales[[#This Row],[Subscription Type]],"  ",Sales[[#This Row],[Upsell Priority]],"  ",TEXT(Sales[[#This Row],[Current Upsell $]],"$#"))," ")</f>
        <v xml:space="preserve"> </v>
      </c>
      <c r="T142" s="3"/>
      <c r="U142" s="1"/>
    </row>
    <row r="143" spans="1:21" x14ac:dyDescent="0.3">
      <c r="A143">
        <v>100010</v>
      </c>
      <c r="B143" t="s">
        <v>3</v>
      </c>
      <c r="F143" s="3">
        <v>0</v>
      </c>
      <c r="G143" s="3">
        <v>2</v>
      </c>
      <c r="H143" s="1">
        <v>43862</v>
      </c>
      <c r="I143" s="1">
        <v>44075</v>
      </c>
      <c r="J143">
        <v>7</v>
      </c>
      <c r="K143">
        <v>9</v>
      </c>
      <c r="L143" s="1">
        <v>43922</v>
      </c>
      <c r="M143" s="3">
        <f>IF(Sales[[#This Row],[Sales Amount]] = 0, 0,N143 / F143)</f>
        <v>0</v>
      </c>
      <c r="N143" s="3">
        <v>0</v>
      </c>
      <c r="O143" s="3" t="str" cm="1">
        <f t="array" ref="O143" xml:space="preserve"> _xlfn.SWITCH(Sales[[#This Row],[Subscription Type]],"Basic", "10",,"Premium","10","Business","25","Enterprise","27")</f>
        <v>10</v>
      </c>
      <c r="P143" s="3">
        <f xml:space="preserve"> IF(Sales[[#This Row],[Number of Users]]-Sales[[#This Row],[Licenses Bought]] &gt; 0,Sales[[#This Row],[Number of Users]]-Sales[[#This Row],[Licenses Bought]],0)</f>
        <v>2</v>
      </c>
      <c r="Q143" s="3">
        <f>IF(Sales[[#This Row],[Sales Month]]=MAX(Sales[Sales Month]),Sales[[#This Row],[Upsell $ Per Non-Paying User]]*Sales[[#This Row],[Non-Paying Users]],0)</f>
        <v>0</v>
      </c>
      <c r="R143" s="3" t="str" cm="1">
        <f t="array" ref="R143" xml:space="preserve"> _xlfn.IFS(Sales[[#This Row],[Current Upsell $]]=0," ",Sales[[#This Row],[Current Upsell $]]&gt;=400,"high",Sales[[#This Row],[Current Upsell $]]&gt;=100,"medium",Sales[[#This Row],[Current Upsell $]]&lt;100,"low")</f>
        <v xml:space="preserve"> </v>
      </c>
      <c r="S143" s="3" t="str">
        <f xml:space="preserve"> IF(Sales[[#This Row],[Current Upsell $]]&gt;0,_xlfn.CONCAT(Sales[[#This Row],[Subscription Type]],"  ",Sales[[#This Row],[Upsell Priority]],"  ",TEXT(Sales[[#This Row],[Current Upsell $]],"$#"))," ")</f>
        <v xml:space="preserve"> </v>
      </c>
      <c r="T143" s="3"/>
      <c r="U143" s="1"/>
    </row>
    <row r="144" spans="1:21" x14ac:dyDescent="0.3">
      <c r="A144">
        <v>100010</v>
      </c>
      <c r="B144" t="s">
        <v>3</v>
      </c>
      <c r="F144" s="3">
        <v>0</v>
      </c>
      <c r="G144" s="3">
        <v>2</v>
      </c>
      <c r="H144" s="1">
        <v>43862</v>
      </c>
      <c r="I144" s="1">
        <v>44075</v>
      </c>
      <c r="J144">
        <v>7</v>
      </c>
      <c r="K144">
        <v>9</v>
      </c>
      <c r="L144" s="1">
        <v>43952</v>
      </c>
      <c r="M144" s="3">
        <f>IF(Sales[[#This Row],[Sales Amount]] = 0, 0,N144 / F144)</f>
        <v>0</v>
      </c>
      <c r="N144" s="3">
        <v>0</v>
      </c>
      <c r="O144" s="3" t="str" cm="1">
        <f t="array" ref="O144" xml:space="preserve"> _xlfn.SWITCH(Sales[[#This Row],[Subscription Type]],"Basic", "10",,"Premium","10","Business","25","Enterprise","27")</f>
        <v>10</v>
      </c>
      <c r="P144" s="3">
        <f xml:space="preserve"> IF(Sales[[#This Row],[Number of Users]]-Sales[[#This Row],[Licenses Bought]] &gt; 0,Sales[[#This Row],[Number of Users]]-Sales[[#This Row],[Licenses Bought]],0)</f>
        <v>2</v>
      </c>
      <c r="Q144" s="3">
        <f>IF(Sales[[#This Row],[Sales Month]]=MAX(Sales[Sales Month]),Sales[[#This Row],[Upsell $ Per Non-Paying User]]*Sales[[#This Row],[Non-Paying Users]],0)</f>
        <v>0</v>
      </c>
      <c r="R144" s="3" t="str" cm="1">
        <f t="array" ref="R144" xml:space="preserve"> _xlfn.IFS(Sales[[#This Row],[Current Upsell $]]=0," ",Sales[[#This Row],[Current Upsell $]]&gt;=400,"high",Sales[[#This Row],[Current Upsell $]]&gt;=100,"medium",Sales[[#This Row],[Current Upsell $]]&lt;100,"low")</f>
        <v xml:space="preserve"> </v>
      </c>
      <c r="S144" s="3" t="str">
        <f xml:space="preserve"> IF(Sales[[#This Row],[Current Upsell $]]&gt;0,_xlfn.CONCAT(Sales[[#This Row],[Subscription Type]],"  ",Sales[[#This Row],[Upsell Priority]],"  ",TEXT(Sales[[#This Row],[Current Upsell $]],"$#"))," ")</f>
        <v xml:space="preserve"> </v>
      </c>
      <c r="T144" s="3"/>
      <c r="U144" s="1"/>
    </row>
    <row r="145" spans="1:21" x14ac:dyDescent="0.3">
      <c r="A145">
        <v>100010</v>
      </c>
      <c r="B145" t="s">
        <v>3</v>
      </c>
      <c r="F145" s="3">
        <v>0</v>
      </c>
      <c r="G145" s="3">
        <v>2</v>
      </c>
      <c r="H145" s="1">
        <v>43862</v>
      </c>
      <c r="I145" s="1">
        <v>44075</v>
      </c>
      <c r="J145">
        <v>7</v>
      </c>
      <c r="K145">
        <v>9</v>
      </c>
      <c r="L145" s="1">
        <v>43983</v>
      </c>
      <c r="M145" s="3">
        <f>IF(Sales[[#This Row],[Sales Amount]] = 0, 0,N145 / F145)</f>
        <v>0</v>
      </c>
      <c r="N145" s="3">
        <v>0</v>
      </c>
      <c r="O145" s="3" t="str" cm="1">
        <f t="array" ref="O145" xml:space="preserve"> _xlfn.SWITCH(Sales[[#This Row],[Subscription Type]],"Basic", "10",,"Premium","10","Business","25","Enterprise","27")</f>
        <v>10</v>
      </c>
      <c r="P145" s="3">
        <f xml:space="preserve"> IF(Sales[[#This Row],[Number of Users]]-Sales[[#This Row],[Licenses Bought]] &gt; 0,Sales[[#This Row],[Number of Users]]-Sales[[#This Row],[Licenses Bought]],0)</f>
        <v>2</v>
      </c>
      <c r="Q145" s="3">
        <f>IF(Sales[[#This Row],[Sales Month]]=MAX(Sales[Sales Month]),Sales[[#This Row],[Upsell $ Per Non-Paying User]]*Sales[[#This Row],[Non-Paying Users]],0)</f>
        <v>0</v>
      </c>
      <c r="R145" s="3" t="str" cm="1">
        <f t="array" ref="R145" xml:space="preserve"> _xlfn.IFS(Sales[[#This Row],[Current Upsell $]]=0," ",Sales[[#This Row],[Current Upsell $]]&gt;=400,"high",Sales[[#This Row],[Current Upsell $]]&gt;=100,"medium",Sales[[#This Row],[Current Upsell $]]&lt;100,"low")</f>
        <v xml:space="preserve"> </v>
      </c>
      <c r="S145" s="3" t="str">
        <f xml:space="preserve"> IF(Sales[[#This Row],[Current Upsell $]]&gt;0,_xlfn.CONCAT(Sales[[#This Row],[Subscription Type]],"  ",Sales[[#This Row],[Upsell Priority]],"  ",TEXT(Sales[[#This Row],[Current Upsell $]],"$#"))," ")</f>
        <v xml:space="preserve"> </v>
      </c>
      <c r="T145" s="3"/>
      <c r="U145" s="1"/>
    </row>
    <row r="146" spans="1:21" x14ac:dyDescent="0.3">
      <c r="A146">
        <v>100010</v>
      </c>
      <c r="B146" t="s">
        <v>3</v>
      </c>
      <c r="F146" s="3">
        <v>0</v>
      </c>
      <c r="G146" s="3">
        <v>2</v>
      </c>
      <c r="H146" s="1">
        <v>43862</v>
      </c>
      <c r="I146" s="1">
        <v>44075</v>
      </c>
      <c r="J146">
        <v>7</v>
      </c>
      <c r="K146">
        <v>9</v>
      </c>
      <c r="L146" s="1">
        <v>44013</v>
      </c>
      <c r="M146" s="3">
        <f>IF(Sales[[#This Row],[Sales Amount]] = 0, 0,N146 / F146)</f>
        <v>0</v>
      </c>
      <c r="N146" s="3">
        <v>0</v>
      </c>
      <c r="O146" s="3" t="str" cm="1">
        <f t="array" ref="O146" xml:space="preserve"> _xlfn.SWITCH(Sales[[#This Row],[Subscription Type]],"Basic", "10",,"Premium","10","Business","25","Enterprise","27")</f>
        <v>10</v>
      </c>
      <c r="P146" s="3">
        <f xml:space="preserve"> IF(Sales[[#This Row],[Number of Users]]-Sales[[#This Row],[Licenses Bought]] &gt; 0,Sales[[#This Row],[Number of Users]]-Sales[[#This Row],[Licenses Bought]],0)</f>
        <v>2</v>
      </c>
      <c r="Q146" s="3">
        <f>IF(Sales[[#This Row],[Sales Month]]=MAX(Sales[Sales Month]),Sales[[#This Row],[Upsell $ Per Non-Paying User]]*Sales[[#This Row],[Non-Paying Users]],0)</f>
        <v>0</v>
      </c>
      <c r="R146" s="3" t="str" cm="1">
        <f t="array" ref="R146" xml:space="preserve"> _xlfn.IFS(Sales[[#This Row],[Current Upsell $]]=0," ",Sales[[#This Row],[Current Upsell $]]&gt;=400,"high",Sales[[#This Row],[Current Upsell $]]&gt;=100,"medium",Sales[[#This Row],[Current Upsell $]]&lt;100,"low")</f>
        <v xml:space="preserve"> </v>
      </c>
      <c r="S146" s="3" t="str">
        <f xml:space="preserve"> IF(Sales[[#This Row],[Current Upsell $]]&gt;0,_xlfn.CONCAT(Sales[[#This Row],[Subscription Type]],"  ",Sales[[#This Row],[Upsell Priority]],"  ",TEXT(Sales[[#This Row],[Current Upsell $]],"$#"))," ")</f>
        <v xml:space="preserve"> </v>
      </c>
      <c r="T146" s="3"/>
      <c r="U146" s="1"/>
    </row>
    <row r="147" spans="1:21" x14ac:dyDescent="0.3">
      <c r="A147">
        <v>100010</v>
      </c>
      <c r="B147" t="s">
        <v>3</v>
      </c>
      <c r="F147" s="3">
        <v>0</v>
      </c>
      <c r="G147" s="3">
        <v>2</v>
      </c>
      <c r="H147" s="1">
        <v>43862</v>
      </c>
      <c r="I147" s="1">
        <v>44075</v>
      </c>
      <c r="J147">
        <v>7</v>
      </c>
      <c r="K147">
        <v>9</v>
      </c>
      <c r="L147" s="1">
        <v>44044</v>
      </c>
      <c r="M147" s="3">
        <f>IF(Sales[[#This Row],[Sales Amount]] = 0, 0,N147 / F147)</f>
        <v>0</v>
      </c>
      <c r="N147" s="3">
        <v>0</v>
      </c>
      <c r="O147" s="3" t="str" cm="1">
        <f t="array" ref="O147" xml:space="preserve"> _xlfn.SWITCH(Sales[[#This Row],[Subscription Type]],"Basic", "10",,"Premium","10","Business","25","Enterprise","27")</f>
        <v>10</v>
      </c>
      <c r="P147" s="3">
        <f xml:space="preserve"> IF(Sales[[#This Row],[Number of Users]]-Sales[[#This Row],[Licenses Bought]] &gt; 0,Sales[[#This Row],[Number of Users]]-Sales[[#This Row],[Licenses Bought]],0)</f>
        <v>2</v>
      </c>
      <c r="Q147" s="3">
        <f>IF(Sales[[#This Row],[Sales Month]]=MAX(Sales[Sales Month]),Sales[[#This Row],[Upsell $ Per Non-Paying User]]*Sales[[#This Row],[Non-Paying Users]],0)</f>
        <v>0</v>
      </c>
      <c r="R147" s="3" t="str" cm="1">
        <f t="array" ref="R147" xml:space="preserve"> _xlfn.IFS(Sales[[#This Row],[Current Upsell $]]=0," ",Sales[[#This Row],[Current Upsell $]]&gt;=400,"high",Sales[[#This Row],[Current Upsell $]]&gt;=100,"medium",Sales[[#This Row],[Current Upsell $]]&lt;100,"low")</f>
        <v xml:space="preserve"> </v>
      </c>
      <c r="S147" s="3" t="str">
        <f xml:space="preserve"> IF(Sales[[#This Row],[Current Upsell $]]&gt;0,_xlfn.CONCAT(Sales[[#This Row],[Subscription Type]],"  ",Sales[[#This Row],[Upsell Priority]],"  ",TEXT(Sales[[#This Row],[Current Upsell $]],"$#"))," ")</f>
        <v xml:space="preserve"> </v>
      </c>
      <c r="T147" s="3"/>
      <c r="U147" s="1"/>
    </row>
    <row r="148" spans="1:21" x14ac:dyDescent="0.3">
      <c r="A148">
        <v>100010</v>
      </c>
      <c r="B148" t="s">
        <v>3</v>
      </c>
      <c r="F148" s="3">
        <v>0</v>
      </c>
      <c r="G148" s="3">
        <v>2</v>
      </c>
      <c r="H148" s="1">
        <v>43862</v>
      </c>
      <c r="I148" s="1">
        <v>44075</v>
      </c>
      <c r="J148">
        <v>7</v>
      </c>
      <c r="K148">
        <v>9</v>
      </c>
      <c r="L148" s="1">
        <v>44075</v>
      </c>
      <c r="M148" s="3">
        <f>IF(Sales[[#This Row],[Sales Amount]] = 0, 0,N148 / F148)</f>
        <v>0</v>
      </c>
      <c r="N148" s="3">
        <v>0</v>
      </c>
      <c r="O148" s="3" t="str" cm="1">
        <f t="array" ref="O148" xml:space="preserve"> _xlfn.SWITCH(Sales[[#This Row],[Subscription Type]],"Basic", "10",,"Premium","10","Business","25","Enterprise","27")</f>
        <v>10</v>
      </c>
      <c r="P148" s="3">
        <f xml:space="preserve"> IF(Sales[[#This Row],[Number of Users]]-Sales[[#This Row],[Licenses Bought]] &gt; 0,Sales[[#This Row],[Number of Users]]-Sales[[#This Row],[Licenses Bought]],0)</f>
        <v>2</v>
      </c>
      <c r="Q148" s="3">
        <f>IF(Sales[[#This Row],[Sales Month]]=MAX(Sales[Sales Month]),Sales[[#This Row],[Upsell $ Per Non-Paying User]]*Sales[[#This Row],[Non-Paying Users]],0)</f>
        <v>0</v>
      </c>
      <c r="R148" s="3" t="str" cm="1">
        <f t="array" ref="R148" xml:space="preserve"> _xlfn.IFS(Sales[[#This Row],[Current Upsell $]]=0," ",Sales[[#This Row],[Current Upsell $]]&gt;=400,"high",Sales[[#This Row],[Current Upsell $]]&gt;=100,"medium",Sales[[#This Row],[Current Upsell $]]&lt;100,"low")</f>
        <v xml:space="preserve"> </v>
      </c>
      <c r="S148" s="3" t="str">
        <f xml:space="preserve"> IF(Sales[[#This Row],[Current Upsell $]]&gt;0,_xlfn.CONCAT(Sales[[#This Row],[Subscription Type]],"  ",Sales[[#This Row],[Upsell Priority]],"  ",TEXT(Sales[[#This Row],[Current Upsell $]],"$#"))," ")</f>
        <v xml:space="preserve"> </v>
      </c>
      <c r="T148" s="3"/>
      <c r="U148" s="1"/>
    </row>
    <row r="149" spans="1:21" x14ac:dyDescent="0.3">
      <c r="A149">
        <v>100011</v>
      </c>
      <c r="B149" t="s">
        <v>3</v>
      </c>
      <c r="D149" s="1"/>
      <c r="E149" s="1"/>
      <c r="F149" s="3">
        <v>0</v>
      </c>
      <c r="G149" s="3">
        <v>42</v>
      </c>
      <c r="H149" s="1">
        <v>43891</v>
      </c>
      <c r="I149" s="1">
        <v>44378</v>
      </c>
      <c r="J149">
        <v>16</v>
      </c>
      <c r="K149">
        <v>0</v>
      </c>
      <c r="L149" s="1">
        <v>43891</v>
      </c>
      <c r="M149" s="3">
        <f>IF(Sales[[#This Row],[Sales Amount]] = 0, 0,N149 / F149)</f>
        <v>0</v>
      </c>
      <c r="N149" s="3">
        <v>0</v>
      </c>
      <c r="O149" s="3" t="str" cm="1">
        <f t="array" ref="O149" xml:space="preserve"> _xlfn.SWITCH(Sales[[#This Row],[Subscription Type]],"Basic", "10",,"Premium","10","Business","25","Enterprise","27")</f>
        <v>10</v>
      </c>
      <c r="P149" s="3">
        <f xml:space="preserve"> IF(Sales[[#This Row],[Number of Users]]-Sales[[#This Row],[Licenses Bought]] &gt; 0,Sales[[#This Row],[Number of Users]]-Sales[[#This Row],[Licenses Bought]],0)</f>
        <v>42</v>
      </c>
      <c r="Q149" s="3">
        <f>IF(Sales[[#This Row],[Sales Month]]=MAX(Sales[Sales Month]),Sales[[#This Row],[Upsell $ Per Non-Paying User]]*Sales[[#This Row],[Non-Paying Users]],0)</f>
        <v>0</v>
      </c>
      <c r="R149" s="3" t="str" cm="1">
        <f t="array" ref="R149" xml:space="preserve"> _xlfn.IFS(Sales[[#This Row],[Current Upsell $]]=0," ",Sales[[#This Row],[Current Upsell $]]&gt;=400,"high",Sales[[#This Row],[Current Upsell $]]&gt;=100,"medium",Sales[[#This Row],[Current Upsell $]]&lt;100,"low")</f>
        <v xml:space="preserve"> </v>
      </c>
      <c r="S149" s="3" t="str">
        <f xml:space="preserve"> IF(Sales[[#This Row],[Current Upsell $]]&gt;0,_xlfn.CONCAT(Sales[[#This Row],[Subscription Type]],"  ",Sales[[#This Row],[Upsell Priority]],"  ",TEXT(Sales[[#This Row],[Current Upsell $]],"$#"))," ")</f>
        <v xml:space="preserve"> </v>
      </c>
      <c r="T149" s="3"/>
      <c r="U149" s="1"/>
    </row>
    <row r="150" spans="1:21" x14ac:dyDescent="0.3">
      <c r="A150">
        <v>100011</v>
      </c>
      <c r="B150" t="s">
        <v>1</v>
      </c>
      <c r="D150" s="1"/>
      <c r="E150" s="1"/>
      <c r="F150" s="3">
        <v>32</v>
      </c>
      <c r="G150" s="3">
        <v>51</v>
      </c>
      <c r="H150" s="1">
        <v>43891</v>
      </c>
      <c r="I150" s="1">
        <v>44378</v>
      </c>
      <c r="J150">
        <v>16</v>
      </c>
      <c r="K150">
        <v>0</v>
      </c>
      <c r="L150" s="1">
        <v>43922</v>
      </c>
      <c r="M150" s="3">
        <f>IF(Sales[[#This Row],[Sales Amount]] = 0, 0,N150 / F150)</f>
        <v>25</v>
      </c>
      <c r="N150" s="3">
        <v>800</v>
      </c>
      <c r="O150" s="3" t="str" cm="1">
        <f t="array" ref="O150" xml:space="preserve"> _xlfn.SWITCH(Sales[[#This Row],[Subscription Type]],"Basic", "10",,"Premium","10","Business","25","Enterprise","27")</f>
        <v>27</v>
      </c>
      <c r="P150" s="3">
        <f xml:space="preserve"> IF(Sales[[#This Row],[Number of Users]]-Sales[[#This Row],[Licenses Bought]] &gt; 0,Sales[[#This Row],[Number of Users]]-Sales[[#This Row],[Licenses Bought]],0)</f>
        <v>19</v>
      </c>
      <c r="Q150" s="3">
        <f>IF(Sales[[#This Row],[Sales Month]]=MAX(Sales[Sales Month]),Sales[[#This Row],[Upsell $ Per Non-Paying User]]*Sales[[#This Row],[Non-Paying Users]],0)</f>
        <v>0</v>
      </c>
      <c r="R150" s="3" t="str" cm="1">
        <f t="array" ref="R150" xml:space="preserve"> _xlfn.IFS(Sales[[#This Row],[Current Upsell $]]=0," ",Sales[[#This Row],[Current Upsell $]]&gt;=400,"high",Sales[[#This Row],[Current Upsell $]]&gt;=100,"medium",Sales[[#This Row],[Current Upsell $]]&lt;100,"low")</f>
        <v xml:space="preserve"> </v>
      </c>
      <c r="S150" s="3" t="str">
        <f xml:space="preserve"> IF(Sales[[#This Row],[Current Upsell $]]&gt;0,_xlfn.CONCAT(Sales[[#This Row],[Subscription Type]],"  ",Sales[[#This Row],[Upsell Priority]],"  ",TEXT(Sales[[#This Row],[Current Upsell $]],"$#"))," ")</f>
        <v xml:space="preserve"> </v>
      </c>
      <c r="T150" s="3"/>
      <c r="U150" s="1"/>
    </row>
    <row r="151" spans="1:21" x14ac:dyDescent="0.3">
      <c r="A151">
        <v>100011</v>
      </c>
      <c r="B151" t="s">
        <v>1</v>
      </c>
      <c r="D151" s="1"/>
      <c r="E151" s="1"/>
      <c r="F151" s="3">
        <v>23</v>
      </c>
      <c r="G151" s="3">
        <v>48</v>
      </c>
      <c r="H151" s="1">
        <v>43891</v>
      </c>
      <c r="I151" s="1">
        <v>44378</v>
      </c>
      <c r="J151">
        <v>16</v>
      </c>
      <c r="K151">
        <v>0</v>
      </c>
      <c r="L151" s="1">
        <v>43952</v>
      </c>
      <c r="M151" s="3">
        <f>IF(Sales[[#This Row],[Sales Amount]] = 0, 0,N151 / F151)</f>
        <v>25</v>
      </c>
      <c r="N151" s="3">
        <v>575</v>
      </c>
      <c r="O151" s="3" t="str" cm="1">
        <f t="array" ref="O151" xml:space="preserve"> _xlfn.SWITCH(Sales[[#This Row],[Subscription Type]],"Basic", "10",,"Premium","10","Business","25","Enterprise","27")</f>
        <v>27</v>
      </c>
      <c r="P151" s="3">
        <f xml:space="preserve"> IF(Sales[[#This Row],[Number of Users]]-Sales[[#This Row],[Licenses Bought]] &gt; 0,Sales[[#This Row],[Number of Users]]-Sales[[#This Row],[Licenses Bought]],0)</f>
        <v>25</v>
      </c>
      <c r="Q151" s="3">
        <f>IF(Sales[[#This Row],[Sales Month]]=MAX(Sales[Sales Month]),Sales[[#This Row],[Upsell $ Per Non-Paying User]]*Sales[[#This Row],[Non-Paying Users]],0)</f>
        <v>0</v>
      </c>
      <c r="R151" s="3" t="str" cm="1">
        <f t="array" ref="R151" xml:space="preserve"> _xlfn.IFS(Sales[[#This Row],[Current Upsell $]]=0," ",Sales[[#This Row],[Current Upsell $]]&gt;=400,"high",Sales[[#This Row],[Current Upsell $]]&gt;=100,"medium",Sales[[#This Row],[Current Upsell $]]&lt;100,"low")</f>
        <v xml:space="preserve"> </v>
      </c>
      <c r="S151" s="3" t="str">
        <f xml:space="preserve"> IF(Sales[[#This Row],[Current Upsell $]]&gt;0,_xlfn.CONCAT(Sales[[#This Row],[Subscription Type]],"  ",Sales[[#This Row],[Upsell Priority]],"  ",TEXT(Sales[[#This Row],[Current Upsell $]],"$#"))," ")</f>
        <v xml:space="preserve"> </v>
      </c>
      <c r="T151" s="3"/>
      <c r="U151" s="1"/>
    </row>
    <row r="152" spans="1:21" x14ac:dyDescent="0.3">
      <c r="A152">
        <v>100011</v>
      </c>
      <c r="B152" t="s">
        <v>1</v>
      </c>
      <c r="D152" s="1"/>
      <c r="E152" s="1"/>
      <c r="F152" s="3">
        <v>37</v>
      </c>
      <c r="G152" s="3">
        <v>39</v>
      </c>
      <c r="H152" s="1">
        <v>43891</v>
      </c>
      <c r="I152" s="1">
        <v>44378</v>
      </c>
      <c r="J152">
        <v>16</v>
      </c>
      <c r="K152">
        <v>0</v>
      </c>
      <c r="L152" s="1">
        <v>43983</v>
      </c>
      <c r="M152" s="3">
        <f>IF(Sales[[#This Row],[Sales Amount]] = 0, 0,N152 / F152)</f>
        <v>25</v>
      </c>
      <c r="N152" s="3">
        <v>925</v>
      </c>
      <c r="O152" s="3" t="str" cm="1">
        <f t="array" ref="O152" xml:space="preserve"> _xlfn.SWITCH(Sales[[#This Row],[Subscription Type]],"Basic", "10",,"Premium","10","Business","25","Enterprise","27")</f>
        <v>27</v>
      </c>
      <c r="P152" s="3">
        <f xml:space="preserve"> IF(Sales[[#This Row],[Number of Users]]-Sales[[#This Row],[Licenses Bought]] &gt; 0,Sales[[#This Row],[Number of Users]]-Sales[[#This Row],[Licenses Bought]],0)</f>
        <v>2</v>
      </c>
      <c r="Q152" s="3">
        <f>IF(Sales[[#This Row],[Sales Month]]=MAX(Sales[Sales Month]),Sales[[#This Row],[Upsell $ Per Non-Paying User]]*Sales[[#This Row],[Non-Paying Users]],0)</f>
        <v>0</v>
      </c>
      <c r="R152" s="3" t="str" cm="1">
        <f t="array" ref="R152" xml:space="preserve"> _xlfn.IFS(Sales[[#This Row],[Current Upsell $]]=0," ",Sales[[#This Row],[Current Upsell $]]&gt;=400,"high",Sales[[#This Row],[Current Upsell $]]&gt;=100,"medium",Sales[[#This Row],[Current Upsell $]]&lt;100,"low")</f>
        <v xml:space="preserve"> </v>
      </c>
      <c r="S152" s="3" t="str">
        <f xml:space="preserve"> IF(Sales[[#This Row],[Current Upsell $]]&gt;0,_xlfn.CONCAT(Sales[[#This Row],[Subscription Type]],"  ",Sales[[#This Row],[Upsell Priority]],"  ",TEXT(Sales[[#This Row],[Current Upsell $]],"$#"))," ")</f>
        <v xml:space="preserve"> </v>
      </c>
      <c r="T152" s="3"/>
      <c r="U152" s="1"/>
    </row>
    <row r="153" spans="1:21" x14ac:dyDescent="0.3">
      <c r="A153">
        <v>100011</v>
      </c>
      <c r="B153" t="s">
        <v>1</v>
      </c>
      <c r="D153" s="1"/>
      <c r="E153" s="1"/>
      <c r="F153" s="3">
        <v>37</v>
      </c>
      <c r="G153" s="3">
        <v>47</v>
      </c>
      <c r="H153" s="1">
        <v>43891</v>
      </c>
      <c r="I153" s="1">
        <v>44378</v>
      </c>
      <c r="J153">
        <v>16</v>
      </c>
      <c r="K153">
        <v>0</v>
      </c>
      <c r="L153" s="1">
        <v>44013</v>
      </c>
      <c r="M153" s="3">
        <f>IF(Sales[[#This Row],[Sales Amount]] = 0, 0,N153 / F153)</f>
        <v>25</v>
      </c>
      <c r="N153" s="3">
        <v>925</v>
      </c>
      <c r="O153" s="3" t="str" cm="1">
        <f t="array" ref="O153" xml:space="preserve"> _xlfn.SWITCH(Sales[[#This Row],[Subscription Type]],"Basic", "10",,"Premium","10","Business","25","Enterprise","27")</f>
        <v>27</v>
      </c>
      <c r="P153" s="3">
        <f xml:space="preserve"> IF(Sales[[#This Row],[Number of Users]]-Sales[[#This Row],[Licenses Bought]] &gt; 0,Sales[[#This Row],[Number of Users]]-Sales[[#This Row],[Licenses Bought]],0)</f>
        <v>10</v>
      </c>
      <c r="Q153" s="3">
        <f>IF(Sales[[#This Row],[Sales Month]]=MAX(Sales[Sales Month]),Sales[[#This Row],[Upsell $ Per Non-Paying User]]*Sales[[#This Row],[Non-Paying Users]],0)</f>
        <v>0</v>
      </c>
      <c r="R153" s="3" t="str" cm="1">
        <f t="array" ref="R153" xml:space="preserve"> _xlfn.IFS(Sales[[#This Row],[Current Upsell $]]=0," ",Sales[[#This Row],[Current Upsell $]]&gt;=400,"high",Sales[[#This Row],[Current Upsell $]]&gt;=100,"medium",Sales[[#This Row],[Current Upsell $]]&lt;100,"low")</f>
        <v xml:space="preserve"> </v>
      </c>
      <c r="S153" s="3" t="str">
        <f xml:space="preserve"> IF(Sales[[#This Row],[Current Upsell $]]&gt;0,_xlfn.CONCAT(Sales[[#This Row],[Subscription Type]],"  ",Sales[[#This Row],[Upsell Priority]],"  ",TEXT(Sales[[#This Row],[Current Upsell $]],"$#"))," ")</f>
        <v xml:space="preserve"> </v>
      </c>
      <c r="T153" s="3"/>
      <c r="U153" s="1"/>
    </row>
    <row r="154" spans="1:21" x14ac:dyDescent="0.3">
      <c r="A154">
        <v>100011</v>
      </c>
      <c r="B154" t="s">
        <v>1</v>
      </c>
      <c r="D154" s="1"/>
      <c r="E154" s="1"/>
      <c r="F154" s="3">
        <v>37</v>
      </c>
      <c r="G154" s="3">
        <v>44</v>
      </c>
      <c r="H154" s="1">
        <v>43891</v>
      </c>
      <c r="I154" s="1">
        <v>44378</v>
      </c>
      <c r="J154">
        <v>16</v>
      </c>
      <c r="K154">
        <v>0</v>
      </c>
      <c r="L154" s="1">
        <v>44044</v>
      </c>
      <c r="M154" s="3">
        <f>IF(Sales[[#This Row],[Sales Amount]] = 0, 0,N154 / F154)</f>
        <v>25</v>
      </c>
      <c r="N154" s="3">
        <v>925</v>
      </c>
      <c r="O154" s="3" t="str" cm="1">
        <f t="array" ref="O154" xml:space="preserve"> _xlfn.SWITCH(Sales[[#This Row],[Subscription Type]],"Basic", "10",,"Premium","10","Business","25","Enterprise","27")</f>
        <v>27</v>
      </c>
      <c r="P154" s="3">
        <f xml:space="preserve"> IF(Sales[[#This Row],[Number of Users]]-Sales[[#This Row],[Licenses Bought]] &gt; 0,Sales[[#This Row],[Number of Users]]-Sales[[#This Row],[Licenses Bought]],0)</f>
        <v>7</v>
      </c>
      <c r="Q154" s="3">
        <f>IF(Sales[[#This Row],[Sales Month]]=MAX(Sales[Sales Month]),Sales[[#This Row],[Upsell $ Per Non-Paying User]]*Sales[[#This Row],[Non-Paying Users]],0)</f>
        <v>0</v>
      </c>
      <c r="R154" s="3" t="str" cm="1">
        <f t="array" ref="R154" xml:space="preserve"> _xlfn.IFS(Sales[[#This Row],[Current Upsell $]]=0," ",Sales[[#This Row],[Current Upsell $]]&gt;=400,"high",Sales[[#This Row],[Current Upsell $]]&gt;=100,"medium",Sales[[#This Row],[Current Upsell $]]&lt;100,"low")</f>
        <v xml:space="preserve"> </v>
      </c>
      <c r="S154" s="3" t="str">
        <f xml:space="preserve"> IF(Sales[[#This Row],[Current Upsell $]]&gt;0,_xlfn.CONCAT(Sales[[#This Row],[Subscription Type]],"  ",Sales[[#This Row],[Upsell Priority]],"  ",TEXT(Sales[[#This Row],[Current Upsell $]],"$#"))," ")</f>
        <v xml:space="preserve"> </v>
      </c>
      <c r="T154" s="3"/>
      <c r="U154" s="1"/>
    </row>
    <row r="155" spans="1:21" x14ac:dyDescent="0.3">
      <c r="A155">
        <v>100011</v>
      </c>
      <c r="B155" t="s">
        <v>1</v>
      </c>
      <c r="D155" s="1"/>
      <c r="E155" s="1"/>
      <c r="F155" s="3">
        <v>37</v>
      </c>
      <c r="G155" s="3">
        <v>44</v>
      </c>
      <c r="H155" s="1">
        <v>43891</v>
      </c>
      <c r="I155" s="1">
        <v>44378</v>
      </c>
      <c r="J155">
        <v>16</v>
      </c>
      <c r="K155">
        <v>0</v>
      </c>
      <c r="L155" s="1">
        <v>44075</v>
      </c>
      <c r="M155" s="3">
        <f>IF(Sales[[#This Row],[Sales Amount]] = 0, 0,N155 / F155)</f>
        <v>25</v>
      </c>
      <c r="N155" s="3">
        <v>925</v>
      </c>
      <c r="O155" s="3" t="str" cm="1">
        <f t="array" ref="O155" xml:space="preserve"> _xlfn.SWITCH(Sales[[#This Row],[Subscription Type]],"Basic", "10",,"Premium","10","Business","25","Enterprise","27")</f>
        <v>27</v>
      </c>
      <c r="P155" s="3">
        <f xml:space="preserve"> IF(Sales[[#This Row],[Number of Users]]-Sales[[#This Row],[Licenses Bought]] &gt; 0,Sales[[#This Row],[Number of Users]]-Sales[[#This Row],[Licenses Bought]],0)</f>
        <v>7</v>
      </c>
      <c r="Q155" s="3">
        <f>IF(Sales[[#This Row],[Sales Month]]=MAX(Sales[Sales Month]),Sales[[#This Row],[Upsell $ Per Non-Paying User]]*Sales[[#This Row],[Non-Paying Users]],0)</f>
        <v>0</v>
      </c>
      <c r="R155" s="3" t="str" cm="1">
        <f t="array" ref="R155" xml:space="preserve"> _xlfn.IFS(Sales[[#This Row],[Current Upsell $]]=0," ",Sales[[#This Row],[Current Upsell $]]&gt;=400,"high",Sales[[#This Row],[Current Upsell $]]&gt;=100,"medium",Sales[[#This Row],[Current Upsell $]]&lt;100,"low")</f>
        <v xml:space="preserve"> </v>
      </c>
      <c r="S155" s="3" t="str">
        <f xml:space="preserve"> IF(Sales[[#This Row],[Current Upsell $]]&gt;0,_xlfn.CONCAT(Sales[[#This Row],[Subscription Type]],"  ",Sales[[#This Row],[Upsell Priority]],"  ",TEXT(Sales[[#This Row],[Current Upsell $]],"$#"))," ")</f>
        <v xml:space="preserve"> </v>
      </c>
      <c r="T155" s="3"/>
      <c r="U155" s="1"/>
    </row>
    <row r="156" spans="1:21" x14ac:dyDescent="0.3">
      <c r="A156">
        <v>100011</v>
      </c>
      <c r="B156" t="s">
        <v>1</v>
      </c>
      <c r="D156" s="1"/>
      <c r="E156" s="1"/>
      <c r="F156" s="3">
        <v>37</v>
      </c>
      <c r="G156" s="3">
        <v>44</v>
      </c>
      <c r="H156" s="1">
        <v>43891</v>
      </c>
      <c r="I156" s="1">
        <v>44378</v>
      </c>
      <c r="J156">
        <v>16</v>
      </c>
      <c r="K156">
        <v>0</v>
      </c>
      <c r="L156" s="1">
        <v>44105</v>
      </c>
      <c r="M156" s="3">
        <f>IF(Sales[[#This Row],[Sales Amount]] = 0, 0,N156 / F156)</f>
        <v>25</v>
      </c>
      <c r="N156" s="3">
        <v>925</v>
      </c>
      <c r="O156" s="3" t="str" cm="1">
        <f t="array" ref="O156" xml:space="preserve"> _xlfn.SWITCH(Sales[[#This Row],[Subscription Type]],"Basic", "10",,"Premium","10","Business","25","Enterprise","27")</f>
        <v>27</v>
      </c>
      <c r="P156" s="3">
        <f xml:space="preserve"> IF(Sales[[#This Row],[Number of Users]]-Sales[[#This Row],[Licenses Bought]] &gt; 0,Sales[[#This Row],[Number of Users]]-Sales[[#This Row],[Licenses Bought]],0)</f>
        <v>7</v>
      </c>
      <c r="Q156" s="3">
        <f>IF(Sales[[#This Row],[Sales Month]]=MAX(Sales[Sales Month]),Sales[[#This Row],[Upsell $ Per Non-Paying User]]*Sales[[#This Row],[Non-Paying Users]],0)</f>
        <v>0</v>
      </c>
      <c r="R156" s="3" t="str" cm="1">
        <f t="array" ref="R156" xml:space="preserve"> _xlfn.IFS(Sales[[#This Row],[Current Upsell $]]=0," ",Sales[[#This Row],[Current Upsell $]]&gt;=400,"high",Sales[[#This Row],[Current Upsell $]]&gt;=100,"medium",Sales[[#This Row],[Current Upsell $]]&lt;100,"low")</f>
        <v xml:space="preserve"> </v>
      </c>
      <c r="S156" s="3" t="str">
        <f xml:space="preserve"> IF(Sales[[#This Row],[Current Upsell $]]&gt;0,_xlfn.CONCAT(Sales[[#This Row],[Subscription Type]],"  ",Sales[[#This Row],[Upsell Priority]],"  ",TEXT(Sales[[#This Row],[Current Upsell $]],"$#"))," ")</f>
        <v xml:space="preserve"> </v>
      </c>
      <c r="T156" s="3"/>
      <c r="U156" s="1"/>
    </row>
    <row r="157" spans="1:21" x14ac:dyDescent="0.3">
      <c r="A157">
        <v>100011</v>
      </c>
      <c r="B157" t="s">
        <v>1</v>
      </c>
      <c r="D157" s="1"/>
      <c r="E157" s="1"/>
      <c r="F157" s="3">
        <v>37</v>
      </c>
      <c r="G157" s="3">
        <v>49</v>
      </c>
      <c r="H157" s="1">
        <v>43891</v>
      </c>
      <c r="I157" s="1">
        <v>44378</v>
      </c>
      <c r="J157">
        <v>16</v>
      </c>
      <c r="K157">
        <v>0</v>
      </c>
      <c r="L157" s="1">
        <v>44136</v>
      </c>
      <c r="M157" s="3">
        <f>IF(Sales[[#This Row],[Sales Amount]] = 0, 0,N157 / F157)</f>
        <v>25</v>
      </c>
      <c r="N157" s="3">
        <v>925</v>
      </c>
      <c r="O157" s="3" t="str" cm="1">
        <f t="array" ref="O157" xml:space="preserve"> _xlfn.SWITCH(Sales[[#This Row],[Subscription Type]],"Basic", "10",,"Premium","10","Business","25","Enterprise","27")</f>
        <v>27</v>
      </c>
      <c r="P157" s="3">
        <f xml:space="preserve"> IF(Sales[[#This Row],[Number of Users]]-Sales[[#This Row],[Licenses Bought]] &gt; 0,Sales[[#This Row],[Number of Users]]-Sales[[#This Row],[Licenses Bought]],0)</f>
        <v>12</v>
      </c>
      <c r="Q157" s="3">
        <f>IF(Sales[[#This Row],[Sales Month]]=MAX(Sales[Sales Month]),Sales[[#This Row],[Upsell $ Per Non-Paying User]]*Sales[[#This Row],[Non-Paying Users]],0)</f>
        <v>0</v>
      </c>
      <c r="R157" s="3" t="str" cm="1">
        <f t="array" ref="R157" xml:space="preserve"> _xlfn.IFS(Sales[[#This Row],[Current Upsell $]]=0," ",Sales[[#This Row],[Current Upsell $]]&gt;=400,"high",Sales[[#This Row],[Current Upsell $]]&gt;=100,"medium",Sales[[#This Row],[Current Upsell $]]&lt;100,"low")</f>
        <v xml:space="preserve"> </v>
      </c>
      <c r="S157" s="3" t="str">
        <f xml:space="preserve"> IF(Sales[[#This Row],[Current Upsell $]]&gt;0,_xlfn.CONCAT(Sales[[#This Row],[Subscription Type]],"  ",Sales[[#This Row],[Upsell Priority]],"  ",TEXT(Sales[[#This Row],[Current Upsell $]],"$#"))," ")</f>
        <v xml:space="preserve"> </v>
      </c>
      <c r="T157" s="3"/>
      <c r="U157" s="1"/>
    </row>
    <row r="158" spans="1:21" x14ac:dyDescent="0.3">
      <c r="A158">
        <v>100011</v>
      </c>
      <c r="B158" t="s">
        <v>1</v>
      </c>
      <c r="D158" s="1"/>
      <c r="E158" s="1"/>
      <c r="F158" s="3">
        <v>37</v>
      </c>
      <c r="G158" s="3">
        <v>39</v>
      </c>
      <c r="H158" s="1">
        <v>43891</v>
      </c>
      <c r="I158" s="1">
        <v>44378</v>
      </c>
      <c r="J158">
        <v>16</v>
      </c>
      <c r="K158">
        <v>0</v>
      </c>
      <c r="L158" s="1">
        <v>44166</v>
      </c>
      <c r="M158" s="3">
        <f>IF(Sales[[#This Row],[Sales Amount]] = 0, 0,N158 / F158)</f>
        <v>25</v>
      </c>
      <c r="N158" s="3">
        <v>925</v>
      </c>
      <c r="O158" s="3" t="str" cm="1">
        <f t="array" ref="O158" xml:space="preserve"> _xlfn.SWITCH(Sales[[#This Row],[Subscription Type]],"Basic", "10",,"Premium","10","Business","25","Enterprise","27")</f>
        <v>27</v>
      </c>
      <c r="P158" s="3">
        <f xml:space="preserve"> IF(Sales[[#This Row],[Number of Users]]-Sales[[#This Row],[Licenses Bought]] &gt; 0,Sales[[#This Row],[Number of Users]]-Sales[[#This Row],[Licenses Bought]],0)</f>
        <v>2</v>
      </c>
      <c r="Q158" s="3">
        <f>IF(Sales[[#This Row],[Sales Month]]=MAX(Sales[Sales Month]),Sales[[#This Row],[Upsell $ Per Non-Paying User]]*Sales[[#This Row],[Non-Paying Users]],0)</f>
        <v>0</v>
      </c>
      <c r="R158" s="3" t="str" cm="1">
        <f t="array" ref="R158" xml:space="preserve"> _xlfn.IFS(Sales[[#This Row],[Current Upsell $]]=0," ",Sales[[#This Row],[Current Upsell $]]&gt;=400,"high",Sales[[#This Row],[Current Upsell $]]&gt;=100,"medium",Sales[[#This Row],[Current Upsell $]]&lt;100,"low")</f>
        <v xml:space="preserve"> </v>
      </c>
      <c r="S158" s="3" t="str">
        <f xml:space="preserve"> IF(Sales[[#This Row],[Current Upsell $]]&gt;0,_xlfn.CONCAT(Sales[[#This Row],[Subscription Type]],"  ",Sales[[#This Row],[Upsell Priority]],"  ",TEXT(Sales[[#This Row],[Current Upsell $]],"$#"))," ")</f>
        <v xml:space="preserve"> </v>
      </c>
      <c r="T158" s="3"/>
      <c r="U158" s="1"/>
    </row>
    <row r="159" spans="1:21" x14ac:dyDescent="0.3">
      <c r="A159">
        <v>100011</v>
      </c>
      <c r="B159" t="s">
        <v>1</v>
      </c>
      <c r="D159" s="1"/>
      <c r="E159" s="1"/>
      <c r="F159" s="3">
        <v>37</v>
      </c>
      <c r="G159" s="3">
        <v>47</v>
      </c>
      <c r="H159" s="1">
        <v>43891</v>
      </c>
      <c r="I159" s="1">
        <v>44378</v>
      </c>
      <c r="J159">
        <v>16</v>
      </c>
      <c r="K159">
        <v>0</v>
      </c>
      <c r="L159" s="1">
        <v>44197</v>
      </c>
      <c r="M159" s="3">
        <f>IF(Sales[[#This Row],[Sales Amount]] = 0, 0,N159 / F159)</f>
        <v>25</v>
      </c>
      <c r="N159" s="3">
        <v>925</v>
      </c>
      <c r="O159" s="3" t="str" cm="1">
        <f t="array" ref="O159" xml:space="preserve"> _xlfn.SWITCH(Sales[[#This Row],[Subscription Type]],"Basic", "10",,"Premium","10","Business","25","Enterprise","27")</f>
        <v>27</v>
      </c>
      <c r="P159" s="3">
        <f xml:space="preserve"> IF(Sales[[#This Row],[Number of Users]]-Sales[[#This Row],[Licenses Bought]] &gt; 0,Sales[[#This Row],[Number of Users]]-Sales[[#This Row],[Licenses Bought]],0)</f>
        <v>10</v>
      </c>
      <c r="Q159" s="3">
        <f>IF(Sales[[#This Row],[Sales Month]]=MAX(Sales[Sales Month]),Sales[[#This Row],[Upsell $ Per Non-Paying User]]*Sales[[#This Row],[Non-Paying Users]],0)</f>
        <v>0</v>
      </c>
      <c r="R159" s="3" t="str" cm="1">
        <f t="array" ref="R159" xml:space="preserve"> _xlfn.IFS(Sales[[#This Row],[Current Upsell $]]=0," ",Sales[[#This Row],[Current Upsell $]]&gt;=400,"high",Sales[[#This Row],[Current Upsell $]]&gt;=100,"medium",Sales[[#This Row],[Current Upsell $]]&lt;100,"low")</f>
        <v xml:space="preserve"> </v>
      </c>
      <c r="S159" s="3" t="str">
        <f xml:space="preserve"> IF(Sales[[#This Row],[Current Upsell $]]&gt;0,_xlfn.CONCAT(Sales[[#This Row],[Subscription Type]],"  ",Sales[[#This Row],[Upsell Priority]],"  ",TEXT(Sales[[#This Row],[Current Upsell $]],"$#"))," ")</f>
        <v xml:space="preserve"> </v>
      </c>
      <c r="T159" s="3"/>
      <c r="U159" s="1"/>
    </row>
    <row r="160" spans="1:21" x14ac:dyDescent="0.3">
      <c r="A160">
        <v>100011</v>
      </c>
      <c r="B160" t="s">
        <v>1</v>
      </c>
      <c r="D160" s="1"/>
      <c r="E160" s="1"/>
      <c r="F160" s="3">
        <v>37</v>
      </c>
      <c r="G160" s="3">
        <v>49</v>
      </c>
      <c r="H160" s="1">
        <v>43891</v>
      </c>
      <c r="I160" s="1">
        <v>44378</v>
      </c>
      <c r="J160">
        <v>16</v>
      </c>
      <c r="K160">
        <v>0</v>
      </c>
      <c r="L160" s="1">
        <v>44228</v>
      </c>
      <c r="M160" s="3">
        <f>IF(Sales[[#This Row],[Sales Amount]] = 0, 0,N160 / F160)</f>
        <v>25</v>
      </c>
      <c r="N160" s="3">
        <v>925</v>
      </c>
      <c r="O160" s="3" t="str" cm="1">
        <f t="array" ref="O160" xml:space="preserve"> _xlfn.SWITCH(Sales[[#This Row],[Subscription Type]],"Basic", "10",,"Premium","10","Business","25","Enterprise","27")</f>
        <v>27</v>
      </c>
      <c r="P160" s="3">
        <f xml:space="preserve"> IF(Sales[[#This Row],[Number of Users]]-Sales[[#This Row],[Licenses Bought]] &gt; 0,Sales[[#This Row],[Number of Users]]-Sales[[#This Row],[Licenses Bought]],0)</f>
        <v>12</v>
      </c>
      <c r="Q160" s="3">
        <f>IF(Sales[[#This Row],[Sales Month]]=MAX(Sales[Sales Month]),Sales[[#This Row],[Upsell $ Per Non-Paying User]]*Sales[[#This Row],[Non-Paying Users]],0)</f>
        <v>0</v>
      </c>
      <c r="R160" s="3" t="str" cm="1">
        <f t="array" ref="R160" xml:space="preserve"> _xlfn.IFS(Sales[[#This Row],[Current Upsell $]]=0," ",Sales[[#This Row],[Current Upsell $]]&gt;=400,"high",Sales[[#This Row],[Current Upsell $]]&gt;=100,"medium",Sales[[#This Row],[Current Upsell $]]&lt;100,"low")</f>
        <v xml:space="preserve"> </v>
      </c>
      <c r="S160" s="3" t="str">
        <f xml:space="preserve"> IF(Sales[[#This Row],[Current Upsell $]]&gt;0,_xlfn.CONCAT(Sales[[#This Row],[Subscription Type]],"  ",Sales[[#This Row],[Upsell Priority]],"  ",TEXT(Sales[[#This Row],[Current Upsell $]],"$#"))," ")</f>
        <v xml:space="preserve"> </v>
      </c>
      <c r="T160" s="3"/>
      <c r="U160" s="1"/>
    </row>
    <row r="161" spans="1:21" x14ac:dyDescent="0.3">
      <c r="A161">
        <v>100011</v>
      </c>
      <c r="B161" t="s">
        <v>1</v>
      </c>
      <c r="D161" s="1"/>
      <c r="E161" s="1"/>
      <c r="F161" s="3">
        <v>37</v>
      </c>
      <c r="G161" s="3">
        <v>34</v>
      </c>
      <c r="H161" s="1">
        <v>43891</v>
      </c>
      <c r="I161" s="1">
        <v>44378</v>
      </c>
      <c r="J161">
        <v>16</v>
      </c>
      <c r="K161">
        <v>0</v>
      </c>
      <c r="L161" s="1">
        <v>44256</v>
      </c>
      <c r="M161" s="3">
        <f>IF(Sales[[#This Row],[Sales Amount]] = 0, 0,N161 / F161)</f>
        <v>25</v>
      </c>
      <c r="N161" s="3">
        <v>925</v>
      </c>
      <c r="O161" s="3" t="str" cm="1">
        <f t="array" ref="O161" xml:space="preserve"> _xlfn.SWITCH(Sales[[#This Row],[Subscription Type]],"Basic", "10",,"Premium","10","Business","25","Enterprise","27")</f>
        <v>27</v>
      </c>
      <c r="P161" s="3">
        <f xml:space="preserve"> IF(Sales[[#This Row],[Number of Users]]-Sales[[#This Row],[Licenses Bought]] &gt; 0,Sales[[#This Row],[Number of Users]]-Sales[[#This Row],[Licenses Bought]],0)</f>
        <v>0</v>
      </c>
      <c r="Q161" s="3">
        <f>IF(Sales[[#This Row],[Sales Month]]=MAX(Sales[Sales Month]),Sales[[#This Row],[Upsell $ Per Non-Paying User]]*Sales[[#This Row],[Non-Paying Users]],0)</f>
        <v>0</v>
      </c>
      <c r="R161" s="3" t="str" cm="1">
        <f t="array" ref="R161" xml:space="preserve"> _xlfn.IFS(Sales[[#This Row],[Current Upsell $]]=0," ",Sales[[#This Row],[Current Upsell $]]&gt;=400,"high",Sales[[#This Row],[Current Upsell $]]&gt;=100,"medium",Sales[[#This Row],[Current Upsell $]]&lt;100,"low")</f>
        <v xml:space="preserve"> </v>
      </c>
      <c r="S161" s="3" t="str">
        <f xml:space="preserve"> IF(Sales[[#This Row],[Current Upsell $]]&gt;0,_xlfn.CONCAT(Sales[[#This Row],[Subscription Type]],"  ",Sales[[#This Row],[Upsell Priority]],"  ",TEXT(Sales[[#This Row],[Current Upsell $]],"$#"))," ")</f>
        <v xml:space="preserve"> </v>
      </c>
      <c r="T161" s="3"/>
      <c r="U161" s="1"/>
    </row>
    <row r="162" spans="1:21" x14ac:dyDescent="0.3">
      <c r="A162">
        <v>100011</v>
      </c>
      <c r="B162" t="s">
        <v>1</v>
      </c>
      <c r="D162" s="1"/>
      <c r="E162" s="1"/>
      <c r="F162" s="3">
        <v>37</v>
      </c>
      <c r="G162" s="3">
        <v>39</v>
      </c>
      <c r="H162" s="1">
        <v>43891</v>
      </c>
      <c r="I162" s="1">
        <v>44378</v>
      </c>
      <c r="J162">
        <v>16</v>
      </c>
      <c r="K162">
        <v>0</v>
      </c>
      <c r="L162" s="1">
        <v>44287</v>
      </c>
      <c r="M162" s="3">
        <f>IF(Sales[[#This Row],[Sales Amount]] = 0, 0,N162 / F162)</f>
        <v>25</v>
      </c>
      <c r="N162" s="3">
        <v>925</v>
      </c>
      <c r="O162" s="3" t="str" cm="1">
        <f t="array" ref="O162" xml:space="preserve"> _xlfn.SWITCH(Sales[[#This Row],[Subscription Type]],"Basic", "10",,"Premium","10","Business","25","Enterprise","27")</f>
        <v>27</v>
      </c>
      <c r="P162" s="3">
        <f xml:space="preserve"> IF(Sales[[#This Row],[Number of Users]]-Sales[[#This Row],[Licenses Bought]] &gt; 0,Sales[[#This Row],[Number of Users]]-Sales[[#This Row],[Licenses Bought]],0)</f>
        <v>2</v>
      </c>
      <c r="Q162" s="3">
        <f>IF(Sales[[#This Row],[Sales Month]]=MAX(Sales[Sales Month]),Sales[[#This Row],[Upsell $ Per Non-Paying User]]*Sales[[#This Row],[Non-Paying Users]],0)</f>
        <v>0</v>
      </c>
      <c r="R162" s="3" t="str" cm="1">
        <f t="array" ref="R162" xml:space="preserve"> _xlfn.IFS(Sales[[#This Row],[Current Upsell $]]=0," ",Sales[[#This Row],[Current Upsell $]]&gt;=400,"high",Sales[[#This Row],[Current Upsell $]]&gt;=100,"medium",Sales[[#This Row],[Current Upsell $]]&lt;100,"low")</f>
        <v xml:space="preserve"> </v>
      </c>
      <c r="S162" s="3" t="str">
        <f xml:space="preserve"> IF(Sales[[#This Row],[Current Upsell $]]&gt;0,_xlfn.CONCAT(Sales[[#This Row],[Subscription Type]],"  ",Sales[[#This Row],[Upsell Priority]],"  ",TEXT(Sales[[#This Row],[Current Upsell $]],"$#"))," ")</f>
        <v xml:space="preserve"> </v>
      </c>
      <c r="T162" s="3"/>
      <c r="U162" s="1"/>
    </row>
    <row r="163" spans="1:21" x14ac:dyDescent="0.3">
      <c r="A163">
        <v>100011</v>
      </c>
      <c r="B163" t="s">
        <v>1</v>
      </c>
      <c r="D163" s="1"/>
      <c r="E163" s="1"/>
      <c r="F163" s="3">
        <v>37</v>
      </c>
      <c r="G163" s="3">
        <v>43</v>
      </c>
      <c r="H163" s="1">
        <v>43891</v>
      </c>
      <c r="I163" s="1">
        <v>44378</v>
      </c>
      <c r="J163">
        <v>16</v>
      </c>
      <c r="K163">
        <v>0</v>
      </c>
      <c r="L163" s="1">
        <v>44317</v>
      </c>
      <c r="M163" s="3">
        <f>IF(Sales[[#This Row],[Sales Amount]] = 0, 0,N163 / F163)</f>
        <v>25</v>
      </c>
      <c r="N163" s="3">
        <v>925</v>
      </c>
      <c r="O163" s="3" t="str" cm="1">
        <f t="array" ref="O163" xml:space="preserve"> _xlfn.SWITCH(Sales[[#This Row],[Subscription Type]],"Basic", "10",,"Premium","10","Business","25","Enterprise","27")</f>
        <v>27</v>
      </c>
      <c r="P163" s="3">
        <f xml:space="preserve"> IF(Sales[[#This Row],[Number of Users]]-Sales[[#This Row],[Licenses Bought]] &gt; 0,Sales[[#This Row],[Number of Users]]-Sales[[#This Row],[Licenses Bought]],0)</f>
        <v>6</v>
      </c>
      <c r="Q163" s="3">
        <f>IF(Sales[[#This Row],[Sales Month]]=MAX(Sales[Sales Month]),Sales[[#This Row],[Upsell $ Per Non-Paying User]]*Sales[[#This Row],[Non-Paying Users]],0)</f>
        <v>0</v>
      </c>
      <c r="R163" s="3" t="str" cm="1">
        <f t="array" ref="R163" xml:space="preserve"> _xlfn.IFS(Sales[[#This Row],[Current Upsell $]]=0," ",Sales[[#This Row],[Current Upsell $]]&gt;=400,"high",Sales[[#This Row],[Current Upsell $]]&gt;=100,"medium",Sales[[#This Row],[Current Upsell $]]&lt;100,"low")</f>
        <v xml:space="preserve"> </v>
      </c>
      <c r="S163" s="3" t="str">
        <f xml:space="preserve"> IF(Sales[[#This Row],[Current Upsell $]]&gt;0,_xlfn.CONCAT(Sales[[#This Row],[Subscription Type]],"  ",Sales[[#This Row],[Upsell Priority]],"  ",TEXT(Sales[[#This Row],[Current Upsell $]],"$#"))," ")</f>
        <v xml:space="preserve"> </v>
      </c>
      <c r="T163" s="3"/>
      <c r="U163" s="1"/>
    </row>
    <row r="164" spans="1:21" x14ac:dyDescent="0.3">
      <c r="A164">
        <v>100011</v>
      </c>
      <c r="B164" t="s">
        <v>1</v>
      </c>
      <c r="D164" s="1"/>
      <c r="E164" s="1"/>
      <c r="F164" s="3">
        <v>37</v>
      </c>
      <c r="G164" s="3">
        <v>41</v>
      </c>
      <c r="H164" s="1">
        <v>43891</v>
      </c>
      <c r="I164" s="1">
        <v>44378</v>
      </c>
      <c r="J164">
        <v>16</v>
      </c>
      <c r="K164">
        <v>0</v>
      </c>
      <c r="L164" s="1">
        <v>44348</v>
      </c>
      <c r="M164" s="3">
        <f>IF(Sales[[#This Row],[Sales Amount]] = 0, 0,N164 / F164)</f>
        <v>25</v>
      </c>
      <c r="N164" s="3">
        <v>925</v>
      </c>
      <c r="O164" s="3" t="str" cm="1">
        <f t="array" ref="O164" xml:space="preserve"> _xlfn.SWITCH(Sales[[#This Row],[Subscription Type]],"Basic", "10",,"Premium","10","Business","25","Enterprise","27")</f>
        <v>27</v>
      </c>
      <c r="P164" s="3">
        <f xml:space="preserve"> IF(Sales[[#This Row],[Number of Users]]-Sales[[#This Row],[Licenses Bought]] &gt; 0,Sales[[#This Row],[Number of Users]]-Sales[[#This Row],[Licenses Bought]],0)</f>
        <v>4</v>
      </c>
      <c r="Q164" s="3">
        <f>IF(Sales[[#This Row],[Sales Month]]=MAX(Sales[Sales Month]),Sales[[#This Row],[Upsell $ Per Non-Paying User]]*Sales[[#This Row],[Non-Paying Users]],0)</f>
        <v>108</v>
      </c>
      <c r="R164" s="3" t="str" cm="1">
        <f t="array" ref="R164" xml:space="preserve"> _xlfn.IFS(Sales[[#This Row],[Current Upsell $]]=0," ",Sales[[#This Row],[Current Upsell $]]&gt;=400,"high",Sales[[#This Row],[Current Upsell $]]&gt;=100,"medium",Sales[[#This Row],[Current Upsell $]]&lt;100,"low")</f>
        <v>medium</v>
      </c>
      <c r="S164" s="3" t="str">
        <f xml:space="preserve"> IF(Sales[[#This Row],[Current Upsell $]]&gt;0,_xlfn.CONCAT(Sales[[#This Row],[Subscription Type]],"  ",Sales[[#This Row],[Upsell Priority]],"  ",TEXT(Sales[[#This Row],[Current Upsell $]],"$#"))," ")</f>
        <v>Business  medium  $108</v>
      </c>
      <c r="T164" s="3"/>
      <c r="U164" s="1"/>
    </row>
    <row r="165" spans="1:21" x14ac:dyDescent="0.3">
      <c r="A165">
        <v>100012</v>
      </c>
      <c r="B165" t="s">
        <v>3</v>
      </c>
      <c r="D165" s="1"/>
      <c r="E165" s="1"/>
      <c r="F165" s="3">
        <v>0</v>
      </c>
      <c r="G165" s="3">
        <v>40</v>
      </c>
      <c r="H165" s="1">
        <v>43891</v>
      </c>
      <c r="I165" s="1">
        <v>44378</v>
      </c>
      <c r="J165">
        <v>16</v>
      </c>
      <c r="K165">
        <v>0</v>
      </c>
      <c r="L165" s="1">
        <v>43891</v>
      </c>
      <c r="M165" s="3">
        <f>IF(Sales[[#This Row],[Sales Amount]] = 0, 0,N165 / F165)</f>
        <v>0</v>
      </c>
      <c r="N165" s="3">
        <v>0</v>
      </c>
      <c r="O165" s="3" t="str" cm="1">
        <f t="array" ref="O165" xml:space="preserve"> _xlfn.SWITCH(Sales[[#This Row],[Subscription Type]],"Basic", "10",,"Premium","10","Business","25","Enterprise","27")</f>
        <v>10</v>
      </c>
      <c r="P165" s="3">
        <f xml:space="preserve"> IF(Sales[[#This Row],[Number of Users]]-Sales[[#This Row],[Licenses Bought]] &gt; 0,Sales[[#This Row],[Number of Users]]-Sales[[#This Row],[Licenses Bought]],0)</f>
        <v>40</v>
      </c>
      <c r="Q165" s="3">
        <f>IF(Sales[[#This Row],[Sales Month]]=MAX(Sales[Sales Month]),Sales[[#This Row],[Upsell $ Per Non-Paying User]]*Sales[[#This Row],[Non-Paying Users]],0)</f>
        <v>0</v>
      </c>
      <c r="R165" s="3" t="str" cm="1">
        <f t="array" ref="R165" xml:space="preserve"> _xlfn.IFS(Sales[[#This Row],[Current Upsell $]]=0," ",Sales[[#This Row],[Current Upsell $]]&gt;=400,"high",Sales[[#This Row],[Current Upsell $]]&gt;=100,"medium",Sales[[#This Row],[Current Upsell $]]&lt;100,"low")</f>
        <v xml:space="preserve"> </v>
      </c>
      <c r="S165" s="3" t="str">
        <f xml:space="preserve"> IF(Sales[[#This Row],[Current Upsell $]]&gt;0,_xlfn.CONCAT(Sales[[#This Row],[Subscription Type]],"  ",Sales[[#This Row],[Upsell Priority]],"  ",TEXT(Sales[[#This Row],[Current Upsell $]],"$#"))," ")</f>
        <v xml:space="preserve"> </v>
      </c>
      <c r="T165" s="3"/>
      <c r="U165" s="1"/>
    </row>
    <row r="166" spans="1:21" x14ac:dyDescent="0.3">
      <c r="A166">
        <v>100012</v>
      </c>
      <c r="B166" t="s">
        <v>0</v>
      </c>
      <c r="D166" s="1"/>
      <c r="E166" s="1"/>
      <c r="F166" s="3">
        <v>32</v>
      </c>
      <c r="G166" s="3">
        <v>41</v>
      </c>
      <c r="H166" s="1">
        <v>43891</v>
      </c>
      <c r="I166" s="1">
        <v>44378</v>
      </c>
      <c r="J166">
        <v>16</v>
      </c>
      <c r="K166">
        <v>0</v>
      </c>
      <c r="L166" s="1">
        <v>43922</v>
      </c>
      <c r="M166" s="3">
        <f>IF(Sales[[#This Row],[Sales Amount]] = 0, 0,N166 / F166)</f>
        <v>10</v>
      </c>
      <c r="N166" s="3">
        <v>320</v>
      </c>
      <c r="O166" s="3" t="str" cm="1">
        <f t="array" ref="O166" xml:space="preserve"> _xlfn.SWITCH(Sales[[#This Row],[Subscription Type]],"Basic", "10",,"Premium","10","Business","25","Enterprise","27")</f>
        <v>27</v>
      </c>
      <c r="P166" s="3">
        <f xml:space="preserve"> IF(Sales[[#This Row],[Number of Users]]-Sales[[#This Row],[Licenses Bought]] &gt; 0,Sales[[#This Row],[Number of Users]]-Sales[[#This Row],[Licenses Bought]],0)</f>
        <v>9</v>
      </c>
      <c r="Q166" s="3">
        <f>IF(Sales[[#This Row],[Sales Month]]=MAX(Sales[Sales Month]),Sales[[#This Row],[Upsell $ Per Non-Paying User]]*Sales[[#This Row],[Non-Paying Users]],0)</f>
        <v>0</v>
      </c>
      <c r="R166" s="3" t="str" cm="1">
        <f t="array" ref="R166" xml:space="preserve"> _xlfn.IFS(Sales[[#This Row],[Current Upsell $]]=0," ",Sales[[#This Row],[Current Upsell $]]&gt;=400,"high",Sales[[#This Row],[Current Upsell $]]&gt;=100,"medium",Sales[[#This Row],[Current Upsell $]]&lt;100,"low")</f>
        <v xml:space="preserve"> </v>
      </c>
      <c r="S166" s="3" t="str">
        <f xml:space="preserve"> IF(Sales[[#This Row],[Current Upsell $]]&gt;0,_xlfn.CONCAT(Sales[[#This Row],[Subscription Type]],"  ",Sales[[#This Row],[Upsell Priority]],"  ",TEXT(Sales[[#This Row],[Current Upsell $]],"$#"))," ")</f>
        <v xml:space="preserve"> </v>
      </c>
      <c r="T166" s="3"/>
      <c r="U166" s="1"/>
    </row>
    <row r="167" spans="1:21" x14ac:dyDescent="0.3">
      <c r="A167">
        <v>100012</v>
      </c>
      <c r="B167" t="s">
        <v>0</v>
      </c>
      <c r="D167" s="1"/>
      <c r="E167" s="1"/>
      <c r="F167" s="3">
        <v>23</v>
      </c>
      <c r="G167" s="3">
        <v>37</v>
      </c>
      <c r="H167" s="1">
        <v>43891</v>
      </c>
      <c r="I167" s="1">
        <v>44378</v>
      </c>
      <c r="J167">
        <v>16</v>
      </c>
      <c r="K167">
        <v>0</v>
      </c>
      <c r="L167" s="1">
        <v>43952</v>
      </c>
      <c r="M167" s="3">
        <f>IF(Sales[[#This Row],[Sales Amount]] = 0, 0,N167 / F167)</f>
        <v>10</v>
      </c>
      <c r="N167" s="3">
        <v>230</v>
      </c>
      <c r="O167" s="3" t="str" cm="1">
        <f t="array" ref="O167" xml:space="preserve"> _xlfn.SWITCH(Sales[[#This Row],[Subscription Type]],"Basic", "10",,"Premium","10","Business","25","Enterprise","27")</f>
        <v>27</v>
      </c>
      <c r="P167" s="3">
        <f xml:space="preserve"> IF(Sales[[#This Row],[Number of Users]]-Sales[[#This Row],[Licenses Bought]] &gt; 0,Sales[[#This Row],[Number of Users]]-Sales[[#This Row],[Licenses Bought]],0)</f>
        <v>14</v>
      </c>
      <c r="Q167" s="3">
        <f>IF(Sales[[#This Row],[Sales Month]]=MAX(Sales[Sales Month]),Sales[[#This Row],[Upsell $ Per Non-Paying User]]*Sales[[#This Row],[Non-Paying Users]],0)</f>
        <v>0</v>
      </c>
      <c r="R167" s="3" t="str" cm="1">
        <f t="array" ref="R167" xml:space="preserve"> _xlfn.IFS(Sales[[#This Row],[Current Upsell $]]=0," ",Sales[[#This Row],[Current Upsell $]]&gt;=400,"high",Sales[[#This Row],[Current Upsell $]]&gt;=100,"medium",Sales[[#This Row],[Current Upsell $]]&lt;100,"low")</f>
        <v xml:space="preserve"> </v>
      </c>
      <c r="S167" s="3" t="str">
        <f xml:space="preserve"> IF(Sales[[#This Row],[Current Upsell $]]&gt;0,_xlfn.CONCAT(Sales[[#This Row],[Subscription Type]],"  ",Sales[[#This Row],[Upsell Priority]],"  ",TEXT(Sales[[#This Row],[Current Upsell $]],"$#"))," ")</f>
        <v xml:space="preserve"> </v>
      </c>
      <c r="T167" s="3"/>
      <c r="U167" s="1"/>
    </row>
    <row r="168" spans="1:21" x14ac:dyDescent="0.3">
      <c r="A168">
        <v>100012</v>
      </c>
      <c r="B168" t="s">
        <v>0</v>
      </c>
      <c r="D168" s="1"/>
      <c r="E168" s="1"/>
      <c r="F168" s="3">
        <v>30</v>
      </c>
      <c r="G168" s="3">
        <v>45</v>
      </c>
      <c r="H168" s="1">
        <v>43891</v>
      </c>
      <c r="I168" s="1">
        <v>44378</v>
      </c>
      <c r="J168">
        <v>16</v>
      </c>
      <c r="K168">
        <v>0</v>
      </c>
      <c r="L168" s="1">
        <v>43983</v>
      </c>
      <c r="M168" s="3">
        <f>IF(Sales[[#This Row],[Sales Amount]] = 0, 0,N168 / F168)</f>
        <v>10</v>
      </c>
      <c r="N168" s="3">
        <v>300</v>
      </c>
      <c r="O168" s="3" t="str" cm="1">
        <f t="array" ref="O168" xml:space="preserve"> _xlfn.SWITCH(Sales[[#This Row],[Subscription Type]],"Basic", "10",,"Premium","10","Business","25","Enterprise","27")</f>
        <v>27</v>
      </c>
      <c r="P168" s="3">
        <f xml:space="preserve"> IF(Sales[[#This Row],[Number of Users]]-Sales[[#This Row],[Licenses Bought]] &gt; 0,Sales[[#This Row],[Number of Users]]-Sales[[#This Row],[Licenses Bought]],0)</f>
        <v>15</v>
      </c>
      <c r="Q168" s="3">
        <f>IF(Sales[[#This Row],[Sales Month]]=MAX(Sales[Sales Month]),Sales[[#This Row],[Upsell $ Per Non-Paying User]]*Sales[[#This Row],[Non-Paying Users]],0)</f>
        <v>0</v>
      </c>
      <c r="R168" s="3" t="str" cm="1">
        <f t="array" ref="R168" xml:space="preserve"> _xlfn.IFS(Sales[[#This Row],[Current Upsell $]]=0," ",Sales[[#This Row],[Current Upsell $]]&gt;=400,"high",Sales[[#This Row],[Current Upsell $]]&gt;=100,"medium",Sales[[#This Row],[Current Upsell $]]&lt;100,"low")</f>
        <v xml:space="preserve"> </v>
      </c>
      <c r="S168" s="3" t="str">
        <f xml:space="preserve"> IF(Sales[[#This Row],[Current Upsell $]]&gt;0,_xlfn.CONCAT(Sales[[#This Row],[Subscription Type]],"  ",Sales[[#This Row],[Upsell Priority]],"  ",TEXT(Sales[[#This Row],[Current Upsell $]],"$#"))," ")</f>
        <v xml:space="preserve"> </v>
      </c>
      <c r="T168" s="3"/>
      <c r="U168" s="1"/>
    </row>
    <row r="169" spans="1:21" x14ac:dyDescent="0.3">
      <c r="A169">
        <v>100012</v>
      </c>
      <c r="B169" t="s">
        <v>0</v>
      </c>
      <c r="D169" s="1"/>
      <c r="E169" s="1"/>
      <c r="F169" s="3">
        <v>32</v>
      </c>
      <c r="G169" s="3">
        <v>41</v>
      </c>
      <c r="H169" s="1">
        <v>43891</v>
      </c>
      <c r="I169" s="1">
        <v>44378</v>
      </c>
      <c r="J169">
        <v>16</v>
      </c>
      <c r="K169">
        <v>0</v>
      </c>
      <c r="L169" s="1">
        <v>44013</v>
      </c>
      <c r="M169" s="3">
        <f>IF(Sales[[#This Row],[Sales Amount]] = 0, 0,N169 / F169)</f>
        <v>10</v>
      </c>
      <c r="N169" s="3">
        <v>320</v>
      </c>
      <c r="O169" s="3" t="str" cm="1">
        <f t="array" ref="O169" xml:space="preserve"> _xlfn.SWITCH(Sales[[#This Row],[Subscription Type]],"Basic", "10",,"Premium","10","Business","25","Enterprise","27")</f>
        <v>27</v>
      </c>
      <c r="P169" s="3">
        <f xml:space="preserve"> IF(Sales[[#This Row],[Number of Users]]-Sales[[#This Row],[Licenses Bought]] &gt; 0,Sales[[#This Row],[Number of Users]]-Sales[[#This Row],[Licenses Bought]],0)</f>
        <v>9</v>
      </c>
      <c r="Q169" s="3">
        <f>IF(Sales[[#This Row],[Sales Month]]=MAX(Sales[Sales Month]),Sales[[#This Row],[Upsell $ Per Non-Paying User]]*Sales[[#This Row],[Non-Paying Users]],0)</f>
        <v>0</v>
      </c>
      <c r="R169" s="3" t="str" cm="1">
        <f t="array" ref="R169" xml:space="preserve"> _xlfn.IFS(Sales[[#This Row],[Current Upsell $]]=0," ",Sales[[#This Row],[Current Upsell $]]&gt;=400,"high",Sales[[#This Row],[Current Upsell $]]&gt;=100,"medium",Sales[[#This Row],[Current Upsell $]]&lt;100,"low")</f>
        <v xml:space="preserve"> </v>
      </c>
      <c r="S169" s="3" t="str">
        <f xml:space="preserve"> IF(Sales[[#This Row],[Current Upsell $]]&gt;0,_xlfn.CONCAT(Sales[[#This Row],[Subscription Type]],"  ",Sales[[#This Row],[Upsell Priority]],"  ",TEXT(Sales[[#This Row],[Current Upsell $]],"$#"))," ")</f>
        <v xml:space="preserve"> </v>
      </c>
      <c r="T169" s="3"/>
      <c r="U169" s="1"/>
    </row>
    <row r="170" spans="1:21" x14ac:dyDescent="0.3">
      <c r="A170">
        <v>100012</v>
      </c>
      <c r="B170" t="s">
        <v>0</v>
      </c>
      <c r="D170" s="1"/>
      <c r="E170" s="1"/>
      <c r="F170" s="3">
        <v>32</v>
      </c>
      <c r="G170" s="3">
        <v>33</v>
      </c>
      <c r="H170" s="1">
        <v>43891</v>
      </c>
      <c r="I170" s="1">
        <v>44378</v>
      </c>
      <c r="J170">
        <v>16</v>
      </c>
      <c r="K170">
        <v>0</v>
      </c>
      <c r="L170" s="1">
        <v>44044</v>
      </c>
      <c r="M170" s="3">
        <f>IF(Sales[[#This Row],[Sales Amount]] = 0, 0,N170 / F170)</f>
        <v>10</v>
      </c>
      <c r="N170" s="3">
        <v>320</v>
      </c>
      <c r="O170" s="3" t="str" cm="1">
        <f t="array" ref="O170" xml:space="preserve"> _xlfn.SWITCH(Sales[[#This Row],[Subscription Type]],"Basic", "10",,"Premium","10","Business","25","Enterprise","27")</f>
        <v>27</v>
      </c>
      <c r="P170" s="3">
        <f xml:space="preserve"> IF(Sales[[#This Row],[Number of Users]]-Sales[[#This Row],[Licenses Bought]] &gt; 0,Sales[[#This Row],[Number of Users]]-Sales[[#This Row],[Licenses Bought]],0)</f>
        <v>1</v>
      </c>
      <c r="Q170" s="3">
        <f>IF(Sales[[#This Row],[Sales Month]]=MAX(Sales[Sales Month]),Sales[[#This Row],[Upsell $ Per Non-Paying User]]*Sales[[#This Row],[Non-Paying Users]],0)</f>
        <v>0</v>
      </c>
      <c r="R170" s="3" t="str" cm="1">
        <f t="array" ref="R170" xml:space="preserve"> _xlfn.IFS(Sales[[#This Row],[Current Upsell $]]=0," ",Sales[[#This Row],[Current Upsell $]]&gt;=400,"high",Sales[[#This Row],[Current Upsell $]]&gt;=100,"medium",Sales[[#This Row],[Current Upsell $]]&lt;100,"low")</f>
        <v xml:space="preserve"> </v>
      </c>
      <c r="S170" s="3" t="str">
        <f xml:space="preserve"> IF(Sales[[#This Row],[Current Upsell $]]&gt;0,_xlfn.CONCAT(Sales[[#This Row],[Subscription Type]],"  ",Sales[[#This Row],[Upsell Priority]],"  ",TEXT(Sales[[#This Row],[Current Upsell $]],"$#"))," ")</f>
        <v xml:space="preserve"> </v>
      </c>
      <c r="T170" s="3"/>
      <c r="U170" s="1"/>
    </row>
    <row r="171" spans="1:21" x14ac:dyDescent="0.3">
      <c r="A171">
        <v>100012</v>
      </c>
      <c r="B171" t="s">
        <v>0</v>
      </c>
      <c r="D171" s="1"/>
      <c r="E171" s="1"/>
      <c r="F171" s="3">
        <v>32</v>
      </c>
      <c r="G171" s="3">
        <v>48</v>
      </c>
      <c r="H171" s="1">
        <v>43891</v>
      </c>
      <c r="I171" s="1">
        <v>44378</v>
      </c>
      <c r="J171">
        <v>16</v>
      </c>
      <c r="K171">
        <v>0</v>
      </c>
      <c r="L171" s="1">
        <v>44075</v>
      </c>
      <c r="M171" s="3">
        <f>IF(Sales[[#This Row],[Sales Amount]] = 0, 0,N171 / F171)</f>
        <v>10</v>
      </c>
      <c r="N171" s="3">
        <v>320</v>
      </c>
      <c r="O171" s="3" t="str" cm="1">
        <f t="array" ref="O171" xml:space="preserve"> _xlfn.SWITCH(Sales[[#This Row],[Subscription Type]],"Basic", "10",,"Premium","10","Business","25","Enterprise","27")</f>
        <v>27</v>
      </c>
      <c r="P171" s="3">
        <f xml:space="preserve"> IF(Sales[[#This Row],[Number of Users]]-Sales[[#This Row],[Licenses Bought]] &gt; 0,Sales[[#This Row],[Number of Users]]-Sales[[#This Row],[Licenses Bought]],0)</f>
        <v>16</v>
      </c>
      <c r="Q171" s="3">
        <f>IF(Sales[[#This Row],[Sales Month]]=MAX(Sales[Sales Month]),Sales[[#This Row],[Upsell $ Per Non-Paying User]]*Sales[[#This Row],[Non-Paying Users]],0)</f>
        <v>0</v>
      </c>
      <c r="R171" s="3" t="str" cm="1">
        <f t="array" ref="R171" xml:space="preserve"> _xlfn.IFS(Sales[[#This Row],[Current Upsell $]]=0," ",Sales[[#This Row],[Current Upsell $]]&gt;=400,"high",Sales[[#This Row],[Current Upsell $]]&gt;=100,"medium",Sales[[#This Row],[Current Upsell $]]&lt;100,"low")</f>
        <v xml:space="preserve"> </v>
      </c>
      <c r="S171" s="3" t="str">
        <f xml:space="preserve"> IF(Sales[[#This Row],[Current Upsell $]]&gt;0,_xlfn.CONCAT(Sales[[#This Row],[Subscription Type]],"  ",Sales[[#This Row],[Upsell Priority]],"  ",TEXT(Sales[[#This Row],[Current Upsell $]],"$#"))," ")</f>
        <v xml:space="preserve"> </v>
      </c>
      <c r="T171" s="3"/>
      <c r="U171" s="1"/>
    </row>
    <row r="172" spans="1:21" x14ac:dyDescent="0.3">
      <c r="A172">
        <v>100012</v>
      </c>
      <c r="B172" t="s">
        <v>0</v>
      </c>
      <c r="D172" s="1"/>
      <c r="E172" s="1"/>
      <c r="F172" s="3">
        <v>32</v>
      </c>
      <c r="G172" s="3">
        <v>39</v>
      </c>
      <c r="H172" s="1">
        <v>43891</v>
      </c>
      <c r="I172" s="1">
        <v>44378</v>
      </c>
      <c r="J172">
        <v>16</v>
      </c>
      <c r="K172">
        <v>0</v>
      </c>
      <c r="L172" s="1">
        <v>44105</v>
      </c>
      <c r="M172" s="3">
        <f>IF(Sales[[#This Row],[Sales Amount]] = 0, 0,N172 / F172)</f>
        <v>10</v>
      </c>
      <c r="N172" s="3">
        <v>320</v>
      </c>
      <c r="O172" s="3" t="str" cm="1">
        <f t="array" ref="O172" xml:space="preserve"> _xlfn.SWITCH(Sales[[#This Row],[Subscription Type]],"Basic", "10",,"Premium","10","Business","25","Enterprise","27")</f>
        <v>27</v>
      </c>
      <c r="P172" s="3">
        <f xml:space="preserve"> IF(Sales[[#This Row],[Number of Users]]-Sales[[#This Row],[Licenses Bought]] &gt; 0,Sales[[#This Row],[Number of Users]]-Sales[[#This Row],[Licenses Bought]],0)</f>
        <v>7</v>
      </c>
      <c r="Q172" s="3">
        <f>IF(Sales[[#This Row],[Sales Month]]=MAX(Sales[Sales Month]),Sales[[#This Row],[Upsell $ Per Non-Paying User]]*Sales[[#This Row],[Non-Paying Users]],0)</f>
        <v>0</v>
      </c>
      <c r="R172" s="3" t="str" cm="1">
        <f t="array" ref="R172" xml:space="preserve"> _xlfn.IFS(Sales[[#This Row],[Current Upsell $]]=0," ",Sales[[#This Row],[Current Upsell $]]&gt;=400,"high",Sales[[#This Row],[Current Upsell $]]&gt;=100,"medium",Sales[[#This Row],[Current Upsell $]]&lt;100,"low")</f>
        <v xml:space="preserve"> </v>
      </c>
      <c r="S172" s="3" t="str">
        <f xml:space="preserve"> IF(Sales[[#This Row],[Current Upsell $]]&gt;0,_xlfn.CONCAT(Sales[[#This Row],[Subscription Type]],"  ",Sales[[#This Row],[Upsell Priority]],"  ",TEXT(Sales[[#This Row],[Current Upsell $]],"$#"))," ")</f>
        <v xml:space="preserve"> </v>
      </c>
      <c r="T172" s="3"/>
      <c r="U172" s="1"/>
    </row>
    <row r="173" spans="1:21" x14ac:dyDescent="0.3">
      <c r="A173">
        <v>100012</v>
      </c>
      <c r="B173" t="s">
        <v>0</v>
      </c>
      <c r="D173" s="1"/>
      <c r="E173" s="1"/>
      <c r="F173" s="3">
        <v>32</v>
      </c>
      <c r="G173" s="3">
        <v>37</v>
      </c>
      <c r="H173" s="1">
        <v>43891</v>
      </c>
      <c r="I173" s="1">
        <v>44378</v>
      </c>
      <c r="J173">
        <v>16</v>
      </c>
      <c r="K173">
        <v>0</v>
      </c>
      <c r="L173" s="1">
        <v>44136</v>
      </c>
      <c r="M173" s="3">
        <f>IF(Sales[[#This Row],[Sales Amount]] = 0, 0,N173 / F173)</f>
        <v>10</v>
      </c>
      <c r="N173" s="3">
        <v>320</v>
      </c>
      <c r="O173" s="3" t="str" cm="1">
        <f t="array" ref="O173" xml:space="preserve"> _xlfn.SWITCH(Sales[[#This Row],[Subscription Type]],"Basic", "10",,"Premium","10","Business","25","Enterprise","27")</f>
        <v>27</v>
      </c>
      <c r="P173" s="3">
        <f xml:space="preserve"> IF(Sales[[#This Row],[Number of Users]]-Sales[[#This Row],[Licenses Bought]] &gt; 0,Sales[[#This Row],[Number of Users]]-Sales[[#This Row],[Licenses Bought]],0)</f>
        <v>5</v>
      </c>
      <c r="Q173" s="3">
        <f>IF(Sales[[#This Row],[Sales Month]]=MAX(Sales[Sales Month]),Sales[[#This Row],[Upsell $ Per Non-Paying User]]*Sales[[#This Row],[Non-Paying Users]],0)</f>
        <v>0</v>
      </c>
      <c r="R173" s="3" t="str" cm="1">
        <f t="array" ref="R173" xml:space="preserve"> _xlfn.IFS(Sales[[#This Row],[Current Upsell $]]=0," ",Sales[[#This Row],[Current Upsell $]]&gt;=400,"high",Sales[[#This Row],[Current Upsell $]]&gt;=100,"medium",Sales[[#This Row],[Current Upsell $]]&lt;100,"low")</f>
        <v xml:space="preserve"> </v>
      </c>
      <c r="S173" s="3" t="str">
        <f xml:space="preserve"> IF(Sales[[#This Row],[Current Upsell $]]&gt;0,_xlfn.CONCAT(Sales[[#This Row],[Subscription Type]],"  ",Sales[[#This Row],[Upsell Priority]],"  ",TEXT(Sales[[#This Row],[Current Upsell $]],"$#"))," ")</f>
        <v xml:space="preserve"> </v>
      </c>
      <c r="T173" s="3"/>
      <c r="U173" s="1"/>
    </row>
    <row r="174" spans="1:21" x14ac:dyDescent="0.3">
      <c r="A174">
        <v>100012</v>
      </c>
      <c r="B174" t="s">
        <v>0</v>
      </c>
      <c r="D174" s="1"/>
      <c r="E174" s="1"/>
      <c r="F174" s="3">
        <v>32</v>
      </c>
      <c r="G174" s="3">
        <v>42</v>
      </c>
      <c r="H174" s="1">
        <v>43891</v>
      </c>
      <c r="I174" s="1">
        <v>44378</v>
      </c>
      <c r="J174">
        <v>16</v>
      </c>
      <c r="K174">
        <v>0</v>
      </c>
      <c r="L174" s="1">
        <v>44166</v>
      </c>
      <c r="M174" s="3">
        <f>IF(Sales[[#This Row],[Sales Amount]] = 0, 0,N174 / F174)</f>
        <v>10</v>
      </c>
      <c r="N174" s="3">
        <v>320</v>
      </c>
      <c r="O174" s="3" t="str" cm="1">
        <f t="array" ref="O174" xml:space="preserve"> _xlfn.SWITCH(Sales[[#This Row],[Subscription Type]],"Basic", "10",,"Premium","10","Business","25","Enterprise","27")</f>
        <v>27</v>
      </c>
      <c r="P174" s="3">
        <f xml:space="preserve"> IF(Sales[[#This Row],[Number of Users]]-Sales[[#This Row],[Licenses Bought]] &gt; 0,Sales[[#This Row],[Number of Users]]-Sales[[#This Row],[Licenses Bought]],0)</f>
        <v>10</v>
      </c>
      <c r="Q174" s="3">
        <f>IF(Sales[[#This Row],[Sales Month]]=MAX(Sales[Sales Month]),Sales[[#This Row],[Upsell $ Per Non-Paying User]]*Sales[[#This Row],[Non-Paying Users]],0)</f>
        <v>0</v>
      </c>
      <c r="R174" s="3" t="str" cm="1">
        <f t="array" ref="R174" xml:space="preserve"> _xlfn.IFS(Sales[[#This Row],[Current Upsell $]]=0," ",Sales[[#This Row],[Current Upsell $]]&gt;=400,"high",Sales[[#This Row],[Current Upsell $]]&gt;=100,"medium",Sales[[#This Row],[Current Upsell $]]&lt;100,"low")</f>
        <v xml:space="preserve"> </v>
      </c>
      <c r="S174" s="3" t="str">
        <f xml:space="preserve"> IF(Sales[[#This Row],[Current Upsell $]]&gt;0,_xlfn.CONCAT(Sales[[#This Row],[Subscription Type]],"  ",Sales[[#This Row],[Upsell Priority]],"  ",TEXT(Sales[[#This Row],[Current Upsell $]],"$#"))," ")</f>
        <v xml:space="preserve"> </v>
      </c>
      <c r="T174" s="3"/>
      <c r="U174" s="1"/>
    </row>
    <row r="175" spans="1:21" x14ac:dyDescent="0.3">
      <c r="A175">
        <v>100012</v>
      </c>
      <c r="B175" t="s">
        <v>0</v>
      </c>
      <c r="D175" s="1"/>
      <c r="E175" s="1"/>
      <c r="F175" s="3">
        <v>32</v>
      </c>
      <c r="G175" s="3">
        <v>37</v>
      </c>
      <c r="H175" s="1">
        <v>43891</v>
      </c>
      <c r="I175" s="1">
        <v>44378</v>
      </c>
      <c r="J175">
        <v>16</v>
      </c>
      <c r="K175">
        <v>0</v>
      </c>
      <c r="L175" s="1">
        <v>44197</v>
      </c>
      <c r="M175" s="3">
        <f>IF(Sales[[#This Row],[Sales Amount]] = 0, 0,N175 / F175)</f>
        <v>10</v>
      </c>
      <c r="N175" s="3">
        <v>320</v>
      </c>
      <c r="O175" s="3" t="str" cm="1">
        <f t="array" ref="O175" xml:space="preserve"> _xlfn.SWITCH(Sales[[#This Row],[Subscription Type]],"Basic", "10",,"Premium","10","Business","25","Enterprise","27")</f>
        <v>27</v>
      </c>
      <c r="P175" s="3">
        <f xml:space="preserve"> IF(Sales[[#This Row],[Number of Users]]-Sales[[#This Row],[Licenses Bought]] &gt; 0,Sales[[#This Row],[Number of Users]]-Sales[[#This Row],[Licenses Bought]],0)</f>
        <v>5</v>
      </c>
      <c r="Q175" s="3">
        <f>IF(Sales[[#This Row],[Sales Month]]=MAX(Sales[Sales Month]),Sales[[#This Row],[Upsell $ Per Non-Paying User]]*Sales[[#This Row],[Non-Paying Users]],0)</f>
        <v>0</v>
      </c>
      <c r="R175" s="3" t="str" cm="1">
        <f t="array" ref="R175" xml:space="preserve"> _xlfn.IFS(Sales[[#This Row],[Current Upsell $]]=0," ",Sales[[#This Row],[Current Upsell $]]&gt;=400,"high",Sales[[#This Row],[Current Upsell $]]&gt;=100,"medium",Sales[[#This Row],[Current Upsell $]]&lt;100,"low")</f>
        <v xml:space="preserve"> </v>
      </c>
      <c r="S175" s="3" t="str">
        <f xml:space="preserve"> IF(Sales[[#This Row],[Current Upsell $]]&gt;0,_xlfn.CONCAT(Sales[[#This Row],[Subscription Type]],"  ",Sales[[#This Row],[Upsell Priority]],"  ",TEXT(Sales[[#This Row],[Current Upsell $]],"$#"))," ")</f>
        <v xml:space="preserve"> </v>
      </c>
      <c r="T175" s="3"/>
      <c r="U175" s="1"/>
    </row>
    <row r="176" spans="1:21" x14ac:dyDescent="0.3">
      <c r="A176">
        <v>100012</v>
      </c>
      <c r="B176" t="s">
        <v>0</v>
      </c>
      <c r="D176" s="1"/>
      <c r="E176" s="1"/>
      <c r="F176" s="3">
        <v>32</v>
      </c>
      <c r="G176" s="3">
        <v>30</v>
      </c>
      <c r="H176" s="1">
        <v>43891</v>
      </c>
      <c r="I176" s="1">
        <v>44378</v>
      </c>
      <c r="J176">
        <v>16</v>
      </c>
      <c r="K176">
        <v>0</v>
      </c>
      <c r="L176" s="1">
        <v>44228</v>
      </c>
      <c r="M176" s="3">
        <f>IF(Sales[[#This Row],[Sales Amount]] = 0, 0,N176 / F176)</f>
        <v>10</v>
      </c>
      <c r="N176" s="3">
        <v>320</v>
      </c>
      <c r="O176" s="3" t="str" cm="1">
        <f t="array" ref="O176" xml:space="preserve"> _xlfn.SWITCH(Sales[[#This Row],[Subscription Type]],"Basic", "10",,"Premium","10","Business","25","Enterprise","27")</f>
        <v>27</v>
      </c>
      <c r="P176" s="3">
        <f xml:space="preserve"> IF(Sales[[#This Row],[Number of Users]]-Sales[[#This Row],[Licenses Bought]] &gt; 0,Sales[[#This Row],[Number of Users]]-Sales[[#This Row],[Licenses Bought]],0)</f>
        <v>0</v>
      </c>
      <c r="Q176" s="3">
        <f>IF(Sales[[#This Row],[Sales Month]]=MAX(Sales[Sales Month]),Sales[[#This Row],[Upsell $ Per Non-Paying User]]*Sales[[#This Row],[Non-Paying Users]],0)</f>
        <v>0</v>
      </c>
      <c r="R176" s="3" t="str" cm="1">
        <f t="array" ref="R176" xml:space="preserve"> _xlfn.IFS(Sales[[#This Row],[Current Upsell $]]=0," ",Sales[[#This Row],[Current Upsell $]]&gt;=400,"high",Sales[[#This Row],[Current Upsell $]]&gt;=100,"medium",Sales[[#This Row],[Current Upsell $]]&lt;100,"low")</f>
        <v xml:space="preserve"> </v>
      </c>
      <c r="S176" s="3" t="str">
        <f xml:space="preserve"> IF(Sales[[#This Row],[Current Upsell $]]&gt;0,_xlfn.CONCAT(Sales[[#This Row],[Subscription Type]],"  ",Sales[[#This Row],[Upsell Priority]],"  ",TEXT(Sales[[#This Row],[Current Upsell $]],"$#"))," ")</f>
        <v xml:space="preserve"> </v>
      </c>
      <c r="T176" s="3"/>
      <c r="U176" s="1"/>
    </row>
    <row r="177" spans="1:21" x14ac:dyDescent="0.3">
      <c r="A177">
        <v>100012</v>
      </c>
      <c r="B177" t="s">
        <v>0</v>
      </c>
      <c r="D177" s="1"/>
      <c r="E177" s="1"/>
      <c r="F177" s="3">
        <v>32</v>
      </c>
      <c r="G177" s="3">
        <v>41</v>
      </c>
      <c r="H177" s="1">
        <v>43891</v>
      </c>
      <c r="I177" s="1">
        <v>44378</v>
      </c>
      <c r="J177">
        <v>16</v>
      </c>
      <c r="K177">
        <v>0</v>
      </c>
      <c r="L177" s="1">
        <v>44256</v>
      </c>
      <c r="M177" s="3">
        <f>IF(Sales[[#This Row],[Sales Amount]] = 0, 0,N177 / F177)</f>
        <v>10</v>
      </c>
      <c r="N177" s="3">
        <v>320</v>
      </c>
      <c r="O177" s="3" t="str" cm="1">
        <f t="array" ref="O177" xml:space="preserve"> _xlfn.SWITCH(Sales[[#This Row],[Subscription Type]],"Basic", "10",,"Premium","10","Business","25","Enterprise","27")</f>
        <v>27</v>
      </c>
      <c r="P177" s="3">
        <f xml:space="preserve"> IF(Sales[[#This Row],[Number of Users]]-Sales[[#This Row],[Licenses Bought]] &gt; 0,Sales[[#This Row],[Number of Users]]-Sales[[#This Row],[Licenses Bought]],0)</f>
        <v>9</v>
      </c>
      <c r="Q177" s="3">
        <f>IF(Sales[[#This Row],[Sales Month]]=MAX(Sales[Sales Month]),Sales[[#This Row],[Upsell $ Per Non-Paying User]]*Sales[[#This Row],[Non-Paying Users]],0)</f>
        <v>0</v>
      </c>
      <c r="R177" s="3" t="str" cm="1">
        <f t="array" ref="R177" xml:space="preserve"> _xlfn.IFS(Sales[[#This Row],[Current Upsell $]]=0," ",Sales[[#This Row],[Current Upsell $]]&gt;=400,"high",Sales[[#This Row],[Current Upsell $]]&gt;=100,"medium",Sales[[#This Row],[Current Upsell $]]&lt;100,"low")</f>
        <v xml:space="preserve"> </v>
      </c>
      <c r="S177" s="3" t="str">
        <f xml:space="preserve"> IF(Sales[[#This Row],[Current Upsell $]]&gt;0,_xlfn.CONCAT(Sales[[#This Row],[Subscription Type]],"  ",Sales[[#This Row],[Upsell Priority]],"  ",TEXT(Sales[[#This Row],[Current Upsell $]],"$#"))," ")</f>
        <v xml:space="preserve"> </v>
      </c>
      <c r="T177" s="3"/>
      <c r="U177" s="1"/>
    </row>
    <row r="178" spans="1:21" x14ac:dyDescent="0.3">
      <c r="A178">
        <v>100012</v>
      </c>
      <c r="B178" t="s">
        <v>0</v>
      </c>
      <c r="D178" s="1"/>
      <c r="E178" s="1"/>
      <c r="F178" s="3">
        <v>32</v>
      </c>
      <c r="G178" s="3">
        <v>41</v>
      </c>
      <c r="H178" s="1">
        <v>43891</v>
      </c>
      <c r="I178" s="1">
        <v>44378</v>
      </c>
      <c r="J178">
        <v>16</v>
      </c>
      <c r="K178">
        <v>0</v>
      </c>
      <c r="L178" s="1">
        <v>44287</v>
      </c>
      <c r="M178" s="3">
        <f>IF(Sales[[#This Row],[Sales Amount]] = 0, 0,N178 / F178)</f>
        <v>10</v>
      </c>
      <c r="N178" s="3">
        <v>320</v>
      </c>
      <c r="O178" s="3" t="str" cm="1">
        <f t="array" ref="O178" xml:space="preserve"> _xlfn.SWITCH(Sales[[#This Row],[Subscription Type]],"Basic", "10",,"Premium","10","Business","25","Enterprise","27")</f>
        <v>27</v>
      </c>
      <c r="P178" s="3">
        <f xml:space="preserve"> IF(Sales[[#This Row],[Number of Users]]-Sales[[#This Row],[Licenses Bought]] &gt; 0,Sales[[#This Row],[Number of Users]]-Sales[[#This Row],[Licenses Bought]],0)</f>
        <v>9</v>
      </c>
      <c r="Q178" s="3">
        <f>IF(Sales[[#This Row],[Sales Month]]=MAX(Sales[Sales Month]),Sales[[#This Row],[Upsell $ Per Non-Paying User]]*Sales[[#This Row],[Non-Paying Users]],0)</f>
        <v>0</v>
      </c>
      <c r="R178" s="3" t="str" cm="1">
        <f t="array" ref="R178" xml:space="preserve"> _xlfn.IFS(Sales[[#This Row],[Current Upsell $]]=0," ",Sales[[#This Row],[Current Upsell $]]&gt;=400,"high",Sales[[#This Row],[Current Upsell $]]&gt;=100,"medium",Sales[[#This Row],[Current Upsell $]]&lt;100,"low")</f>
        <v xml:space="preserve"> </v>
      </c>
      <c r="S178" s="3" t="str">
        <f xml:space="preserve"> IF(Sales[[#This Row],[Current Upsell $]]&gt;0,_xlfn.CONCAT(Sales[[#This Row],[Subscription Type]],"  ",Sales[[#This Row],[Upsell Priority]],"  ",TEXT(Sales[[#This Row],[Current Upsell $]],"$#"))," ")</f>
        <v xml:space="preserve"> </v>
      </c>
      <c r="T178" s="3"/>
      <c r="U178" s="1"/>
    </row>
    <row r="179" spans="1:21" x14ac:dyDescent="0.3">
      <c r="A179">
        <v>100012</v>
      </c>
      <c r="B179" t="s">
        <v>0</v>
      </c>
      <c r="D179" s="1"/>
      <c r="E179" s="1"/>
      <c r="F179" s="3">
        <v>32</v>
      </c>
      <c r="G179" s="3">
        <v>39</v>
      </c>
      <c r="H179" s="1">
        <v>43891</v>
      </c>
      <c r="I179" s="1">
        <v>44378</v>
      </c>
      <c r="J179">
        <v>16</v>
      </c>
      <c r="K179">
        <v>0</v>
      </c>
      <c r="L179" s="1">
        <v>44317</v>
      </c>
      <c r="M179" s="3">
        <f>IF(Sales[[#This Row],[Sales Amount]] = 0, 0,N179 / F179)</f>
        <v>10</v>
      </c>
      <c r="N179" s="3">
        <v>320</v>
      </c>
      <c r="O179" s="3" t="str" cm="1">
        <f t="array" ref="O179" xml:space="preserve"> _xlfn.SWITCH(Sales[[#This Row],[Subscription Type]],"Basic", "10",,"Premium","10","Business","25","Enterprise","27")</f>
        <v>27</v>
      </c>
      <c r="P179" s="3">
        <f xml:space="preserve"> IF(Sales[[#This Row],[Number of Users]]-Sales[[#This Row],[Licenses Bought]] &gt; 0,Sales[[#This Row],[Number of Users]]-Sales[[#This Row],[Licenses Bought]],0)</f>
        <v>7</v>
      </c>
      <c r="Q179" s="3">
        <f>IF(Sales[[#This Row],[Sales Month]]=MAX(Sales[Sales Month]),Sales[[#This Row],[Upsell $ Per Non-Paying User]]*Sales[[#This Row],[Non-Paying Users]],0)</f>
        <v>0</v>
      </c>
      <c r="R179" s="3" t="str" cm="1">
        <f t="array" ref="R179" xml:space="preserve"> _xlfn.IFS(Sales[[#This Row],[Current Upsell $]]=0," ",Sales[[#This Row],[Current Upsell $]]&gt;=400,"high",Sales[[#This Row],[Current Upsell $]]&gt;=100,"medium",Sales[[#This Row],[Current Upsell $]]&lt;100,"low")</f>
        <v xml:space="preserve"> </v>
      </c>
      <c r="S179" s="3" t="str">
        <f xml:space="preserve"> IF(Sales[[#This Row],[Current Upsell $]]&gt;0,_xlfn.CONCAT(Sales[[#This Row],[Subscription Type]],"  ",Sales[[#This Row],[Upsell Priority]],"  ",TEXT(Sales[[#This Row],[Current Upsell $]],"$#"))," ")</f>
        <v xml:space="preserve"> </v>
      </c>
      <c r="T179" s="3"/>
      <c r="U179" s="1"/>
    </row>
    <row r="180" spans="1:21" x14ac:dyDescent="0.3">
      <c r="A180">
        <v>100012</v>
      </c>
      <c r="B180" t="s">
        <v>0</v>
      </c>
      <c r="D180" s="1"/>
      <c r="E180" s="1"/>
      <c r="F180" s="3">
        <v>32</v>
      </c>
      <c r="G180" s="3">
        <v>39</v>
      </c>
      <c r="H180" s="1">
        <v>43891</v>
      </c>
      <c r="I180" s="1">
        <v>44378</v>
      </c>
      <c r="J180">
        <v>16</v>
      </c>
      <c r="K180">
        <v>0</v>
      </c>
      <c r="L180" s="1">
        <v>44348</v>
      </c>
      <c r="M180" s="3">
        <f>IF(Sales[[#This Row],[Sales Amount]] = 0, 0,N180 / F180)</f>
        <v>10</v>
      </c>
      <c r="N180" s="3">
        <v>320</v>
      </c>
      <c r="O180" s="3" t="str" cm="1">
        <f t="array" ref="O180" xml:space="preserve"> _xlfn.SWITCH(Sales[[#This Row],[Subscription Type]],"Basic", "10",,"Premium","10","Business","25","Enterprise","27")</f>
        <v>27</v>
      </c>
      <c r="P180" s="3">
        <f xml:space="preserve"> IF(Sales[[#This Row],[Number of Users]]-Sales[[#This Row],[Licenses Bought]] &gt; 0,Sales[[#This Row],[Number of Users]]-Sales[[#This Row],[Licenses Bought]],0)</f>
        <v>7</v>
      </c>
      <c r="Q180" s="3">
        <f>IF(Sales[[#This Row],[Sales Month]]=MAX(Sales[Sales Month]),Sales[[#This Row],[Upsell $ Per Non-Paying User]]*Sales[[#This Row],[Non-Paying Users]],0)</f>
        <v>189</v>
      </c>
      <c r="R180" s="3" t="str" cm="1">
        <f t="array" ref="R180" xml:space="preserve"> _xlfn.IFS(Sales[[#This Row],[Current Upsell $]]=0," ",Sales[[#This Row],[Current Upsell $]]&gt;=400,"high",Sales[[#This Row],[Current Upsell $]]&gt;=100,"medium",Sales[[#This Row],[Current Upsell $]]&lt;100,"low")</f>
        <v>medium</v>
      </c>
      <c r="S180" s="3" t="str">
        <f xml:space="preserve"> IF(Sales[[#This Row],[Current Upsell $]]&gt;0,_xlfn.CONCAT(Sales[[#This Row],[Subscription Type]],"  ",Sales[[#This Row],[Upsell Priority]],"  ",TEXT(Sales[[#This Row],[Current Upsell $]],"$#"))," ")</f>
        <v>Premium  medium  $189</v>
      </c>
      <c r="T180" s="3"/>
      <c r="U180" s="1"/>
    </row>
    <row r="181" spans="1:21" x14ac:dyDescent="0.3">
      <c r="A181">
        <v>100013</v>
      </c>
      <c r="B181" t="s">
        <v>3</v>
      </c>
      <c r="F181" s="3">
        <v>0</v>
      </c>
      <c r="G181" s="3">
        <v>13</v>
      </c>
      <c r="H181" s="1">
        <v>43891</v>
      </c>
      <c r="I181" s="1">
        <v>44256</v>
      </c>
      <c r="J181">
        <v>12</v>
      </c>
      <c r="K181">
        <v>3</v>
      </c>
      <c r="L181" s="1">
        <v>43891</v>
      </c>
      <c r="M181" s="3">
        <f>IF(Sales[[#This Row],[Sales Amount]] = 0, 0,N181 / F181)</f>
        <v>0</v>
      </c>
      <c r="N181" s="3">
        <v>0</v>
      </c>
      <c r="O181" s="3" t="str" cm="1">
        <f t="array" ref="O181" xml:space="preserve"> _xlfn.SWITCH(Sales[[#This Row],[Subscription Type]],"Basic", "10",,"Premium","10","Business","25","Enterprise","27")</f>
        <v>10</v>
      </c>
      <c r="P181" s="3">
        <f xml:space="preserve"> IF(Sales[[#This Row],[Number of Users]]-Sales[[#This Row],[Licenses Bought]] &gt; 0,Sales[[#This Row],[Number of Users]]-Sales[[#This Row],[Licenses Bought]],0)</f>
        <v>13</v>
      </c>
      <c r="Q181" s="3">
        <f>IF(Sales[[#This Row],[Sales Month]]=MAX(Sales[Sales Month]),Sales[[#This Row],[Upsell $ Per Non-Paying User]]*Sales[[#This Row],[Non-Paying Users]],0)</f>
        <v>0</v>
      </c>
      <c r="R181" s="3" t="str" cm="1">
        <f t="array" ref="R181" xml:space="preserve"> _xlfn.IFS(Sales[[#This Row],[Current Upsell $]]=0," ",Sales[[#This Row],[Current Upsell $]]&gt;=400,"high",Sales[[#This Row],[Current Upsell $]]&gt;=100,"medium",Sales[[#This Row],[Current Upsell $]]&lt;100,"low")</f>
        <v xml:space="preserve"> </v>
      </c>
      <c r="S181" s="3" t="str">
        <f xml:space="preserve"> IF(Sales[[#This Row],[Current Upsell $]]&gt;0,_xlfn.CONCAT(Sales[[#This Row],[Subscription Type]],"  ",Sales[[#This Row],[Upsell Priority]],"  ",TEXT(Sales[[#This Row],[Current Upsell $]],"$#"))," ")</f>
        <v xml:space="preserve"> </v>
      </c>
      <c r="T181" s="3"/>
      <c r="U181" s="1"/>
    </row>
    <row r="182" spans="1:21" x14ac:dyDescent="0.3">
      <c r="A182">
        <v>100013</v>
      </c>
      <c r="B182" t="s">
        <v>0</v>
      </c>
      <c r="F182" s="3">
        <v>4</v>
      </c>
      <c r="G182" s="3">
        <v>13</v>
      </c>
      <c r="H182" s="1">
        <v>43891</v>
      </c>
      <c r="I182" s="1">
        <v>44256</v>
      </c>
      <c r="J182">
        <v>12</v>
      </c>
      <c r="K182">
        <v>3</v>
      </c>
      <c r="L182" s="1">
        <v>43922</v>
      </c>
      <c r="M182" s="3">
        <f>IF(Sales[[#This Row],[Sales Amount]] = 0, 0,N182 / F182)</f>
        <v>10</v>
      </c>
      <c r="N182" s="3">
        <v>40</v>
      </c>
      <c r="O182" s="3" t="str" cm="1">
        <f t="array" ref="O182" xml:space="preserve"> _xlfn.SWITCH(Sales[[#This Row],[Subscription Type]],"Basic", "10",,"Premium","10","Business","25","Enterprise","27")</f>
        <v>27</v>
      </c>
      <c r="P182" s="3">
        <f xml:space="preserve"> IF(Sales[[#This Row],[Number of Users]]-Sales[[#This Row],[Licenses Bought]] &gt; 0,Sales[[#This Row],[Number of Users]]-Sales[[#This Row],[Licenses Bought]],0)</f>
        <v>9</v>
      </c>
      <c r="Q182" s="3">
        <f>IF(Sales[[#This Row],[Sales Month]]=MAX(Sales[Sales Month]),Sales[[#This Row],[Upsell $ Per Non-Paying User]]*Sales[[#This Row],[Non-Paying Users]],0)</f>
        <v>0</v>
      </c>
      <c r="R182" s="3" t="str" cm="1">
        <f t="array" ref="R182" xml:space="preserve"> _xlfn.IFS(Sales[[#This Row],[Current Upsell $]]=0," ",Sales[[#This Row],[Current Upsell $]]&gt;=400,"high",Sales[[#This Row],[Current Upsell $]]&gt;=100,"medium",Sales[[#This Row],[Current Upsell $]]&lt;100,"low")</f>
        <v xml:space="preserve"> </v>
      </c>
      <c r="S182" s="3" t="str">
        <f xml:space="preserve"> IF(Sales[[#This Row],[Current Upsell $]]&gt;0,_xlfn.CONCAT(Sales[[#This Row],[Subscription Type]],"  ",Sales[[#This Row],[Upsell Priority]],"  ",TEXT(Sales[[#This Row],[Current Upsell $]],"$#"))," ")</f>
        <v xml:space="preserve"> </v>
      </c>
      <c r="T182" s="3"/>
      <c r="U182" s="1"/>
    </row>
    <row r="183" spans="1:21" x14ac:dyDescent="0.3">
      <c r="A183">
        <v>100013</v>
      </c>
      <c r="B183" t="s">
        <v>0</v>
      </c>
      <c r="F183" s="3">
        <v>11</v>
      </c>
      <c r="G183" s="3">
        <v>14</v>
      </c>
      <c r="H183" s="1">
        <v>43891</v>
      </c>
      <c r="I183" s="1">
        <v>44256</v>
      </c>
      <c r="J183">
        <v>12</v>
      </c>
      <c r="K183">
        <v>3</v>
      </c>
      <c r="L183" s="1">
        <v>43952</v>
      </c>
      <c r="M183" s="3">
        <f>IF(Sales[[#This Row],[Sales Amount]] = 0, 0,N183 / F183)</f>
        <v>10</v>
      </c>
      <c r="N183" s="3">
        <v>110</v>
      </c>
      <c r="O183" s="3" t="str" cm="1">
        <f t="array" ref="O183" xml:space="preserve"> _xlfn.SWITCH(Sales[[#This Row],[Subscription Type]],"Basic", "10",,"Premium","10","Business","25","Enterprise","27")</f>
        <v>27</v>
      </c>
      <c r="P183" s="3">
        <f xml:space="preserve"> IF(Sales[[#This Row],[Number of Users]]-Sales[[#This Row],[Licenses Bought]] &gt; 0,Sales[[#This Row],[Number of Users]]-Sales[[#This Row],[Licenses Bought]],0)</f>
        <v>3</v>
      </c>
      <c r="Q183" s="3">
        <f>IF(Sales[[#This Row],[Sales Month]]=MAX(Sales[Sales Month]),Sales[[#This Row],[Upsell $ Per Non-Paying User]]*Sales[[#This Row],[Non-Paying Users]],0)</f>
        <v>0</v>
      </c>
      <c r="R183" s="3" t="str" cm="1">
        <f t="array" ref="R183" xml:space="preserve"> _xlfn.IFS(Sales[[#This Row],[Current Upsell $]]=0," ",Sales[[#This Row],[Current Upsell $]]&gt;=400,"high",Sales[[#This Row],[Current Upsell $]]&gt;=100,"medium",Sales[[#This Row],[Current Upsell $]]&lt;100,"low")</f>
        <v xml:space="preserve"> </v>
      </c>
      <c r="S183" s="3" t="str">
        <f xml:space="preserve"> IF(Sales[[#This Row],[Current Upsell $]]&gt;0,_xlfn.CONCAT(Sales[[#This Row],[Subscription Type]],"  ",Sales[[#This Row],[Upsell Priority]],"  ",TEXT(Sales[[#This Row],[Current Upsell $]],"$#"))," ")</f>
        <v xml:space="preserve"> </v>
      </c>
      <c r="T183" s="3"/>
      <c r="U183" s="1"/>
    </row>
    <row r="184" spans="1:21" x14ac:dyDescent="0.3">
      <c r="A184">
        <v>100013</v>
      </c>
      <c r="B184" t="s">
        <v>0</v>
      </c>
      <c r="F184" s="3">
        <v>11</v>
      </c>
      <c r="G184" s="3">
        <v>14</v>
      </c>
      <c r="H184" s="1">
        <v>43891</v>
      </c>
      <c r="I184" s="1">
        <v>44256</v>
      </c>
      <c r="J184">
        <v>12</v>
      </c>
      <c r="K184">
        <v>3</v>
      </c>
      <c r="L184" s="1">
        <v>43983</v>
      </c>
      <c r="M184" s="3">
        <f>IF(Sales[[#This Row],[Sales Amount]] = 0, 0,N184 / F184)</f>
        <v>10</v>
      </c>
      <c r="N184" s="3">
        <v>110</v>
      </c>
      <c r="O184" s="3" t="str" cm="1">
        <f t="array" ref="O184" xml:space="preserve"> _xlfn.SWITCH(Sales[[#This Row],[Subscription Type]],"Basic", "10",,"Premium","10","Business","25","Enterprise","27")</f>
        <v>27</v>
      </c>
      <c r="P184" s="3">
        <f xml:space="preserve"> IF(Sales[[#This Row],[Number of Users]]-Sales[[#This Row],[Licenses Bought]] &gt; 0,Sales[[#This Row],[Number of Users]]-Sales[[#This Row],[Licenses Bought]],0)</f>
        <v>3</v>
      </c>
      <c r="Q184" s="3">
        <f>IF(Sales[[#This Row],[Sales Month]]=MAX(Sales[Sales Month]),Sales[[#This Row],[Upsell $ Per Non-Paying User]]*Sales[[#This Row],[Non-Paying Users]],0)</f>
        <v>0</v>
      </c>
      <c r="R184" s="3" t="str" cm="1">
        <f t="array" ref="R184" xml:space="preserve"> _xlfn.IFS(Sales[[#This Row],[Current Upsell $]]=0," ",Sales[[#This Row],[Current Upsell $]]&gt;=400,"high",Sales[[#This Row],[Current Upsell $]]&gt;=100,"medium",Sales[[#This Row],[Current Upsell $]]&lt;100,"low")</f>
        <v xml:space="preserve"> </v>
      </c>
      <c r="S184" s="3" t="str">
        <f xml:space="preserve"> IF(Sales[[#This Row],[Current Upsell $]]&gt;0,_xlfn.CONCAT(Sales[[#This Row],[Subscription Type]],"  ",Sales[[#This Row],[Upsell Priority]],"  ",TEXT(Sales[[#This Row],[Current Upsell $]],"$#"))," ")</f>
        <v xml:space="preserve"> </v>
      </c>
      <c r="T184" s="3"/>
      <c r="U184" s="1"/>
    </row>
    <row r="185" spans="1:21" x14ac:dyDescent="0.3">
      <c r="A185">
        <v>100013</v>
      </c>
      <c r="B185" t="s">
        <v>0</v>
      </c>
      <c r="F185" s="3">
        <v>11</v>
      </c>
      <c r="G185" s="3">
        <v>11</v>
      </c>
      <c r="H185" s="1">
        <v>43891</v>
      </c>
      <c r="I185" s="1">
        <v>44256</v>
      </c>
      <c r="J185">
        <v>12</v>
      </c>
      <c r="K185">
        <v>3</v>
      </c>
      <c r="L185" s="1">
        <v>44013</v>
      </c>
      <c r="M185" s="3">
        <f>IF(Sales[[#This Row],[Sales Amount]] = 0, 0,N185 / F185)</f>
        <v>10</v>
      </c>
      <c r="N185" s="3">
        <v>110</v>
      </c>
      <c r="O185" s="3" t="str" cm="1">
        <f t="array" ref="O185" xml:space="preserve"> _xlfn.SWITCH(Sales[[#This Row],[Subscription Type]],"Basic", "10",,"Premium","10","Business","25","Enterprise","27")</f>
        <v>27</v>
      </c>
      <c r="P185" s="3">
        <f xml:space="preserve"> IF(Sales[[#This Row],[Number of Users]]-Sales[[#This Row],[Licenses Bought]] &gt; 0,Sales[[#This Row],[Number of Users]]-Sales[[#This Row],[Licenses Bought]],0)</f>
        <v>0</v>
      </c>
      <c r="Q185" s="3">
        <f>IF(Sales[[#This Row],[Sales Month]]=MAX(Sales[Sales Month]),Sales[[#This Row],[Upsell $ Per Non-Paying User]]*Sales[[#This Row],[Non-Paying Users]],0)</f>
        <v>0</v>
      </c>
      <c r="R185" s="3" t="str" cm="1">
        <f t="array" ref="R185" xml:space="preserve"> _xlfn.IFS(Sales[[#This Row],[Current Upsell $]]=0," ",Sales[[#This Row],[Current Upsell $]]&gt;=400,"high",Sales[[#This Row],[Current Upsell $]]&gt;=100,"medium",Sales[[#This Row],[Current Upsell $]]&lt;100,"low")</f>
        <v xml:space="preserve"> </v>
      </c>
      <c r="S185" s="3" t="str">
        <f xml:space="preserve"> IF(Sales[[#This Row],[Current Upsell $]]&gt;0,_xlfn.CONCAT(Sales[[#This Row],[Subscription Type]],"  ",Sales[[#This Row],[Upsell Priority]],"  ",TEXT(Sales[[#This Row],[Current Upsell $]],"$#"))," ")</f>
        <v xml:space="preserve"> </v>
      </c>
      <c r="T185" s="3"/>
      <c r="U185" s="1"/>
    </row>
    <row r="186" spans="1:21" x14ac:dyDescent="0.3">
      <c r="A186">
        <v>100013</v>
      </c>
      <c r="B186" t="s">
        <v>0</v>
      </c>
      <c r="F186" s="3">
        <v>11</v>
      </c>
      <c r="G186" s="3">
        <v>11</v>
      </c>
      <c r="H186" s="1">
        <v>43891</v>
      </c>
      <c r="I186" s="1">
        <v>44256</v>
      </c>
      <c r="J186">
        <v>12</v>
      </c>
      <c r="K186">
        <v>3</v>
      </c>
      <c r="L186" s="1">
        <v>44044</v>
      </c>
      <c r="M186" s="3">
        <f>IF(Sales[[#This Row],[Sales Amount]] = 0, 0,N186 / F186)</f>
        <v>10</v>
      </c>
      <c r="N186" s="3">
        <v>110</v>
      </c>
      <c r="O186" s="3" t="str" cm="1">
        <f t="array" ref="O186" xml:space="preserve"> _xlfn.SWITCH(Sales[[#This Row],[Subscription Type]],"Basic", "10",,"Premium","10","Business","25","Enterprise","27")</f>
        <v>27</v>
      </c>
      <c r="P186" s="3">
        <f xml:space="preserve"> IF(Sales[[#This Row],[Number of Users]]-Sales[[#This Row],[Licenses Bought]] &gt; 0,Sales[[#This Row],[Number of Users]]-Sales[[#This Row],[Licenses Bought]],0)</f>
        <v>0</v>
      </c>
      <c r="Q186" s="3">
        <f>IF(Sales[[#This Row],[Sales Month]]=MAX(Sales[Sales Month]),Sales[[#This Row],[Upsell $ Per Non-Paying User]]*Sales[[#This Row],[Non-Paying Users]],0)</f>
        <v>0</v>
      </c>
      <c r="R186" s="3" t="str" cm="1">
        <f t="array" ref="R186" xml:space="preserve"> _xlfn.IFS(Sales[[#This Row],[Current Upsell $]]=0," ",Sales[[#This Row],[Current Upsell $]]&gt;=400,"high",Sales[[#This Row],[Current Upsell $]]&gt;=100,"medium",Sales[[#This Row],[Current Upsell $]]&lt;100,"low")</f>
        <v xml:space="preserve"> </v>
      </c>
      <c r="S186" s="3" t="str">
        <f xml:space="preserve"> IF(Sales[[#This Row],[Current Upsell $]]&gt;0,_xlfn.CONCAT(Sales[[#This Row],[Subscription Type]],"  ",Sales[[#This Row],[Upsell Priority]],"  ",TEXT(Sales[[#This Row],[Current Upsell $]],"$#"))," ")</f>
        <v xml:space="preserve"> </v>
      </c>
      <c r="T186" s="3"/>
      <c r="U186" s="1"/>
    </row>
    <row r="187" spans="1:21" x14ac:dyDescent="0.3">
      <c r="A187">
        <v>100013</v>
      </c>
      <c r="B187" t="s">
        <v>0</v>
      </c>
      <c r="F187" s="3">
        <v>11</v>
      </c>
      <c r="G187" s="3">
        <v>13</v>
      </c>
      <c r="H187" s="1">
        <v>43891</v>
      </c>
      <c r="I187" s="1">
        <v>44256</v>
      </c>
      <c r="J187">
        <v>12</v>
      </c>
      <c r="K187">
        <v>3</v>
      </c>
      <c r="L187" s="1">
        <v>44075</v>
      </c>
      <c r="M187" s="3">
        <f>IF(Sales[[#This Row],[Sales Amount]] = 0, 0,N187 / F187)</f>
        <v>10</v>
      </c>
      <c r="N187" s="3">
        <v>110</v>
      </c>
      <c r="O187" s="3" t="str" cm="1">
        <f t="array" ref="O187" xml:space="preserve"> _xlfn.SWITCH(Sales[[#This Row],[Subscription Type]],"Basic", "10",,"Premium","10","Business","25","Enterprise","27")</f>
        <v>27</v>
      </c>
      <c r="P187" s="3">
        <f xml:space="preserve"> IF(Sales[[#This Row],[Number of Users]]-Sales[[#This Row],[Licenses Bought]] &gt; 0,Sales[[#This Row],[Number of Users]]-Sales[[#This Row],[Licenses Bought]],0)</f>
        <v>2</v>
      </c>
      <c r="Q187" s="3">
        <f>IF(Sales[[#This Row],[Sales Month]]=MAX(Sales[Sales Month]),Sales[[#This Row],[Upsell $ Per Non-Paying User]]*Sales[[#This Row],[Non-Paying Users]],0)</f>
        <v>0</v>
      </c>
      <c r="R187" s="3" t="str" cm="1">
        <f t="array" ref="R187" xml:space="preserve"> _xlfn.IFS(Sales[[#This Row],[Current Upsell $]]=0," ",Sales[[#This Row],[Current Upsell $]]&gt;=400,"high",Sales[[#This Row],[Current Upsell $]]&gt;=100,"medium",Sales[[#This Row],[Current Upsell $]]&lt;100,"low")</f>
        <v xml:space="preserve"> </v>
      </c>
      <c r="S187" s="3" t="str">
        <f xml:space="preserve"> IF(Sales[[#This Row],[Current Upsell $]]&gt;0,_xlfn.CONCAT(Sales[[#This Row],[Subscription Type]],"  ",Sales[[#This Row],[Upsell Priority]],"  ",TEXT(Sales[[#This Row],[Current Upsell $]],"$#"))," ")</f>
        <v xml:space="preserve"> </v>
      </c>
      <c r="T187" s="3"/>
      <c r="U187" s="1"/>
    </row>
    <row r="188" spans="1:21" x14ac:dyDescent="0.3">
      <c r="A188">
        <v>100013</v>
      </c>
      <c r="B188" t="s">
        <v>0</v>
      </c>
      <c r="F188" s="3">
        <v>11</v>
      </c>
      <c r="G188" s="3">
        <v>15</v>
      </c>
      <c r="H188" s="1">
        <v>43891</v>
      </c>
      <c r="I188" s="1">
        <v>44256</v>
      </c>
      <c r="J188">
        <v>12</v>
      </c>
      <c r="K188">
        <v>3</v>
      </c>
      <c r="L188" s="1">
        <v>44105</v>
      </c>
      <c r="M188" s="3">
        <f>IF(Sales[[#This Row],[Sales Amount]] = 0, 0,N188 / F188)</f>
        <v>10</v>
      </c>
      <c r="N188" s="3">
        <v>110</v>
      </c>
      <c r="O188" s="3" t="str" cm="1">
        <f t="array" ref="O188" xml:space="preserve"> _xlfn.SWITCH(Sales[[#This Row],[Subscription Type]],"Basic", "10",,"Premium","10","Business","25","Enterprise","27")</f>
        <v>27</v>
      </c>
      <c r="P188" s="3">
        <f xml:space="preserve"> IF(Sales[[#This Row],[Number of Users]]-Sales[[#This Row],[Licenses Bought]] &gt; 0,Sales[[#This Row],[Number of Users]]-Sales[[#This Row],[Licenses Bought]],0)</f>
        <v>4</v>
      </c>
      <c r="Q188" s="3">
        <f>IF(Sales[[#This Row],[Sales Month]]=MAX(Sales[Sales Month]),Sales[[#This Row],[Upsell $ Per Non-Paying User]]*Sales[[#This Row],[Non-Paying Users]],0)</f>
        <v>0</v>
      </c>
      <c r="R188" s="3" t="str" cm="1">
        <f t="array" ref="R188" xml:space="preserve"> _xlfn.IFS(Sales[[#This Row],[Current Upsell $]]=0," ",Sales[[#This Row],[Current Upsell $]]&gt;=400,"high",Sales[[#This Row],[Current Upsell $]]&gt;=100,"medium",Sales[[#This Row],[Current Upsell $]]&lt;100,"low")</f>
        <v xml:space="preserve"> </v>
      </c>
      <c r="S188" s="3" t="str">
        <f xml:space="preserve"> IF(Sales[[#This Row],[Current Upsell $]]&gt;0,_xlfn.CONCAT(Sales[[#This Row],[Subscription Type]],"  ",Sales[[#This Row],[Upsell Priority]],"  ",TEXT(Sales[[#This Row],[Current Upsell $]],"$#"))," ")</f>
        <v xml:space="preserve"> </v>
      </c>
      <c r="T188" s="3"/>
      <c r="U188" s="1"/>
    </row>
    <row r="189" spans="1:21" x14ac:dyDescent="0.3">
      <c r="A189">
        <v>100013</v>
      </c>
      <c r="B189" t="s">
        <v>0</v>
      </c>
      <c r="F189" s="3">
        <v>11</v>
      </c>
      <c r="G189" s="3">
        <v>14</v>
      </c>
      <c r="H189" s="1">
        <v>43891</v>
      </c>
      <c r="I189" s="1">
        <v>44256</v>
      </c>
      <c r="J189">
        <v>12</v>
      </c>
      <c r="K189">
        <v>3</v>
      </c>
      <c r="L189" s="1">
        <v>44136</v>
      </c>
      <c r="M189" s="3">
        <f>IF(Sales[[#This Row],[Sales Amount]] = 0, 0,N189 / F189)</f>
        <v>10</v>
      </c>
      <c r="N189" s="3">
        <v>110</v>
      </c>
      <c r="O189" s="3" t="str" cm="1">
        <f t="array" ref="O189" xml:space="preserve"> _xlfn.SWITCH(Sales[[#This Row],[Subscription Type]],"Basic", "10",,"Premium","10","Business","25","Enterprise","27")</f>
        <v>27</v>
      </c>
      <c r="P189" s="3">
        <f xml:space="preserve"> IF(Sales[[#This Row],[Number of Users]]-Sales[[#This Row],[Licenses Bought]] &gt; 0,Sales[[#This Row],[Number of Users]]-Sales[[#This Row],[Licenses Bought]],0)</f>
        <v>3</v>
      </c>
      <c r="Q189" s="3">
        <f>IF(Sales[[#This Row],[Sales Month]]=MAX(Sales[Sales Month]),Sales[[#This Row],[Upsell $ Per Non-Paying User]]*Sales[[#This Row],[Non-Paying Users]],0)</f>
        <v>0</v>
      </c>
      <c r="R189" s="3" t="str" cm="1">
        <f t="array" ref="R189" xml:space="preserve"> _xlfn.IFS(Sales[[#This Row],[Current Upsell $]]=0," ",Sales[[#This Row],[Current Upsell $]]&gt;=400,"high",Sales[[#This Row],[Current Upsell $]]&gt;=100,"medium",Sales[[#This Row],[Current Upsell $]]&lt;100,"low")</f>
        <v xml:space="preserve"> </v>
      </c>
      <c r="S189" s="3" t="str">
        <f xml:space="preserve"> IF(Sales[[#This Row],[Current Upsell $]]&gt;0,_xlfn.CONCAT(Sales[[#This Row],[Subscription Type]],"  ",Sales[[#This Row],[Upsell Priority]],"  ",TEXT(Sales[[#This Row],[Current Upsell $]],"$#"))," ")</f>
        <v xml:space="preserve"> </v>
      </c>
      <c r="T189" s="3"/>
      <c r="U189" s="1"/>
    </row>
    <row r="190" spans="1:21" x14ac:dyDescent="0.3">
      <c r="A190">
        <v>100013</v>
      </c>
      <c r="B190" t="s">
        <v>0</v>
      </c>
      <c r="F190" s="3">
        <v>11</v>
      </c>
      <c r="G190" s="3">
        <v>13</v>
      </c>
      <c r="H190" s="1">
        <v>43891</v>
      </c>
      <c r="I190" s="1">
        <v>44256</v>
      </c>
      <c r="J190">
        <v>12</v>
      </c>
      <c r="K190">
        <v>3</v>
      </c>
      <c r="L190" s="1">
        <v>44166</v>
      </c>
      <c r="M190" s="3">
        <f>IF(Sales[[#This Row],[Sales Amount]] = 0, 0,N190 / F190)</f>
        <v>10</v>
      </c>
      <c r="N190" s="3">
        <v>110</v>
      </c>
      <c r="O190" s="3" t="str" cm="1">
        <f t="array" ref="O190" xml:space="preserve"> _xlfn.SWITCH(Sales[[#This Row],[Subscription Type]],"Basic", "10",,"Premium","10","Business","25","Enterprise","27")</f>
        <v>27</v>
      </c>
      <c r="P190" s="3">
        <f xml:space="preserve"> IF(Sales[[#This Row],[Number of Users]]-Sales[[#This Row],[Licenses Bought]] &gt; 0,Sales[[#This Row],[Number of Users]]-Sales[[#This Row],[Licenses Bought]],0)</f>
        <v>2</v>
      </c>
      <c r="Q190" s="3">
        <f>IF(Sales[[#This Row],[Sales Month]]=MAX(Sales[Sales Month]),Sales[[#This Row],[Upsell $ Per Non-Paying User]]*Sales[[#This Row],[Non-Paying Users]],0)</f>
        <v>0</v>
      </c>
      <c r="R190" s="3" t="str" cm="1">
        <f t="array" ref="R190" xml:space="preserve"> _xlfn.IFS(Sales[[#This Row],[Current Upsell $]]=0," ",Sales[[#This Row],[Current Upsell $]]&gt;=400,"high",Sales[[#This Row],[Current Upsell $]]&gt;=100,"medium",Sales[[#This Row],[Current Upsell $]]&lt;100,"low")</f>
        <v xml:space="preserve"> </v>
      </c>
      <c r="S190" s="3" t="str">
        <f xml:space="preserve"> IF(Sales[[#This Row],[Current Upsell $]]&gt;0,_xlfn.CONCAT(Sales[[#This Row],[Subscription Type]],"  ",Sales[[#This Row],[Upsell Priority]],"  ",TEXT(Sales[[#This Row],[Current Upsell $]],"$#"))," ")</f>
        <v xml:space="preserve"> </v>
      </c>
      <c r="T190" s="3"/>
      <c r="U190" s="1"/>
    </row>
    <row r="191" spans="1:21" x14ac:dyDescent="0.3">
      <c r="A191">
        <v>100013</v>
      </c>
      <c r="B191" t="s">
        <v>0</v>
      </c>
      <c r="F191" s="3">
        <v>11</v>
      </c>
      <c r="G191" s="3">
        <v>17</v>
      </c>
      <c r="H191" s="1">
        <v>43891</v>
      </c>
      <c r="I191" s="1">
        <v>44256</v>
      </c>
      <c r="J191">
        <v>12</v>
      </c>
      <c r="K191">
        <v>3</v>
      </c>
      <c r="L191" s="1">
        <v>44197</v>
      </c>
      <c r="M191" s="3">
        <f>IF(Sales[[#This Row],[Sales Amount]] = 0, 0,N191 / F191)</f>
        <v>10</v>
      </c>
      <c r="N191" s="3">
        <v>110</v>
      </c>
      <c r="O191" s="3" t="str" cm="1">
        <f t="array" ref="O191" xml:space="preserve"> _xlfn.SWITCH(Sales[[#This Row],[Subscription Type]],"Basic", "10",,"Premium","10","Business","25","Enterprise","27")</f>
        <v>27</v>
      </c>
      <c r="P191" s="3">
        <f xml:space="preserve"> IF(Sales[[#This Row],[Number of Users]]-Sales[[#This Row],[Licenses Bought]] &gt; 0,Sales[[#This Row],[Number of Users]]-Sales[[#This Row],[Licenses Bought]],0)</f>
        <v>6</v>
      </c>
      <c r="Q191" s="3">
        <f>IF(Sales[[#This Row],[Sales Month]]=MAX(Sales[Sales Month]),Sales[[#This Row],[Upsell $ Per Non-Paying User]]*Sales[[#This Row],[Non-Paying Users]],0)</f>
        <v>0</v>
      </c>
      <c r="R191" s="3" t="str" cm="1">
        <f t="array" ref="R191" xml:space="preserve"> _xlfn.IFS(Sales[[#This Row],[Current Upsell $]]=0," ",Sales[[#This Row],[Current Upsell $]]&gt;=400,"high",Sales[[#This Row],[Current Upsell $]]&gt;=100,"medium",Sales[[#This Row],[Current Upsell $]]&lt;100,"low")</f>
        <v xml:space="preserve"> </v>
      </c>
      <c r="S191" s="3" t="str">
        <f xml:space="preserve"> IF(Sales[[#This Row],[Current Upsell $]]&gt;0,_xlfn.CONCAT(Sales[[#This Row],[Subscription Type]],"  ",Sales[[#This Row],[Upsell Priority]],"  ",TEXT(Sales[[#This Row],[Current Upsell $]],"$#"))," ")</f>
        <v xml:space="preserve"> </v>
      </c>
      <c r="T191" s="3"/>
      <c r="U191" s="1"/>
    </row>
    <row r="192" spans="1:21" x14ac:dyDescent="0.3">
      <c r="A192">
        <v>100013</v>
      </c>
      <c r="B192" t="s">
        <v>0</v>
      </c>
      <c r="F192" s="3">
        <v>11</v>
      </c>
      <c r="G192" s="3">
        <v>12</v>
      </c>
      <c r="H192" s="1">
        <v>43891</v>
      </c>
      <c r="I192" s="1">
        <v>44256</v>
      </c>
      <c r="J192">
        <v>12</v>
      </c>
      <c r="K192">
        <v>3</v>
      </c>
      <c r="L192" s="1">
        <v>44228</v>
      </c>
      <c r="M192" s="3">
        <f>IF(Sales[[#This Row],[Sales Amount]] = 0, 0,N192 / F192)</f>
        <v>10</v>
      </c>
      <c r="N192" s="3">
        <v>110</v>
      </c>
      <c r="O192" s="3" t="str" cm="1">
        <f t="array" ref="O192" xml:space="preserve"> _xlfn.SWITCH(Sales[[#This Row],[Subscription Type]],"Basic", "10",,"Premium","10","Business","25","Enterprise","27")</f>
        <v>27</v>
      </c>
      <c r="P192" s="3">
        <f xml:space="preserve"> IF(Sales[[#This Row],[Number of Users]]-Sales[[#This Row],[Licenses Bought]] &gt; 0,Sales[[#This Row],[Number of Users]]-Sales[[#This Row],[Licenses Bought]],0)</f>
        <v>1</v>
      </c>
      <c r="Q192" s="3">
        <f>IF(Sales[[#This Row],[Sales Month]]=MAX(Sales[Sales Month]),Sales[[#This Row],[Upsell $ Per Non-Paying User]]*Sales[[#This Row],[Non-Paying Users]],0)</f>
        <v>0</v>
      </c>
      <c r="R192" s="3" t="str" cm="1">
        <f t="array" ref="R192" xml:space="preserve"> _xlfn.IFS(Sales[[#This Row],[Current Upsell $]]=0," ",Sales[[#This Row],[Current Upsell $]]&gt;=400,"high",Sales[[#This Row],[Current Upsell $]]&gt;=100,"medium",Sales[[#This Row],[Current Upsell $]]&lt;100,"low")</f>
        <v xml:space="preserve"> </v>
      </c>
      <c r="S192" s="3" t="str">
        <f xml:space="preserve"> IF(Sales[[#This Row],[Current Upsell $]]&gt;0,_xlfn.CONCAT(Sales[[#This Row],[Subscription Type]],"  ",Sales[[#This Row],[Upsell Priority]],"  ",TEXT(Sales[[#This Row],[Current Upsell $]],"$#"))," ")</f>
        <v xml:space="preserve"> </v>
      </c>
      <c r="T192" s="3"/>
      <c r="U192" s="1"/>
    </row>
    <row r="193" spans="1:21" x14ac:dyDescent="0.3">
      <c r="A193">
        <v>100013</v>
      </c>
      <c r="B193" t="s">
        <v>0</v>
      </c>
      <c r="F193" s="3">
        <v>11</v>
      </c>
      <c r="G193" s="3">
        <v>14</v>
      </c>
      <c r="H193" s="1">
        <v>43891</v>
      </c>
      <c r="I193" s="1">
        <v>44256</v>
      </c>
      <c r="J193">
        <v>12</v>
      </c>
      <c r="K193">
        <v>3</v>
      </c>
      <c r="L193" s="1">
        <v>44256</v>
      </c>
      <c r="M193" s="3">
        <f>IF(Sales[[#This Row],[Sales Amount]] = 0, 0,N193 / F193)</f>
        <v>10</v>
      </c>
      <c r="N193" s="3">
        <v>110</v>
      </c>
      <c r="O193" s="3" t="str" cm="1">
        <f t="array" ref="O193" xml:space="preserve"> _xlfn.SWITCH(Sales[[#This Row],[Subscription Type]],"Basic", "10",,"Premium","10","Business","25","Enterprise","27")</f>
        <v>27</v>
      </c>
      <c r="P193" s="3">
        <f xml:space="preserve"> IF(Sales[[#This Row],[Number of Users]]-Sales[[#This Row],[Licenses Bought]] &gt; 0,Sales[[#This Row],[Number of Users]]-Sales[[#This Row],[Licenses Bought]],0)</f>
        <v>3</v>
      </c>
      <c r="Q193" s="3">
        <f>IF(Sales[[#This Row],[Sales Month]]=MAX(Sales[Sales Month]),Sales[[#This Row],[Upsell $ Per Non-Paying User]]*Sales[[#This Row],[Non-Paying Users]],0)</f>
        <v>0</v>
      </c>
      <c r="R193" s="3" t="str" cm="1">
        <f t="array" ref="R193" xml:space="preserve"> _xlfn.IFS(Sales[[#This Row],[Current Upsell $]]=0," ",Sales[[#This Row],[Current Upsell $]]&gt;=400,"high",Sales[[#This Row],[Current Upsell $]]&gt;=100,"medium",Sales[[#This Row],[Current Upsell $]]&lt;100,"low")</f>
        <v xml:space="preserve"> </v>
      </c>
      <c r="S193" s="3" t="str">
        <f xml:space="preserve"> IF(Sales[[#This Row],[Current Upsell $]]&gt;0,_xlfn.CONCAT(Sales[[#This Row],[Subscription Type]],"  ",Sales[[#This Row],[Upsell Priority]],"  ",TEXT(Sales[[#This Row],[Current Upsell $]],"$#"))," ")</f>
        <v xml:space="preserve"> </v>
      </c>
      <c r="T193" s="3"/>
      <c r="U193" s="1"/>
    </row>
    <row r="194" spans="1:21" x14ac:dyDescent="0.3">
      <c r="A194">
        <v>100014</v>
      </c>
      <c r="B194" t="s">
        <v>3</v>
      </c>
      <c r="F194" s="3">
        <v>0</v>
      </c>
      <c r="G194" s="3">
        <v>4</v>
      </c>
      <c r="H194" s="1">
        <v>43891</v>
      </c>
      <c r="I194" s="1">
        <v>44166</v>
      </c>
      <c r="J194">
        <v>9</v>
      </c>
      <c r="K194">
        <v>6</v>
      </c>
      <c r="L194" s="1">
        <v>43891</v>
      </c>
      <c r="M194" s="3">
        <f>IF(Sales[[#This Row],[Sales Amount]] = 0, 0,N194 / F194)</f>
        <v>0</v>
      </c>
      <c r="N194" s="3">
        <v>0</v>
      </c>
      <c r="O194" s="3" t="str" cm="1">
        <f t="array" ref="O194" xml:space="preserve"> _xlfn.SWITCH(Sales[[#This Row],[Subscription Type]],"Basic", "10",,"Premium","10","Business","25","Enterprise","27")</f>
        <v>10</v>
      </c>
      <c r="P194" s="3">
        <f xml:space="preserve"> IF(Sales[[#This Row],[Number of Users]]-Sales[[#This Row],[Licenses Bought]] &gt; 0,Sales[[#This Row],[Number of Users]]-Sales[[#This Row],[Licenses Bought]],0)</f>
        <v>4</v>
      </c>
      <c r="Q194" s="3">
        <f>IF(Sales[[#This Row],[Sales Month]]=MAX(Sales[Sales Month]),Sales[[#This Row],[Upsell $ Per Non-Paying User]]*Sales[[#This Row],[Non-Paying Users]],0)</f>
        <v>0</v>
      </c>
      <c r="R194" s="3" t="str" cm="1">
        <f t="array" ref="R194" xml:space="preserve"> _xlfn.IFS(Sales[[#This Row],[Current Upsell $]]=0," ",Sales[[#This Row],[Current Upsell $]]&gt;=400,"high",Sales[[#This Row],[Current Upsell $]]&gt;=100,"medium",Sales[[#This Row],[Current Upsell $]]&lt;100,"low")</f>
        <v xml:space="preserve"> </v>
      </c>
      <c r="S194" s="3" t="str">
        <f xml:space="preserve"> IF(Sales[[#This Row],[Current Upsell $]]&gt;0,_xlfn.CONCAT(Sales[[#This Row],[Subscription Type]],"  ",Sales[[#This Row],[Upsell Priority]],"  ",TEXT(Sales[[#This Row],[Current Upsell $]],"$#"))," ")</f>
        <v xml:space="preserve"> </v>
      </c>
      <c r="T194" s="3"/>
      <c r="U194" s="1"/>
    </row>
    <row r="195" spans="1:21" x14ac:dyDescent="0.3">
      <c r="A195">
        <v>100014</v>
      </c>
      <c r="B195" t="s">
        <v>0</v>
      </c>
      <c r="F195" s="3">
        <v>1</v>
      </c>
      <c r="G195" s="3">
        <v>4</v>
      </c>
      <c r="H195" s="1">
        <v>43891</v>
      </c>
      <c r="I195" s="1">
        <v>44166</v>
      </c>
      <c r="J195">
        <v>9</v>
      </c>
      <c r="K195">
        <v>6</v>
      </c>
      <c r="L195" s="1">
        <v>43922</v>
      </c>
      <c r="M195" s="3">
        <f>IF(Sales[[#This Row],[Sales Amount]] = 0, 0,N195 / F195)</f>
        <v>10</v>
      </c>
      <c r="N195" s="3">
        <v>10</v>
      </c>
      <c r="O195" s="3" t="str" cm="1">
        <f t="array" ref="O195" xml:space="preserve"> _xlfn.SWITCH(Sales[[#This Row],[Subscription Type]],"Basic", "10",,"Premium","10","Business","25","Enterprise","27")</f>
        <v>27</v>
      </c>
      <c r="P195" s="3">
        <f xml:space="preserve"> IF(Sales[[#This Row],[Number of Users]]-Sales[[#This Row],[Licenses Bought]] &gt; 0,Sales[[#This Row],[Number of Users]]-Sales[[#This Row],[Licenses Bought]],0)</f>
        <v>3</v>
      </c>
      <c r="Q195" s="3">
        <f>IF(Sales[[#This Row],[Sales Month]]=MAX(Sales[Sales Month]),Sales[[#This Row],[Upsell $ Per Non-Paying User]]*Sales[[#This Row],[Non-Paying Users]],0)</f>
        <v>0</v>
      </c>
      <c r="R195" s="3" t="str" cm="1">
        <f t="array" ref="R195" xml:space="preserve"> _xlfn.IFS(Sales[[#This Row],[Current Upsell $]]=0," ",Sales[[#This Row],[Current Upsell $]]&gt;=400,"high",Sales[[#This Row],[Current Upsell $]]&gt;=100,"medium",Sales[[#This Row],[Current Upsell $]]&lt;100,"low")</f>
        <v xml:space="preserve"> </v>
      </c>
      <c r="S195" s="3" t="str">
        <f xml:space="preserve"> IF(Sales[[#This Row],[Current Upsell $]]&gt;0,_xlfn.CONCAT(Sales[[#This Row],[Subscription Type]],"  ",Sales[[#This Row],[Upsell Priority]],"  ",TEXT(Sales[[#This Row],[Current Upsell $]],"$#"))," ")</f>
        <v xml:space="preserve"> </v>
      </c>
      <c r="T195" s="3"/>
      <c r="U195" s="1"/>
    </row>
    <row r="196" spans="1:21" x14ac:dyDescent="0.3">
      <c r="A196">
        <v>100014</v>
      </c>
      <c r="B196" t="s">
        <v>0</v>
      </c>
      <c r="F196" s="3">
        <v>2</v>
      </c>
      <c r="G196" s="3">
        <v>4</v>
      </c>
      <c r="H196" s="1">
        <v>43891</v>
      </c>
      <c r="I196" s="1">
        <v>44166</v>
      </c>
      <c r="J196">
        <v>9</v>
      </c>
      <c r="K196">
        <v>6</v>
      </c>
      <c r="L196" s="1">
        <v>43952</v>
      </c>
      <c r="M196" s="3">
        <f>IF(Sales[[#This Row],[Sales Amount]] = 0, 0,N196 / F196)</f>
        <v>10</v>
      </c>
      <c r="N196" s="3">
        <v>20</v>
      </c>
      <c r="O196" s="3" t="str" cm="1">
        <f t="array" ref="O196" xml:space="preserve"> _xlfn.SWITCH(Sales[[#This Row],[Subscription Type]],"Basic", "10",,"Premium","10","Business","25","Enterprise","27")</f>
        <v>27</v>
      </c>
      <c r="P196" s="3">
        <f xml:space="preserve"> IF(Sales[[#This Row],[Number of Users]]-Sales[[#This Row],[Licenses Bought]] &gt; 0,Sales[[#This Row],[Number of Users]]-Sales[[#This Row],[Licenses Bought]],0)</f>
        <v>2</v>
      </c>
      <c r="Q196" s="3">
        <f>IF(Sales[[#This Row],[Sales Month]]=MAX(Sales[Sales Month]),Sales[[#This Row],[Upsell $ Per Non-Paying User]]*Sales[[#This Row],[Non-Paying Users]],0)</f>
        <v>0</v>
      </c>
      <c r="R196" s="3" t="str" cm="1">
        <f t="array" ref="R196" xml:space="preserve"> _xlfn.IFS(Sales[[#This Row],[Current Upsell $]]=0," ",Sales[[#This Row],[Current Upsell $]]&gt;=400,"high",Sales[[#This Row],[Current Upsell $]]&gt;=100,"medium",Sales[[#This Row],[Current Upsell $]]&lt;100,"low")</f>
        <v xml:space="preserve"> </v>
      </c>
      <c r="S196" s="3" t="str">
        <f xml:space="preserve"> IF(Sales[[#This Row],[Current Upsell $]]&gt;0,_xlfn.CONCAT(Sales[[#This Row],[Subscription Type]],"  ",Sales[[#This Row],[Upsell Priority]],"  ",TEXT(Sales[[#This Row],[Current Upsell $]],"$#"))," ")</f>
        <v xml:space="preserve"> </v>
      </c>
      <c r="T196" s="3"/>
      <c r="U196" s="1"/>
    </row>
    <row r="197" spans="1:21" x14ac:dyDescent="0.3">
      <c r="A197">
        <v>100014</v>
      </c>
      <c r="B197" t="s">
        <v>0</v>
      </c>
      <c r="F197" s="3">
        <v>3</v>
      </c>
      <c r="G197" s="3">
        <v>4</v>
      </c>
      <c r="H197" s="1">
        <v>43891</v>
      </c>
      <c r="I197" s="1">
        <v>44166</v>
      </c>
      <c r="J197">
        <v>9</v>
      </c>
      <c r="K197">
        <v>6</v>
      </c>
      <c r="L197" s="1">
        <v>43983</v>
      </c>
      <c r="M197" s="3">
        <f>IF(Sales[[#This Row],[Sales Amount]] = 0, 0,N197 / F197)</f>
        <v>10</v>
      </c>
      <c r="N197" s="3">
        <v>30</v>
      </c>
      <c r="O197" s="3" t="str" cm="1">
        <f t="array" ref="O197" xml:space="preserve"> _xlfn.SWITCH(Sales[[#This Row],[Subscription Type]],"Basic", "10",,"Premium","10","Business","25","Enterprise","27")</f>
        <v>27</v>
      </c>
      <c r="P197" s="3">
        <f xml:space="preserve"> IF(Sales[[#This Row],[Number of Users]]-Sales[[#This Row],[Licenses Bought]] &gt; 0,Sales[[#This Row],[Number of Users]]-Sales[[#This Row],[Licenses Bought]],0)</f>
        <v>1</v>
      </c>
      <c r="Q197" s="3">
        <f>IF(Sales[[#This Row],[Sales Month]]=MAX(Sales[Sales Month]),Sales[[#This Row],[Upsell $ Per Non-Paying User]]*Sales[[#This Row],[Non-Paying Users]],0)</f>
        <v>0</v>
      </c>
      <c r="R197" s="3" t="str" cm="1">
        <f t="array" ref="R197" xml:space="preserve"> _xlfn.IFS(Sales[[#This Row],[Current Upsell $]]=0," ",Sales[[#This Row],[Current Upsell $]]&gt;=400,"high",Sales[[#This Row],[Current Upsell $]]&gt;=100,"medium",Sales[[#This Row],[Current Upsell $]]&lt;100,"low")</f>
        <v xml:space="preserve"> </v>
      </c>
      <c r="S197" s="3" t="str">
        <f xml:space="preserve"> IF(Sales[[#This Row],[Current Upsell $]]&gt;0,_xlfn.CONCAT(Sales[[#This Row],[Subscription Type]],"  ",Sales[[#This Row],[Upsell Priority]],"  ",TEXT(Sales[[#This Row],[Current Upsell $]],"$#"))," ")</f>
        <v xml:space="preserve"> </v>
      </c>
      <c r="T197" s="3"/>
      <c r="U197" s="1"/>
    </row>
    <row r="198" spans="1:21" x14ac:dyDescent="0.3">
      <c r="A198">
        <v>100014</v>
      </c>
      <c r="B198" t="s">
        <v>0</v>
      </c>
      <c r="F198" s="3">
        <v>3</v>
      </c>
      <c r="G198" s="3">
        <v>4</v>
      </c>
      <c r="H198" s="1">
        <v>43891</v>
      </c>
      <c r="I198" s="1">
        <v>44166</v>
      </c>
      <c r="J198">
        <v>9</v>
      </c>
      <c r="K198">
        <v>6</v>
      </c>
      <c r="L198" s="1">
        <v>44013</v>
      </c>
      <c r="M198" s="3">
        <f>IF(Sales[[#This Row],[Sales Amount]] = 0, 0,N198 / F198)</f>
        <v>10</v>
      </c>
      <c r="N198" s="3">
        <v>30</v>
      </c>
      <c r="O198" s="3" t="str" cm="1">
        <f t="array" ref="O198" xml:space="preserve"> _xlfn.SWITCH(Sales[[#This Row],[Subscription Type]],"Basic", "10",,"Premium","10","Business","25","Enterprise","27")</f>
        <v>27</v>
      </c>
      <c r="P198" s="3">
        <f xml:space="preserve"> IF(Sales[[#This Row],[Number of Users]]-Sales[[#This Row],[Licenses Bought]] &gt; 0,Sales[[#This Row],[Number of Users]]-Sales[[#This Row],[Licenses Bought]],0)</f>
        <v>1</v>
      </c>
      <c r="Q198" s="3">
        <f>IF(Sales[[#This Row],[Sales Month]]=MAX(Sales[Sales Month]),Sales[[#This Row],[Upsell $ Per Non-Paying User]]*Sales[[#This Row],[Non-Paying Users]],0)</f>
        <v>0</v>
      </c>
      <c r="R198" s="3" t="str" cm="1">
        <f t="array" ref="R198" xml:space="preserve"> _xlfn.IFS(Sales[[#This Row],[Current Upsell $]]=0," ",Sales[[#This Row],[Current Upsell $]]&gt;=400,"high",Sales[[#This Row],[Current Upsell $]]&gt;=100,"medium",Sales[[#This Row],[Current Upsell $]]&lt;100,"low")</f>
        <v xml:space="preserve"> </v>
      </c>
      <c r="S198" s="3" t="str">
        <f xml:space="preserve"> IF(Sales[[#This Row],[Current Upsell $]]&gt;0,_xlfn.CONCAT(Sales[[#This Row],[Subscription Type]],"  ",Sales[[#This Row],[Upsell Priority]],"  ",TEXT(Sales[[#This Row],[Current Upsell $]],"$#"))," ")</f>
        <v xml:space="preserve"> </v>
      </c>
      <c r="T198" s="3"/>
      <c r="U198" s="1"/>
    </row>
    <row r="199" spans="1:21" x14ac:dyDescent="0.3">
      <c r="A199">
        <v>100014</v>
      </c>
      <c r="B199" t="s">
        <v>0</v>
      </c>
      <c r="F199" s="3">
        <v>3</v>
      </c>
      <c r="G199" s="3">
        <v>4</v>
      </c>
      <c r="H199" s="1">
        <v>43891</v>
      </c>
      <c r="I199" s="1">
        <v>44166</v>
      </c>
      <c r="J199">
        <v>9</v>
      </c>
      <c r="K199">
        <v>6</v>
      </c>
      <c r="L199" s="1">
        <v>44044</v>
      </c>
      <c r="M199" s="3">
        <f>IF(Sales[[#This Row],[Sales Amount]] = 0, 0,N199 / F199)</f>
        <v>10</v>
      </c>
      <c r="N199" s="3">
        <v>30</v>
      </c>
      <c r="O199" s="3" t="str" cm="1">
        <f t="array" ref="O199" xml:space="preserve"> _xlfn.SWITCH(Sales[[#This Row],[Subscription Type]],"Basic", "10",,"Premium","10","Business","25","Enterprise","27")</f>
        <v>27</v>
      </c>
      <c r="P199" s="3">
        <f xml:space="preserve"> IF(Sales[[#This Row],[Number of Users]]-Sales[[#This Row],[Licenses Bought]] &gt; 0,Sales[[#This Row],[Number of Users]]-Sales[[#This Row],[Licenses Bought]],0)</f>
        <v>1</v>
      </c>
      <c r="Q199" s="3">
        <f>IF(Sales[[#This Row],[Sales Month]]=MAX(Sales[Sales Month]),Sales[[#This Row],[Upsell $ Per Non-Paying User]]*Sales[[#This Row],[Non-Paying Users]],0)</f>
        <v>0</v>
      </c>
      <c r="R199" s="3" t="str" cm="1">
        <f t="array" ref="R199" xml:space="preserve"> _xlfn.IFS(Sales[[#This Row],[Current Upsell $]]=0," ",Sales[[#This Row],[Current Upsell $]]&gt;=400,"high",Sales[[#This Row],[Current Upsell $]]&gt;=100,"medium",Sales[[#This Row],[Current Upsell $]]&lt;100,"low")</f>
        <v xml:space="preserve"> </v>
      </c>
      <c r="S199" s="3" t="str">
        <f xml:space="preserve"> IF(Sales[[#This Row],[Current Upsell $]]&gt;0,_xlfn.CONCAT(Sales[[#This Row],[Subscription Type]],"  ",Sales[[#This Row],[Upsell Priority]],"  ",TEXT(Sales[[#This Row],[Current Upsell $]],"$#"))," ")</f>
        <v xml:space="preserve"> </v>
      </c>
      <c r="T199" s="3"/>
      <c r="U199" s="1"/>
    </row>
    <row r="200" spans="1:21" x14ac:dyDescent="0.3">
      <c r="A200">
        <v>100014</v>
      </c>
      <c r="B200" t="s">
        <v>0</v>
      </c>
      <c r="F200" s="3">
        <v>3</v>
      </c>
      <c r="G200" s="3">
        <v>4</v>
      </c>
      <c r="H200" s="1">
        <v>43891</v>
      </c>
      <c r="I200" s="1">
        <v>44166</v>
      </c>
      <c r="J200">
        <v>9</v>
      </c>
      <c r="K200">
        <v>6</v>
      </c>
      <c r="L200" s="1">
        <v>44075</v>
      </c>
      <c r="M200" s="3">
        <f>IF(Sales[[#This Row],[Sales Amount]] = 0, 0,N200 / F200)</f>
        <v>10</v>
      </c>
      <c r="N200" s="3">
        <v>30</v>
      </c>
      <c r="O200" s="3" t="str" cm="1">
        <f t="array" ref="O200" xml:space="preserve"> _xlfn.SWITCH(Sales[[#This Row],[Subscription Type]],"Basic", "10",,"Premium","10","Business","25","Enterprise","27")</f>
        <v>27</v>
      </c>
      <c r="P200" s="3">
        <f xml:space="preserve"> IF(Sales[[#This Row],[Number of Users]]-Sales[[#This Row],[Licenses Bought]] &gt; 0,Sales[[#This Row],[Number of Users]]-Sales[[#This Row],[Licenses Bought]],0)</f>
        <v>1</v>
      </c>
      <c r="Q200" s="3">
        <f>IF(Sales[[#This Row],[Sales Month]]=MAX(Sales[Sales Month]),Sales[[#This Row],[Upsell $ Per Non-Paying User]]*Sales[[#This Row],[Non-Paying Users]],0)</f>
        <v>0</v>
      </c>
      <c r="R200" s="3" t="str" cm="1">
        <f t="array" ref="R200" xml:space="preserve"> _xlfn.IFS(Sales[[#This Row],[Current Upsell $]]=0," ",Sales[[#This Row],[Current Upsell $]]&gt;=400,"high",Sales[[#This Row],[Current Upsell $]]&gt;=100,"medium",Sales[[#This Row],[Current Upsell $]]&lt;100,"low")</f>
        <v xml:space="preserve"> </v>
      </c>
      <c r="S200" s="3" t="str">
        <f xml:space="preserve"> IF(Sales[[#This Row],[Current Upsell $]]&gt;0,_xlfn.CONCAT(Sales[[#This Row],[Subscription Type]],"  ",Sales[[#This Row],[Upsell Priority]],"  ",TEXT(Sales[[#This Row],[Current Upsell $]],"$#"))," ")</f>
        <v xml:space="preserve"> </v>
      </c>
      <c r="T200" s="3"/>
      <c r="U200" s="1"/>
    </row>
    <row r="201" spans="1:21" x14ac:dyDescent="0.3">
      <c r="A201">
        <v>100014</v>
      </c>
      <c r="B201" t="s">
        <v>0</v>
      </c>
      <c r="F201" s="3">
        <v>3</v>
      </c>
      <c r="G201" s="3">
        <v>4</v>
      </c>
      <c r="H201" s="1">
        <v>43891</v>
      </c>
      <c r="I201" s="1">
        <v>44166</v>
      </c>
      <c r="J201">
        <v>9</v>
      </c>
      <c r="K201">
        <v>6</v>
      </c>
      <c r="L201" s="1">
        <v>44105</v>
      </c>
      <c r="M201" s="3">
        <f>IF(Sales[[#This Row],[Sales Amount]] = 0, 0,N201 / F201)</f>
        <v>10</v>
      </c>
      <c r="N201" s="3">
        <v>30</v>
      </c>
      <c r="O201" s="3" t="str" cm="1">
        <f t="array" ref="O201" xml:space="preserve"> _xlfn.SWITCH(Sales[[#This Row],[Subscription Type]],"Basic", "10",,"Premium","10","Business","25","Enterprise","27")</f>
        <v>27</v>
      </c>
      <c r="P201" s="3">
        <f xml:space="preserve"> IF(Sales[[#This Row],[Number of Users]]-Sales[[#This Row],[Licenses Bought]] &gt; 0,Sales[[#This Row],[Number of Users]]-Sales[[#This Row],[Licenses Bought]],0)</f>
        <v>1</v>
      </c>
      <c r="Q201" s="3">
        <f>IF(Sales[[#This Row],[Sales Month]]=MAX(Sales[Sales Month]),Sales[[#This Row],[Upsell $ Per Non-Paying User]]*Sales[[#This Row],[Non-Paying Users]],0)</f>
        <v>0</v>
      </c>
      <c r="R201" s="3" t="str" cm="1">
        <f t="array" ref="R201" xml:space="preserve"> _xlfn.IFS(Sales[[#This Row],[Current Upsell $]]=0," ",Sales[[#This Row],[Current Upsell $]]&gt;=400,"high",Sales[[#This Row],[Current Upsell $]]&gt;=100,"medium",Sales[[#This Row],[Current Upsell $]]&lt;100,"low")</f>
        <v xml:space="preserve"> </v>
      </c>
      <c r="S201" s="3" t="str">
        <f xml:space="preserve"> IF(Sales[[#This Row],[Current Upsell $]]&gt;0,_xlfn.CONCAT(Sales[[#This Row],[Subscription Type]],"  ",Sales[[#This Row],[Upsell Priority]],"  ",TEXT(Sales[[#This Row],[Current Upsell $]],"$#"))," ")</f>
        <v xml:space="preserve"> </v>
      </c>
      <c r="T201" s="3"/>
      <c r="U201" s="1"/>
    </row>
    <row r="202" spans="1:21" x14ac:dyDescent="0.3">
      <c r="A202">
        <v>100014</v>
      </c>
      <c r="B202" t="s">
        <v>0</v>
      </c>
      <c r="F202" s="3">
        <v>3</v>
      </c>
      <c r="G202" s="3">
        <v>4</v>
      </c>
      <c r="H202" s="1">
        <v>43891</v>
      </c>
      <c r="I202" s="1">
        <v>44166</v>
      </c>
      <c r="J202">
        <v>9</v>
      </c>
      <c r="K202">
        <v>6</v>
      </c>
      <c r="L202" s="1">
        <v>44136</v>
      </c>
      <c r="M202" s="3">
        <f>IF(Sales[[#This Row],[Sales Amount]] = 0, 0,N202 / F202)</f>
        <v>10</v>
      </c>
      <c r="N202" s="3">
        <v>30</v>
      </c>
      <c r="O202" s="3" t="str" cm="1">
        <f t="array" ref="O202" xml:space="preserve"> _xlfn.SWITCH(Sales[[#This Row],[Subscription Type]],"Basic", "10",,"Premium","10","Business","25","Enterprise","27")</f>
        <v>27</v>
      </c>
      <c r="P202" s="3">
        <f xml:space="preserve"> IF(Sales[[#This Row],[Number of Users]]-Sales[[#This Row],[Licenses Bought]] &gt; 0,Sales[[#This Row],[Number of Users]]-Sales[[#This Row],[Licenses Bought]],0)</f>
        <v>1</v>
      </c>
      <c r="Q202" s="3">
        <f>IF(Sales[[#This Row],[Sales Month]]=MAX(Sales[Sales Month]),Sales[[#This Row],[Upsell $ Per Non-Paying User]]*Sales[[#This Row],[Non-Paying Users]],0)</f>
        <v>0</v>
      </c>
      <c r="R202" s="3" t="str" cm="1">
        <f t="array" ref="R202" xml:space="preserve"> _xlfn.IFS(Sales[[#This Row],[Current Upsell $]]=0," ",Sales[[#This Row],[Current Upsell $]]&gt;=400,"high",Sales[[#This Row],[Current Upsell $]]&gt;=100,"medium",Sales[[#This Row],[Current Upsell $]]&lt;100,"low")</f>
        <v xml:space="preserve"> </v>
      </c>
      <c r="S202" s="3" t="str">
        <f xml:space="preserve"> IF(Sales[[#This Row],[Current Upsell $]]&gt;0,_xlfn.CONCAT(Sales[[#This Row],[Subscription Type]],"  ",Sales[[#This Row],[Upsell Priority]],"  ",TEXT(Sales[[#This Row],[Current Upsell $]],"$#"))," ")</f>
        <v xml:space="preserve"> </v>
      </c>
      <c r="T202" s="3"/>
      <c r="U202" s="1"/>
    </row>
    <row r="203" spans="1:21" x14ac:dyDescent="0.3">
      <c r="A203">
        <v>100014</v>
      </c>
      <c r="B203" t="s">
        <v>0</v>
      </c>
      <c r="F203" s="3">
        <v>3</v>
      </c>
      <c r="G203" s="3">
        <v>5</v>
      </c>
      <c r="H203" s="1">
        <v>43891</v>
      </c>
      <c r="I203" s="1">
        <v>44166</v>
      </c>
      <c r="J203">
        <v>9</v>
      </c>
      <c r="K203">
        <v>6</v>
      </c>
      <c r="L203" s="1">
        <v>44166</v>
      </c>
      <c r="M203" s="3">
        <f>IF(Sales[[#This Row],[Sales Amount]] = 0, 0,N203 / F203)</f>
        <v>10</v>
      </c>
      <c r="N203" s="3">
        <v>30</v>
      </c>
      <c r="O203" s="3" t="str" cm="1">
        <f t="array" ref="O203" xml:space="preserve"> _xlfn.SWITCH(Sales[[#This Row],[Subscription Type]],"Basic", "10",,"Premium","10","Business","25","Enterprise","27")</f>
        <v>27</v>
      </c>
      <c r="P203" s="3">
        <f xml:space="preserve"> IF(Sales[[#This Row],[Number of Users]]-Sales[[#This Row],[Licenses Bought]] &gt; 0,Sales[[#This Row],[Number of Users]]-Sales[[#This Row],[Licenses Bought]],0)</f>
        <v>2</v>
      </c>
      <c r="Q203" s="3">
        <f>IF(Sales[[#This Row],[Sales Month]]=MAX(Sales[Sales Month]),Sales[[#This Row],[Upsell $ Per Non-Paying User]]*Sales[[#This Row],[Non-Paying Users]],0)</f>
        <v>0</v>
      </c>
      <c r="R203" s="3" t="str" cm="1">
        <f t="array" ref="R203" xml:space="preserve"> _xlfn.IFS(Sales[[#This Row],[Current Upsell $]]=0," ",Sales[[#This Row],[Current Upsell $]]&gt;=400,"high",Sales[[#This Row],[Current Upsell $]]&gt;=100,"medium",Sales[[#This Row],[Current Upsell $]]&lt;100,"low")</f>
        <v xml:space="preserve"> </v>
      </c>
      <c r="S203" s="3" t="str">
        <f xml:space="preserve"> IF(Sales[[#This Row],[Current Upsell $]]&gt;0,_xlfn.CONCAT(Sales[[#This Row],[Subscription Type]],"  ",Sales[[#This Row],[Upsell Priority]],"  ",TEXT(Sales[[#This Row],[Current Upsell $]],"$#"))," ")</f>
        <v xml:space="preserve"> </v>
      </c>
      <c r="T203" s="3"/>
      <c r="U203" s="1"/>
    </row>
    <row r="204" spans="1:21" x14ac:dyDescent="0.3">
      <c r="A204">
        <v>100015</v>
      </c>
      <c r="B204" t="s">
        <v>3</v>
      </c>
      <c r="F204" s="3">
        <v>0</v>
      </c>
      <c r="G204" s="3">
        <v>2</v>
      </c>
      <c r="H204" s="1">
        <v>43891</v>
      </c>
      <c r="I204" s="1">
        <v>44075</v>
      </c>
      <c r="J204">
        <v>6</v>
      </c>
      <c r="K204">
        <v>9</v>
      </c>
      <c r="L204" s="1">
        <v>43891</v>
      </c>
      <c r="M204" s="3">
        <f>IF(Sales[[#This Row],[Sales Amount]] = 0, 0,N204 / F204)</f>
        <v>0</v>
      </c>
      <c r="N204" s="3">
        <v>0</v>
      </c>
      <c r="O204" s="3" t="str" cm="1">
        <f t="array" ref="O204" xml:space="preserve"> _xlfn.SWITCH(Sales[[#This Row],[Subscription Type]],"Basic", "10",,"Premium","10","Business","25","Enterprise","27")</f>
        <v>10</v>
      </c>
      <c r="P204" s="3">
        <f xml:space="preserve"> IF(Sales[[#This Row],[Number of Users]]-Sales[[#This Row],[Licenses Bought]] &gt; 0,Sales[[#This Row],[Number of Users]]-Sales[[#This Row],[Licenses Bought]],0)</f>
        <v>2</v>
      </c>
      <c r="Q204" s="3">
        <f>IF(Sales[[#This Row],[Sales Month]]=MAX(Sales[Sales Month]),Sales[[#This Row],[Upsell $ Per Non-Paying User]]*Sales[[#This Row],[Non-Paying Users]],0)</f>
        <v>0</v>
      </c>
      <c r="R204" s="3" t="str" cm="1">
        <f t="array" ref="R204" xml:space="preserve"> _xlfn.IFS(Sales[[#This Row],[Current Upsell $]]=0," ",Sales[[#This Row],[Current Upsell $]]&gt;=400,"high",Sales[[#This Row],[Current Upsell $]]&gt;=100,"medium",Sales[[#This Row],[Current Upsell $]]&lt;100,"low")</f>
        <v xml:space="preserve"> </v>
      </c>
      <c r="S204" s="3" t="str">
        <f xml:space="preserve"> IF(Sales[[#This Row],[Current Upsell $]]&gt;0,_xlfn.CONCAT(Sales[[#This Row],[Subscription Type]],"  ",Sales[[#This Row],[Upsell Priority]],"  ",TEXT(Sales[[#This Row],[Current Upsell $]],"$#"))," ")</f>
        <v xml:space="preserve"> </v>
      </c>
      <c r="T204" s="3"/>
      <c r="U204" s="1"/>
    </row>
    <row r="205" spans="1:21" x14ac:dyDescent="0.3">
      <c r="A205">
        <v>100015</v>
      </c>
      <c r="B205" t="s">
        <v>3</v>
      </c>
      <c r="F205" s="3">
        <v>0</v>
      </c>
      <c r="G205" s="3">
        <v>2</v>
      </c>
      <c r="H205" s="1">
        <v>43891</v>
      </c>
      <c r="I205" s="1">
        <v>44075</v>
      </c>
      <c r="J205">
        <v>6</v>
      </c>
      <c r="K205">
        <v>9</v>
      </c>
      <c r="L205" s="1">
        <v>43922</v>
      </c>
      <c r="M205" s="3">
        <f>IF(Sales[[#This Row],[Sales Amount]] = 0, 0,N205 / F205)</f>
        <v>0</v>
      </c>
      <c r="N205" s="3">
        <v>0</v>
      </c>
      <c r="O205" s="3" t="str" cm="1">
        <f t="array" ref="O205" xml:space="preserve"> _xlfn.SWITCH(Sales[[#This Row],[Subscription Type]],"Basic", "10",,"Premium","10","Business","25","Enterprise","27")</f>
        <v>10</v>
      </c>
      <c r="P205" s="3">
        <f xml:space="preserve"> IF(Sales[[#This Row],[Number of Users]]-Sales[[#This Row],[Licenses Bought]] &gt; 0,Sales[[#This Row],[Number of Users]]-Sales[[#This Row],[Licenses Bought]],0)</f>
        <v>2</v>
      </c>
      <c r="Q205" s="3">
        <f>IF(Sales[[#This Row],[Sales Month]]=MAX(Sales[Sales Month]),Sales[[#This Row],[Upsell $ Per Non-Paying User]]*Sales[[#This Row],[Non-Paying Users]],0)</f>
        <v>0</v>
      </c>
      <c r="R205" s="3" t="str" cm="1">
        <f t="array" ref="R205" xml:space="preserve"> _xlfn.IFS(Sales[[#This Row],[Current Upsell $]]=0," ",Sales[[#This Row],[Current Upsell $]]&gt;=400,"high",Sales[[#This Row],[Current Upsell $]]&gt;=100,"medium",Sales[[#This Row],[Current Upsell $]]&lt;100,"low")</f>
        <v xml:space="preserve"> </v>
      </c>
      <c r="S205" s="3" t="str">
        <f xml:space="preserve"> IF(Sales[[#This Row],[Current Upsell $]]&gt;0,_xlfn.CONCAT(Sales[[#This Row],[Subscription Type]],"  ",Sales[[#This Row],[Upsell Priority]],"  ",TEXT(Sales[[#This Row],[Current Upsell $]],"$#"))," ")</f>
        <v xml:space="preserve"> </v>
      </c>
      <c r="T205" s="3"/>
      <c r="U205" s="1"/>
    </row>
    <row r="206" spans="1:21" x14ac:dyDescent="0.3">
      <c r="A206">
        <v>100015</v>
      </c>
      <c r="B206" t="s">
        <v>3</v>
      </c>
      <c r="F206" s="3">
        <v>0</v>
      </c>
      <c r="G206" s="3">
        <v>2</v>
      </c>
      <c r="H206" s="1">
        <v>43891</v>
      </c>
      <c r="I206" s="1">
        <v>44075</v>
      </c>
      <c r="J206">
        <v>6</v>
      </c>
      <c r="K206">
        <v>9</v>
      </c>
      <c r="L206" s="1">
        <v>43952</v>
      </c>
      <c r="M206" s="3">
        <f>IF(Sales[[#This Row],[Sales Amount]] = 0, 0,N206 / F206)</f>
        <v>0</v>
      </c>
      <c r="N206" s="3">
        <v>0</v>
      </c>
      <c r="O206" s="3" t="str" cm="1">
        <f t="array" ref="O206" xml:space="preserve"> _xlfn.SWITCH(Sales[[#This Row],[Subscription Type]],"Basic", "10",,"Premium","10","Business","25","Enterprise","27")</f>
        <v>10</v>
      </c>
      <c r="P206" s="3">
        <f xml:space="preserve"> IF(Sales[[#This Row],[Number of Users]]-Sales[[#This Row],[Licenses Bought]] &gt; 0,Sales[[#This Row],[Number of Users]]-Sales[[#This Row],[Licenses Bought]],0)</f>
        <v>2</v>
      </c>
      <c r="Q206" s="3">
        <f>IF(Sales[[#This Row],[Sales Month]]=MAX(Sales[Sales Month]),Sales[[#This Row],[Upsell $ Per Non-Paying User]]*Sales[[#This Row],[Non-Paying Users]],0)</f>
        <v>0</v>
      </c>
      <c r="R206" s="3" t="str" cm="1">
        <f t="array" ref="R206" xml:space="preserve"> _xlfn.IFS(Sales[[#This Row],[Current Upsell $]]=0," ",Sales[[#This Row],[Current Upsell $]]&gt;=400,"high",Sales[[#This Row],[Current Upsell $]]&gt;=100,"medium",Sales[[#This Row],[Current Upsell $]]&lt;100,"low")</f>
        <v xml:space="preserve"> </v>
      </c>
      <c r="S206" s="3" t="str">
        <f xml:space="preserve"> IF(Sales[[#This Row],[Current Upsell $]]&gt;0,_xlfn.CONCAT(Sales[[#This Row],[Subscription Type]],"  ",Sales[[#This Row],[Upsell Priority]],"  ",TEXT(Sales[[#This Row],[Current Upsell $]],"$#"))," ")</f>
        <v xml:space="preserve"> </v>
      </c>
      <c r="T206" s="3"/>
      <c r="U206" s="1"/>
    </row>
    <row r="207" spans="1:21" x14ac:dyDescent="0.3">
      <c r="A207">
        <v>100015</v>
      </c>
      <c r="B207" t="s">
        <v>3</v>
      </c>
      <c r="F207" s="3">
        <v>0</v>
      </c>
      <c r="G207" s="3">
        <v>2</v>
      </c>
      <c r="H207" s="1">
        <v>43891</v>
      </c>
      <c r="I207" s="1">
        <v>44075</v>
      </c>
      <c r="J207">
        <v>6</v>
      </c>
      <c r="K207">
        <v>9</v>
      </c>
      <c r="L207" s="1">
        <v>43983</v>
      </c>
      <c r="M207" s="3">
        <f>IF(Sales[[#This Row],[Sales Amount]] = 0, 0,N207 / F207)</f>
        <v>0</v>
      </c>
      <c r="N207" s="3">
        <v>0</v>
      </c>
      <c r="O207" s="3" t="str" cm="1">
        <f t="array" ref="O207" xml:space="preserve"> _xlfn.SWITCH(Sales[[#This Row],[Subscription Type]],"Basic", "10",,"Premium","10","Business","25","Enterprise","27")</f>
        <v>10</v>
      </c>
      <c r="P207" s="3">
        <f xml:space="preserve"> IF(Sales[[#This Row],[Number of Users]]-Sales[[#This Row],[Licenses Bought]] &gt; 0,Sales[[#This Row],[Number of Users]]-Sales[[#This Row],[Licenses Bought]],0)</f>
        <v>2</v>
      </c>
      <c r="Q207" s="3">
        <f>IF(Sales[[#This Row],[Sales Month]]=MAX(Sales[Sales Month]),Sales[[#This Row],[Upsell $ Per Non-Paying User]]*Sales[[#This Row],[Non-Paying Users]],0)</f>
        <v>0</v>
      </c>
      <c r="R207" s="3" t="str" cm="1">
        <f t="array" ref="R207" xml:space="preserve"> _xlfn.IFS(Sales[[#This Row],[Current Upsell $]]=0," ",Sales[[#This Row],[Current Upsell $]]&gt;=400,"high",Sales[[#This Row],[Current Upsell $]]&gt;=100,"medium",Sales[[#This Row],[Current Upsell $]]&lt;100,"low")</f>
        <v xml:space="preserve"> </v>
      </c>
      <c r="S207" s="3" t="str">
        <f xml:space="preserve"> IF(Sales[[#This Row],[Current Upsell $]]&gt;0,_xlfn.CONCAT(Sales[[#This Row],[Subscription Type]],"  ",Sales[[#This Row],[Upsell Priority]],"  ",TEXT(Sales[[#This Row],[Current Upsell $]],"$#"))," ")</f>
        <v xml:space="preserve"> </v>
      </c>
      <c r="T207" s="3"/>
      <c r="U207" s="1"/>
    </row>
    <row r="208" spans="1:21" x14ac:dyDescent="0.3">
      <c r="A208">
        <v>100015</v>
      </c>
      <c r="B208" t="s">
        <v>3</v>
      </c>
      <c r="F208" s="3">
        <v>0</v>
      </c>
      <c r="G208" s="3">
        <v>1</v>
      </c>
      <c r="H208" s="1">
        <v>43891</v>
      </c>
      <c r="I208" s="1">
        <v>44075</v>
      </c>
      <c r="J208">
        <v>6</v>
      </c>
      <c r="K208">
        <v>9</v>
      </c>
      <c r="L208" s="1">
        <v>44013</v>
      </c>
      <c r="M208" s="3">
        <f>IF(Sales[[#This Row],[Sales Amount]] = 0, 0,N208 / F208)</f>
        <v>0</v>
      </c>
      <c r="N208" s="3">
        <v>0</v>
      </c>
      <c r="O208" s="3" t="str" cm="1">
        <f t="array" ref="O208" xml:space="preserve"> _xlfn.SWITCH(Sales[[#This Row],[Subscription Type]],"Basic", "10",,"Premium","10","Business","25","Enterprise","27")</f>
        <v>10</v>
      </c>
      <c r="P208" s="3">
        <f xml:space="preserve"> IF(Sales[[#This Row],[Number of Users]]-Sales[[#This Row],[Licenses Bought]] &gt; 0,Sales[[#This Row],[Number of Users]]-Sales[[#This Row],[Licenses Bought]],0)</f>
        <v>1</v>
      </c>
      <c r="Q208" s="3">
        <f>IF(Sales[[#This Row],[Sales Month]]=MAX(Sales[Sales Month]),Sales[[#This Row],[Upsell $ Per Non-Paying User]]*Sales[[#This Row],[Non-Paying Users]],0)</f>
        <v>0</v>
      </c>
      <c r="R208" s="3" t="str" cm="1">
        <f t="array" ref="R208" xml:space="preserve"> _xlfn.IFS(Sales[[#This Row],[Current Upsell $]]=0," ",Sales[[#This Row],[Current Upsell $]]&gt;=400,"high",Sales[[#This Row],[Current Upsell $]]&gt;=100,"medium",Sales[[#This Row],[Current Upsell $]]&lt;100,"low")</f>
        <v xml:space="preserve"> </v>
      </c>
      <c r="S208" s="3" t="str">
        <f xml:space="preserve"> IF(Sales[[#This Row],[Current Upsell $]]&gt;0,_xlfn.CONCAT(Sales[[#This Row],[Subscription Type]],"  ",Sales[[#This Row],[Upsell Priority]],"  ",TEXT(Sales[[#This Row],[Current Upsell $]],"$#"))," ")</f>
        <v xml:space="preserve"> </v>
      </c>
      <c r="T208" s="3"/>
      <c r="U208" s="1"/>
    </row>
    <row r="209" spans="1:21" x14ac:dyDescent="0.3">
      <c r="A209">
        <v>100015</v>
      </c>
      <c r="B209" t="s">
        <v>3</v>
      </c>
      <c r="F209" s="3">
        <v>0</v>
      </c>
      <c r="G209" s="3">
        <v>2</v>
      </c>
      <c r="H209" s="1">
        <v>43891</v>
      </c>
      <c r="I209" s="1">
        <v>44075</v>
      </c>
      <c r="J209">
        <v>6</v>
      </c>
      <c r="K209">
        <v>9</v>
      </c>
      <c r="L209" s="1">
        <v>44044</v>
      </c>
      <c r="M209" s="3">
        <f>IF(Sales[[#This Row],[Sales Amount]] = 0, 0,N209 / F209)</f>
        <v>0</v>
      </c>
      <c r="N209" s="3">
        <v>0</v>
      </c>
      <c r="O209" s="3" t="str" cm="1">
        <f t="array" ref="O209" xml:space="preserve"> _xlfn.SWITCH(Sales[[#This Row],[Subscription Type]],"Basic", "10",,"Premium","10","Business","25","Enterprise","27")</f>
        <v>10</v>
      </c>
      <c r="P209" s="3">
        <f xml:space="preserve"> IF(Sales[[#This Row],[Number of Users]]-Sales[[#This Row],[Licenses Bought]] &gt; 0,Sales[[#This Row],[Number of Users]]-Sales[[#This Row],[Licenses Bought]],0)</f>
        <v>2</v>
      </c>
      <c r="Q209" s="3">
        <f>IF(Sales[[#This Row],[Sales Month]]=MAX(Sales[Sales Month]),Sales[[#This Row],[Upsell $ Per Non-Paying User]]*Sales[[#This Row],[Non-Paying Users]],0)</f>
        <v>0</v>
      </c>
      <c r="R209" s="3" t="str" cm="1">
        <f t="array" ref="R209" xml:space="preserve"> _xlfn.IFS(Sales[[#This Row],[Current Upsell $]]=0," ",Sales[[#This Row],[Current Upsell $]]&gt;=400,"high",Sales[[#This Row],[Current Upsell $]]&gt;=100,"medium",Sales[[#This Row],[Current Upsell $]]&lt;100,"low")</f>
        <v xml:space="preserve"> </v>
      </c>
      <c r="S209" s="3" t="str">
        <f xml:space="preserve"> IF(Sales[[#This Row],[Current Upsell $]]&gt;0,_xlfn.CONCAT(Sales[[#This Row],[Subscription Type]],"  ",Sales[[#This Row],[Upsell Priority]],"  ",TEXT(Sales[[#This Row],[Current Upsell $]],"$#"))," ")</f>
        <v xml:space="preserve"> </v>
      </c>
      <c r="T209" s="3"/>
      <c r="U209" s="1"/>
    </row>
    <row r="210" spans="1:21" x14ac:dyDescent="0.3">
      <c r="A210">
        <v>100015</v>
      </c>
      <c r="B210" t="s">
        <v>3</v>
      </c>
      <c r="F210" s="3">
        <v>0</v>
      </c>
      <c r="G210" s="3">
        <v>1</v>
      </c>
      <c r="H210" s="1">
        <v>43891</v>
      </c>
      <c r="I210" s="1">
        <v>44075</v>
      </c>
      <c r="J210">
        <v>6</v>
      </c>
      <c r="K210">
        <v>9</v>
      </c>
      <c r="L210" s="1">
        <v>44075</v>
      </c>
      <c r="M210" s="3">
        <f>IF(Sales[[#This Row],[Sales Amount]] = 0, 0,N210 / F210)</f>
        <v>0</v>
      </c>
      <c r="N210" s="3">
        <v>0</v>
      </c>
      <c r="O210" s="3" t="str" cm="1">
        <f t="array" ref="O210" xml:space="preserve"> _xlfn.SWITCH(Sales[[#This Row],[Subscription Type]],"Basic", "10",,"Premium","10","Business","25","Enterprise","27")</f>
        <v>10</v>
      </c>
      <c r="P210" s="3">
        <f xml:space="preserve"> IF(Sales[[#This Row],[Number of Users]]-Sales[[#This Row],[Licenses Bought]] &gt; 0,Sales[[#This Row],[Number of Users]]-Sales[[#This Row],[Licenses Bought]],0)</f>
        <v>1</v>
      </c>
      <c r="Q210" s="3">
        <f>IF(Sales[[#This Row],[Sales Month]]=MAX(Sales[Sales Month]),Sales[[#This Row],[Upsell $ Per Non-Paying User]]*Sales[[#This Row],[Non-Paying Users]],0)</f>
        <v>0</v>
      </c>
      <c r="R210" s="3" t="str" cm="1">
        <f t="array" ref="R210" xml:space="preserve"> _xlfn.IFS(Sales[[#This Row],[Current Upsell $]]=0," ",Sales[[#This Row],[Current Upsell $]]&gt;=400,"high",Sales[[#This Row],[Current Upsell $]]&gt;=100,"medium",Sales[[#This Row],[Current Upsell $]]&lt;100,"low")</f>
        <v xml:space="preserve"> </v>
      </c>
      <c r="S210" s="3" t="str">
        <f xml:space="preserve"> IF(Sales[[#This Row],[Current Upsell $]]&gt;0,_xlfn.CONCAT(Sales[[#This Row],[Subscription Type]],"  ",Sales[[#This Row],[Upsell Priority]],"  ",TEXT(Sales[[#This Row],[Current Upsell $]],"$#"))," ")</f>
        <v xml:space="preserve"> </v>
      </c>
      <c r="T210" s="3"/>
      <c r="U210" s="1"/>
    </row>
    <row r="211" spans="1:21" x14ac:dyDescent="0.3">
      <c r="A211">
        <v>100016</v>
      </c>
      <c r="B211" t="s">
        <v>3</v>
      </c>
      <c r="F211" s="3">
        <v>0</v>
      </c>
      <c r="G211" s="3">
        <v>1</v>
      </c>
      <c r="H211" s="1">
        <v>43891</v>
      </c>
      <c r="I211" s="1">
        <v>44348</v>
      </c>
      <c r="J211">
        <v>15</v>
      </c>
      <c r="K211">
        <v>0</v>
      </c>
      <c r="L211" s="1">
        <v>43891</v>
      </c>
      <c r="M211" s="3">
        <f>IF(Sales[[#This Row],[Sales Amount]] = 0, 0,N211 / F211)</f>
        <v>0</v>
      </c>
      <c r="N211" s="3">
        <v>0</v>
      </c>
      <c r="O211" s="3" t="str" cm="1">
        <f t="array" ref="O211" xml:space="preserve"> _xlfn.SWITCH(Sales[[#This Row],[Subscription Type]],"Basic", "10",,"Premium","10","Business","25","Enterprise","27")</f>
        <v>10</v>
      </c>
      <c r="P211" s="3">
        <f xml:space="preserve"> IF(Sales[[#This Row],[Number of Users]]-Sales[[#This Row],[Licenses Bought]] &gt; 0,Sales[[#This Row],[Number of Users]]-Sales[[#This Row],[Licenses Bought]],0)</f>
        <v>1</v>
      </c>
      <c r="Q211" s="3">
        <f>IF(Sales[[#This Row],[Sales Month]]=MAX(Sales[Sales Month]),Sales[[#This Row],[Upsell $ Per Non-Paying User]]*Sales[[#This Row],[Non-Paying Users]],0)</f>
        <v>0</v>
      </c>
      <c r="R211" s="3" t="str" cm="1">
        <f t="array" ref="R211" xml:space="preserve"> _xlfn.IFS(Sales[[#This Row],[Current Upsell $]]=0," ",Sales[[#This Row],[Current Upsell $]]&gt;=400,"high",Sales[[#This Row],[Current Upsell $]]&gt;=100,"medium",Sales[[#This Row],[Current Upsell $]]&lt;100,"low")</f>
        <v xml:space="preserve"> </v>
      </c>
      <c r="S211" s="3" t="str">
        <f xml:space="preserve"> IF(Sales[[#This Row],[Current Upsell $]]&gt;0,_xlfn.CONCAT(Sales[[#This Row],[Subscription Type]],"  ",Sales[[#This Row],[Upsell Priority]],"  ",TEXT(Sales[[#This Row],[Current Upsell $]],"$#"))," ")</f>
        <v xml:space="preserve"> </v>
      </c>
      <c r="T211" s="3"/>
      <c r="U211" s="1"/>
    </row>
    <row r="212" spans="1:21" x14ac:dyDescent="0.3">
      <c r="A212">
        <v>100016</v>
      </c>
      <c r="B212" t="s">
        <v>3</v>
      </c>
      <c r="F212" s="3">
        <v>0</v>
      </c>
      <c r="G212" s="3">
        <v>2</v>
      </c>
      <c r="H212" s="1">
        <v>43891</v>
      </c>
      <c r="I212" s="1">
        <v>44348</v>
      </c>
      <c r="J212">
        <v>15</v>
      </c>
      <c r="K212">
        <v>0</v>
      </c>
      <c r="L212" s="1">
        <v>43922</v>
      </c>
      <c r="M212" s="3">
        <f>IF(Sales[[#This Row],[Sales Amount]] = 0, 0,N212 / F212)</f>
        <v>0</v>
      </c>
      <c r="N212" s="3">
        <v>0</v>
      </c>
      <c r="O212" s="3" t="str" cm="1">
        <f t="array" ref="O212" xml:space="preserve"> _xlfn.SWITCH(Sales[[#This Row],[Subscription Type]],"Basic", "10",,"Premium","10","Business","25","Enterprise","27")</f>
        <v>10</v>
      </c>
      <c r="P212" s="3">
        <f xml:space="preserve"> IF(Sales[[#This Row],[Number of Users]]-Sales[[#This Row],[Licenses Bought]] &gt; 0,Sales[[#This Row],[Number of Users]]-Sales[[#This Row],[Licenses Bought]],0)</f>
        <v>2</v>
      </c>
      <c r="Q212" s="3">
        <f>IF(Sales[[#This Row],[Sales Month]]=MAX(Sales[Sales Month]),Sales[[#This Row],[Upsell $ Per Non-Paying User]]*Sales[[#This Row],[Non-Paying Users]],0)</f>
        <v>0</v>
      </c>
      <c r="R212" s="3" t="str" cm="1">
        <f t="array" ref="R212" xml:space="preserve"> _xlfn.IFS(Sales[[#This Row],[Current Upsell $]]=0," ",Sales[[#This Row],[Current Upsell $]]&gt;=400,"high",Sales[[#This Row],[Current Upsell $]]&gt;=100,"medium",Sales[[#This Row],[Current Upsell $]]&lt;100,"low")</f>
        <v xml:space="preserve"> </v>
      </c>
      <c r="S212" s="3" t="str">
        <f xml:space="preserve"> IF(Sales[[#This Row],[Current Upsell $]]&gt;0,_xlfn.CONCAT(Sales[[#This Row],[Subscription Type]],"  ",Sales[[#This Row],[Upsell Priority]],"  ",TEXT(Sales[[#This Row],[Current Upsell $]],"$#"))," ")</f>
        <v xml:space="preserve"> </v>
      </c>
      <c r="T212" s="3"/>
      <c r="U212" s="1"/>
    </row>
    <row r="213" spans="1:21" x14ac:dyDescent="0.3">
      <c r="A213">
        <v>100016</v>
      </c>
      <c r="B213" t="s">
        <v>3</v>
      </c>
      <c r="F213" s="3">
        <v>0</v>
      </c>
      <c r="G213" s="3">
        <v>2</v>
      </c>
      <c r="H213" s="1">
        <v>43891</v>
      </c>
      <c r="I213" s="1">
        <v>44348</v>
      </c>
      <c r="J213">
        <v>15</v>
      </c>
      <c r="K213">
        <v>0</v>
      </c>
      <c r="L213" s="1">
        <v>43952</v>
      </c>
      <c r="M213" s="3">
        <f>IF(Sales[[#This Row],[Sales Amount]] = 0, 0,N213 / F213)</f>
        <v>0</v>
      </c>
      <c r="N213" s="3">
        <v>0</v>
      </c>
      <c r="O213" s="3" t="str" cm="1">
        <f t="array" ref="O213" xml:space="preserve"> _xlfn.SWITCH(Sales[[#This Row],[Subscription Type]],"Basic", "10",,"Premium","10","Business","25","Enterprise","27")</f>
        <v>10</v>
      </c>
      <c r="P213" s="3">
        <f xml:space="preserve"> IF(Sales[[#This Row],[Number of Users]]-Sales[[#This Row],[Licenses Bought]] &gt; 0,Sales[[#This Row],[Number of Users]]-Sales[[#This Row],[Licenses Bought]],0)</f>
        <v>2</v>
      </c>
      <c r="Q213" s="3">
        <f>IF(Sales[[#This Row],[Sales Month]]=MAX(Sales[Sales Month]),Sales[[#This Row],[Upsell $ Per Non-Paying User]]*Sales[[#This Row],[Non-Paying Users]],0)</f>
        <v>0</v>
      </c>
      <c r="R213" s="3" t="str" cm="1">
        <f t="array" ref="R213" xml:space="preserve"> _xlfn.IFS(Sales[[#This Row],[Current Upsell $]]=0," ",Sales[[#This Row],[Current Upsell $]]&gt;=400,"high",Sales[[#This Row],[Current Upsell $]]&gt;=100,"medium",Sales[[#This Row],[Current Upsell $]]&lt;100,"low")</f>
        <v xml:space="preserve"> </v>
      </c>
      <c r="S213" s="3" t="str">
        <f xml:space="preserve"> IF(Sales[[#This Row],[Current Upsell $]]&gt;0,_xlfn.CONCAT(Sales[[#This Row],[Subscription Type]],"  ",Sales[[#This Row],[Upsell Priority]],"  ",TEXT(Sales[[#This Row],[Current Upsell $]],"$#"))," ")</f>
        <v xml:space="preserve"> </v>
      </c>
      <c r="T213" s="3"/>
      <c r="U213" s="1"/>
    </row>
    <row r="214" spans="1:21" x14ac:dyDescent="0.3">
      <c r="A214">
        <v>100016</v>
      </c>
      <c r="B214" t="s">
        <v>3</v>
      </c>
      <c r="F214" s="3">
        <v>0</v>
      </c>
      <c r="G214" s="3">
        <v>2</v>
      </c>
      <c r="H214" s="1">
        <v>43891</v>
      </c>
      <c r="I214" s="1">
        <v>44348</v>
      </c>
      <c r="J214">
        <v>15</v>
      </c>
      <c r="K214">
        <v>0</v>
      </c>
      <c r="L214" s="1">
        <v>43983</v>
      </c>
      <c r="M214" s="3">
        <f>IF(Sales[[#This Row],[Sales Amount]] = 0, 0,N214 / F214)</f>
        <v>0</v>
      </c>
      <c r="N214" s="3">
        <v>0</v>
      </c>
      <c r="O214" s="3" t="str" cm="1">
        <f t="array" ref="O214" xml:space="preserve"> _xlfn.SWITCH(Sales[[#This Row],[Subscription Type]],"Basic", "10",,"Premium","10","Business","25","Enterprise","27")</f>
        <v>10</v>
      </c>
      <c r="P214" s="3">
        <f xml:space="preserve"> IF(Sales[[#This Row],[Number of Users]]-Sales[[#This Row],[Licenses Bought]] &gt; 0,Sales[[#This Row],[Number of Users]]-Sales[[#This Row],[Licenses Bought]],0)</f>
        <v>2</v>
      </c>
      <c r="Q214" s="3">
        <f>IF(Sales[[#This Row],[Sales Month]]=MAX(Sales[Sales Month]),Sales[[#This Row],[Upsell $ Per Non-Paying User]]*Sales[[#This Row],[Non-Paying Users]],0)</f>
        <v>0</v>
      </c>
      <c r="R214" s="3" t="str" cm="1">
        <f t="array" ref="R214" xml:space="preserve"> _xlfn.IFS(Sales[[#This Row],[Current Upsell $]]=0," ",Sales[[#This Row],[Current Upsell $]]&gt;=400,"high",Sales[[#This Row],[Current Upsell $]]&gt;=100,"medium",Sales[[#This Row],[Current Upsell $]]&lt;100,"low")</f>
        <v xml:space="preserve"> </v>
      </c>
      <c r="S214" s="3" t="str">
        <f xml:space="preserve"> IF(Sales[[#This Row],[Current Upsell $]]&gt;0,_xlfn.CONCAT(Sales[[#This Row],[Subscription Type]],"  ",Sales[[#This Row],[Upsell Priority]],"  ",TEXT(Sales[[#This Row],[Current Upsell $]],"$#"))," ")</f>
        <v xml:space="preserve"> </v>
      </c>
      <c r="T214" s="3"/>
      <c r="U214" s="1"/>
    </row>
    <row r="215" spans="1:21" x14ac:dyDescent="0.3">
      <c r="A215">
        <v>100016</v>
      </c>
      <c r="B215" t="s">
        <v>3</v>
      </c>
      <c r="F215" s="3">
        <v>0</v>
      </c>
      <c r="G215" s="3">
        <v>2</v>
      </c>
      <c r="H215" s="1">
        <v>43891</v>
      </c>
      <c r="I215" s="1">
        <v>44348</v>
      </c>
      <c r="J215">
        <v>15</v>
      </c>
      <c r="K215">
        <v>0</v>
      </c>
      <c r="L215" s="1">
        <v>44013</v>
      </c>
      <c r="M215" s="3">
        <f>IF(Sales[[#This Row],[Sales Amount]] = 0, 0,N215 / F215)</f>
        <v>0</v>
      </c>
      <c r="N215" s="3">
        <v>0</v>
      </c>
      <c r="O215" s="3" t="str" cm="1">
        <f t="array" ref="O215" xml:space="preserve"> _xlfn.SWITCH(Sales[[#This Row],[Subscription Type]],"Basic", "10",,"Premium","10","Business","25","Enterprise","27")</f>
        <v>10</v>
      </c>
      <c r="P215" s="3">
        <f xml:space="preserve"> IF(Sales[[#This Row],[Number of Users]]-Sales[[#This Row],[Licenses Bought]] &gt; 0,Sales[[#This Row],[Number of Users]]-Sales[[#This Row],[Licenses Bought]],0)</f>
        <v>2</v>
      </c>
      <c r="Q215" s="3">
        <f>IF(Sales[[#This Row],[Sales Month]]=MAX(Sales[Sales Month]),Sales[[#This Row],[Upsell $ Per Non-Paying User]]*Sales[[#This Row],[Non-Paying Users]],0)</f>
        <v>0</v>
      </c>
      <c r="R215" s="3" t="str" cm="1">
        <f t="array" ref="R215" xml:space="preserve"> _xlfn.IFS(Sales[[#This Row],[Current Upsell $]]=0," ",Sales[[#This Row],[Current Upsell $]]&gt;=400,"high",Sales[[#This Row],[Current Upsell $]]&gt;=100,"medium",Sales[[#This Row],[Current Upsell $]]&lt;100,"low")</f>
        <v xml:space="preserve"> </v>
      </c>
      <c r="S215" s="3" t="str">
        <f xml:space="preserve"> IF(Sales[[#This Row],[Current Upsell $]]&gt;0,_xlfn.CONCAT(Sales[[#This Row],[Subscription Type]],"  ",Sales[[#This Row],[Upsell Priority]],"  ",TEXT(Sales[[#This Row],[Current Upsell $]],"$#"))," ")</f>
        <v xml:space="preserve"> </v>
      </c>
      <c r="T215" s="3"/>
      <c r="U215" s="1"/>
    </row>
    <row r="216" spans="1:21" x14ac:dyDescent="0.3">
      <c r="A216">
        <v>100016</v>
      </c>
      <c r="B216" t="s">
        <v>3</v>
      </c>
      <c r="F216" s="3">
        <v>0</v>
      </c>
      <c r="G216" s="3">
        <v>2</v>
      </c>
      <c r="H216" s="1">
        <v>43891</v>
      </c>
      <c r="I216" s="1">
        <v>44348</v>
      </c>
      <c r="J216">
        <v>15</v>
      </c>
      <c r="K216">
        <v>0</v>
      </c>
      <c r="L216" s="1">
        <v>44044</v>
      </c>
      <c r="M216" s="3">
        <f>IF(Sales[[#This Row],[Sales Amount]] = 0, 0,N216 / F216)</f>
        <v>0</v>
      </c>
      <c r="N216" s="3">
        <v>0</v>
      </c>
      <c r="O216" s="3" t="str" cm="1">
        <f t="array" ref="O216" xml:space="preserve"> _xlfn.SWITCH(Sales[[#This Row],[Subscription Type]],"Basic", "10",,"Premium","10","Business","25","Enterprise","27")</f>
        <v>10</v>
      </c>
      <c r="P216" s="3">
        <f xml:space="preserve"> IF(Sales[[#This Row],[Number of Users]]-Sales[[#This Row],[Licenses Bought]] &gt; 0,Sales[[#This Row],[Number of Users]]-Sales[[#This Row],[Licenses Bought]],0)</f>
        <v>2</v>
      </c>
      <c r="Q216" s="3">
        <f>IF(Sales[[#This Row],[Sales Month]]=MAX(Sales[Sales Month]),Sales[[#This Row],[Upsell $ Per Non-Paying User]]*Sales[[#This Row],[Non-Paying Users]],0)</f>
        <v>0</v>
      </c>
      <c r="R216" s="3" t="str" cm="1">
        <f t="array" ref="R216" xml:space="preserve"> _xlfn.IFS(Sales[[#This Row],[Current Upsell $]]=0," ",Sales[[#This Row],[Current Upsell $]]&gt;=400,"high",Sales[[#This Row],[Current Upsell $]]&gt;=100,"medium",Sales[[#This Row],[Current Upsell $]]&lt;100,"low")</f>
        <v xml:space="preserve"> </v>
      </c>
      <c r="S216" s="3" t="str">
        <f xml:space="preserve"> IF(Sales[[#This Row],[Current Upsell $]]&gt;0,_xlfn.CONCAT(Sales[[#This Row],[Subscription Type]],"  ",Sales[[#This Row],[Upsell Priority]],"  ",TEXT(Sales[[#This Row],[Current Upsell $]],"$#"))," ")</f>
        <v xml:space="preserve"> </v>
      </c>
      <c r="T216" s="3"/>
      <c r="U216" s="1"/>
    </row>
    <row r="217" spans="1:21" x14ac:dyDescent="0.3">
      <c r="A217">
        <v>100016</v>
      </c>
      <c r="B217" t="s">
        <v>3</v>
      </c>
      <c r="F217" s="3">
        <v>0</v>
      </c>
      <c r="G217" s="3">
        <v>2</v>
      </c>
      <c r="H217" s="1">
        <v>43891</v>
      </c>
      <c r="I217" s="1">
        <v>44348</v>
      </c>
      <c r="J217">
        <v>15</v>
      </c>
      <c r="K217">
        <v>0</v>
      </c>
      <c r="L217" s="1">
        <v>44075</v>
      </c>
      <c r="M217" s="3">
        <f>IF(Sales[[#This Row],[Sales Amount]] = 0, 0,N217 / F217)</f>
        <v>0</v>
      </c>
      <c r="N217" s="3">
        <v>0</v>
      </c>
      <c r="O217" s="3" t="str" cm="1">
        <f t="array" ref="O217" xml:space="preserve"> _xlfn.SWITCH(Sales[[#This Row],[Subscription Type]],"Basic", "10",,"Premium","10","Business","25","Enterprise","27")</f>
        <v>10</v>
      </c>
      <c r="P217" s="3">
        <f xml:space="preserve"> IF(Sales[[#This Row],[Number of Users]]-Sales[[#This Row],[Licenses Bought]] &gt; 0,Sales[[#This Row],[Number of Users]]-Sales[[#This Row],[Licenses Bought]],0)</f>
        <v>2</v>
      </c>
      <c r="Q217" s="3">
        <f>IF(Sales[[#This Row],[Sales Month]]=MAX(Sales[Sales Month]),Sales[[#This Row],[Upsell $ Per Non-Paying User]]*Sales[[#This Row],[Non-Paying Users]],0)</f>
        <v>0</v>
      </c>
      <c r="R217" s="3" t="str" cm="1">
        <f t="array" ref="R217" xml:space="preserve"> _xlfn.IFS(Sales[[#This Row],[Current Upsell $]]=0," ",Sales[[#This Row],[Current Upsell $]]&gt;=400,"high",Sales[[#This Row],[Current Upsell $]]&gt;=100,"medium",Sales[[#This Row],[Current Upsell $]]&lt;100,"low")</f>
        <v xml:space="preserve"> </v>
      </c>
      <c r="S217" s="3" t="str">
        <f xml:space="preserve"> IF(Sales[[#This Row],[Current Upsell $]]&gt;0,_xlfn.CONCAT(Sales[[#This Row],[Subscription Type]],"  ",Sales[[#This Row],[Upsell Priority]],"  ",TEXT(Sales[[#This Row],[Current Upsell $]],"$#"))," ")</f>
        <v xml:space="preserve"> </v>
      </c>
      <c r="T217" s="3"/>
      <c r="U217" s="1"/>
    </row>
    <row r="218" spans="1:21" x14ac:dyDescent="0.3">
      <c r="A218">
        <v>100016</v>
      </c>
      <c r="B218" t="s">
        <v>3</v>
      </c>
      <c r="F218" s="3">
        <v>0</v>
      </c>
      <c r="G218" s="3">
        <v>1</v>
      </c>
      <c r="H218" s="1">
        <v>43891</v>
      </c>
      <c r="I218" s="1">
        <v>44348</v>
      </c>
      <c r="J218">
        <v>15</v>
      </c>
      <c r="K218">
        <v>0</v>
      </c>
      <c r="L218" s="1">
        <v>44105</v>
      </c>
      <c r="M218" s="3">
        <f>IF(Sales[[#This Row],[Sales Amount]] = 0, 0,N218 / F218)</f>
        <v>0</v>
      </c>
      <c r="N218" s="3">
        <v>0</v>
      </c>
      <c r="O218" s="3" t="str" cm="1">
        <f t="array" ref="O218" xml:space="preserve"> _xlfn.SWITCH(Sales[[#This Row],[Subscription Type]],"Basic", "10",,"Premium","10","Business","25","Enterprise","27")</f>
        <v>10</v>
      </c>
      <c r="P218" s="3">
        <f xml:space="preserve"> IF(Sales[[#This Row],[Number of Users]]-Sales[[#This Row],[Licenses Bought]] &gt; 0,Sales[[#This Row],[Number of Users]]-Sales[[#This Row],[Licenses Bought]],0)</f>
        <v>1</v>
      </c>
      <c r="Q218" s="3">
        <f>IF(Sales[[#This Row],[Sales Month]]=MAX(Sales[Sales Month]),Sales[[#This Row],[Upsell $ Per Non-Paying User]]*Sales[[#This Row],[Non-Paying Users]],0)</f>
        <v>0</v>
      </c>
      <c r="R218" s="3" t="str" cm="1">
        <f t="array" ref="R218" xml:space="preserve"> _xlfn.IFS(Sales[[#This Row],[Current Upsell $]]=0," ",Sales[[#This Row],[Current Upsell $]]&gt;=400,"high",Sales[[#This Row],[Current Upsell $]]&gt;=100,"medium",Sales[[#This Row],[Current Upsell $]]&lt;100,"low")</f>
        <v xml:space="preserve"> </v>
      </c>
      <c r="S218" s="3" t="str">
        <f xml:space="preserve"> IF(Sales[[#This Row],[Current Upsell $]]&gt;0,_xlfn.CONCAT(Sales[[#This Row],[Subscription Type]],"  ",Sales[[#This Row],[Upsell Priority]],"  ",TEXT(Sales[[#This Row],[Current Upsell $]],"$#"))," ")</f>
        <v xml:space="preserve"> </v>
      </c>
      <c r="T218" s="3"/>
      <c r="U218" s="1"/>
    </row>
    <row r="219" spans="1:21" x14ac:dyDescent="0.3">
      <c r="A219">
        <v>100016</v>
      </c>
      <c r="B219" t="s">
        <v>3</v>
      </c>
      <c r="F219" s="3">
        <v>0</v>
      </c>
      <c r="G219" s="3">
        <v>2</v>
      </c>
      <c r="H219" s="1">
        <v>43891</v>
      </c>
      <c r="I219" s="1">
        <v>44348</v>
      </c>
      <c r="J219">
        <v>15</v>
      </c>
      <c r="K219">
        <v>0</v>
      </c>
      <c r="L219" s="1">
        <v>44136</v>
      </c>
      <c r="M219" s="3">
        <f>IF(Sales[[#This Row],[Sales Amount]] = 0, 0,N219 / F219)</f>
        <v>0</v>
      </c>
      <c r="N219" s="3">
        <v>0</v>
      </c>
      <c r="O219" s="3" t="str" cm="1">
        <f t="array" ref="O219" xml:space="preserve"> _xlfn.SWITCH(Sales[[#This Row],[Subscription Type]],"Basic", "10",,"Premium","10","Business","25","Enterprise","27")</f>
        <v>10</v>
      </c>
      <c r="P219" s="3">
        <f xml:space="preserve"> IF(Sales[[#This Row],[Number of Users]]-Sales[[#This Row],[Licenses Bought]] &gt; 0,Sales[[#This Row],[Number of Users]]-Sales[[#This Row],[Licenses Bought]],0)</f>
        <v>2</v>
      </c>
      <c r="Q219" s="3">
        <f>IF(Sales[[#This Row],[Sales Month]]=MAX(Sales[Sales Month]),Sales[[#This Row],[Upsell $ Per Non-Paying User]]*Sales[[#This Row],[Non-Paying Users]],0)</f>
        <v>0</v>
      </c>
      <c r="R219" s="3" t="str" cm="1">
        <f t="array" ref="R219" xml:space="preserve"> _xlfn.IFS(Sales[[#This Row],[Current Upsell $]]=0," ",Sales[[#This Row],[Current Upsell $]]&gt;=400,"high",Sales[[#This Row],[Current Upsell $]]&gt;=100,"medium",Sales[[#This Row],[Current Upsell $]]&lt;100,"low")</f>
        <v xml:space="preserve"> </v>
      </c>
      <c r="S219" s="3" t="str">
        <f xml:space="preserve"> IF(Sales[[#This Row],[Current Upsell $]]&gt;0,_xlfn.CONCAT(Sales[[#This Row],[Subscription Type]],"  ",Sales[[#This Row],[Upsell Priority]],"  ",TEXT(Sales[[#This Row],[Current Upsell $]],"$#"))," ")</f>
        <v xml:space="preserve"> </v>
      </c>
      <c r="T219" s="3"/>
      <c r="U219" s="1"/>
    </row>
    <row r="220" spans="1:21" x14ac:dyDescent="0.3">
      <c r="A220">
        <v>100016</v>
      </c>
      <c r="B220" t="s">
        <v>3</v>
      </c>
      <c r="F220" s="3">
        <v>0</v>
      </c>
      <c r="G220" s="3">
        <v>2</v>
      </c>
      <c r="H220" s="1">
        <v>43891</v>
      </c>
      <c r="I220" s="1">
        <v>44348</v>
      </c>
      <c r="J220">
        <v>15</v>
      </c>
      <c r="K220">
        <v>0</v>
      </c>
      <c r="L220" s="1">
        <v>44166</v>
      </c>
      <c r="M220" s="3">
        <f>IF(Sales[[#This Row],[Sales Amount]] = 0, 0,N220 / F220)</f>
        <v>0</v>
      </c>
      <c r="N220" s="3">
        <v>0</v>
      </c>
      <c r="O220" s="3" t="str" cm="1">
        <f t="array" ref="O220" xml:space="preserve"> _xlfn.SWITCH(Sales[[#This Row],[Subscription Type]],"Basic", "10",,"Premium","10","Business","25","Enterprise","27")</f>
        <v>10</v>
      </c>
      <c r="P220" s="3">
        <f xml:space="preserve"> IF(Sales[[#This Row],[Number of Users]]-Sales[[#This Row],[Licenses Bought]] &gt; 0,Sales[[#This Row],[Number of Users]]-Sales[[#This Row],[Licenses Bought]],0)</f>
        <v>2</v>
      </c>
      <c r="Q220" s="3">
        <f>IF(Sales[[#This Row],[Sales Month]]=MAX(Sales[Sales Month]),Sales[[#This Row],[Upsell $ Per Non-Paying User]]*Sales[[#This Row],[Non-Paying Users]],0)</f>
        <v>0</v>
      </c>
      <c r="R220" s="3" t="str" cm="1">
        <f t="array" ref="R220" xml:space="preserve"> _xlfn.IFS(Sales[[#This Row],[Current Upsell $]]=0," ",Sales[[#This Row],[Current Upsell $]]&gt;=400,"high",Sales[[#This Row],[Current Upsell $]]&gt;=100,"medium",Sales[[#This Row],[Current Upsell $]]&lt;100,"low")</f>
        <v xml:space="preserve"> </v>
      </c>
      <c r="S220" s="3" t="str">
        <f xml:space="preserve"> IF(Sales[[#This Row],[Current Upsell $]]&gt;0,_xlfn.CONCAT(Sales[[#This Row],[Subscription Type]],"  ",Sales[[#This Row],[Upsell Priority]],"  ",TEXT(Sales[[#This Row],[Current Upsell $]],"$#"))," ")</f>
        <v xml:space="preserve"> </v>
      </c>
      <c r="T220" s="3"/>
      <c r="U220" s="1"/>
    </row>
    <row r="221" spans="1:21" x14ac:dyDescent="0.3">
      <c r="A221">
        <v>100016</v>
      </c>
      <c r="B221" t="s">
        <v>3</v>
      </c>
      <c r="F221" s="3">
        <v>0</v>
      </c>
      <c r="G221" s="3">
        <v>2</v>
      </c>
      <c r="H221" s="1">
        <v>43891</v>
      </c>
      <c r="I221" s="1">
        <v>44348</v>
      </c>
      <c r="J221">
        <v>15</v>
      </c>
      <c r="K221">
        <v>0</v>
      </c>
      <c r="L221" s="1">
        <v>44197</v>
      </c>
      <c r="M221" s="3">
        <f>IF(Sales[[#This Row],[Sales Amount]] = 0, 0,N221 / F221)</f>
        <v>0</v>
      </c>
      <c r="N221" s="3">
        <v>0</v>
      </c>
      <c r="O221" s="3" t="str" cm="1">
        <f t="array" ref="O221" xml:space="preserve"> _xlfn.SWITCH(Sales[[#This Row],[Subscription Type]],"Basic", "10",,"Premium","10","Business","25","Enterprise","27")</f>
        <v>10</v>
      </c>
      <c r="P221" s="3">
        <f xml:space="preserve"> IF(Sales[[#This Row],[Number of Users]]-Sales[[#This Row],[Licenses Bought]] &gt; 0,Sales[[#This Row],[Number of Users]]-Sales[[#This Row],[Licenses Bought]],0)</f>
        <v>2</v>
      </c>
      <c r="Q221" s="3">
        <f>IF(Sales[[#This Row],[Sales Month]]=MAX(Sales[Sales Month]),Sales[[#This Row],[Upsell $ Per Non-Paying User]]*Sales[[#This Row],[Non-Paying Users]],0)</f>
        <v>0</v>
      </c>
      <c r="R221" s="3" t="str" cm="1">
        <f t="array" ref="R221" xml:space="preserve"> _xlfn.IFS(Sales[[#This Row],[Current Upsell $]]=0," ",Sales[[#This Row],[Current Upsell $]]&gt;=400,"high",Sales[[#This Row],[Current Upsell $]]&gt;=100,"medium",Sales[[#This Row],[Current Upsell $]]&lt;100,"low")</f>
        <v xml:space="preserve"> </v>
      </c>
      <c r="S221" s="3" t="str">
        <f xml:space="preserve"> IF(Sales[[#This Row],[Current Upsell $]]&gt;0,_xlfn.CONCAT(Sales[[#This Row],[Subscription Type]],"  ",Sales[[#This Row],[Upsell Priority]],"  ",TEXT(Sales[[#This Row],[Current Upsell $]],"$#"))," ")</f>
        <v xml:space="preserve"> </v>
      </c>
      <c r="T221" s="3"/>
      <c r="U221" s="1"/>
    </row>
    <row r="222" spans="1:21" x14ac:dyDescent="0.3">
      <c r="A222">
        <v>100016</v>
      </c>
      <c r="B222" t="s">
        <v>3</v>
      </c>
      <c r="F222" s="3">
        <v>0</v>
      </c>
      <c r="G222" s="3">
        <v>2</v>
      </c>
      <c r="H222" s="1">
        <v>43891</v>
      </c>
      <c r="I222" s="1">
        <v>44348</v>
      </c>
      <c r="J222">
        <v>15</v>
      </c>
      <c r="K222">
        <v>0</v>
      </c>
      <c r="L222" s="1">
        <v>44228</v>
      </c>
      <c r="M222" s="3">
        <f>IF(Sales[[#This Row],[Sales Amount]] = 0, 0,N222 / F222)</f>
        <v>0</v>
      </c>
      <c r="N222" s="3">
        <v>0</v>
      </c>
      <c r="O222" s="3" t="str" cm="1">
        <f t="array" ref="O222" xml:space="preserve"> _xlfn.SWITCH(Sales[[#This Row],[Subscription Type]],"Basic", "10",,"Premium","10","Business","25","Enterprise","27")</f>
        <v>10</v>
      </c>
      <c r="P222" s="3">
        <f xml:space="preserve"> IF(Sales[[#This Row],[Number of Users]]-Sales[[#This Row],[Licenses Bought]] &gt; 0,Sales[[#This Row],[Number of Users]]-Sales[[#This Row],[Licenses Bought]],0)</f>
        <v>2</v>
      </c>
      <c r="Q222" s="3">
        <f>IF(Sales[[#This Row],[Sales Month]]=MAX(Sales[Sales Month]),Sales[[#This Row],[Upsell $ Per Non-Paying User]]*Sales[[#This Row],[Non-Paying Users]],0)</f>
        <v>0</v>
      </c>
      <c r="R222" s="3" t="str" cm="1">
        <f t="array" ref="R222" xml:space="preserve"> _xlfn.IFS(Sales[[#This Row],[Current Upsell $]]=0," ",Sales[[#This Row],[Current Upsell $]]&gt;=400,"high",Sales[[#This Row],[Current Upsell $]]&gt;=100,"medium",Sales[[#This Row],[Current Upsell $]]&lt;100,"low")</f>
        <v xml:space="preserve"> </v>
      </c>
      <c r="S222" s="3" t="str">
        <f xml:space="preserve"> IF(Sales[[#This Row],[Current Upsell $]]&gt;0,_xlfn.CONCAT(Sales[[#This Row],[Subscription Type]],"  ",Sales[[#This Row],[Upsell Priority]],"  ",TEXT(Sales[[#This Row],[Current Upsell $]],"$#"))," ")</f>
        <v xml:space="preserve"> </v>
      </c>
      <c r="T222" s="3"/>
      <c r="U222" s="1"/>
    </row>
    <row r="223" spans="1:21" x14ac:dyDescent="0.3">
      <c r="A223">
        <v>100016</v>
      </c>
      <c r="B223" t="s">
        <v>3</v>
      </c>
      <c r="F223" s="3">
        <v>0</v>
      </c>
      <c r="G223" s="3">
        <v>2</v>
      </c>
      <c r="H223" s="1">
        <v>43891</v>
      </c>
      <c r="I223" s="1">
        <v>44348</v>
      </c>
      <c r="J223">
        <v>15</v>
      </c>
      <c r="K223">
        <v>0</v>
      </c>
      <c r="L223" s="1">
        <v>44256</v>
      </c>
      <c r="M223" s="3">
        <f>IF(Sales[[#This Row],[Sales Amount]] = 0, 0,N223 / F223)</f>
        <v>0</v>
      </c>
      <c r="N223" s="3">
        <v>0</v>
      </c>
      <c r="O223" s="3" t="str" cm="1">
        <f t="array" ref="O223" xml:space="preserve"> _xlfn.SWITCH(Sales[[#This Row],[Subscription Type]],"Basic", "10",,"Premium","10","Business","25","Enterprise","27")</f>
        <v>10</v>
      </c>
      <c r="P223" s="3">
        <f xml:space="preserve"> IF(Sales[[#This Row],[Number of Users]]-Sales[[#This Row],[Licenses Bought]] &gt; 0,Sales[[#This Row],[Number of Users]]-Sales[[#This Row],[Licenses Bought]],0)</f>
        <v>2</v>
      </c>
      <c r="Q223" s="3">
        <f>IF(Sales[[#This Row],[Sales Month]]=MAX(Sales[Sales Month]),Sales[[#This Row],[Upsell $ Per Non-Paying User]]*Sales[[#This Row],[Non-Paying Users]],0)</f>
        <v>0</v>
      </c>
      <c r="R223" s="3" t="str" cm="1">
        <f t="array" ref="R223" xml:space="preserve"> _xlfn.IFS(Sales[[#This Row],[Current Upsell $]]=0," ",Sales[[#This Row],[Current Upsell $]]&gt;=400,"high",Sales[[#This Row],[Current Upsell $]]&gt;=100,"medium",Sales[[#This Row],[Current Upsell $]]&lt;100,"low")</f>
        <v xml:space="preserve"> </v>
      </c>
      <c r="S223" s="3" t="str">
        <f xml:space="preserve"> IF(Sales[[#This Row],[Current Upsell $]]&gt;0,_xlfn.CONCAT(Sales[[#This Row],[Subscription Type]],"  ",Sales[[#This Row],[Upsell Priority]],"  ",TEXT(Sales[[#This Row],[Current Upsell $]],"$#"))," ")</f>
        <v xml:space="preserve"> </v>
      </c>
      <c r="T223" s="3"/>
      <c r="U223" s="1"/>
    </row>
    <row r="224" spans="1:21" x14ac:dyDescent="0.3">
      <c r="A224">
        <v>100016</v>
      </c>
      <c r="B224" t="s">
        <v>3</v>
      </c>
      <c r="F224" s="3">
        <v>0</v>
      </c>
      <c r="G224" s="3">
        <v>2</v>
      </c>
      <c r="H224" s="1">
        <v>43891</v>
      </c>
      <c r="I224" s="1">
        <v>44348</v>
      </c>
      <c r="J224">
        <v>15</v>
      </c>
      <c r="K224">
        <v>0</v>
      </c>
      <c r="L224" s="1">
        <v>44287</v>
      </c>
      <c r="M224" s="3">
        <f>IF(Sales[[#This Row],[Sales Amount]] = 0, 0,N224 / F224)</f>
        <v>0</v>
      </c>
      <c r="N224" s="3">
        <v>0</v>
      </c>
      <c r="O224" s="3" t="str" cm="1">
        <f t="array" ref="O224" xml:space="preserve"> _xlfn.SWITCH(Sales[[#This Row],[Subscription Type]],"Basic", "10",,"Premium","10","Business","25","Enterprise","27")</f>
        <v>10</v>
      </c>
      <c r="P224" s="3">
        <f xml:space="preserve"> IF(Sales[[#This Row],[Number of Users]]-Sales[[#This Row],[Licenses Bought]] &gt; 0,Sales[[#This Row],[Number of Users]]-Sales[[#This Row],[Licenses Bought]],0)</f>
        <v>2</v>
      </c>
      <c r="Q224" s="3">
        <f>IF(Sales[[#This Row],[Sales Month]]=MAX(Sales[Sales Month]),Sales[[#This Row],[Upsell $ Per Non-Paying User]]*Sales[[#This Row],[Non-Paying Users]],0)</f>
        <v>0</v>
      </c>
      <c r="R224" s="3" t="str" cm="1">
        <f t="array" ref="R224" xml:space="preserve"> _xlfn.IFS(Sales[[#This Row],[Current Upsell $]]=0," ",Sales[[#This Row],[Current Upsell $]]&gt;=400,"high",Sales[[#This Row],[Current Upsell $]]&gt;=100,"medium",Sales[[#This Row],[Current Upsell $]]&lt;100,"low")</f>
        <v xml:space="preserve"> </v>
      </c>
      <c r="S224" s="3" t="str">
        <f xml:space="preserve"> IF(Sales[[#This Row],[Current Upsell $]]&gt;0,_xlfn.CONCAT(Sales[[#This Row],[Subscription Type]],"  ",Sales[[#This Row],[Upsell Priority]],"  ",TEXT(Sales[[#This Row],[Current Upsell $]],"$#"))," ")</f>
        <v xml:space="preserve"> </v>
      </c>
      <c r="T224" s="3"/>
      <c r="U224" s="1"/>
    </row>
    <row r="225" spans="1:21" x14ac:dyDescent="0.3">
      <c r="A225">
        <v>100016</v>
      </c>
      <c r="B225" t="s">
        <v>3</v>
      </c>
      <c r="F225" s="3">
        <v>0</v>
      </c>
      <c r="G225" s="3">
        <v>2</v>
      </c>
      <c r="H225" s="1">
        <v>43891</v>
      </c>
      <c r="I225" s="1">
        <v>44348</v>
      </c>
      <c r="J225">
        <v>15</v>
      </c>
      <c r="K225">
        <v>0</v>
      </c>
      <c r="L225" s="1">
        <v>44317</v>
      </c>
      <c r="M225" s="3">
        <f>IF(Sales[[#This Row],[Sales Amount]] = 0, 0,N225 / F225)</f>
        <v>0</v>
      </c>
      <c r="N225" s="3">
        <v>0</v>
      </c>
      <c r="O225" s="3" t="str" cm="1">
        <f t="array" ref="O225" xml:space="preserve"> _xlfn.SWITCH(Sales[[#This Row],[Subscription Type]],"Basic", "10",,"Premium","10","Business","25","Enterprise","27")</f>
        <v>10</v>
      </c>
      <c r="P225" s="3">
        <f xml:space="preserve"> IF(Sales[[#This Row],[Number of Users]]-Sales[[#This Row],[Licenses Bought]] &gt; 0,Sales[[#This Row],[Number of Users]]-Sales[[#This Row],[Licenses Bought]],0)</f>
        <v>2</v>
      </c>
      <c r="Q225" s="3">
        <f>IF(Sales[[#This Row],[Sales Month]]=MAX(Sales[Sales Month]),Sales[[#This Row],[Upsell $ Per Non-Paying User]]*Sales[[#This Row],[Non-Paying Users]],0)</f>
        <v>0</v>
      </c>
      <c r="R225" s="3" t="str" cm="1">
        <f t="array" ref="R225" xml:space="preserve"> _xlfn.IFS(Sales[[#This Row],[Current Upsell $]]=0," ",Sales[[#This Row],[Current Upsell $]]&gt;=400,"high",Sales[[#This Row],[Current Upsell $]]&gt;=100,"medium",Sales[[#This Row],[Current Upsell $]]&lt;100,"low")</f>
        <v xml:space="preserve"> </v>
      </c>
      <c r="S225" s="3" t="str">
        <f xml:space="preserve"> IF(Sales[[#This Row],[Current Upsell $]]&gt;0,_xlfn.CONCAT(Sales[[#This Row],[Subscription Type]],"  ",Sales[[#This Row],[Upsell Priority]],"  ",TEXT(Sales[[#This Row],[Current Upsell $]],"$#"))," ")</f>
        <v xml:space="preserve"> </v>
      </c>
      <c r="T225" s="3"/>
      <c r="U225" s="1"/>
    </row>
    <row r="226" spans="1:21" x14ac:dyDescent="0.3">
      <c r="A226">
        <v>100016</v>
      </c>
      <c r="B226" t="s">
        <v>3</v>
      </c>
      <c r="F226" s="3">
        <v>0</v>
      </c>
      <c r="G226" s="3">
        <v>2</v>
      </c>
      <c r="H226" s="1">
        <v>43891</v>
      </c>
      <c r="I226" s="1">
        <v>44348</v>
      </c>
      <c r="J226">
        <v>15</v>
      </c>
      <c r="K226">
        <v>0</v>
      </c>
      <c r="L226" s="1">
        <v>44348</v>
      </c>
      <c r="M226" s="3">
        <f>IF(Sales[[#This Row],[Sales Amount]] = 0, 0,N226 / F226)</f>
        <v>0</v>
      </c>
      <c r="N226" s="3">
        <v>0</v>
      </c>
      <c r="O226" s="3" t="str" cm="1">
        <f t="array" ref="O226" xml:space="preserve"> _xlfn.SWITCH(Sales[[#This Row],[Subscription Type]],"Basic", "10",,"Premium","10","Business","25","Enterprise","27")</f>
        <v>10</v>
      </c>
      <c r="P226" s="3">
        <f xml:space="preserve"> IF(Sales[[#This Row],[Number of Users]]-Sales[[#This Row],[Licenses Bought]] &gt; 0,Sales[[#This Row],[Number of Users]]-Sales[[#This Row],[Licenses Bought]],0)</f>
        <v>2</v>
      </c>
      <c r="Q226" s="3">
        <f>IF(Sales[[#This Row],[Sales Month]]=MAX(Sales[Sales Month]),Sales[[#This Row],[Upsell $ Per Non-Paying User]]*Sales[[#This Row],[Non-Paying Users]],0)</f>
        <v>20</v>
      </c>
      <c r="R226" s="3" t="str" cm="1">
        <f t="array" ref="R226" xml:space="preserve"> _xlfn.IFS(Sales[[#This Row],[Current Upsell $]]=0," ",Sales[[#This Row],[Current Upsell $]]&gt;=400,"high",Sales[[#This Row],[Current Upsell $]]&gt;=100,"medium",Sales[[#This Row],[Current Upsell $]]&lt;100,"low")</f>
        <v>low</v>
      </c>
      <c r="S226" s="3" t="str">
        <f xml:space="preserve"> IF(Sales[[#This Row],[Current Upsell $]]&gt;0,_xlfn.CONCAT(Sales[[#This Row],[Subscription Type]],"  ",Sales[[#This Row],[Upsell Priority]],"  ",TEXT(Sales[[#This Row],[Current Upsell $]],"$#"))," ")</f>
        <v>Basic  low  $20</v>
      </c>
      <c r="T226" s="3"/>
      <c r="U226" s="1"/>
    </row>
    <row r="227" spans="1:21" x14ac:dyDescent="0.3">
      <c r="A227">
        <v>100017</v>
      </c>
      <c r="B227" t="s">
        <v>3</v>
      </c>
      <c r="D227" s="1"/>
      <c r="E227" s="1"/>
      <c r="F227" s="3">
        <v>0</v>
      </c>
      <c r="G227" s="3">
        <v>88</v>
      </c>
      <c r="H227" s="1">
        <v>43922</v>
      </c>
      <c r="I227" s="1">
        <v>44378</v>
      </c>
      <c r="J227">
        <v>15</v>
      </c>
      <c r="K227">
        <v>0</v>
      </c>
      <c r="L227" s="1">
        <v>43922</v>
      </c>
      <c r="M227" s="3">
        <f>IF(Sales[[#This Row],[Sales Amount]] = 0, 0,N227 / F227)</f>
        <v>0</v>
      </c>
      <c r="N227" s="3">
        <v>0</v>
      </c>
      <c r="O227" s="3" t="str" cm="1">
        <f t="array" ref="O227" xml:space="preserve"> _xlfn.SWITCH(Sales[[#This Row],[Subscription Type]],"Basic", "10",,"Premium","10","Business","25","Enterprise","27")</f>
        <v>10</v>
      </c>
      <c r="P227" s="3">
        <f xml:space="preserve"> IF(Sales[[#This Row],[Number of Users]]-Sales[[#This Row],[Licenses Bought]] &gt; 0,Sales[[#This Row],[Number of Users]]-Sales[[#This Row],[Licenses Bought]],0)</f>
        <v>88</v>
      </c>
      <c r="Q227" s="3">
        <f>IF(Sales[[#This Row],[Sales Month]]=MAX(Sales[Sales Month]),Sales[[#This Row],[Upsell $ Per Non-Paying User]]*Sales[[#This Row],[Non-Paying Users]],0)</f>
        <v>0</v>
      </c>
      <c r="R227" s="3" t="str" cm="1">
        <f t="array" ref="R227" xml:space="preserve"> _xlfn.IFS(Sales[[#This Row],[Current Upsell $]]=0," ",Sales[[#This Row],[Current Upsell $]]&gt;=400,"high",Sales[[#This Row],[Current Upsell $]]&gt;=100,"medium",Sales[[#This Row],[Current Upsell $]]&lt;100,"low")</f>
        <v xml:space="preserve"> </v>
      </c>
      <c r="S227" s="3" t="str">
        <f xml:space="preserve"> IF(Sales[[#This Row],[Current Upsell $]]&gt;0,_xlfn.CONCAT(Sales[[#This Row],[Subscription Type]],"  ",Sales[[#This Row],[Upsell Priority]],"  ",TEXT(Sales[[#This Row],[Current Upsell $]],"$#"))," ")</f>
        <v xml:space="preserve"> </v>
      </c>
      <c r="T227" s="3"/>
      <c r="U227" s="1"/>
    </row>
    <row r="228" spans="1:21" x14ac:dyDescent="0.3">
      <c r="A228">
        <v>100017</v>
      </c>
      <c r="B228" t="s">
        <v>1</v>
      </c>
      <c r="D228" s="1"/>
      <c r="E228" s="1"/>
      <c r="F228" s="3">
        <v>62</v>
      </c>
      <c r="G228" s="3">
        <v>86</v>
      </c>
      <c r="H228" s="1">
        <v>43922</v>
      </c>
      <c r="I228" s="1">
        <v>44378</v>
      </c>
      <c r="J228">
        <v>15</v>
      </c>
      <c r="K228">
        <v>0</v>
      </c>
      <c r="L228" s="1">
        <v>43952</v>
      </c>
      <c r="M228" s="3">
        <f>IF(Sales[[#This Row],[Sales Amount]] = 0, 0,N228 / F228)</f>
        <v>25</v>
      </c>
      <c r="N228" s="3">
        <v>1550</v>
      </c>
      <c r="O228" s="3" t="str" cm="1">
        <f t="array" ref="O228" xml:space="preserve"> _xlfn.SWITCH(Sales[[#This Row],[Subscription Type]],"Basic", "10",,"Premium","10","Business","25","Enterprise","27")</f>
        <v>27</v>
      </c>
      <c r="P228" s="3">
        <f xml:space="preserve"> IF(Sales[[#This Row],[Number of Users]]-Sales[[#This Row],[Licenses Bought]] &gt; 0,Sales[[#This Row],[Number of Users]]-Sales[[#This Row],[Licenses Bought]],0)</f>
        <v>24</v>
      </c>
      <c r="Q228" s="3">
        <f>IF(Sales[[#This Row],[Sales Month]]=MAX(Sales[Sales Month]),Sales[[#This Row],[Upsell $ Per Non-Paying User]]*Sales[[#This Row],[Non-Paying Users]],0)</f>
        <v>0</v>
      </c>
      <c r="R228" s="3" t="str" cm="1">
        <f t="array" ref="R228" xml:space="preserve"> _xlfn.IFS(Sales[[#This Row],[Current Upsell $]]=0," ",Sales[[#This Row],[Current Upsell $]]&gt;=400,"high",Sales[[#This Row],[Current Upsell $]]&gt;=100,"medium",Sales[[#This Row],[Current Upsell $]]&lt;100,"low")</f>
        <v xml:space="preserve"> </v>
      </c>
      <c r="S228" s="3" t="str">
        <f xml:space="preserve"> IF(Sales[[#This Row],[Current Upsell $]]&gt;0,_xlfn.CONCAT(Sales[[#This Row],[Subscription Type]],"  ",Sales[[#This Row],[Upsell Priority]],"  ",TEXT(Sales[[#This Row],[Current Upsell $]],"$#"))," ")</f>
        <v xml:space="preserve"> </v>
      </c>
      <c r="T228" s="3"/>
      <c r="U228" s="1"/>
    </row>
    <row r="229" spans="1:21" x14ac:dyDescent="0.3">
      <c r="A229">
        <v>100017</v>
      </c>
      <c r="B229" t="s">
        <v>1</v>
      </c>
      <c r="D229" s="1"/>
      <c r="E229" s="1"/>
      <c r="F229" s="3">
        <v>68</v>
      </c>
      <c r="G229" s="3">
        <v>75</v>
      </c>
      <c r="H229" s="1">
        <v>43922</v>
      </c>
      <c r="I229" s="1">
        <v>44378</v>
      </c>
      <c r="J229">
        <v>15</v>
      </c>
      <c r="K229">
        <v>0</v>
      </c>
      <c r="L229" s="1">
        <v>43983</v>
      </c>
      <c r="M229" s="3">
        <f>IF(Sales[[#This Row],[Sales Amount]] = 0, 0,N229 / F229)</f>
        <v>25</v>
      </c>
      <c r="N229" s="3">
        <v>1700</v>
      </c>
      <c r="O229" s="3" t="str" cm="1">
        <f t="array" ref="O229" xml:space="preserve"> _xlfn.SWITCH(Sales[[#This Row],[Subscription Type]],"Basic", "10",,"Premium","10","Business","25","Enterprise","27")</f>
        <v>27</v>
      </c>
      <c r="P229" s="3">
        <f xml:space="preserve"> IF(Sales[[#This Row],[Number of Users]]-Sales[[#This Row],[Licenses Bought]] &gt; 0,Sales[[#This Row],[Number of Users]]-Sales[[#This Row],[Licenses Bought]],0)</f>
        <v>7</v>
      </c>
      <c r="Q229" s="3">
        <f>IF(Sales[[#This Row],[Sales Month]]=MAX(Sales[Sales Month]),Sales[[#This Row],[Upsell $ Per Non-Paying User]]*Sales[[#This Row],[Non-Paying Users]],0)</f>
        <v>0</v>
      </c>
      <c r="R229" s="3" t="str" cm="1">
        <f t="array" ref="R229" xml:space="preserve"> _xlfn.IFS(Sales[[#This Row],[Current Upsell $]]=0," ",Sales[[#This Row],[Current Upsell $]]&gt;=400,"high",Sales[[#This Row],[Current Upsell $]]&gt;=100,"medium",Sales[[#This Row],[Current Upsell $]]&lt;100,"low")</f>
        <v xml:space="preserve"> </v>
      </c>
      <c r="S229" s="3" t="str">
        <f xml:space="preserve"> IF(Sales[[#This Row],[Current Upsell $]]&gt;0,_xlfn.CONCAT(Sales[[#This Row],[Subscription Type]],"  ",Sales[[#This Row],[Upsell Priority]],"  ",TEXT(Sales[[#This Row],[Current Upsell $]],"$#"))," ")</f>
        <v xml:space="preserve"> </v>
      </c>
      <c r="T229" s="3"/>
      <c r="U229" s="1"/>
    </row>
    <row r="230" spans="1:21" x14ac:dyDescent="0.3">
      <c r="A230">
        <v>100017</v>
      </c>
      <c r="B230" t="s">
        <v>1</v>
      </c>
      <c r="D230" s="1"/>
      <c r="E230" s="1"/>
      <c r="F230" s="3">
        <v>68</v>
      </c>
      <c r="G230" s="3">
        <v>76</v>
      </c>
      <c r="H230" s="1">
        <v>43922</v>
      </c>
      <c r="I230" s="1">
        <v>44378</v>
      </c>
      <c r="J230">
        <v>15</v>
      </c>
      <c r="K230">
        <v>0</v>
      </c>
      <c r="L230" s="1">
        <v>44013</v>
      </c>
      <c r="M230" s="3">
        <f>IF(Sales[[#This Row],[Sales Amount]] = 0, 0,N230 / F230)</f>
        <v>25</v>
      </c>
      <c r="N230" s="3">
        <v>1700</v>
      </c>
      <c r="O230" s="3" t="str" cm="1">
        <f t="array" ref="O230" xml:space="preserve"> _xlfn.SWITCH(Sales[[#This Row],[Subscription Type]],"Basic", "10",,"Premium","10","Business","25","Enterprise","27")</f>
        <v>27</v>
      </c>
      <c r="P230" s="3">
        <f xml:space="preserve"> IF(Sales[[#This Row],[Number of Users]]-Sales[[#This Row],[Licenses Bought]] &gt; 0,Sales[[#This Row],[Number of Users]]-Sales[[#This Row],[Licenses Bought]],0)</f>
        <v>8</v>
      </c>
      <c r="Q230" s="3">
        <f>IF(Sales[[#This Row],[Sales Month]]=MAX(Sales[Sales Month]),Sales[[#This Row],[Upsell $ Per Non-Paying User]]*Sales[[#This Row],[Non-Paying Users]],0)</f>
        <v>0</v>
      </c>
      <c r="R230" s="3" t="str" cm="1">
        <f t="array" ref="R230" xml:space="preserve"> _xlfn.IFS(Sales[[#This Row],[Current Upsell $]]=0," ",Sales[[#This Row],[Current Upsell $]]&gt;=400,"high",Sales[[#This Row],[Current Upsell $]]&gt;=100,"medium",Sales[[#This Row],[Current Upsell $]]&lt;100,"low")</f>
        <v xml:space="preserve"> </v>
      </c>
      <c r="S230" s="3" t="str">
        <f xml:space="preserve"> IF(Sales[[#This Row],[Current Upsell $]]&gt;0,_xlfn.CONCAT(Sales[[#This Row],[Subscription Type]],"  ",Sales[[#This Row],[Upsell Priority]],"  ",TEXT(Sales[[#This Row],[Current Upsell $]],"$#"))," ")</f>
        <v xml:space="preserve"> </v>
      </c>
      <c r="T230" s="3"/>
      <c r="U230" s="1"/>
    </row>
    <row r="231" spans="1:21" x14ac:dyDescent="0.3">
      <c r="A231">
        <v>100017</v>
      </c>
      <c r="B231" t="s">
        <v>1</v>
      </c>
      <c r="D231" s="1"/>
      <c r="E231" s="1"/>
      <c r="F231" s="3">
        <v>68</v>
      </c>
      <c r="G231" s="3">
        <v>79</v>
      </c>
      <c r="H231" s="1">
        <v>43922</v>
      </c>
      <c r="I231" s="1">
        <v>44378</v>
      </c>
      <c r="J231">
        <v>15</v>
      </c>
      <c r="K231">
        <v>0</v>
      </c>
      <c r="L231" s="1">
        <v>44044</v>
      </c>
      <c r="M231" s="3">
        <f>IF(Sales[[#This Row],[Sales Amount]] = 0, 0,N231 / F231)</f>
        <v>25</v>
      </c>
      <c r="N231" s="3">
        <v>1700</v>
      </c>
      <c r="O231" s="3" t="str" cm="1">
        <f t="array" ref="O231" xml:space="preserve"> _xlfn.SWITCH(Sales[[#This Row],[Subscription Type]],"Basic", "10",,"Premium","10","Business","25","Enterprise","27")</f>
        <v>27</v>
      </c>
      <c r="P231" s="3">
        <f xml:space="preserve"> IF(Sales[[#This Row],[Number of Users]]-Sales[[#This Row],[Licenses Bought]] &gt; 0,Sales[[#This Row],[Number of Users]]-Sales[[#This Row],[Licenses Bought]],0)</f>
        <v>11</v>
      </c>
      <c r="Q231" s="3">
        <f>IF(Sales[[#This Row],[Sales Month]]=MAX(Sales[Sales Month]),Sales[[#This Row],[Upsell $ Per Non-Paying User]]*Sales[[#This Row],[Non-Paying Users]],0)</f>
        <v>0</v>
      </c>
      <c r="R231" s="3" t="str" cm="1">
        <f t="array" ref="R231" xml:space="preserve"> _xlfn.IFS(Sales[[#This Row],[Current Upsell $]]=0," ",Sales[[#This Row],[Current Upsell $]]&gt;=400,"high",Sales[[#This Row],[Current Upsell $]]&gt;=100,"medium",Sales[[#This Row],[Current Upsell $]]&lt;100,"low")</f>
        <v xml:space="preserve"> </v>
      </c>
      <c r="S231" s="3" t="str">
        <f xml:space="preserve"> IF(Sales[[#This Row],[Current Upsell $]]&gt;0,_xlfn.CONCAT(Sales[[#This Row],[Subscription Type]],"  ",Sales[[#This Row],[Upsell Priority]],"  ",TEXT(Sales[[#This Row],[Current Upsell $]],"$#"))," ")</f>
        <v xml:space="preserve"> </v>
      </c>
      <c r="T231" s="3"/>
      <c r="U231" s="1"/>
    </row>
    <row r="232" spans="1:21" x14ac:dyDescent="0.3">
      <c r="A232">
        <v>100017</v>
      </c>
      <c r="B232" t="s">
        <v>1</v>
      </c>
      <c r="D232" s="1"/>
      <c r="E232" s="1"/>
      <c r="F232" s="3">
        <v>68</v>
      </c>
      <c r="G232" s="3">
        <v>77</v>
      </c>
      <c r="H232" s="1">
        <v>43922</v>
      </c>
      <c r="I232" s="1">
        <v>44378</v>
      </c>
      <c r="J232">
        <v>15</v>
      </c>
      <c r="K232">
        <v>0</v>
      </c>
      <c r="L232" s="1">
        <v>44075</v>
      </c>
      <c r="M232" s="3">
        <f>IF(Sales[[#This Row],[Sales Amount]] = 0, 0,N232 / F232)</f>
        <v>25</v>
      </c>
      <c r="N232" s="3">
        <v>1700</v>
      </c>
      <c r="O232" s="3" t="str" cm="1">
        <f t="array" ref="O232" xml:space="preserve"> _xlfn.SWITCH(Sales[[#This Row],[Subscription Type]],"Basic", "10",,"Premium","10","Business","25","Enterprise","27")</f>
        <v>27</v>
      </c>
      <c r="P232" s="3">
        <f xml:space="preserve"> IF(Sales[[#This Row],[Number of Users]]-Sales[[#This Row],[Licenses Bought]] &gt; 0,Sales[[#This Row],[Number of Users]]-Sales[[#This Row],[Licenses Bought]],0)</f>
        <v>9</v>
      </c>
      <c r="Q232" s="3">
        <f>IF(Sales[[#This Row],[Sales Month]]=MAX(Sales[Sales Month]),Sales[[#This Row],[Upsell $ Per Non-Paying User]]*Sales[[#This Row],[Non-Paying Users]],0)</f>
        <v>0</v>
      </c>
      <c r="R232" s="3" t="str" cm="1">
        <f t="array" ref="R232" xml:space="preserve"> _xlfn.IFS(Sales[[#This Row],[Current Upsell $]]=0," ",Sales[[#This Row],[Current Upsell $]]&gt;=400,"high",Sales[[#This Row],[Current Upsell $]]&gt;=100,"medium",Sales[[#This Row],[Current Upsell $]]&lt;100,"low")</f>
        <v xml:space="preserve"> </v>
      </c>
      <c r="S232" s="3" t="str">
        <f xml:space="preserve"> IF(Sales[[#This Row],[Current Upsell $]]&gt;0,_xlfn.CONCAT(Sales[[#This Row],[Subscription Type]],"  ",Sales[[#This Row],[Upsell Priority]],"  ",TEXT(Sales[[#This Row],[Current Upsell $]],"$#"))," ")</f>
        <v xml:space="preserve"> </v>
      </c>
      <c r="T232" s="3"/>
      <c r="U232" s="1"/>
    </row>
    <row r="233" spans="1:21" x14ac:dyDescent="0.3">
      <c r="A233">
        <v>100017</v>
      </c>
      <c r="B233" t="s">
        <v>1</v>
      </c>
      <c r="D233" s="1"/>
      <c r="E233" s="1"/>
      <c r="F233" s="3">
        <v>68</v>
      </c>
      <c r="G233" s="3">
        <v>84</v>
      </c>
      <c r="H233" s="1">
        <v>43922</v>
      </c>
      <c r="I233" s="1">
        <v>44378</v>
      </c>
      <c r="J233">
        <v>15</v>
      </c>
      <c r="K233">
        <v>0</v>
      </c>
      <c r="L233" s="1">
        <v>44105</v>
      </c>
      <c r="M233" s="3">
        <f>IF(Sales[[#This Row],[Sales Amount]] = 0, 0,N233 / F233)</f>
        <v>25</v>
      </c>
      <c r="N233" s="3">
        <v>1700</v>
      </c>
      <c r="O233" s="3" t="str" cm="1">
        <f t="array" ref="O233" xml:space="preserve"> _xlfn.SWITCH(Sales[[#This Row],[Subscription Type]],"Basic", "10",,"Premium","10","Business","25","Enterprise","27")</f>
        <v>27</v>
      </c>
      <c r="P233" s="3">
        <f xml:space="preserve"> IF(Sales[[#This Row],[Number of Users]]-Sales[[#This Row],[Licenses Bought]] &gt; 0,Sales[[#This Row],[Number of Users]]-Sales[[#This Row],[Licenses Bought]],0)</f>
        <v>16</v>
      </c>
      <c r="Q233" s="3">
        <f>IF(Sales[[#This Row],[Sales Month]]=MAX(Sales[Sales Month]),Sales[[#This Row],[Upsell $ Per Non-Paying User]]*Sales[[#This Row],[Non-Paying Users]],0)</f>
        <v>0</v>
      </c>
      <c r="R233" s="3" t="str" cm="1">
        <f t="array" ref="R233" xml:space="preserve"> _xlfn.IFS(Sales[[#This Row],[Current Upsell $]]=0," ",Sales[[#This Row],[Current Upsell $]]&gt;=400,"high",Sales[[#This Row],[Current Upsell $]]&gt;=100,"medium",Sales[[#This Row],[Current Upsell $]]&lt;100,"low")</f>
        <v xml:space="preserve"> </v>
      </c>
      <c r="S233" s="3" t="str">
        <f xml:space="preserve"> IF(Sales[[#This Row],[Current Upsell $]]&gt;0,_xlfn.CONCAT(Sales[[#This Row],[Subscription Type]],"  ",Sales[[#This Row],[Upsell Priority]],"  ",TEXT(Sales[[#This Row],[Current Upsell $]],"$#"))," ")</f>
        <v xml:space="preserve"> </v>
      </c>
      <c r="T233" s="3"/>
      <c r="U233" s="1"/>
    </row>
    <row r="234" spans="1:21" x14ac:dyDescent="0.3">
      <c r="A234">
        <v>100017</v>
      </c>
      <c r="B234" t="s">
        <v>1</v>
      </c>
      <c r="D234" s="1"/>
      <c r="E234" s="1"/>
      <c r="F234" s="3">
        <v>68</v>
      </c>
      <c r="G234" s="3">
        <v>91</v>
      </c>
      <c r="H234" s="1">
        <v>43922</v>
      </c>
      <c r="I234" s="1">
        <v>44378</v>
      </c>
      <c r="J234">
        <v>15</v>
      </c>
      <c r="K234">
        <v>0</v>
      </c>
      <c r="L234" s="1">
        <v>44136</v>
      </c>
      <c r="M234" s="3">
        <f>IF(Sales[[#This Row],[Sales Amount]] = 0, 0,N234 / F234)</f>
        <v>25</v>
      </c>
      <c r="N234" s="3">
        <v>1700</v>
      </c>
      <c r="O234" s="3" t="str" cm="1">
        <f t="array" ref="O234" xml:space="preserve"> _xlfn.SWITCH(Sales[[#This Row],[Subscription Type]],"Basic", "10",,"Premium","10","Business","25","Enterprise","27")</f>
        <v>27</v>
      </c>
      <c r="P234" s="3">
        <f xml:space="preserve"> IF(Sales[[#This Row],[Number of Users]]-Sales[[#This Row],[Licenses Bought]] &gt; 0,Sales[[#This Row],[Number of Users]]-Sales[[#This Row],[Licenses Bought]],0)</f>
        <v>23</v>
      </c>
      <c r="Q234" s="3">
        <f>IF(Sales[[#This Row],[Sales Month]]=MAX(Sales[Sales Month]),Sales[[#This Row],[Upsell $ Per Non-Paying User]]*Sales[[#This Row],[Non-Paying Users]],0)</f>
        <v>0</v>
      </c>
      <c r="R234" s="3" t="str" cm="1">
        <f t="array" ref="R234" xml:space="preserve"> _xlfn.IFS(Sales[[#This Row],[Current Upsell $]]=0," ",Sales[[#This Row],[Current Upsell $]]&gt;=400,"high",Sales[[#This Row],[Current Upsell $]]&gt;=100,"medium",Sales[[#This Row],[Current Upsell $]]&lt;100,"low")</f>
        <v xml:space="preserve"> </v>
      </c>
      <c r="S234" s="3" t="str">
        <f xml:space="preserve"> IF(Sales[[#This Row],[Current Upsell $]]&gt;0,_xlfn.CONCAT(Sales[[#This Row],[Subscription Type]],"  ",Sales[[#This Row],[Upsell Priority]],"  ",TEXT(Sales[[#This Row],[Current Upsell $]],"$#"))," ")</f>
        <v xml:space="preserve"> </v>
      </c>
      <c r="T234" s="3"/>
      <c r="U234" s="1"/>
    </row>
    <row r="235" spans="1:21" x14ac:dyDescent="0.3">
      <c r="A235">
        <v>100017</v>
      </c>
      <c r="B235" t="s">
        <v>1</v>
      </c>
      <c r="D235" s="1"/>
      <c r="E235" s="1"/>
      <c r="F235" s="3">
        <v>68</v>
      </c>
      <c r="G235" s="3">
        <v>80</v>
      </c>
      <c r="H235" s="1">
        <v>43922</v>
      </c>
      <c r="I235" s="1">
        <v>44378</v>
      </c>
      <c r="J235">
        <v>15</v>
      </c>
      <c r="K235">
        <v>0</v>
      </c>
      <c r="L235" s="1">
        <v>44166</v>
      </c>
      <c r="M235" s="3">
        <f>IF(Sales[[#This Row],[Sales Amount]] = 0, 0,N235 / F235)</f>
        <v>25</v>
      </c>
      <c r="N235" s="3">
        <v>1700</v>
      </c>
      <c r="O235" s="3" t="str" cm="1">
        <f t="array" ref="O235" xml:space="preserve"> _xlfn.SWITCH(Sales[[#This Row],[Subscription Type]],"Basic", "10",,"Premium","10","Business","25","Enterprise","27")</f>
        <v>27</v>
      </c>
      <c r="P235" s="3">
        <f xml:space="preserve"> IF(Sales[[#This Row],[Number of Users]]-Sales[[#This Row],[Licenses Bought]] &gt; 0,Sales[[#This Row],[Number of Users]]-Sales[[#This Row],[Licenses Bought]],0)</f>
        <v>12</v>
      </c>
      <c r="Q235" s="3">
        <f>IF(Sales[[#This Row],[Sales Month]]=MAX(Sales[Sales Month]),Sales[[#This Row],[Upsell $ Per Non-Paying User]]*Sales[[#This Row],[Non-Paying Users]],0)</f>
        <v>0</v>
      </c>
      <c r="R235" s="3" t="str" cm="1">
        <f t="array" ref="R235" xml:space="preserve"> _xlfn.IFS(Sales[[#This Row],[Current Upsell $]]=0," ",Sales[[#This Row],[Current Upsell $]]&gt;=400,"high",Sales[[#This Row],[Current Upsell $]]&gt;=100,"medium",Sales[[#This Row],[Current Upsell $]]&lt;100,"low")</f>
        <v xml:space="preserve"> </v>
      </c>
      <c r="S235" s="3" t="str">
        <f xml:space="preserve"> IF(Sales[[#This Row],[Current Upsell $]]&gt;0,_xlfn.CONCAT(Sales[[#This Row],[Subscription Type]],"  ",Sales[[#This Row],[Upsell Priority]],"  ",TEXT(Sales[[#This Row],[Current Upsell $]],"$#"))," ")</f>
        <v xml:space="preserve"> </v>
      </c>
      <c r="T235" s="3"/>
      <c r="U235" s="1"/>
    </row>
    <row r="236" spans="1:21" x14ac:dyDescent="0.3">
      <c r="A236">
        <v>100017</v>
      </c>
      <c r="B236" t="s">
        <v>1</v>
      </c>
      <c r="D236" s="1"/>
      <c r="E236" s="1"/>
      <c r="F236" s="3">
        <v>68</v>
      </c>
      <c r="G236" s="3">
        <v>72</v>
      </c>
      <c r="H236" s="1">
        <v>43922</v>
      </c>
      <c r="I236" s="1">
        <v>44378</v>
      </c>
      <c r="J236">
        <v>15</v>
      </c>
      <c r="K236">
        <v>0</v>
      </c>
      <c r="L236" s="1">
        <v>44197</v>
      </c>
      <c r="M236" s="3">
        <f>IF(Sales[[#This Row],[Sales Amount]] = 0, 0,N236 / F236)</f>
        <v>25</v>
      </c>
      <c r="N236" s="3">
        <v>1700</v>
      </c>
      <c r="O236" s="3" t="str" cm="1">
        <f t="array" ref="O236" xml:space="preserve"> _xlfn.SWITCH(Sales[[#This Row],[Subscription Type]],"Basic", "10",,"Premium","10","Business","25","Enterprise","27")</f>
        <v>27</v>
      </c>
      <c r="P236" s="3">
        <f xml:space="preserve"> IF(Sales[[#This Row],[Number of Users]]-Sales[[#This Row],[Licenses Bought]] &gt; 0,Sales[[#This Row],[Number of Users]]-Sales[[#This Row],[Licenses Bought]],0)</f>
        <v>4</v>
      </c>
      <c r="Q236" s="3">
        <f>IF(Sales[[#This Row],[Sales Month]]=MAX(Sales[Sales Month]),Sales[[#This Row],[Upsell $ Per Non-Paying User]]*Sales[[#This Row],[Non-Paying Users]],0)</f>
        <v>0</v>
      </c>
      <c r="R236" s="3" t="str" cm="1">
        <f t="array" ref="R236" xml:space="preserve"> _xlfn.IFS(Sales[[#This Row],[Current Upsell $]]=0," ",Sales[[#This Row],[Current Upsell $]]&gt;=400,"high",Sales[[#This Row],[Current Upsell $]]&gt;=100,"medium",Sales[[#This Row],[Current Upsell $]]&lt;100,"low")</f>
        <v xml:space="preserve"> </v>
      </c>
      <c r="S236" s="3" t="str">
        <f xml:space="preserve"> IF(Sales[[#This Row],[Current Upsell $]]&gt;0,_xlfn.CONCAT(Sales[[#This Row],[Subscription Type]],"  ",Sales[[#This Row],[Upsell Priority]],"  ",TEXT(Sales[[#This Row],[Current Upsell $]],"$#"))," ")</f>
        <v xml:space="preserve"> </v>
      </c>
      <c r="T236" s="3"/>
      <c r="U236" s="1"/>
    </row>
    <row r="237" spans="1:21" x14ac:dyDescent="0.3">
      <c r="A237">
        <v>100017</v>
      </c>
      <c r="B237" t="s">
        <v>1</v>
      </c>
      <c r="D237" s="1"/>
      <c r="E237" s="1"/>
      <c r="F237" s="3">
        <v>68</v>
      </c>
      <c r="G237" s="3">
        <v>71</v>
      </c>
      <c r="H237" s="1">
        <v>43922</v>
      </c>
      <c r="I237" s="1">
        <v>44378</v>
      </c>
      <c r="J237">
        <v>15</v>
      </c>
      <c r="K237">
        <v>0</v>
      </c>
      <c r="L237" s="1">
        <v>44228</v>
      </c>
      <c r="M237" s="3">
        <f>IF(Sales[[#This Row],[Sales Amount]] = 0, 0,N237 / F237)</f>
        <v>25</v>
      </c>
      <c r="N237" s="3">
        <v>1700</v>
      </c>
      <c r="O237" s="3" t="str" cm="1">
        <f t="array" ref="O237" xml:space="preserve"> _xlfn.SWITCH(Sales[[#This Row],[Subscription Type]],"Basic", "10",,"Premium","10","Business","25","Enterprise","27")</f>
        <v>27</v>
      </c>
      <c r="P237" s="3">
        <f xml:space="preserve"> IF(Sales[[#This Row],[Number of Users]]-Sales[[#This Row],[Licenses Bought]] &gt; 0,Sales[[#This Row],[Number of Users]]-Sales[[#This Row],[Licenses Bought]],0)</f>
        <v>3</v>
      </c>
      <c r="Q237" s="3">
        <f>IF(Sales[[#This Row],[Sales Month]]=MAX(Sales[Sales Month]),Sales[[#This Row],[Upsell $ Per Non-Paying User]]*Sales[[#This Row],[Non-Paying Users]],0)</f>
        <v>0</v>
      </c>
      <c r="R237" s="3" t="str" cm="1">
        <f t="array" ref="R237" xml:space="preserve"> _xlfn.IFS(Sales[[#This Row],[Current Upsell $]]=0," ",Sales[[#This Row],[Current Upsell $]]&gt;=400,"high",Sales[[#This Row],[Current Upsell $]]&gt;=100,"medium",Sales[[#This Row],[Current Upsell $]]&lt;100,"low")</f>
        <v xml:space="preserve"> </v>
      </c>
      <c r="S237" s="3" t="str">
        <f xml:space="preserve"> IF(Sales[[#This Row],[Current Upsell $]]&gt;0,_xlfn.CONCAT(Sales[[#This Row],[Subscription Type]],"  ",Sales[[#This Row],[Upsell Priority]],"  ",TEXT(Sales[[#This Row],[Current Upsell $]],"$#"))," ")</f>
        <v xml:space="preserve"> </v>
      </c>
      <c r="T237" s="3"/>
      <c r="U237" s="1"/>
    </row>
    <row r="238" spans="1:21" x14ac:dyDescent="0.3">
      <c r="A238">
        <v>100017</v>
      </c>
      <c r="B238" t="s">
        <v>1</v>
      </c>
      <c r="D238" s="1"/>
      <c r="E238" s="1"/>
      <c r="F238" s="3">
        <v>68</v>
      </c>
      <c r="G238" s="3">
        <v>88</v>
      </c>
      <c r="H238" s="1">
        <v>43922</v>
      </c>
      <c r="I238" s="1">
        <v>44378</v>
      </c>
      <c r="J238">
        <v>15</v>
      </c>
      <c r="K238">
        <v>0</v>
      </c>
      <c r="L238" s="1">
        <v>44256</v>
      </c>
      <c r="M238" s="3">
        <f>IF(Sales[[#This Row],[Sales Amount]] = 0, 0,N238 / F238)</f>
        <v>25</v>
      </c>
      <c r="N238" s="3">
        <v>1700</v>
      </c>
      <c r="O238" s="3" t="str" cm="1">
        <f t="array" ref="O238" xml:space="preserve"> _xlfn.SWITCH(Sales[[#This Row],[Subscription Type]],"Basic", "10",,"Premium","10","Business","25","Enterprise","27")</f>
        <v>27</v>
      </c>
      <c r="P238" s="3">
        <f xml:space="preserve"> IF(Sales[[#This Row],[Number of Users]]-Sales[[#This Row],[Licenses Bought]] &gt; 0,Sales[[#This Row],[Number of Users]]-Sales[[#This Row],[Licenses Bought]],0)</f>
        <v>20</v>
      </c>
      <c r="Q238" s="3">
        <f>IF(Sales[[#This Row],[Sales Month]]=MAX(Sales[Sales Month]),Sales[[#This Row],[Upsell $ Per Non-Paying User]]*Sales[[#This Row],[Non-Paying Users]],0)</f>
        <v>0</v>
      </c>
      <c r="R238" s="3" t="str" cm="1">
        <f t="array" ref="R238" xml:space="preserve"> _xlfn.IFS(Sales[[#This Row],[Current Upsell $]]=0," ",Sales[[#This Row],[Current Upsell $]]&gt;=400,"high",Sales[[#This Row],[Current Upsell $]]&gt;=100,"medium",Sales[[#This Row],[Current Upsell $]]&lt;100,"low")</f>
        <v xml:space="preserve"> </v>
      </c>
      <c r="S238" s="3" t="str">
        <f xml:space="preserve"> IF(Sales[[#This Row],[Current Upsell $]]&gt;0,_xlfn.CONCAT(Sales[[#This Row],[Subscription Type]],"  ",Sales[[#This Row],[Upsell Priority]],"  ",TEXT(Sales[[#This Row],[Current Upsell $]],"$#"))," ")</f>
        <v xml:space="preserve"> </v>
      </c>
      <c r="T238" s="3"/>
      <c r="U238" s="1"/>
    </row>
    <row r="239" spans="1:21" x14ac:dyDescent="0.3">
      <c r="A239">
        <v>100017</v>
      </c>
      <c r="B239" t="s">
        <v>1</v>
      </c>
      <c r="D239" s="1"/>
      <c r="E239" s="1"/>
      <c r="F239" s="3">
        <v>68</v>
      </c>
      <c r="G239" s="3">
        <v>76</v>
      </c>
      <c r="H239" s="1">
        <v>43922</v>
      </c>
      <c r="I239" s="1">
        <v>44378</v>
      </c>
      <c r="J239">
        <v>15</v>
      </c>
      <c r="K239">
        <v>0</v>
      </c>
      <c r="L239" s="1">
        <v>44287</v>
      </c>
      <c r="M239" s="3">
        <f>IF(Sales[[#This Row],[Sales Amount]] = 0, 0,N239 / F239)</f>
        <v>25</v>
      </c>
      <c r="N239" s="3">
        <v>1700</v>
      </c>
      <c r="O239" s="3" t="str" cm="1">
        <f t="array" ref="O239" xml:space="preserve"> _xlfn.SWITCH(Sales[[#This Row],[Subscription Type]],"Basic", "10",,"Premium","10","Business","25","Enterprise","27")</f>
        <v>27</v>
      </c>
      <c r="P239" s="3">
        <f xml:space="preserve"> IF(Sales[[#This Row],[Number of Users]]-Sales[[#This Row],[Licenses Bought]] &gt; 0,Sales[[#This Row],[Number of Users]]-Sales[[#This Row],[Licenses Bought]],0)</f>
        <v>8</v>
      </c>
      <c r="Q239" s="3">
        <f>IF(Sales[[#This Row],[Sales Month]]=MAX(Sales[Sales Month]),Sales[[#This Row],[Upsell $ Per Non-Paying User]]*Sales[[#This Row],[Non-Paying Users]],0)</f>
        <v>0</v>
      </c>
      <c r="R239" s="3" t="str" cm="1">
        <f t="array" ref="R239" xml:space="preserve"> _xlfn.IFS(Sales[[#This Row],[Current Upsell $]]=0," ",Sales[[#This Row],[Current Upsell $]]&gt;=400,"high",Sales[[#This Row],[Current Upsell $]]&gt;=100,"medium",Sales[[#This Row],[Current Upsell $]]&lt;100,"low")</f>
        <v xml:space="preserve"> </v>
      </c>
      <c r="S239" s="3" t="str">
        <f xml:space="preserve"> IF(Sales[[#This Row],[Current Upsell $]]&gt;0,_xlfn.CONCAT(Sales[[#This Row],[Subscription Type]],"  ",Sales[[#This Row],[Upsell Priority]],"  ",TEXT(Sales[[#This Row],[Current Upsell $]],"$#"))," ")</f>
        <v xml:space="preserve"> </v>
      </c>
      <c r="T239" s="3"/>
      <c r="U239" s="1"/>
    </row>
    <row r="240" spans="1:21" x14ac:dyDescent="0.3">
      <c r="A240">
        <v>100017</v>
      </c>
      <c r="B240" t="s">
        <v>1</v>
      </c>
      <c r="D240" s="1"/>
      <c r="E240" s="1"/>
      <c r="F240" s="3">
        <v>68</v>
      </c>
      <c r="G240" s="3">
        <v>60</v>
      </c>
      <c r="H240" s="1">
        <v>43922</v>
      </c>
      <c r="I240" s="1">
        <v>44378</v>
      </c>
      <c r="J240">
        <v>15</v>
      </c>
      <c r="K240">
        <v>0</v>
      </c>
      <c r="L240" s="1">
        <v>44317</v>
      </c>
      <c r="M240" s="3">
        <f>IF(Sales[[#This Row],[Sales Amount]] = 0, 0,N240 / F240)</f>
        <v>25</v>
      </c>
      <c r="N240" s="3">
        <v>1700</v>
      </c>
      <c r="O240" s="3" t="str" cm="1">
        <f t="array" ref="O240" xml:space="preserve"> _xlfn.SWITCH(Sales[[#This Row],[Subscription Type]],"Basic", "10",,"Premium","10","Business","25","Enterprise","27")</f>
        <v>27</v>
      </c>
      <c r="P240" s="3">
        <f xml:space="preserve"> IF(Sales[[#This Row],[Number of Users]]-Sales[[#This Row],[Licenses Bought]] &gt; 0,Sales[[#This Row],[Number of Users]]-Sales[[#This Row],[Licenses Bought]],0)</f>
        <v>0</v>
      </c>
      <c r="Q240" s="3">
        <f>IF(Sales[[#This Row],[Sales Month]]=MAX(Sales[Sales Month]),Sales[[#This Row],[Upsell $ Per Non-Paying User]]*Sales[[#This Row],[Non-Paying Users]],0)</f>
        <v>0</v>
      </c>
      <c r="R240" s="3" t="str" cm="1">
        <f t="array" ref="R240" xml:space="preserve"> _xlfn.IFS(Sales[[#This Row],[Current Upsell $]]=0," ",Sales[[#This Row],[Current Upsell $]]&gt;=400,"high",Sales[[#This Row],[Current Upsell $]]&gt;=100,"medium",Sales[[#This Row],[Current Upsell $]]&lt;100,"low")</f>
        <v xml:space="preserve"> </v>
      </c>
      <c r="S240" s="3" t="str">
        <f xml:space="preserve"> IF(Sales[[#This Row],[Current Upsell $]]&gt;0,_xlfn.CONCAT(Sales[[#This Row],[Subscription Type]],"  ",Sales[[#This Row],[Upsell Priority]],"  ",TEXT(Sales[[#This Row],[Current Upsell $]],"$#"))," ")</f>
        <v xml:space="preserve"> </v>
      </c>
      <c r="T240" s="3"/>
      <c r="U240" s="1"/>
    </row>
    <row r="241" spans="1:21" x14ac:dyDescent="0.3">
      <c r="A241">
        <v>100017</v>
      </c>
      <c r="B241" t="s">
        <v>1</v>
      </c>
      <c r="D241" s="1"/>
      <c r="E241" s="1"/>
      <c r="F241" s="3">
        <v>68</v>
      </c>
      <c r="G241" s="3">
        <v>92</v>
      </c>
      <c r="H241" s="1">
        <v>43922</v>
      </c>
      <c r="I241" s="1">
        <v>44378</v>
      </c>
      <c r="J241">
        <v>15</v>
      </c>
      <c r="K241">
        <v>0</v>
      </c>
      <c r="L241" s="1">
        <v>44348</v>
      </c>
      <c r="M241" s="3">
        <f>IF(Sales[[#This Row],[Sales Amount]] = 0, 0,N241 / F241)</f>
        <v>25</v>
      </c>
      <c r="N241" s="3">
        <v>1700</v>
      </c>
      <c r="O241" s="3" t="str" cm="1">
        <f t="array" ref="O241" xml:space="preserve"> _xlfn.SWITCH(Sales[[#This Row],[Subscription Type]],"Basic", "10",,"Premium","10","Business","25","Enterprise","27")</f>
        <v>27</v>
      </c>
      <c r="P241" s="3">
        <f xml:space="preserve"> IF(Sales[[#This Row],[Number of Users]]-Sales[[#This Row],[Licenses Bought]] &gt; 0,Sales[[#This Row],[Number of Users]]-Sales[[#This Row],[Licenses Bought]],0)</f>
        <v>24</v>
      </c>
      <c r="Q241" s="3">
        <f>IF(Sales[[#This Row],[Sales Month]]=MAX(Sales[Sales Month]),Sales[[#This Row],[Upsell $ Per Non-Paying User]]*Sales[[#This Row],[Non-Paying Users]],0)</f>
        <v>648</v>
      </c>
      <c r="R241" s="3" t="str" cm="1">
        <f t="array" ref="R241" xml:space="preserve"> _xlfn.IFS(Sales[[#This Row],[Current Upsell $]]=0," ",Sales[[#This Row],[Current Upsell $]]&gt;=400,"high",Sales[[#This Row],[Current Upsell $]]&gt;=100,"medium",Sales[[#This Row],[Current Upsell $]]&lt;100,"low")</f>
        <v>high</v>
      </c>
      <c r="S241" s="3" t="str">
        <f xml:space="preserve"> IF(Sales[[#This Row],[Current Upsell $]]&gt;0,_xlfn.CONCAT(Sales[[#This Row],[Subscription Type]],"  ",Sales[[#This Row],[Upsell Priority]],"  ",TEXT(Sales[[#This Row],[Current Upsell $]],"$#"))," ")</f>
        <v>Business  high  $648</v>
      </c>
      <c r="T241" s="3"/>
      <c r="U241" s="1"/>
    </row>
    <row r="242" spans="1:21" x14ac:dyDescent="0.3">
      <c r="A242">
        <v>100018</v>
      </c>
      <c r="B242" t="s">
        <v>3</v>
      </c>
      <c r="D242" s="1"/>
      <c r="E242" s="1"/>
      <c r="F242" s="3">
        <v>0</v>
      </c>
      <c r="G242" s="3">
        <v>62</v>
      </c>
      <c r="H242" s="1">
        <v>43922</v>
      </c>
      <c r="I242" s="1">
        <v>44378</v>
      </c>
      <c r="J242">
        <v>15</v>
      </c>
      <c r="K242">
        <v>0</v>
      </c>
      <c r="L242" s="1">
        <v>43922</v>
      </c>
      <c r="M242" s="3">
        <f>IF(Sales[[#This Row],[Sales Amount]] = 0, 0,N242 / F242)</f>
        <v>0</v>
      </c>
      <c r="N242" s="3">
        <v>0</v>
      </c>
      <c r="O242" s="3" t="str" cm="1">
        <f t="array" ref="O242" xml:space="preserve"> _xlfn.SWITCH(Sales[[#This Row],[Subscription Type]],"Basic", "10",,"Premium","10","Business","25","Enterprise","27")</f>
        <v>10</v>
      </c>
      <c r="P242" s="3">
        <f xml:space="preserve"> IF(Sales[[#This Row],[Number of Users]]-Sales[[#This Row],[Licenses Bought]] &gt; 0,Sales[[#This Row],[Number of Users]]-Sales[[#This Row],[Licenses Bought]],0)</f>
        <v>62</v>
      </c>
      <c r="Q242" s="3">
        <f>IF(Sales[[#This Row],[Sales Month]]=MAX(Sales[Sales Month]),Sales[[#This Row],[Upsell $ Per Non-Paying User]]*Sales[[#This Row],[Non-Paying Users]],0)</f>
        <v>0</v>
      </c>
      <c r="R242" s="3" t="str" cm="1">
        <f t="array" ref="R242" xml:space="preserve"> _xlfn.IFS(Sales[[#This Row],[Current Upsell $]]=0," ",Sales[[#This Row],[Current Upsell $]]&gt;=400,"high",Sales[[#This Row],[Current Upsell $]]&gt;=100,"medium",Sales[[#This Row],[Current Upsell $]]&lt;100,"low")</f>
        <v xml:space="preserve"> </v>
      </c>
      <c r="S242" s="3" t="str">
        <f xml:space="preserve"> IF(Sales[[#This Row],[Current Upsell $]]&gt;0,_xlfn.CONCAT(Sales[[#This Row],[Subscription Type]],"  ",Sales[[#This Row],[Upsell Priority]],"  ",TEXT(Sales[[#This Row],[Current Upsell $]],"$#"))," ")</f>
        <v xml:space="preserve"> </v>
      </c>
      <c r="T242" s="3"/>
      <c r="U242" s="1"/>
    </row>
    <row r="243" spans="1:21" x14ac:dyDescent="0.3">
      <c r="A243">
        <v>100018</v>
      </c>
      <c r="B243" t="s">
        <v>1</v>
      </c>
      <c r="D243" s="1"/>
      <c r="E243" s="1"/>
      <c r="F243" s="3">
        <v>35</v>
      </c>
      <c r="G243" s="3">
        <v>73</v>
      </c>
      <c r="H243" s="1">
        <v>43922</v>
      </c>
      <c r="I243" s="1">
        <v>44378</v>
      </c>
      <c r="J243">
        <v>15</v>
      </c>
      <c r="K243">
        <v>0</v>
      </c>
      <c r="L243" s="1">
        <v>43952</v>
      </c>
      <c r="M243" s="3">
        <f>IF(Sales[[#This Row],[Sales Amount]] = 0, 0,N243 / F243)</f>
        <v>25</v>
      </c>
      <c r="N243" s="3">
        <v>875</v>
      </c>
      <c r="O243" s="3" t="str" cm="1">
        <f t="array" ref="O243" xml:space="preserve"> _xlfn.SWITCH(Sales[[#This Row],[Subscription Type]],"Basic", "10",,"Premium","10","Business","25","Enterprise","27")</f>
        <v>27</v>
      </c>
      <c r="P243" s="3">
        <f xml:space="preserve"> IF(Sales[[#This Row],[Number of Users]]-Sales[[#This Row],[Licenses Bought]] &gt; 0,Sales[[#This Row],[Number of Users]]-Sales[[#This Row],[Licenses Bought]],0)</f>
        <v>38</v>
      </c>
      <c r="Q243" s="3">
        <f>IF(Sales[[#This Row],[Sales Month]]=MAX(Sales[Sales Month]),Sales[[#This Row],[Upsell $ Per Non-Paying User]]*Sales[[#This Row],[Non-Paying Users]],0)</f>
        <v>0</v>
      </c>
      <c r="R243" s="3" t="str" cm="1">
        <f t="array" ref="R243" xml:space="preserve"> _xlfn.IFS(Sales[[#This Row],[Current Upsell $]]=0," ",Sales[[#This Row],[Current Upsell $]]&gt;=400,"high",Sales[[#This Row],[Current Upsell $]]&gt;=100,"medium",Sales[[#This Row],[Current Upsell $]]&lt;100,"low")</f>
        <v xml:space="preserve"> </v>
      </c>
      <c r="S243" s="3" t="str">
        <f xml:space="preserve"> IF(Sales[[#This Row],[Current Upsell $]]&gt;0,_xlfn.CONCAT(Sales[[#This Row],[Subscription Type]],"  ",Sales[[#This Row],[Upsell Priority]],"  ",TEXT(Sales[[#This Row],[Current Upsell $]],"$#"))," ")</f>
        <v xml:space="preserve"> </v>
      </c>
      <c r="T243" s="3"/>
      <c r="U243" s="1"/>
    </row>
    <row r="244" spans="1:21" x14ac:dyDescent="0.3">
      <c r="A244">
        <v>100018</v>
      </c>
      <c r="B244" t="s">
        <v>1</v>
      </c>
      <c r="D244" s="1"/>
      <c r="E244" s="1"/>
      <c r="F244" s="3">
        <v>32</v>
      </c>
      <c r="G244" s="3">
        <v>69</v>
      </c>
      <c r="H244" s="1">
        <v>43922</v>
      </c>
      <c r="I244" s="1">
        <v>44378</v>
      </c>
      <c r="J244">
        <v>15</v>
      </c>
      <c r="K244">
        <v>0</v>
      </c>
      <c r="L244" s="1">
        <v>43983</v>
      </c>
      <c r="M244" s="3">
        <f>IF(Sales[[#This Row],[Sales Amount]] = 0, 0,N244 / F244)</f>
        <v>25</v>
      </c>
      <c r="N244" s="3">
        <v>800</v>
      </c>
      <c r="O244" s="3" t="str" cm="1">
        <f t="array" ref="O244" xml:space="preserve"> _xlfn.SWITCH(Sales[[#This Row],[Subscription Type]],"Basic", "10",,"Premium","10","Business","25","Enterprise","27")</f>
        <v>27</v>
      </c>
      <c r="P244" s="3">
        <f xml:space="preserve"> IF(Sales[[#This Row],[Number of Users]]-Sales[[#This Row],[Licenses Bought]] &gt; 0,Sales[[#This Row],[Number of Users]]-Sales[[#This Row],[Licenses Bought]],0)</f>
        <v>37</v>
      </c>
      <c r="Q244" s="3">
        <f>IF(Sales[[#This Row],[Sales Month]]=MAX(Sales[Sales Month]),Sales[[#This Row],[Upsell $ Per Non-Paying User]]*Sales[[#This Row],[Non-Paying Users]],0)</f>
        <v>0</v>
      </c>
      <c r="R244" s="3" t="str" cm="1">
        <f t="array" ref="R244" xml:space="preserve"> _xlfn.IFS(Sales[[#This Row],[Current Upsell $]]=0," ",Sales[[#This Row],[Current Upsell $]]&gt;=400,"high",Sales[[#This Row],[Current Upsell $]]&gt;=100,"medium",Sales[[#This Row],[Current Upsell $]]&lt;100,"low")</f>
        <v xml:space="preserve"> </v>
      </c>
      <c r="S244" s="3" t="str">
        <f xml:space="preserve"> IF(Sales[[#This Row],[Current Upsell $]]&gt;0,_xlfn.CONCAT(Sales[[#This Row],[Subscription Type]],"  ",Sales[[#This Row],[Upsell Priority]],"  ",TEXT(Sales[[#This Row],[Current Upsell $]],"$#"))," ")</f>
        <v xml:space="preserve"> </v>
      </c>
      <c r="T244" s="3"/>
      <c r="U244" s="1"/>
    </row>
    <row r="245" spans="1:21" x14ac:dyDescent="0.3">
      <c r="A245">
        <v>100018</v>
      </c>
      <c r="B245" t="s">
        <v>1</v>
      </c>
      <c r="D245" s="1"/>
      <c r="E245" s="1"/>
      <c r="F245" s="3">
        <v>58</v>
      </c>
      <c r="G245" s="3">
        <v>70</v>
      </c>
      <c r="H245" s="1">
        <v>43922</v>
      </c>
      <c r="I245" s="1">
        <v>44378</v>
      </c>
      <c r="J245">
        <v>15</v>
      </c>
      <c r="K245">
        <v>0</v>
      </c>
      <c r="L245" s="1">
        <v>44013</v>
      </c>
      <c r="M245" s="3">
        <f>IF(Sales[[#This Row],[Sales Amount]] = 0, 0,N245 / F245)</f>
        <v>25</v>
      </c>
      <c r="N245" s="3">
        <v>1450</v>
      </c>
      <c r="O245" s="3" t="str" cm="1">
        <f t="array" ref="O245" xml:space="preserve"> _xlfn.SWITCH(Sales[[#This Row],[Subscription Type]],"Basic", "10",,"Premium","10","Business","25","Enterprise","27")</f>
        <v>27</v>
      </c>
      <c r="P245" s="3">
        <f xml:space="preserve"> IF(Sales[[#This Row],[Number of Users]]-Sales[[#This Row],[Licenses Bought]] &gt; 0,Sales[[#This Row],[Number of Users]]-Sales[[#This Row],[Licenses Bought]],0)</f>
        <v>12</v>
      </c>
      <c r="Q245" s="3">
        <f>IF(Sales[[#This Row],[Sales Month]]=MAX(Sales[Sales Month]),Sales[[#This Row],[Upsell $ Per Non-Paying User]]*Sales[[#This Row],[Non-Paying Users]],0)</f>
        <v>0</v>
      </c>
      <c r="R245" s="3" t="str" cm="1">
        <f t="array" ref="R245" xml:space="preserve"> _xlfn.IFS(Sales[[#This Row],[Current Upsell $]]=0," ",Sales[[#This Row],[Current Upsell $]]&gt;=400,"high",Sales[[#This Row],[Current Upsell $]]&gt;=100,"medium",Sales[[#This Row],[Current Upsell $]]&lt;100,"low")</f>
        <v xml:space="preserve"> </v>
      </c>
      <c r="S245" s="3" t="str">
        <f xml:space="preserve"> IF(Sales[[#This Row],[Current Upsell $]]&gt;0,_xlfn.CONCAT(Sales[[#This Row],[Subscription Type]],"  ",Sales[[#This Row],[Upsell Priority]],"  ",TEXT(Sales[[#This Row],[Current Upsell $]],"$#"))," ")</f>
        <v xml:space="preserve"> </v>
      </c>
      <c r="T245" s="3"/>
      <c r="U245" s="1"/>
    </row>
    <row r="246" spans="1:21" x14ac:dyDescent="0.3">
      <c r="A246">
        <v>100018</v>
      </c>
      <c r="B246" t="s">
        <v>1</v>
      </c>
      <c r="D246" s="1"/>
      <c r="E246" s="1"/>
      <c r="F246" s="3">
        <v>58</v>
      </c>
      <c r="G246" s="3">
        <v>67</v>
      </c>
      <c r="H246" s="1">
        <v>43922</v>
      </c>
      <c r="I246" s="1">
        <v>44378</v>
      </c>
      <c r="J246">
        <v>15</v>
      </c>
      <c r="K246">
        <v>0</v>
      </c>
      <c r="L246" s="1">
        <v>44044</v>
      </c>
      <c r="M246" s="3">
        <f>IF(Sales[[#This Row],[Sales Amount]] = 0, 0,N246 / F246)</f>
        <v>25</v>
      </c>
      <c r="N246" s="3">
        <v>1450</v>
      </c>
      <c r="O246" s="3" t="str" cm="1">
        <f t="array" ref="O246" xml:space="preserve"> _xlfn.SWITCH(Sales[[#This Row],[Subscription Type]],"Basic", "10",,"Premium","10","Business","25","Enterprise","27")</f>
        <v>27</v>
      </c>
      <c r="P246" s="3">
        <f xml:space="preserve"> IF(Sales[[#This Row],[Number of Users]]-Sales[[#This Row],[Licenses Bought]] &gt; 0,Sales[[#This Row],[Number of Users]]-Sales[[#This Row],[Licenses Bought]],0)</f>
        <v>9</v>
      </c>
      <c r="Q246" s="3">
        <f>IF(Sales[[#This Row],[Sales Month]]=MAX(Sales[Sales Month]),Sales[[#This Row],[Upsell $ Per Non-Paying User]]*Sales[[#This Row],[Non-Paying Users]],0)</f>
        <v>0</v>
      </c>
      <c r="R246" s="3" t="str" cm="1">
        <f t="array" ref="R246" xml:space="preserve"> _xlfn.IFS(Sales[[#This Row],[Current Upsell $]]=0," ",Sales[[#This Row],[Current Upsell $]]&gt;=400,"high",Sales[[#This Row],[Current Upsell $]]&gt;=100,"medium",Sales[[#This Row],[Current Upsell $]]&lt;100,"low")</f>
        <v xml:space="preserve"> </v>
      </c>
      <c r="S246" s="3" t="str">
        <f xml:space="preserve"> IF(Sales[[#This Row],[Current Upsell $]]&gt;0,_xlfn.CONCAT(Sales[[#This Row],[Subscription Type]],"  ",Sales[[#This Row],[Upsell Priority]],"  ",TEXT(Sales[[#This Row],[Current Upsell $]],"$#"))," ")</f>
        <v xml:space="preserve"> </v>
      </c>
      <c r="T246" s="3"/>
      <c r="U246" s="1"/>
    </row>
    <row r="247" spans="1:21" x14ac:dyDescent="0.3">
      <c r="A247">
        <v>100018</v>
      </c>
      <c r="B247" t="s">
        <v>1</v>
      </c>
      <c r="D247" s="1"/>
      <c r="E247" s="1"/>
      <c r="F247" s="3">
        <v>58</v>
      </c>
      <c r="G247" s="3">
        <v>63</v>
      </c>
      <c r="H247" s="1">
        <v>43922</v>
      </c>
      <c r="I247" s="1">
        <v>44378</v>
      </c>
      <c r="J247">
        <v>15</v>
      </c>
      <c r="K247">
        <v>0</v>
      </c>
      <c r="L247" s="1">
        <v>44075</v>
      </c>
      <c r="M247" s="3">
        <f>IF(Sales[[#This Row],[Sales Amount]] = 0, 0,N247 / F247)</f>
        <v>25</v>
      </c>
      <c r="N247" s="3">
        <v>1450</v>
      </c>
      <c r="O247" s="3" t="str" cm="1">
        <f t="array" ref="O247" xml:space="preserve"> _xlfn.SWITCH(Sales[[#This Row],[Subscription Type]],"Basic", "10",,"Premium","10","Business","25","Enterprise","27")</f>
        <v>27</v>
      </c>
      <c r="P247" s="3">
        <f xml:space="preserve"> IF(Sales[[#This Row],[Number of Users]]-Sales[[#This Row],[Licenses Bought]] &gt; 0,Sales[[#This Row],[Number of Users]]-Sales[[#This Row],[Licenses Bought]],0)</f>
        <v>5</v>
      </c>
      <c r="Q247" s="3">
        <f>IF(Sales[[#This Row],[Sales Month]]=MAX(Sales[Sales Month]),Sales[[#This Row],[Upsell $ Per Non-Paying User]]*Sales[[#This Row],[Non-Paying Users]],0)</f>
        <v>0</v>
      </c>
      <c r="R247" s="3" t="str" cm="1">
        <f t="array" ref="R247" xml:space="preserve"> _xlfn.IFS(Sales[[#This Row],[Current Upsell $]]=0," ",Sales[[#This Row],[Current Upsell $]]&gt;=400,"high",Sales[[#This Row],[Current Upsell $]]&gt;=100,"medium",Sales[[#This Row],[Current Upsell $]]&lt;100,"low")</f>
        <v xml:space="preserve"> </v>
      </c>
      <c r="S247" s="3" t="str">
        <f xml:space="preserve"> IF(Sales[[#This Row],[Current Upsell $]]&gt;0,_xlfn.CONCAT(Sales[[#This Row],[Subscription Type]],"  ",Sales[[#This Row],[Upsell Priority]],"  ",TEXT(Sales[[#This Row],[Current Upsell $]],"$#"))," ")</f>
        <v xml:space="preserve"> </v>
      </c>
      <c r="T247" s="3"/>
      <c r="U247" s="1"/>
    </row>
    <row r="248" spans="1:21" x14ac:dyDescent="0.3">
      <c r="A248">
        <v>100018</v>
      </c>
      <c r="B248" t="s">
        <v>1</v>
      </c>
      <c r="D248" s="1"/>
      <c r="E248" s="1"/>
      <c r="F248" s="3">
        <v>58</v>
      </c>
      <c r="G248" s="3">
        <v>64</v>
      </c>
      <c r="H248" s="1">
        <v>43922</v>
      </c>
      <c r="I248" s="1">
        <v>44378</v>
      </c>
      <c r="J248">
        <v>15</v>
      </c>
      <c r="K248">
        <v>0</v>
      </c>
      <c r="L248" s="1">
        <v>44105</v>
      </c>
      <c r="M248" s="3">
        <f>IF(Sales[[#This Row],[Sales Amount]] = 0, 0,N248 / F248)</f>
        <v>25</v>
      </c>
      <c r="N248" s="3">
        <v>1450</v>
      </c>
      <c r="O248" s="3" t="str" cm="1">
        <f t="array" ref="O248" xml:space="preserve"> _xlfn.SWITCH(Sales[[#This Row],[Subscription Type]],"Basic", "10",,"Premium","10","Business","25","Enterprise","27")</f>
        <v>27</v>
      </c>
      <c r="P248" s="3">
        <f xml:space="preserve"> IF(Sales[[#This Row],[Number of Users]]-Sales[[#This Row],[Licenses Bought]] &gt; 0,Sales[[#This Row],[Number of Users]]-Sales[[#This Row],[Licenses Bought]],0)</f>
        <v>6</v>
      </c>
      <c r="Q248" s="3">
        <f>IF(Sales[[#This Row],[Sales Month]]=MAX(Sales[Sales Month]),Sales[[#This Row],[Upsell $ Per Non-Paying User]]*Sales[[#This Row],[Non-Paying Users]],0)</f>
        <v>0</v>
      </c>
      <c r="R248" s="3" t="str" cm="1">
        <f t="array" ref="R248" xml:space="preserve"> _xlfn.IFS(Sales[[#This Row],[Current Upsell $]]=0," ",Sales[[#This Row],[Current Upsell $]]&gt;=400,"high",Sales[[#This Row],[Current Upsell $]]&gt;=100,"medium",Sales[[#This Row],[Current Upsell $]]&lt;100,"low")</f>
        <v xml:space="preserve"> </v>
      </c>
      <c r="S248" s="3" t="str">
        <f xml:space="preserve"> IF(Sales[[#This Row],[Current Upsell $]]&gt;0,_xlfn.CONCAT(Sales[[#This Row],[Subscription Type]],"  ",Sales[[#This Row],[Upsell Priority]],"  ",TEXT(Sales[[#This Row],[Current Upsell $]],"$#"))," ")</f>
        <v xml:space="preserve"> </v>
      </c>
      <c r="T248" s="3"/>
      <c r="U248" s="1"/>
    </row>
    <row r="249" spans="1:21" x14ac:dyDescent="0.3">
      <c r="A249">
        <v>100018</v>
      </c>
      <c r="B249" t="s">
        <v>1</v>
      </c>
      <c r="D249" s="1"/>
      <c r="E249" s="1"/>
      <c r="F249" s="3">
        <v>58</v>
      </c>
      <c r="G249" s="3">
        <v>86</v>
      </c>
      <c r="H249" s="1">
        <v>43922</v>
      </c>
      <c r="I249" s="1">
        <v>44378</v>
      </c>
      <c r="J249">
        <v>15</v>
      </c>
      <c r="K249">
        <v>0</v>
      </c>
      <c r="L249" s="1">
        <v>44136</v>
      </c>
      <c r="M249" s="3">
        <f>IF(Sales[[#This Row],[Sales Amount]] = 0, 0,N249 / F249)</f>
        <v>25</v>
      </c>
      <c r="N249" s="3">
        <v>1450</v>
      </c>
      <c r="O249" s="3" t="str" cm="1">
        <f t="array" ref="O249" xml:space="preserve"> _xlfn.SWITCH(Sales[[#This Row],[Subscription Type]],"Basic", "10",,"Premium","10","Business","25","Enterprise","27")</f>
        <v>27</v>
      </c>
      <c r="P249" s="3">
        <f xml:space="preserve"> IF(Sales[[#This Row],[Number of Users]]-Sales[[#This Row],[Licenses Bought]] &gt; 0,Sales[[#This Row],[Number of Users]]-Sales[[#This Row],[Licenses Bought]],0)</f>
        <v>28</v>
      </c>
      <c r="Q249" s="3">
        <f>IF(Sales[[#This Row],[Sales Month]]=MAX(Sales[Sales Month]),Sales[[#This Row],[Upsell $ Per Non-Paying User]]*Sales[[#This Row],[Non-Paying Users]],0)</f>
        <v>0</v>
      </c>
      <c r="R249" s="3" t="str" cm="1">
        <f t="array" ref="R249" xml:space="preserve"> _xlfn.IFS(Sales[[#This Row],[Current Upsell $]]=0," ",Sales[[#This Row],[Current Upsell $]]&gt;=400,"high",Sales[[#This Row],[Current Upsell $]]&gt;=100,"medium",Sales[[#This Row],[Current Upsell $]]&lt;100,"low")</f>
        <v xml:space="preserve"> </v>
      </c>
      <c r="S249" s="3" t="str">
        <f xml:space="preserve"> IF(Sales[[#This Row],[Current Upsell $]]&gt;0,_xlfn.CONCAT(Sales[[#This Row],[Subscription Type]],"  ",Sales[[#This Row],[Upsell Priority]],"  ",TEXT(Sales[[#This Row],[Current Upsell $]],"$#"))," ")</f>
        <v xml:space="preserve"> </v>
      </c>
      <c r="T249" s="3"/>
      <c r="U249" s="1"/>
    </row>
    <row r="250" spans="1:21" x14ac:dyDescent="0.3">
      <c r="A250">
        <v>100018</v>
      </c>
      <c r="B250" t="s">
        <v>1</v>
      </c>
      <c r="D250" s="1"/>
      <c r="E250" s="1"/>
      <c r="F250" s="3">
        <v>58</v>
      </c>
      <c r="G250" s="3">
        <v>79</v>
      </c>
      <c r="H250" s="1">
        <v>43922</v>
      </c>
      <c r="I250" s="1">
        <v>44378</v>
      </c>
      <c r="J250">
        <v>15</v>
      </c>
      <c r="K250">
        <v>0</v>
      </c>
      <c r="L250" s="1">
        <v>44166</v>
      </c>
      <c r="M250" s="3">
        <f>IF(Sales[[#This Row],[Sales Amount]] = 0, 0,N250 / F250)</f>
        <v>25</v>
      </c>
      <c r="N250" s="3">
        <v>1450</v>
      </c>
      <c r="O250" s="3" t="str" cm="1">
        <f t="array" ref="O250" xml:space="preserve"> _xlfn.SWITCH(Sales[[#This Row],[Subscription Type]],"Basic", "10",,"Premium","10","Business","25","Enterprise","27")</f>
        <v>27</v>
      </c>
      <c r="P250" s="3">
        <f xml:space="preserve"> IF(Sales[[#This Row],[Number of Users]]-Sales[[#This Row],[Licenses Bought]] &gt; 0,Sales[[#This Row],[Number of Users]]-Sales[[#This Row],[Licenses Bought]],0)</f>
        <v>21</v>
      </c>
      <c r="Q250" s="3">
        <f>IF(Sales[[#This Row],[Sales Month]]=MAX(Sales[Sales Month]),Sales[[#This Row],[Upsell $ Per Non-Paying User]]*Sales[[#This Row],[Non-Paying Users]],0)</f>
        <v>0</v>
      </c>
      <c r="R250" s="3" t="str" cm="1">
        <f t="array" ref="R250" xml:space="preserve"> _xlfn.IFS(Sales[[#This Row],[Current Upsell $]]=0," ",Sales[[#This Row],[Current Upsell $]]&gt;=400,"high",Sales[[#This Row],[Current Upsell $]]&gt;=100,"medium",Sales[[#This Row],[Current Upsell $]]&lt;100,"low")</f>
        <v xml:space="preserve"> </v>
      </c>
      <c r="S250" s="3" t="str">
        <f xml:space="preserve"> IF(Sales[[#This Row],[Current Upsell $]]&gt;0,_xlfn.CONCAT(Sales[[#This Row],[Subscription Type]],"  ",Sales[[#This Row],[Upsell Priority]],"  ",TEXT(Sales[[#This Row],[Current Upsell $]],"$#"))," ")</f>
        <v xml:space="preserve"> </v>
      </c>
      <c r="T250" s="3"/>
      <c r="U250" s="1"/>
    </row>
    <row r="251" spans="1:21" x14ac:dyDescent="0.3">
      <c r="A251">
        <v>100018</v>
      </c>
      <c r="B251" t="s">
        <v>1</v>
      </c>
      <c r="D251" s="1"/>
      <c r="E251" s="1"/>
      <c r="F251" s="3">
        <v>58</v>
      </c>
      <c r="G251" s="3">
        <v>84</v>
      </c>
      <c r="H251" s="1">
        <v>43922</v>
      </c>
      <c r="I251" s="1">
        <v>44378</v>
      </c>
      <c r="J251">
        <v>15</v>
      </c>
      <c r="K251">
        <v>0</v>
      </c>
      <c r="L251" s="1">
        <v>44197</v>
      </c>
      <c r="M251" s="3">
        <f>IF(Sales[[#This Row],[Sales Amount]] = 0, 0,N251 / F251)</f>
        <v>25</v>
      </c>
      <c r="N251" s="3">
        <v>1450</v>
      </c>
      <c r="O251" s="3" t="str" cm="1">
        <f t="array" ref="O251" xml:space="preserve"> _xlfn.SWITCH(Sales[[#This Row],[Subscription Type]],"Basic", "10",,"Premium","10","Business","25","Enterprise","27")</f>
        <v>27</v>
      </c>
      <c r="P251" s="3">
        <f xml:space="preserve"> IF(Sales[[#This Row],[Number of Users]]-Sales[[#This Row],[Licenses Bought]] &gt; 0,Sales[[#This Row],[Number of Users]]-Sales[[#This Row],[Licenses Bought]],0)</f>
        <v>26</v>
      </c>
      <c r="Q251" s="3">
        <f>IF(Sales[[#This Row],[Sales Month]]=MAX(Sales[Sales Month]),Sales[[#This Row],[Upsell $ Per Non-Paying User]]*Sales[[#This Row],[Non-Paying Users]],0)</f>
        <v>0</v>
      </c>
      <c r="R251" s="3" t="str" cm="1">
        <f t="array" ref="R251" xml:space="preserve"> _xlfn.IFS(Sales[[#This Row],[Current Upsell $]]=0," ",Sales[[#This Row],[Current Upsell $]]&gt;=400,"high",Sales[[#This Row],[Current Upsell $]]&gt;=100,"medium",Sales[[#This Row],[Current Upsell $]]&lt;100,"low")</f>
        <v xml:space="preserve"> </v>
      </c>
      <c r="S251" s="3" t="str">
        <f xml:space="preserve"> IF(Sales[[#This Row],[Current Upsell $]]&gt;0,_xlfn.CONCAT(Sales[[#This Row],[Subscription Type]],"  ",Sales[[#This Row],[Upsell Priority]],"  ",TEXT(Sales[[#This Row],[Current Upsell $]],"$#"))," ")</f>
        <v xml:space="preserve"> </v>
      </c>
      <c r="T251" s="3"/>
      <c r="U251" s="1"/>
    </row>
    <row r="252" spans="1:21" x14ac:dyDescent="0.3">
      <c r="A252">
        <v>100018</v>
      </c>
      <c r="B252" t="s">
        <v>1</v>
      </c>
      <c r="D252" s="1"/>
      <c r="E252" s="1"/>
      <c r="F252" s="3">
        <v>58</v>
      </c>
      <c r="G252" s="3">
        <v>91</v>
      </c>
      <c r="H252" s="1">
        <v>43922</v>
      </c>
      <c r="I252" s="1">
        <v>44378</v>
      </c>
      <c r="J252">
        <v>15</v>
      </c>
      <c r="K252">
        <v>0</v>
      </c>
      <c r="L252" s="1">
        <v>44228</v>
      </c>
      <c r="M252" s="3">
        <f>IF(Sales[[#This Row],[Sales Amount]] = 0, 0,N252 / F252)</f>
        <v>25</v>
      </c>
      <c r="N252" s="3">
        <v>1450</v>
      </c>
      <c r="O252" s="3" t="str" cm="1">
        <f t="array" ref="O252" xml:space="preserve"> _xlfn.SWITCH(Sales[[#This Row],[Subscription Type]],"Basic", "10",,"Premium","10","Business","25","Enterprise","27")</f>
        <v>27</v>
      </c>
      <c r="P252" s="3">
        <f xml:space="preserve"> IF(Sales[[#This Row],[Number of Users]]-Sales[[#This Row],[Licenses Bought]] &gt; 0,Sales[[#This Row],[Number of Users]]-Sales[[#This Row],[Licenses Bought]],0)</f>
        <v>33</v>
      </c>
      <c r="Q252" s="3">
        <f>IF(Sales[[#This Row],[Sales Month]]=MAX(Sales[Sales Month]),Sales[[#This Row],[Upsell $ Per Non-Paying User]]*Sales[[#This Row],[Non-Paying Users]],0)</f>
        <v>0</v>
      </c>
      <c r="R252" s="3" t="str" cm="1">
        <f t="array" ref="R252" xml:space="preserve"> _xlfn.IFS(Sales[[#This Row],[Current Upsell $]]=0," ",Sales[[#This Row],[Current Upsell $]]&gt;=400,"high",Sales[[#This Row],[Current Upsell $]]&gt;=100,"medium",Sales[[#This Row],[Current Upsell $]]&lt;100,"low")</f>
        <v xml:space="preserve"> </v>
      </c>
      <c r="S252" s="3" t="str">
        <f xml:space="preserve"> IF(Sales[[#This Row],[Current Upsell $]]&gt;0,_xlfn.CONCAT(Sales[[#This Row],[Subscription Type]],"  ",Sales[[#This Row],[Upsell Priority]],"  ",TEXT(Sales[[#This Row],[Current Upsell $]],"$#"))," ")</f>
        <v xml:space="preserve"> </v>
      </c>
      <c r="T252" s="3"/>
      <c r="U252" s="1"/>
    </row>
    <row r="253" spans="1:21" x14ac:dyDescent="0.3">
      <c r="A253">
        <v>100018</v>
      </c>
      <c r="B253" t="s">
        <v>1</v>
      </c>
      <c r="D253" s="1"/>
      <c r="E253" s="1"/>
      <c r="F253" s="3">
        <v>58</v>
      </c>
      <c r="G253" s="3">
        <v>81</v>
      </c>
      <c r="H253" s="1">
        <v>43922</v>
      </c>
      <c r="I253" s="1">
        <v>44378</v>
      </c>
      <c r="J253">
        <v>15</v>
      </c>
      <c r="K253">
        <v>0</v>
      </c>
      <c r="L253" s="1">
        <v>44256</v>
      </c>
      <c r="M253" s="3">
        <f>IF(Sales[[#This Row],[Sales Amount]] = 0, 0,N253 / F253)</f>
        <v>25</v>
      </c>
      <c r="N253" s="3">
        <v>1450</v>
      </c>
      <c r="O253" s="3" t="str" cm="1">
        <f t="array" ref="O253" xml:space="preserve"> _xlfn.SWITCH(Sales[[#This Row],[Subscription Type]],"Basic", "10",,"Premium","10","Business","25","Enterprise","27")</f>
        <v>27</v>
      </c>
      <c r="P253" s="3">
        <f xml:space="preserve"> IF(Sales[[#This Row],[Number of Users]]-Sales[[#This Row],[Licenses Bought]] &gt; 0,Sales[[#This Row],[Number of Users]]-Sales[[#This Row],[Licenses Bought]],0)</f>
        <v>23</v>
      </c>
      <c r="Q253" s="3">
        <f>IF(Sales[[#This Row],[Sales Month]]=MAX(Sales[Sales Month]),Sales[[#This Row],[Upsell $ Per Non-Paying User]]*Sales[[#This Row],[Non-Paying Users]],0)</f>
        <v>0</v>
      </c>
      <c r="R253" s="3" t="str" cm="1">
        <f t="array" ref="R253" xml:space="preserve"> _xlfn.IFS(Sales[[#This Row],[Current Upsell $]]=0," ",Sales[[#This Row],[Current Upsell $]]&gt;=400,"high",Sales[[#This Row],[Current Upsell $]]&gt;=100,"medium",Sales[[#This Row],[Current Upsell $]]&lt;100,"low")</f>
        <v xml:space="preserve"> </v>
      </c>
      <c r="S253" s="3" t="str">
        <f xml:space="preserve"> IF(Sales[[#This Row],[Current Upsell $]]&gt;0,_xlfn.CONCAT(Sales[[#This Row],[Subscription Type]],"  ",Sales[[#This Row],[Upsell Priority]],"  ",TEXT(Sales[[#This Row],[Current Upsell $]],"$#"))," ")</f>
        <v xml:space="preserve"> </v>
      </c>
      <c r="T253" s="3"/>
      <c r="U253" s="1"/>
    </row>
    <row r="254" spans="1:21" x14ac:dyDescent="0.3">
      <c r="A254">
        <v>100018</v>
      </c>
      <c r="B254" t="s">
        <v>1</v>
      </c>
      <c r="D254" s="1"/>
      <c r="E254" s="1"/>
      <c r="F254" s="3">
        <v>58</v>
      </c>
      <c r="G254" s="3">
        <v>79</v>
      </c>
      <c r="H254" s="1">
        <v>43922</v>
      </c>
      <c r="I254" s="1">
        <v>44378</v>
      </c>
      <c r="J254">
        <v>15</v>
      </c>
      <c r="K254">
        <v>0</v>
      </c>
      <c r="L254" s="1">
        <v>44287</v>
      </c>
      <c r="M254" s="3">
        <f>IF(Sales[[#This Row],[Sales Amount]] = 0, 0,N254 / F254)</f>
        <v>25</v>
      </c>
      <c r="N254" s="3">
        <v>1450</v>
      </c>
      <c r="O254" s="3" t="str" cm="1">
        <f t="array" ref="O254" xml:space="preserve"> _xlfn.SWITCH(Sales[[#This Row],[Subscription Type]],"Basic", "10",,"Premium","10","Business","25","Enterprise","27")</f>
        <v>27</v>
      </c>
      <c r="P254" s="3">
        <f xml:space="preserve"> IF(Sales[[#This Row],[Number of Users]]-Sales[[#This Row],[Licenses Bought]] &gt; 0,Sales[[#This Row],[Number of Users]]-Sales[[#This Row],[Licenses Bought]],0)</f>
        <v>21</v>
      </c>
      <c r="Q254" s="3">
        <f>IF(Sales[[#This Row],[Sales Month]]=MAX(Sales[Sales Month]),Sales[[#This Row],[Upsell $ Per Non-Paying User]]*Sales[[#This Row],[Non-Paying Users]],0)</f>
        <v>0</v>
      </c>
      <c r="R254" s="3" t="str" cm="1">
        <f t="array" ref="R254" xml:space="preserve"> _xlfn.IFS(Sales[[#This Row],[Current Upsell $]]=0," ",Sales[[#This Row],[Current Upsell $]]&gt;=400,"high",Sales[[#This Row],[Current Upsell $]]&gt;=100,"medium",Sales[[#This Row],[Current Upsell $]]&lt;100,"low")</f>
        <v xml:space="preserve"> </v>
      </c>
      <c r="S254" s="3" t="str">
        <f xml:space="preserve"> IF(Sales[[#This Row],[Current Upsell $]]&gt;0,_xlfn.CONCAT(Sales[[#This Row],[Subscription Type]],"  ",Sales[[#This Row],[Upsell Priority]],"  ",TEXT(Sales[[#This Row],[Current Upsell $]],"$#"))," ")</f>
        <v xml:space="preserve"> </v>
      </c>
      <c r="T254" s="3"/>
      <c r="U254" s="1"/>
    </row>
    <row r="255" spans="1:21" x14ac:dyDescent="0.3">
      <c r="A255">
        <v>100018</v>
      </c>
      <c r="B255" t="s">
        <v>1</v>
      </c>
      <c r="D255" s="1"/>
      <c r="E255" s="1"/>
      <c r="F255" s="3">
        <v>58</v>
      </c>
      <c r="G255" s="3">
        <v>81</v>
      </c>
      <c r="H255" s="1">
        <v>43922</v>
      </c>
      <c r="I255" s="1">
        <v>44378</v>
      </c>
      <c r="J255">
        <v>15</v>
      </c>
      <c r="K255">
        <v>0</v>
      </c>
      <c r="L255" s="1">
        <v>44317</v>
      </c>
      <c r="M255" s="3">
        <f>IF(Sales[[#This Row],[Sales Amount]] = 0, 0,N255 / F255)</f>
        <v>25</v>
      </c>
      <c r="N255" s="3">
        <v>1450</v>
      </c>
      <c r="O255" s="3" t="str" cm="1">
        <f t="array" ref="O255" xml:space="preserve"> _xlfn.SWITCH(Sales[[#This Row],[Subscription Type]],"Basic", "10",,"Premium","10","Business","25","Enterprise","27")</f>
        <v>27</v>
      </c>
      <c r="P255" s="3">
        <f xml:space="preserve"> IF(Sales[[#This Row],[Number of Users]]-Sales[[#This Row],[Licenses Bought]] &gt; 0,Sales[[#This Row],[Number of Users]]-Sales[[#This Row],[Licenses Bought]],0)</f>
        <v>23</v>
      </c>
      <c r="Q255" s="3">
        <f>IF(Sales[[#This Row],[Sales Month]]=MAX(Sales[Sales Month]),Sales[[#This Row],[Upsell $ Per Non-Paying User]]*Sales[[#This Row],[Non-Paying Users]],0)</f>
        <v>0</v>
      </c>
      <c r="R255" s="3" t="str" cm="1">
        <f t="array" ref="R255" xml:space="preserve"> _xlfn.IFS(Sales[[#This Row],[Current Upsell $]]=0," ",Sales[[#This Row],[Current Upsell $]]&gt;=400,"high",Sales[[#This Row],[Current Upsell $]]&gt;=100,"medium",Sales[[#This Row],[Current Upsell $]]&lt;100,"low")</f>
        <v xml:space="preserve"> </v>
      </c>
      <c r="S255" s="3" t="str">
        <f xml:space="preserve"> IF(Sales[[#This Row],[Current Upsell $]]&gt;0,_xlfn.CONCAT(Sales[[#This Row],[Subscription Type]],"  ",Sales[[#This Row],[Upsell Priority]],"  ",TEXT(Sales[[#This Row],[Current Upsell $]],"$#"))," ")</f>
        <v xml:space="preserve"> </v>
      </c>
      <c r="T255" s="3"/>
      <c r="U255" s="1"/>
    </row>
    <row r="256" spans="1:21" x14ac:dyDescent="0.3">
      <c r="A256">
        <v>100018</v>
      </c>
      <c r="B256" t="s">
        <v>1</v>
      </c>
      <c r="D256" s="1"/>
      <c r="E256" s="1"/>
      <c r="F256" s="3">
        <v>58</v>
      </c>
      <c r="G256" s="3">
        <v>72</v>
      </c>
      <c r="H256" s="1">
        <v>43922</v>
      </c>
      <c r="I256" s="1">
        <v>44378</v>
      </c>
      <c r="J256">
        <v>15</v>
      </c>
      <c r="K256">
        <v>0</v>
      </c>
      <c r="L256" s="1">
        <v>44348</v>
      </c>
      <c r="M256" s="3">
        <f>IF(Sales[[#This Row],[Sales Amount]] = 0, 0,N256 / F256)</f>
        <v>25</v>
      </c>
      <c r="N256" s="3">
        <v>1450</v>
      </c>
      <c r="O256" s="3" t="str" cm="1">
        <f t="array" ref="O256" xml:space="preserve"> _xlfn.SWITCH(Sales[[#This Row],[Subscription Type]],"Basic", "10",,"Premium","10","Business","25","Enterprise","27")</f>
        <v>27</v>
      </c>
      <c r="P256" s="3">
        <f xml:space="preserve"> IF(Sales[[#This Row],[Number of Users]]-Sales[[#This Row],[Licenses Bought]] &gt; 0,Sales[[#This Row],[Number of Users]]-Sales[[#This Row],[Licenses Bought]],0)</f>
        <v>14</v>
      </c>
      <c r="Q256" s="3">
        <f>IF(Sales[[#This Row],[Sales Month]]=MAX(Sales[Sales Month]),Sales[[#This Row],[Upsell $ Per Non-Paying User]]*Sales[[#This Row],[Non-Paying Users]],0)</f>
        <v>378</v>
      </c>
      <c r="R256" s="3" t="str" cm="1">
        <f t="array" ref="R256" xml:space="preserve"> _xlfn.IFS(Sales[[#This Row],[Current Upsell $]]=0," ",Sales[[#This Row],[Current Upsell $]]&gt;=400,"high",Sales[[#This Row],[Current Upsell $]]&gt;=100,"medium",Sales[[#This Row],[Current Upsell $]]&lt;100,"low")</f>
        <v>medium</v>
      </c>
      <c r="S256" s="3" t="str">
        <f xml:space="preserve"> IF(Sales[[#This Row],[Current Upsell $]]&gt;0,_xlfn.CONCAT(Sales[[#This Row],[Subscription Type]],"  ",Sales[[#This Row],[Upsell Priority]],"  ",TEXT(Sales[[#This Row],[Current Upsell $]],"$#"))," ")</f>
        <v>Business  medium  $378</v>
      </c>
      <c r="T256" s="3"/>
      <c r="U256" s="1"/>
    </row>
    <row r="257" spans="1:21" x14ac:dyDescent="0.3">
      <c r="A257">
        <v>100019</v>
      </c>
      <c r="B257" t="s">
        <v>3</v>
      </c>
      <c r="D257" s="1"/>
      <c r="E257" s="1"/>
      <c r="F257" s="3">
        <v>0</v>
      </c>
      <c r="G257" s="3">
        <v>29</v>
      </c>
      <c r="H257" s="1">
        <v>43922</v>
      </c>
      <c r="I257" s="1">
        <v>44378</v>
      </c>
      <c r="J257">
        <v>15</v>
      </c>
      <c r="K257">
        <v>0</v>
      </c>
      <c r="L257" s="1">
        <v>43922</v>
      </c>
      <c r="M257" s="3">
        <f>IF(Sales[[#This Row],[Sales Amount]] = 0, 0,N257 / F257)</f>
        <v>0</v>
      </c>
      <c r="N257" s="3">
        <v>0</v>
      </c>
      <c r="O257" s="3" t="str" cm="1">
        <f t="array" ref="O257" xml:space="preserve"> _xlfn.SWITCH(Sales[[#This Row],[Subscription Type]],"Basic", "10",,"Premium","10","Business","25","Enterprise","27")</f>
        <v>10</v>
      </c>
      <c r="P257" s="3">
        <f xml:space="preserve"> IF(Sales[[#This Row],[Number of Users]]-Sales[[#This Row],[Licenses Bought]] &gt; 0,Sales[[#This Row],[Number of Users]]-Sales[[#This Row],[Licenses Bought]],0)</f>
        <v>29</v>
      </c>
      <c r="Q257" s="3">
        <f>IF(Sales[[#This Row],[Sales Month]]=MAX(Sales[Sales Month]),Sales[[#This Row],[Upsell $ Per Non-Paying User]]*Sales[[#This Row],[Non-Paying Users]],0)</f>
        <v>0</v>
      </c>
      <c r="R257" s="3" t="str" cm="1">
        <f t="array" ref="R257" xml:space="preserve"> _xlfn.IFS(Sales[[#This Row],[Current Upsell $]]=0," ",Sales[[#This Row],[Current Upsell $]]&gt;=400,"high",Sales[[#This Row],[Current Upsell $]]&gt;=100,"medium",Sales[[#This Row],[Current Upsell $]]&lt;100,"low")</f>
        <v xml:space="preserve"> </v>
      </c>
      <c r="S257" s="3" t="str">
        <f xml:space="preserve"> IF(Sales[[#This Row],[Current Upsell $]]&gt;0,_xlfn.CONCAT(Sales[[#This Row],[Subscription Type]],"  ",Sales[[#This Row],[Upsell Priority]],"  ",TEXT(Sales[[#This Row],[Current Upsell $]],"$#"))," ")</f>
        <v xml:space="preserve"> </v>
      </c>
      <c r="T257" s="3"/>
      <c r="U257" s="1"/>
    </row>
    <row r="258" spans="1:21" x14ac:dyDescent="0.3">
      <c r="A258">
        <v>100019</v>
      </c>
      <c r="B258" t="s">
        <v>0</v>
      </c>
      <c r="D258" s="1"/>
      <c r="E258" s="1"/>
      <c r="F258" s="3">
        <v>14</v>
      </c>
      <c r="G258" s="3">
        <v>44</v>
      </c>
      <c r="H258" s="1">
        <v>43922</v>
      </c>
      <c r="I258" s="1">
        <v>44378</v>
      </c>
      <c r="J258">
        <v>15</v>
      </c>
      <c r="K258">
        <v>0</v>
      </c>
      <c r="L258" s="1">
        <v>43952</v>
      </c>
      <c r="M258" s="3">
        <f>IF(Sales[[#This Row],[Sales Amount]] = 0, 0,N258 / F258)</f>
        <v>10</v>
      </c>
      <c r="N258" s="3">
        <v>140</v>
      </c>
      <c r="O258" s="3" t="str" cm="1">
        <f t="array" ref="O258" xml:space="preserve"> _xlfn.SWITCH(Sales[[#This Row],[Subscription Type]],"Basic", "10",,"Premium","10","Business","25","Enterprise","27")</f>
        <v>27</v>
      </c>
      <c r="P258" s="3">
        <f xml:space="preserve"> IF(Sales[[#This Row],[Number of Users]]-Sales[[#This Row],[Licenses Bought]] &gt; 0,Sales[[#This Row],[Number of Users]]-Sales[[#This Row],[Licenses Bought]],0)</f>
        <v>30</v>
      </c>
      <c r="Q258" s="3">
        <f>IF(Sales[[#This Row],[Sales Month]]=MAX(Sales[Sales Month]),Sales[[#This Row],[Upsell $ Per Non-Paying User]]*Sales[[#This Row],[Non-Paying Users]],0)</f>
        <v>0</v>
      </c>
      <c r="R258" s="3" t="str" cm="1">
        <f t="array" ref="R258" xml:space="preserve"> _xlfn.IFS(Sales[[#This Row],[Current Upsell $]]=0," ",Sales[[#This Row],[Current Upsell $]]&gt;=400,"high",Sales[[#This Row],[Current Upsell $]]&gt;=100,"medium",Sales[[#This Row],[Current Upsell $]]&lt;100,"low")</f>
        <v xml:space="preserve"> </v>
      </c>
      <c r="S258" s="3" t="str">
        <f xml:space="preserve"> IF(Sales[[#This Row],[Current Upsell $]]&gt;0,_xlfn.CONCAT(Sales[[#This Row],[Subscription Type]],"  ",Sales[[#This Row],[Upsell Priority]],"  ",TEXT(Sales[[#This Row],[Current Upsell $]],"$#"))," ")</f>
        <v xml:space="preserve"> </v>
      </c>
      <c r="T258" s="3"/>
      <c r="U258" s="1"/>
    </row>
    <row r="259" spans="1:21" x14ac:dyDescent="0.3">
      <c r="A259">
        <v>100019</v>
      </c>
      <c r="B259" t="s">
        <v>0</v>
      </c>
      <c r="D259" s="1"/>
      <c r="E259" s="1"/>
      <c r="F259" s="3">
        <v>28</v>
      </c>
      <c r="G259" s="3">
        <v>38</v>
      </c>
      <c r="H259" s="1">
        <v>43922</v>
      </c>
      <c r="I259" s="1">
        <v>44378</v>
      </c>
      <c r="J259">
        <v>15</v>
      </c>
      <c r="K259">
        <v>0</v>
      </c>
      <c r="L259" s="1">
        <v>43983</v>
      </c>
      <c r="M259" s="3">
        <f>IF(Sales[[#This Row],[Sales Amount]] = 0, 0,N259 / F259)</f>
        <v>10</v>
      </c>
      <c r="N259" s="3">
        <v>280</v>
      </c>
      <c r="O259" s="3" t="str" cm="1">
        <f t="array" ref="O259" xml:space="preserve"> _xlfn.SWITCH(Sales[[#This Row],[Subscription Type]],"Basic", "10",,"Premium","10","Business","25","Enterprise","27")</f>
        <v>27</v>
      </c>
      <c r="P259" s="3">
        <f xml:space="preserve"> IF(Sales[[#This Row],[Number of Users]]-Sales[[#This Row],[Licenses Bought]] &gt; 0,Sales[[#This Row],[Number of Users]]-Sales[[#This Row],[Licenses Bought]],0)</f>
        <v>10</v>
      </c>
      <c r="Q259" s="3">
        <f>IF(Sales[[#This Row],[Sales Month]]=MAX(Sales[Sales Month]),Sales[[#This Row],[Upsell $ Per Non-Paying User]]*Sales[[#This Row],[Non-Paying Users]],0)</f>
        <v>0</v>
      </c>
      <c r="R259" s="3" t="str" cm="1">
        <f t="array" ref="R259" xml:space="preserve"> _xlfn.IFS(Sales[[#This Row],[Current Upsell $]]=0," ",Sales[[#This Row],[Current Upsell $]]&gt;=400,"high",Sales[[#This Row],[Current Upsell $]]&gt;=100,"medium",Sales[[#This Row],[Current Upsell $]]&lt;100,"low")</f>
        <v xml:space="preserve"> </v>
      </c>
      <c r="S259" s="3" t="str">
        <f xml:space="preserve"> IF(Sales[[#This Row],[Current Upsell $]]&gt;0,_xlfn.CONCAT(Sales[[#This Row],[Subscription Type]],"  ",Sales[[#This Row],[Upsell Priority]],"  ",TEXT(Sales[[#This Row],[Current Upsell $]],"$#"))," ")</f>
        <v xml:space="preserve"> </v>
      </c>
      <c r="T259" s="3"/>
      <c r="U259" s="1"/>
    </row>
    <row r="260" spans="1:21" x14ac:dyDescent="0.3">
      <c r="A260">
        <v>100019</v>
      </c>
      <c r="B260" t="s">
        <v>0</v>
      </c>
      <c r="D260" s="1"/>
      <c r="E260" s="1"/>
      <c r="F260" s="3">
        <v>33</v>
      </c>
      <c r="G260" s="3">
        <v>33</v>
      </c>
      <c r="H260" s="1">
        <v>43922</v>
      </c>
      <c r="I260" s="1">
        <v>44378</v>
      </c>
      <c r="J260">
        <v>15</v>
      </c>
      <c r="K260">
        <v>0</v>
      </c>
      <c r="L260" s="1">
        <v>44013</v>
      </c>
      <c r="M260" s="3">
        <f>IF(Sales[[#This Row],[Sales Amount]] = 0, 0,N260 / F260)</f>
        <v>10</v>
      </c>
      <c r="N260" s="3">
        <v>330</v>
      </c>
      <c r="O260" s="3" t="str" cm="1">
        <f t="array" ref="O260" xml:space="preserve"> _xlfn.SWITCH(Sales[[#This Row],[Subscription Type]],"Basic", "10",,"Premium","10","Business","25","Enterprise","27")</f>
        <v>27</v>
      </c>
      <c r="P260" s="3">
        <f xml:space="preserve"> IF(Sales[[#This Row],[Number of Users]]-Sales[[#This Row],[Licenses Bought]] &gt; 0,Sales[[#This Row],[Number of Users]]-Sales[[#This Row],[Licenses Bought]],0)</f>
        <v>0</v>
      </c>
      <c r="Q260" s="3">
        <f>IF(Sales[[#This Row],[Sales Month]]=MAX(Sales[Sales Month]),Sales[[#This Row],[Upsell $ Per Non-Paying User]]*Sales[[#This Row],[Non-Paying Users]],0)</f>
        <v>0</v>
      </c>
      <c r="R260" s="3" t="str" cm="1">
        <f t="array" ref="R260" xml:space="preserve"> _xlfn.IFS(Sales[[#This Row],[Current Upsell $]]=0," ",Sales[[#This Row],[Current Upsell $]]&gt;=400,"high",Sales[[#This Row],[Current Upsell $]]&gt;=100,"medium",Sales[[#This Row],[Current Upsell $]]&lt;100,"low")</f>
        <v xml:space="preserve"> </v>
      </c>
      <c r="S260" s="3" t="str">
        <f xml:space="preserve"> IF(Sales[[#This Row],[Current Upsell $]]&gt;0,_xlfn.CONCAT(Sales[[#This Row],[Subscription Type]],"  ",Sales[[#This Row],[Upsell Priority]],"  ",TEXT(Sales[[#This Row],[Current Upsell $]],"$#"))," ")</f>
        <v xml:space="preserve"> </v>
      </c>
      <c r="T260" s="3"/>
      <c r="U260" s="1"/>
    </row>
    <row r="261" spans="1:21" x14ac:dyDescent="0.3">
      <c r="A261">
        <v>100019</v>
      </c>
      <c r="B261" t="s">
        <v>0</v>
      </c>
      <c r="D261" s="1"/>
      <c r="E261" s="1"/>
      <c r="F261" s="3">
        <v>33</v>
      </c>
      <c r="G261" s="3">
        <v>45</v>
      </c>
      <c r="H261" s="1">
        <v>43922</v>
      </c>
      <c r="I261" s="1">
        <v>44378</v>
      </c>
      <c r="J261">
        <v>15</v>
      </c>
      <c r="K261">
        <v>0</v>
      </c>
      <c r="L261" s="1">
        <v>44044</v>
      </c>
      <c r="M261" s="3">
        <f>IF(Sales[[#This Row],[Sales Amount]] = 0, 0,N261 / F261)</f>
        <v>10</v>
      </c>
      <c r="N261" s="3">
        <v>330</v>
      </c>
      <c r="O261" s="3" t="str" cm="1">
        <f t="array" ref="O261" xml:space="preserve"> _xlfn.SWITCH(Sales[[#This Row],[Subscription Type]],"Basic", "10",,"Premium","10","Business","25","Enterprise","27")</f>
        <v>27</v>
      </c>
      <c r="P261" s="3">
        <f xml:space="preserve"> IF(Sales[[#This Row],[Number of Users]]-Sales[[#This Row],[Licenses Bought]] &gt; 0,Sales[[#This Row],[Number of Users]]-Sales[[#This Row],[Licenses Bought]],0)</f>
        <v>12</v>
      </c>
      <c r="Q261" s="3">
        <f>IF(Sales[[#This Row],[Sales Month]]=MAX(Sales[Sales Month]),Sales[[#This Row],[Upsell $ Per Non-Paying User]]*Sales[[#This Row],[Non-Paying Users]],0)</f>
        <v>0</v>
      </c>
      <c r="R261" s="3" t="str" cm="1">
        <f t="array" ref="R261" xml:space="preserve"> _xlfn.IFS(Sales[[#This Row],[Current Upsell $]]=0," ",Sales[[#This Row],[Current Upsell $]]&gt;=400,"high",Sales[[#This Row],[Current Upsell $]]&gt;=100,"medium",Sales[[#This Row],[Current Upsell $]]&lt;100,"low")</f>
        <v xml:space="preserve"> </v>
      </c>
      <c r="S261" s="3" t="str">
        <f xml:space="preserve"> IF(Sales[[#This Row],[Current Upsell $]]&gt;0,_xlfn.CONCAT(Sales[[#This Row],[Subscription Type]],"  ",Sales[[#This Row],[Upsell Priority]],"  ",TEXT(Sales[[#This Row],[Current Upsell $]],"$#"))," ")</f>
        <v xml:space="preserve"> </v>
      </c>
      <c r="T261" s="3"/>
      <c r="U261" s="1"/>
    </row>
    <row r="262" spans="1:21" x14ac:dyDescent="0.3">
      <c r="A262">
        <v>100019</v>
      </c>
      <c r="B262" t="s">
        <v>0</v>
      </c>
      <c r="D262" s="1"/>
      <c r="E262" s="1"/>
      <c r="F262" s="3">
        <v>33</v>
      </c>
      <c r="G262" s="3">
        <v>45</v>
      </c>
      <c r="H262" s="1">
        <v>43922</v>
      </c>
      <c r="I262" s="1">
        <v>44378</v>
      </c>
      <c r="J262">
        <v>15</v>
      </c>
      <c r="K262">
        <v>0</v>
      </c>
      <c r="L262" s="1">
        <v>44075</v>
      </c>
      <c r="M262" s="3">
        <f>IF(Sales[[#This Row],[Sales Amount]] = 0, 0,N262 / F262)</f>
        <v>10</v>
      </c>
      <c r="N262" s="3">
        <v>330</v>
      </c>
      <c r="O262" s="3" t="str" cm="1">
        <f t="array" ref="O262" xml:space="preserve"> _xlfn.SWITCH(Sales[[#This Row],[Subscription Type]],"Basic", "10",,"Premium","10","Business","25","Enterprise","27")</f>
        <v>27</v>
      </c>
      <c r="P262" s="3">
        <f xml:space="preserve"> IF(Sales[[#This Row],[Number of Users]]-Sales[[#This Row],[Licenses Bought]] &gt; 0,Sales[[#This Row],[Number of Users]]-Sales[[#This Row],[Licenses Bought]],0)</f>
        <v>12</v>
      </c>
      <c r="Q262" s="3">
        <f>IF(Sales[[#This Row],[Sales Month]]=MAX(Sales[Sales Month]),Sales[[#This Row],[Upsell $ Per Non-Paying User]]*Sales[[#This Row],[Non-Paying Users]],0)</f>
        <v>0</v>
      </c>
      <c r="R262" s="3" t="str" cm="1">
        <f t="array" ref="R262" xml:space="preserve"> _xlfn.IFS(Sales[[#This Row],[Current Upsell $]]=0," ",Sales[[#This Row],[Current Upsell $]]&gt;=400,"high",Sales[[#This Row],[Current Upsell $]]&gt;=100,"medium",Sales[[#This Row],[Current Upsell $]]&lt;100,"low")</f>
        <v xml:space="preserve"> </v>
      </c>
      <c r="S262" s="3" t="str">
        <f xml:space="preserve"> IF(Sales[[#This Row],[Current Upsell $]]&gt;0,_xlfn.CONCAT(Sales[[#This Row],[Subscription Type]],"  ",Sales[[#This Row],[Upsell Priority]],"  ",TEXT(Sales[[#This Row],[Current Upsell $]],"$#"))," ")</f>
        <v xml:space="preserve"> </v>
      </c>
      <c r="T262" s="3"/>
      <c r="U262" s="1"/>
    </row>
    <row r="263" spans="1:21" x14ac:dyDescent="0.3">
      <c r="A263">
        <v>100019</v>
      </c>
      <c r="B263" t="s">
        <v>0</v>
      </c>
      <c r="D263" s="1"/>
      <c r="E263" s="1"/>
      <c r="F263" s="3">
        <v>33</v>
      </c>
      <c r="G263" s="3">
        <v>45</v>
      </c>
      <c r="H263" s="1">
        <v>43922</v>
      </c>
      <c r="I263" s="1">
        <v>44378</v>
      </c>
      <c r="J263">
        <v>15</v>
      </c>
      <c r="K263">
        <v>0</v>
      </c>
      <c r="L263" s="1">
        <v>44105</v>
      </c>
      <c r="M263" s="3">
        <f>IF(Sales[[#This Row],[Sales Amount]] = 0, 0,N263 / F263)</f>
        <v>10</v>
      </c>
      <c r="N263" s="3">
        <v>330</v>
      </c>
      <c r="O263" s="3" t="str" cm="1">
        <f t="array" ref="O263" xml:space="preserve"> _xlfn.SWITCH(Sales[[#This Row],[Subscription Type]],"Basic", "10",,"Premium","10","Business","25","Enterprise","27")</f>
        <v>27</v>
      </c>
      <c r="P263" s="3">
        <f xml:space="preserve"> IF(Sales[[#This Row],[Number of Users]]-Sales[[#This Row],[Licenses Bought]] &gt; 0,Sales[[#This Row],[Number of Users]]-Sales[[#This Row],[Licenses Bought]],0)</f>
        <v>12</v>
      </c>
      <c r="Q263" s="3">
        <f>IF(Sales[[#This Row],[Sales Month]]=MAX(Sales[Sales Month]),Sales[[#This Row],[Upsell $ Per Non-Paying User]]*Sales[[#This Row],[Non-Paying Users]],0)</f>
        <v>0</v>
      </c>
      <c r="R263" s="3" t="str" cm="1">
        <f t="array" ref="R263" xml:space="preserve"> _xlfn.IFS(Sales[[#This Row],[Current Upsell $]]=0," ",Sales[[#This Row],[Current Upsell $]]&gt;=400,"high",Sales[[#This Row],[Current Upsell $]]&gt;=100,"medium",Sales[[#This Row],[Current Upsell $]]&lt;100,"low")</f>
        <v xml:space="preserve"> </v>
      </c>
      <c r="S263" s="3" t="str">
        <f xml:space="preserve"> IF(Sales[[#This Row],[Current Upsell $]]&gt;0,_xlfn.CONCAT(Sales[[#This Row],[Subscription Type]],"  ",Sales[[#This Row],[Upsell Priority]],"  ",TEXT(Sales[[#This Row],[Current Upsell $]],"$#"))," ")</f>
        <v xml:space="preserve"> </v>
      </c>
      <c r="T263" s="3"/>
      <c r="U263" s="1"/>
    </row>
    <row r="264" spans="1:21" x14ac:dyDescent="0.3">
      <c r="A264">
        <v>100019</v>
      </c>
      <c r="B264" t="s">
        <v>0</v>
      </c>
      <c r="D264" s="1"/>
      <c r="E264" s="1"/>
      <c r="F264" s="3">
        <v>33</v>
      </c>
      <c r="G264" s="3">
        <v>39</v>
      </c>
      <c r="H264" s="1">
        <v>43922</v>
      </c>
      <c r="I264" s="1">
        <v>44378</v>
      </c>
      <c r="J264">
        <v>15</v>
      </c>
      <c r="K264">
        <v>0</v>
      </c>
      <c r="L264" s="1">
        <v>44136</v>
      </c>
      <c r="M264" s="3">
        <f>IF(Sales[[#This Row],[Sales Amount]] = 0, 0,N264 / F264)</f>
        <v>10</v>
      </c>
      <c r="N264" s="3">
        <v>330</v>
      </c>
      <c r="O264" s="3" t="str" cm="1">
        <f t="array" ref="O264" xml:space="preserve"> _xlfn.SWITCH(Sales[[#This Row],[Subscription Type]],"Basic", "10",,"Premium","10","Business","25","Enterprise","27")</f>
        <v>27</v>
      </c>
      <c r="P264" s="3">
        <f xml:space="preserve"> IF(Sales[[#This Row],[Number of Users]]-Sales[[#This Row],[Licenses Bought]] &gt; 0,Sales[[#This Row],[Number of Users]]-Sales[[#This Row],[Licenses Bought]],0)</f>
        <v>6</v>
      </c>
      <c r="Q264" s="3">
        <f>IF(Sales[[#This Row],[Sales Month]]=MAX(Sales[Sales Month]),Sales[[#This Row],[Upsell $ Per Non-Paying User]]*Sales[[#This Row],[Non-Paying Users]],0)</f>
        <v>0</v>
      </c>
      <c r="R264" s="3" t="str" cm="1">
        <f t="array" ref="R264" xml:space="preserve"> _xlfn.IFS(Sales[[#This Row],[Current Upsell $]]=0," ",Sales[[#This Row],[Current Upsell $]]&gt;=400,"high",Sales[[#This Row],[Current Upsell $]]&gt;=100,"medium",Sales[[#This Row],[Current Upsell $]]&lt;100,"low")</f>
        <v xml:space="preserve"> </v>
      </c>
      <c r="S264" s="3" t="str">
        <f xml:space="preserve"> IF(Sales[[#This Row],[Current Upsell $]]&gt;0,_xlfn.CONCAT(Sales[[#This Row],[Subscription Type]],"  ",Sales[[#This Row],[Upsell Priority]],"  ",TEXT(Sales[[#This Row],[Current Upsell $]],"$#"))," ")</f>
        <v xml:space="preserve"> </v>
      </c>
      <c r="T264" s="3"/>
      <c r="U264" s="1"/>
    </row>
    <row r="265" spans="1:21" x14ac:dyDescent="0.3">
      <c r="A265">
        <v>100019</v>
      </c>
      <c r="B265" t="s">
        <v>0</v>
      </c>
      <c r="D265" s="1"/>
      <c r="E265" s="1"/>
      <c r="F265" s="3">
        <v>33</v>
      </c>
      <c r="G265" s="3">
        <v>37</v>
      </c>
      <c r="H265" s="1">
        <v>43922</v>
      </c>
      <c r="I265" s="1">
        <v>44378</v>
      </c>
      <c r="J265">
        <v>15</v>
      </c>
      <c r="K265">
        <v>0</v>
      </c>
      <c r="L265" s="1">
        <v>44166</v>
      </c>
      <c r="M265" s="3">
        <f>IF(Sales[[#This Row],[Sales Amount]] = 0, 0,N265 / F265)</f>
        <v>10</v>
      </c>
      <c r="N265" s="3">
        <v>330</v>
      </c>
      <c r="O265" s="3" t="str" cm="1">
        <f t="array" ref="O265" xml:space="preserve"> _xlfn.SWITCH(Sales[[#This Row],[Subscription Type]],"Basic", "10",,"Premium","10","Business","25","Enterprise","27")</f>
        <v>27</v>
      </c>
      <c r="P265" s="3">
        <f xml:space="preserve"> IF(Sales[[#This Row],[Number of Users]]-Sales[[#This Row],[Licenses Bought]] &gt; 0,Sales[[#This Row],[Number of Users]]-Sales[[#This Row],[Licenses Bought]],0)</f>
        <v>4</v>
      </c>
      <c r="Q265" s="3">
        <f>IF(Sales[[#This Row],[Sales Month]]=MAX(Sales[Sales Month]),Sales[[#This Row],[Upsell $ Per Non-Paying User]]*Sales[[#This Row],[Non-Paying Users]],0)</f>
        <v>0</v>
      </c>
      <c r="R265" s="3" t="str" cm="1">
        <f t="array" ref="R265" xml:space="preserve"> _xlfn.IFS(Sales[[#This Row],[Current Upsell $]]=0," ",Sales[[#This Row],[Current Upsell $]]&gt;=400,"high",Sales[[#This Row],[Current Upsell $]]&gt;=100,"medium",Sales[[#This Row],[Current Upsell $]]&lt;100,"low")</f>
        <v xml:space="preserve"> </v>
      </c>
      <c r="S265" s="3" t="str">
        <f xml:space="preserve"> IF(Sales[[#This Row],[Current Upsell $]]&gt;0,_xlfn.CONCAT(Sales[[#This Row],[Subscription Type]],"  ",Sales[[#This Row],[Upsell Priority]],"  ",TEXT(Sales[[#This Row],[Current Upsell $]],"$#"))," ")</f>
        <v xml:space="preserve"> </v>
      </c>
      <c r="T265" s="3"/>
      <c r="U265" s="1"/>
    </row>
    <row r="266" spans="1:21" x14ac:dyDescent="0.3">
      <c r="A266">
        <v>100019</v>
      </c>
      <c r="B266" t="s">
        <v>0</v>
      </c>
      <c r="D266" s="1"/>
      <c r="E266" s="1"/>
      <c r="F266" s="3">
        <v>33</v>
      </c>
      <c r="G266" s="3">
        <v>30</v>
      </c>
      <c r="H266" s="1">
        <v>43922</v>
      </c>
      <c r="I266" s="1">
        <v>44378</v>
      </c>
      <c r="J266">
        <v>15</v>
      </c>
      <c r="K266">
        <v>0</v>
      </c>
      <c r="L266" s="1">
        <v>44197</v>
      </c>
      <c r="M266" s="3">
        <f>IF(Sales[[#This Row],[Sales Amount]] = 0, 0,N266 / F266)</f>
        <v>10</v>
      </c>
      <c r="N266" s="3">
        <v>330</v>
      </c>
      <c r="O266" s="3" t="str" cm="1">
        <f t="array" ref="O266" xml:space="preserve"> _xlfn.SWITCH(Sales[[#This Row],[Subscription Type]],"Basic", "10",,"Premium","10","Business","25","Enterprise","27")</f>
        <v>27</v>
      </c>
      <c r="P266" s="3">
        <f xml:space="preserve"> IF(Sales[[#This Row],[Number of Users]]-Sales[[#This Row],[Licenses Bought]] &gt; 0,Sales[[#This Row],[Number of Users]]-Sales[[#This Row],[Licenses Bought]],0)</f>
        <v>0</v>
      </c>
      <c r="Q266" s="3">
        <f>IF(Sales[[#This Row],[Sales Month]]=MAX(Sales[Sales Month]),Sales[[#This Row],[Upsell $ Per Non-Paying User]]*Sales[[#This Row],[Non-Paying Users]],0)</f>
        <v>0</v>
      </c>
      <c r="R266" s="3" t="str" cm="1">
        <f t="array" ref="R266" xml:space="preserve"> _xlfn.IFS(Sales[[#This Row],[Current Upsell $]]=0," ",Sales[[#This Row],[Current Upsell $]]&gt;=400,"high",Sales[[#This Row],[Current Upsell $]]&gt;=100,"medium",Sales[[#This Row],[Current Upsell $]]&lt;100,"low")</f>
        <v xml:space="preserve"> </v>
      </c>
      <c r="S266" s="3" t="str">
        <f xml:space="preserve"> IF(Sales[[#This Row],[Current Upsell $]]&gt;0,_xlfn.CONCAT(Sales[[#This Row],[Subscription Type]],"  ",Sales[[#This Row],[Upsell Priority]],"  ",TEXT(Sales[[#This Row],[Current Upsell $]],"$#"))," ")</f>
        <v xml:space="preserve"> </v>
      </c>
      <c r="T266" s="3"/>
      <c r="U266" s="1"/>
    </row>
    <row r="267" spans="1:21" x14ac:dyDescent="0.3">
      <c r="A267">
        <v>100019</v>
      </c>
      <c r="B267" t="s">
        <v>0</v>
      </c>
      <c r="D267" s="1"/>
      <c r="E267" s="1"/>
      <c r="F267" s="3">
        <v>33</v>
      </c>
      <c r="G267" s="3">
        <v>47</v>
      </c>
      <c r="H267" s="1">
        <v>43922</v>
      </c>
      <c r="I267" s="1">
        <v>44378</v>
      </c>
      <c r="J267">
        <v>15</v>
      </c>
      <c r="K267">
        <v>0</v>
      </c>
      <c r="L267" s="1">
        <v>44228</v>
      </c>
      <c r="M267" s="3">
        <f>IF(Sales[[#This Row],[Sales Amount]] = 0, 0,N267 / F267)</f>
        <v>10</v>
      </c>
      <c r="N267" s="3">
        <v>330</v>
      </c>
      <c r="O267" s="3" t="str" cm="1">
        <f t="array" ref="O267" xml:space="preserve"> _xlfn.SWITCH(Sales[[#This Row],[Subscription Type]],"Basic", "10",,"Premium","10","Business","25","Enterprise","27")</f>
        <v>27</v>
      </c>
      <c r="P267" s="3">
        <f xml:space="preserve"> IF(Sales[[#This Row],[Number of Users]]-Sales[[#This Row],[Licenses Bought]] &gt; 0,Sales[[#This Row],[Number of Users]]-Sales[[#This Row],[Licenses Bought]],0)</f>
        <v>14</v>
      </c>
      <c r="Q267" s="3">
        <f>IF(Sales[[#This Row],[Sales Month]]=MAX(Sales[Sales Month]),Sales[[#This Row],[Upsell $ Per Non-Paying User]]*Sales[[#This Row],[Non-Paying Users]],0)</f>
        <v>0</v>
      </c>
      <c r="R267" s="3" t="str" cm="1">
        <f t="array" ref="R267" xml:space="preserve"> _xlfn.IFS(Sales[[#This Row],[Current Upsell $]]=0," ",Sales[[#This Row],[Current Upsell $]]&gt;=400,"high",Sales[[#This Row],[Current Upsell $]]&gt;=100,"medium",Sales[[#This Row],[Current Upsell $]]&lt;100,"low")</f>
        <v xml:space="preserve"> </v>
      </c>
      <c r="S267" s="3" t="str">
        <f xml:space="preserve"> IF(Sales[[#This Row],[Current Upsell $]]&gt;0,_xlfn.CONCAT(Sales[[#This Row],[Subscription Type]],"  ",Sales[[#This Row],[Upsell Priority]],"  ",TEXT(Sales[[#This Row],[Current Upsell $]],"$#"))," ")</f>
        <v xml:space="preserve"> </v>
      </c>
      <c r="T267" s="3"/>
      <c r="U267" s="1"/>
    </row>
    <row r="268" spans="1:21" x14ac:dyDescent="0.3">
      <c r="A268">
        <v>100019</v>
      </c>
      <c r="B268" t="s">
        <v>0</v>
      </c>
      <c r="D268" s="1"/>
      <c r="E268" s="1"/>
      <c r="F268" s="3">
        <v>33</v>
      </c>
      <c r="G268" s="3">
        <v>48</v>
      </c>
      <c r="H268" s="1">
        <v>43922</v>
      </c>
      <c r="I268" s="1">
        <v>44378</v>
      </c>
      <c r="J268">
        <v>15</v>
      </c>
      <c r="K268">
        <v>0</v>
      </c>
      <c r="L268" s="1">
        <v>44256</v>
      </c>
      <c r="M268" s="3">
        <f>IF(Sales[[#This Row],[Sales Amount]] = 0, 0,N268 / F268)</f>
        <v>10</v>
      </c>
      <c r="N268" s="3">
        <v>330</v>
      </c>
      <c r="O268" s="3" t="str" cm="1">
        <f t="array" ref="O268" xml:space="preserve"> _xlfn.SWITCH(Sales[[#This Row],[Subscription Type]],"Basic", "10",,"Premium","10","Business","25","Enterprise","27")</f>
        <v>27</v>
      </c>
      <c r="P268" s="3">
        <f xml:space="preserve"> IF(Sales[[#This Row],[Number of Users]]-Sales[[#This Row],[Licenses Bought]] &gt; 0,Sales[[#This Row],[Number of Users]]-Sales[[#This Row],[Licenses Bought]],0)</f>
        <v>15</v>
      </c>
      <c r="Q268" s="3">
        <f>IF(Sales[[#This Row],[Sales Month]]=MAX(Sales[Sales Month]),Sales[[#This Row],[Upsell $ Per Non-Paying User]]*Sales[[#This Row],[Non-Paying Users]],0)</f>
        <v>0</v>
      </c>
      <c r="R268" s="3" t="str" cm="1">
        <f t="array" ref="R268" xml:space="preserve"> _xlfn.IFS(Sales[[#This Row],[Current Upsell $]]=0," ",Sales[[#This Row],[Current Upsell $]]&gt;=400,"high",Sales[[#This Row],[Current Upsell $]]&gt;=100,"medium",Sales[[#This Row],[Current Upsell $]]&lt;100,"low")</f>
        <v xml:space="preserve"> </v>
      </c>
      <c r="S268" s="3" t="str">
        <f xml:space="preserve"> IF(Sales[[#This Row],[Current Upsell $]]&gt;0,_xlfn.CONCAT(Sales[[#This Row],[Subscription Type]],"  ",Sales[[#This Row],[Upsell Priority]],"  ",TEXT(Sales[[#This Row],[Current Upsell $]],"$#"))," ")</f>
        <v xml:space="preserve"> </v>
      </c>
      <c r="T268" s="3"/>
      <c r="U268" s="1"/>
    </row>
    <row r="269" spans="1:21" x14ac:dyDescent="0.3">
      <c r="A269">
        <v>100019</v>
      </c>
      <c r="B269" t="s">
        <v>0</v>
      </c>
      <c r="D269" s="1"/>
      <c r="E269" s="1"/>
      <c r="F269" s="3">
        <v>33</v>
      </c>
      <c r="G269" s="3">
        <v>33</v>
      </c>
      <c r="H269" s="1">
        <v>43922</v>
      </c>
      <c r="I269" s="1">
        <v>44378</v>
      </c>
      <c r="J269">
        <v>15</v>
      </c>
      <c r="K269">
        <v>0</v>
      </c>
      <c r="L269" s="1">
        <v>44287</v>
      </c>
      <c r="M269" s="3">
        <f>IF(Sales[[#This Row],[Sales Amount]] = 0, 0,N269 / F269)</f>
        <v>10</v>
      </c>
      <c r="N269" s="3">
        <v>330</v>
      </c>
      <c r="O269" s="3" t="str" cm="1">
        <f t="array" ref="O269" xml:space="preserve"> _xlfn.SWITCH(Sales[[#This Row],[Subscription Type]],"Basic", "10",,"Premium","10","Business","25","Enterprise","27")</f>
        <v>27</v>
      </c>
      <c r="P269" s="3">
        <f xml:space="preserve"> IF(Sales[[#This Row],[Number of Users]]-Sales[[#This Row],[Licenses Bought]] &gt; 0,Sales[[#This Row],[Number of Users]]-Sales[[#This Row],[Licenses Bought]],0)</f>
        <v>0</v>
      </c>
      <c r="Q269" s="3">
        <f>IF(Sales[[#This Row],[Sales Month]]=MAX(Sales[Sales Month]),Sales[[#This Row],[Upsell $ Per Non-Paying User]]*Sales[[#This Row],[Non-Paying Users]],0)</f>
        <v>0</v>
      </c>
      <c r="R269" s="3" t="str" cm="1">
        <f t="array" ref="R269" xml:space="preserve"> _xlfn.IFS(Sales[[#This Row],[Current Upsell $]]=0," ",Sales[[#This Row],[Current Upsell $]]&gt;=400,"high",Sales[[#This Row],[Current Upsell $]]&gt;=100,"medium",Sales[[#This Row],[Current Upsell $]]&lt;100,"low")</f>
        <v xml:space="preserve"> </v>
      </c>
      <c r="S269" s="3" t="str">
        <f xml:space="preserve"> IF(Sales[[#This Row],[Current Upsell $]]&gt;0,_xlfn.CONCAT(Sales[[#This Row],[Subscription Type]],"  ",Sales[[#This Row],[Upsell Priority]],"  ",TEXT(Sales[[#This Row],[Current Upsell $]],"$#"))," ")</f>
        <v xml:space="preserve"> </v>
      </c>
      <c r="T269" s="3"/>
      <c r="U269" s="1"/>
    </row>
    <row r="270" spans="1:21" x14ac:dyDescent="0.3">
      <c r="A270">
        <v>100019</v>
      </c>
      <c r="B270" t="s">
        <v>0</v>
      </c>
      <c r="D270" s="1"/>
      <c r="E270" s="1"/>
      <c r="F270" s="3">
        <v>33</v>
      </c>
      <c r="G270" s="3">
        <v>43</v>
      </c>
      <c r="H270" s="1">
        <v>43922</v>
      </c>
      <c r="I270" s="1">
        <v>44378</v>
      </c>
      <c r="J270">
        <v>15</v>
      </c>
      <c r="K270">
        <v>0</v>
      </c>
      <c r="L270" s="1">
        <v>44317</v>
      </c>
      <c r="M270" s="3">
        <f>IF(Sales[[#This Row],[Sales Amount]] = 0, 0,N270 / F270)</f>
        <v>10</v>
      </c>
      <c r="N270" s="3">
        <v>330</v>
      </c>
      <c r="O270" s="3" t="str" cm="1">
        <f t="array" ref="O270" xml:space="preserve"> _xlfn.SWITCH(Sales[[#This Row],[Subscription Type]],"Basic", "10",,"Premium","10","Business","25","Enterprise","27")</f>
        <v>27</v>
      </c>
      <c r="P270" s="3">
        <f xml:space="preserve"> IF(Sales[[#This Row],[Number of Users]]-Sales[[#This Row],[Licenses Bought]] &gt; 0,Sales[[#This Row],[Number of Users]]-Sales[[#This Row],[Licenses Bought]],0)</f>
        <v>10</v>
      </c>
      <c r="Q270" s="3">
        <f>IF(Sales[[#This Row],[Sales Month]]=MAX(Sales[Sales Month]),Sales[[#This Row],[Upsell $ Per Non-Paying User]]*Sales[[#This Row],[Non-Paying Users]],0)</f>
        <v>0</v>
      </c>
      <c r="R270" s="3" t="str" cm="1">
        <f t="array" ref="R270" xml:space="preserve"> _xlfn.IFS(Sales[[#This Row],[Current Upsell $]]=0," ",Sales[[#This Row],[Current Upsell $]]&gt;=400,"high",Sales[[#This Row],[Current Upsell $]]&gt;=100,"medium",Sales[[#This Row],[Current Upsell $]]&lt;100,"low")</f>
        <v xml:space="preserve"> </v>
      </c>
      <c r="S270" s="3" t="str">
        <f xml:space="preserve"> IF(Sales[[#This Row],[Current Upsell $]]&gt;0,_xlfn.CONCAT(Sales[[#This Row],[Subscription Type]],"  ",Sales[[#This Row],[Upsell Priority]],"  ",TEXT(Sales[[#This Row],[Current Upsell $]],"$#"))," ")</f>
        <v xml:space="preserve"> </v>
      </c>
      <c r="T270" s="3"/>
      <c r="U270" s="1"/>
    </row>
    <row r="271" spans="1:21" x14ac:dyDescent="0.3">
      <c r="A271">
        <v>100019</v>
      </c>
      <c r="B271" t="s">
        <v>0</v>
      </c>
      <c r="D271" s="1"/>
      <c r="E271" s="1"/>
      <c r="F271" s="3">
        <v>33</v>
      </c>
      <c r="G271" s="3">
        <v>44</v>
      </c>
      <c r="H271" s="1">
        <v>43922</v>
      </c>
      <c r="I271" s="1">
        <v>44378</v>
      </c>
      <c r="J271">
        <v>15</v>
      </c>
      <c r="K271">
        <v>0</v>
      </c>
      <c r="L271" s="1">
        <v>44348</v>
      </c>
      <c r="M271" s="3">
        <f>IF(Sales[[#This Row],[Sales Amount]] = 0, 0,N271 / F271)</f>
        <v>10</v>
      </c>
      <c r="N271" s="3">
        <v>330</v>
      </c>
      <c r="O271" s="3" t="str" cm="1">
        <f t="array" ref="O271" xml:space="preserve"> _xlfn.SWITCH(Sales[[#This Row],[Subscription Type]],"Basic", "10",,"Premium","10","Business","25","Enterprise","27")</f>
        <v>27</v>
      </c>
      <c r="P271" s="3">
        <f xml:space="preserve"> IF(Sales[[#This Row],[Number of Users]]-Sales[[#This Row],[Licenses Bought]] &gt; 0,Sales[[#This Row],[Number of Users]]-Sales[[#This Row],[Licenses Bought]],0)</f>
        <v>11</v>
      </c>
      <c r="Q271" s="3">
        <f>IF(Sales[[#This Row],[Sales Month]]=MAX(Sales[Sales Month]),Sales[[#This Row],[Upsell $ Per Non-Paying User]]*Sales[[#This Row],[Non-Paying Users]],0)</f>
        <v>297</v>
      </c>
      <c r="R271" s="3" t="str" cm="1">
        <f t="array" ref="R271" xml:space="preserve"> _xlfn.IFS(Sales[[#This Row],[Current Upsell $]]=0," ",Sales[[#This Row],[Current Upsell $]]&gt;=400,"high",Sales[[#This Row],[Current Upsell $]]&gt;=100,"medium",Sales[[#This Row],[Current Upsell $]]&lt;100,"low")</f>
        <v>medium</v>
      </c>
      <c r="S271" s="3" t="str">
        <f xml:space="preserve"> IF(Sales[[#This Row],[Current Upsell $]]&gt;0,_xlfn.CONCAT(Sales[[#This Row],[Subscription Type]],"  ",Sales[[#This Row],[Upsell Priority]],"  ",TEXT(Sales[[#This Row],[Current Upsell $]],"$#"))," ")</f>
        <v>Premium  medium  $297</v>
      </c>
      <c r="T271" s="3"/>
      <c r="U271" s="1"/>
    </row>
    <row r="272" spans="1:21" x14ac:dyDescent="0.3">
      <c r="A272">
        <v>100020</v>
      </c>
      <c r="B272" t="s">
        <v>3</v>
      </c>
      <c r="D272" s="1"/>
      <c r="E272" s="1"/>
      <c r="F272" s="3">
        <v>0</v>
      </c>
      <c r="G272" s="3">
        <v>14</v>
      </c>
      <c r="H272" s="1">
        <v>43922</v>
      </c>
      <c r="I272" s="1">
        <v>44378</v>
      </c>
      <c r="J272">
        <v>15</v>
      </c>
      <c r="K272">
        <v>0</v>
      </c>
      <c r="L272" s="1">
        <v>43922</v>
      </c>
      <c r="M272" s="3">
        <f>IF(Sales[[#This Row],[Sales Amount]] = 0, 0,N272 / F272)</f>
        <v>0</v>
      </c>
      <c r="N272" s="3">
        <v>0</v>
      </c>
      <c r="O272" s="3" t="str" cm="1">
        <f t="array" ref="O272" xml:space="preserve"> _xlfn.SWITCH(Sales[[#This Row],[Subscription Type]],"Basic", "10",,"Premium","10","Business","25","Enterprise","27")</f>
        <v>10</v>
      </c>
      <c r="P272" s="3">
        <f xml:space="preserve"> IF(Sales[[#This Row],[Number of Users]]-Sales[[#This Row],[Licenses Bought]] &gt; 0,Sales[[#This Row],[Number of Users]]-Sales[[#This Row],[Licenses Bought]],0)</f>
        <v>14</v>
      </c>
      <c r="Q272" s="3">
        <f>IF(Sales[[#This Row],[Sales Month]]=MAX(Sales[Sales Month]),Sales[[#This Row],[Upsell $ Per Non-Paying User]]*Sales[[#This Row],[Non-Paying Users]],0)</f>
        <v>0</v>
      </c>
      <c r="R272" s="3" t="str" cm="1">
        <f t="array" ref="R272" xml:space="preserve"> _xlfn.IFS(Sales[[#This Row],[Current Upsell $]]=0," ",Sales[[#This Row],[Current Upsell $]]&gt;=400,"high",Sales[[#This Row],[Current Upsell $]]&gt;=100,"medium",Sales[[#This Row],[Current Upsell $]]&lt;100,"low")</f>
        <v xml:space="preserve"> </v>
      </c>
      <c r="S272" s="3" t="str">
        <f xml:space="preserve"> IF(Sales[[#This Row],[Current Upsell $]]&gt;0,_xlfn.CONCAT(Sales[[#This Row],[Subscription Type]],"  ",Sales[[#This Row],[Upsell Priority]],"  ",TEXT(Sales[[#This Row],[Current Upsell $]],"$#"))," ")</f>
        <v xml:space="preserve"> </v>
      </c>
      <c r="T272" s="3"/>
      <c r="U272" s="1"/>
    </row>
    <row r="273" spans="1:21" x14ac:dyDescent="0.3">
      <c r="A273">
        <v>100020</v>
      </c>
      <c r="B273" t="s">
        <v>0</v>
      </c>
      <c r="D273" s="1"/>
      <c r="E273" s="1"/>
      <c r="F273" s="3">
        <v>11</v>
      </c>
      <c r="G273" s="3">
        <v>15</v>
      </c>
      <c r="H273" s="1">
        <v>43922</v>
      </c>
      <c r="I273" s="1">
        <v>44378</v>
      </c>
      <c r="J273">
        <v>15</v>
      </c>
      <c r="K273">
        <v>0</v>
      </c>
      <c r="L273" s="1">
        <v>43952</v>
      </c>
      <c r="M273" s="3">
        <f>IF(Sales[[#This Row],[Sales Amount]] = 0, 0,N273 / F273)</f>
        <v>10</v>
      </c>
      <c r="N273" s="3">
        <v>110</v>
      </c>
      <c r="O273" s="3" t="str" cm="1">
        <f t="array" ref="O273" xml:space="preserve"> _xlfn.SWITCH(Sales[[#This Row],[Subscription Type]],"Basic", "10",,"Premium","10","Business","25","Enterprise","27")</f>
        <v>27</v>
      </c>
      <c r="P273" s="3">
        <f xml:space="preserve"> IF(Sales[[#This Row],[Number of Users]]-Sales[[#This Row],[Licenses Bought]] &gt; 0,Sales[[#This Row],[Number of Users]]-Sales[[#This Row],[Licenses Bought]],0)</f>
        <v>4</v>
      </c>
      <c r="Q273" s="3">
        <f>IF(Sales[[#This Row],[Sales Month]]=MAX(Sales[Sales Month]),Sales[[#This Row],[Upsell $ Per Non-Paying User]]*Sales[[#This Row],[Non-Paying Users]],0)</f>
        <v>0</v>
      </c>
      <c r="R273" s="3" t="str" cm="1">
        <f t="array" ref="R273" xml:space="preserve"> _xlfn.IFS(Sales[[#This Row],[Current Upsell $]]=0," ",Sales[[#This Row],[Current Upsell $]]&gt;=400,"high",Sales[[#This Row],[Current Upsell $]]&gt;=100,"medium",Sales[[#This Row],[Current Upsell $]]&lt;100,"low")</f>
        <v xml:space="preserve"> </v>
      </c>
      <c r="S273" s="3" t="str">
        <f xml:space="preserve"> IF(Sales[[#This Row],[Current Upsell $]]&gt;0,_xlfn.CONCAT(Sales[[#This Row],[Subscription Type]],"  ",Sales[[#This Row],[Upsell Priority]],"  ",TEXT(Sales[[#This Row],[Current Upsell $]],"$#"))," ")</f>
        <v xml:space="preserve"> </v>
      </c>
      <c r="T273" s="3"/>
      <c r="U273" s="1"/>
    </row>
    <row r="274" spans="1:21" x14ac:dyDescent="0.3">
      <c r="A274">
        <v>100020</v>
      </c>
      <c r="B274" t="s">
        <v>0</v>
      </c>
      <c r="D274" s="1"/>
      <c r="E274" s="1"/>
      <c r="F274" s="3">
        <v>10</v>
      </c>
      <c r="G274" s="3">
        <v>17</v>
      </c>
      <c r="H274" s="1">
        <v>43922</v>
      </c>
      <c r="I274" s="1">
        <v>44378</v>
      </c>
      <c r="J274">
        <v>15</v>
      </c>
      <c r="K274">
        <v>0</v>
      </c>
      <c r="L274" s="1">
        <v>43983</v>
      </c>
      <c r="M274" s="3">
        <f>IF(Sales[[#This Row],[Sales Amount]] = 0, 0,N274 / F274)</f>
        <v>10</v>
      </c>
      <c r="N274" s="3">
        <v>100</v>
      </c>
      <c r="O274" s="3" t="str" cm="1">
        <f t="array" ref="O274" xml:space="preserve"> _xlfn.SWITCH(Sales[[#This Row],[Subscription Type]],"Basic", "10",,"Premium","10","Business","25","Enterprise","27")</f>
        <v>27</v>
      </c>
      <c r="P274" s="3">
        <f xml:space="preserve"> IF(Sales[[#This Row],[Number of Users]]-Sales[[#This Row],[Licenses Bought]] &gt; 0,Sales[[#This Row],[Number of Users]]-Sales[[#This Row],[Licenses Bought]],0)</f>
        <v>7</v>
      </c>
      <c r="Q274" s="3">
        <f>IF(Sales[[#This Row],[Sales Month]]=MAX(Sales[Sales Month]),Sales[[#This Row],[Upsell $ Per Non-Paying User]]*Sales[[#This Row],[Non-Paying Users]],0)</f>
        <v>0</v>
      </c>
      <c r="R274" s="3" t="str" cm="1">
        <f t="array" ref="R274" xml:space="preserve"> _xlfn.IFS(Sales[[#This Row],[Current Upsell $]]=0," ",Sales[[#This Row],[Current Upsell $]]&gt;=400,"high",Sales[[#This Row],[Current Upsell $]]&gt;=100,"medium",Sales[[#This Row],[Current Upsell $]]&lt;100,"low")</f>
        <v xml:space="preserve"> </v>
      </c>
      <c r="S274" s="3" t="str">
        <f xml:space="preserve"> IF(Sales[[#This Row],[Current Upsell $]]&gt;0,_xlfn.CONCAT(Sales[[#This Row],[Subscription Type]],"  ",Sales[[#This Row],[Upsell Priority]],"  ",TEXT(Sales[[#This Row],[Current Upsell $]],"$#"))," ")</f>
        <v xml:space="preserve"> </v>
      </c>
      <c r="T274" s="3"/>
      <c r="U274" s="1"/>
    </row>
    <row r="275" spans="1:21" x14ac:dyDescent="0.3">
      <c r="A275">
        <v>100020</v>
      </c>
      <c r="B275" t="s">
        <v>0</v>
      </c>
      <c r="D275" s="1"/>
      <c r="E275" s="1"/>
      <c r="F275" s="3">
        <v>12</v>
      </c>
      <c r="G275" s="3">
        <v>17</v>
      </c>
      <c r="H275" s="1">
        <v>43922</v>
      </c>
      <c r="I275" s="1">
        <v>44378</v>
      </c>
      <c r="J275">
        <v>15</v>
      </c>
      <c r="K275">
        <v>0</v>
      </c>
      <c r="L275" s="1">
        <v>44013</v>
      </c>
      <c r="M275" s="3">
        <f>IF(Sales[[#This Row],[Sales Amount]] = 0, 0,N275 / F275)</f>
        <v>10</v>
      </c>
      <c r="N275" s="3">
        <v>120</v>
      </c>
      <c r="O275" s="3" t="str" cm="1">
        <f t="array" ref="O275" xml:space="preserve"> _xlfn.SWITCH(Sales[[#This Row],[Subscription Type]],"Basic", "10",,"Premium","10","Business","25","Enterprise","27")</f>
        <v>27</v>
      </c>
      <c r="P275" s="3">
        <f xml:space="preserve"> IF(Sales[[#This Row],[Number of Users]]-Sales[[#This Row],[Licenses Bought]] &gt; 0,Sales[[#This Row],[Number of Users]]-Sales[[#This Row],[Licenses Bought]],0)</f>
        <v>5</v>
      </c>
      <c r="Q275" s="3">
        <f>IF(Sales[[#This Row],[Sales Month]]=MAX(Sales[Sales Month]),Sales[[#This Row],[Upsell $ Per Non-Paying User]]*Sales[[#This Row],[Non-Paying Users]],0)</f>
        <v>0</v>
      </c>
      <c r="R275" s="3" t="str" cm="1">
        <f t="array" ref="R275" xml:space="preserve"> _xlfn.IFS(Sales[[#This Row],[Current Upsell $]]=0," ",Sales[[#This Row],[Current Upsell $]]&gt;=400,"high",Sales[[#This Row],[Current Upsell $]]&gt;=100,"medium",Sales[[#This Row],[Current Upsell $]]&lt;100,"low")</f>
        <v xml:space="preserve"> </v>
      </c>
      <c r="S275" s="3" t="str">
        <f xml:space="preserve"> IF(Sales[[#This Row],[Current Upsell $]]&gt;0,_xlfn.CONCAT(Sales[[#This Row],[Subscription Type]],"  ",Sales[[#This Row],[Upsell Priority]],"  ",TEXT(Sales[[#This Row],[Current Upsell $]],"$#"))," ")</f>
        <v xml:space="preserve"> </v>
      </c>
      <c r="T275" s="3"/>
      <c r="U275" s="1"/>
    </row>
    <row r="276" spans="1:21" x14ac:dyDescent="0.3">
      <c r="A276">
        <v>100020</v>
      </c>
      <c r="B276" t="s">
        <v>0</v>
      </c>
      <c r="D276" s="1"/>
      <c r="E276" s="1"/>
      <c r="F276" s="3">
        <v>12</v>
      </c>
      <c r="G276" s="3">
        <v>16</v>
      </c>
      <c r="H276" s="1">
        <v>43922</v>
      </c>
      <c r="I276" s="1">
        <v>44378</v>
      </c>
      <c r="J276">
        <v>15</v>
      </c>
      <c r="K276">
        <v>0</v>
      </c>
      <c r="L276" s="1">
        <v>44044</v>
      </c>
      <c r="M276" s="3">
        <f>IF(Sales[[#This Row],[Sales Amount]] = 0, 0,N276 / F276)</f>
        <v>10</v>
      </c>
      <c r="N276" s="3">
        <v>120</v>
      </c>
      <c r="O276" s="3" t="str" cm="1">
        <f t="array" ref="O276" xml:space="preserve"> _xlfn.SWITCH(Sales[[#This Row],[Subscription Type]],"Basic", "10",,"Premium","10","Business","25","Enterprise","27")</f>
        <v>27</v>
      </c>
      <c r="P276" s="3">
        <f xml:space="preserve"> IF(Sales[[#This Row],[Number of Users]]-Sales[[#This Row],[Licenses Bought]] &gt; 0,Sales[[#This Row],[Number of Users]]-Sales[[#This Row],[Licenses Bought]],0)</f>
        <v>4</v>
      </c>
      <c r="Q276" s="3">
        <f>IF(Sales[[#This Row],[Sales Month]]=MAX(Sales[Sales Month]),Sales[[#This Row],[Upsell $ Per Non-Paying User]]*Sales[[#This Row],[Non-Paying Users]],0)</f>
        <v>0</v>
      </c>
      <c r="R276" s="3" t="str" cm="1">
        <f t="array" ref="R276" xml:space="preserve"> _xlfn.IFS(Sales[[#This Row],[Current Upsell $]]=0," ",Sales[[#This Row],[Current Upsell $]]&gt;=400,"high",Sales[[#This Row],[Current Upsell $]]&gt;=100,"medium",Sales[[#This Row],[Current Upsell $]]&lt;100,"low")</f>
        <v xml:space="preserve"> </v>
      </c>
      <c r="S276" s="3" t="str">
        <f xml:space="preserve"> IF(Sales[[#This Row],[Current Upsell $]]&gt;0,_xlfn.CONCAT(Sales[[#This Row],[Subscription Type]],"  ",Sales[[#This Row],[Upsell Priority]],"  ",TEXT(Sales[[#This Row],[Current Upsell $]],"$#"))," ")</f>
        <v xml:space="preserve"> </v>
      </c>
      <c r="T276" s="3"/>
      <c r="U276" s="1"/>
    </row>
    <row r="277" spans="1:21" x14ac:dyDescent="0.3">
      <c r="A277">
        <v>100020</v>
      </c>
      <c r="B277" t="s">
        <v>0</v>
      </c>
      <c r="D277" s="1"/>
      <c r="E277" s="1"/>
      <c r="F277" s="3">
        <v>12</v>
      </c>
      <c r="G277" s="3">
        <v>17</v>
      </c>
      <c r="H277" s="1">
        <v>43922</v>
      </c>
      <c r="I277" s="1">
        <v>44378</v>
      </c>
      <c r="J277">
        <v>15</v>
      </c>
      <c r="K277">
        <v>0</v>
      </c>
      <c r="L277" s="1">
        <v>44075</v>
      </c>
      <c r="M277" s="3">
        <f>IF(Sales[[#This Row],[Sales Amount]] = 0, 0,N277 / F277)</f>
        <v>10</v>
      </c>
      <c r="N277" s="3">
        <v>120</v>
      </c>
      <c r="O277" s="3" t="str" cm="1">
        <f t="array" ref="O277" xml:space="preserve"> _xlfn.SWITCH(Sales[[#This Row],[Subscription Type]],"Basic", "10",,"Premium","10","Business","25","Enterprise","27")</f>
        <v>27</v>
      </c>
      <c r="P277" s="3">
        <f xml:space="preserve"> IF(Sales[[#This Row],[Number of Users]]-Sales[[#This Row],[Licenses Bought]] &gt; 0,Sales[[#This Row],[Number of Users]]-Sales[[#This Row],[Licenses Bought]],0)</f>
        <v>5</v>
      </c>
      <c r="Q277" s="3">
        <f>IF(Sales[[#This Row],[Sales Month]]=MAX(Sales[Sales Month]),Sales[[#This Row],[Upsell $ Per Non-Paying User]]*Sales[[#This Row],[Non-Paying Users]],0)</f>
        <v>0</v>
      </c>
      <c r="R277" s="3" t="str" cm="1">
        <f t="array" ref="R277" xml:space="preserve"> _xlfn.IFS(Sales[[#This Row],[Current Upsell $]]=0," ",Sales[[#This Row],[Current Upsell $]]&gt;=400,"high",Sales[[#This Row],[Current Upsell $]]&gt;=100,"medium",Sales[[#This Row],[Current Upsell $]]&lt;100,"low")</f>
        <v xml:space="preserve"> </v>
      </c>
      <c r="S277" s="3" t="str">
        <f xml:space="preserve"> IF(Sales[[#This Row],[Current Upsell $]]&gt;0,_xlfn.CONCAT(Sales[[#This Row],[Subscription Type]],"  ",Sales[[#This Row],[Upsell Priority]],"  ",TEXT(Sales[[#This Row],[Current Upsell $]],"$#"))," ")</f>
        <v xml:space="preserve"> </v>
      </c>
      <c r="T277" s="3"/>
      <c r="U277" s="1"/>
    </row>
    <row r="278" spans="1:21" x14ac:dyDescent="0.3">
      <c r="A278">
        <v>100020</v>
      </c>
      <c r="B278" t="s">
        <v>0</v>
      </c>
      <c r="D278" s="1"/>
      <c r="E278" s="1"/>
      <c r="F278" s="3">
        <v>12</v>
      </c>
      <c r="G278" s="3">
        <v>17</v>
      </c>
      <c r="H278" s="1">
        <v>43922</v>
      </c>
      <c r="I278" s="1">
        <v>44378</v>
      </c>
      <c r="J278">
        <v>15</v>
      </c>
      <c r="K278">
        <v>0</v>
      </c>
      <c r="L278" s="1">
        <v>44105</v>
      </c>
      <c r="M278" s="3">
        <f>IF(Sales[[#This Row],[Sales Amount]] = 0, 0,N278 / F278)</f>
        <v>10</v>
      </c>
      <c r="N278" s="3">
        <v>120</v>
      </c>
      <c r="O278" s="3" t="str" cm="1">
        <f t="array" ref="O278" xml:space="preserve"> _xlfn.SWITCH(Sales[[#This Row],[Subscription Type]],"Basic", "10",,"Premium","10","Business","25","Enterprise","27")</f>
        <v>27</v>
      </c>
      <c r="P278" s="3">
        <f xml:space="preserve"> IF(Sales[[#This Row],[Number of Users]]-Sales[[#This Row],[Licenses Bought]] &gt; 0,Sales[[#This Row],[Number of Users]]-Sales[[#This Row],[Licenses Bought]],0)</f>
        <v>5</v>
      </c>
      <c r="Q278" s="3">
        <f>IF(Sales[[#This Row],[Sales Month]]=MAX(Sales[Sales Month]),Sales[[#This Row],[Upsell $ Per Non-Paying User]]*Sales[[#This Row],[Non-Paying Users]],0)</f>
        <v>0</v>
      </c>
      <c r="R278" s="3" t="str" cm="1">
        <f t="array" ref="R278" xml:space="preserve"> _xlfn.IFS(Sales[[#This Row],[Current Upsell $]]=0," ",Sales[[#This Row],[Current Upsell $]]&gt;=400,"high",Sales[[#This Row],[Current Upsell $]]&gt;=100,"medium",Sales[[#This Row],[Current Upsell $]]&lt;100,"low")</f>
        <v xml:space="preserve"> </v>
      </c>
      <c r="S278" s="3" t="str">
        <f xml:space="preserve"> IF(Sales[[#This Row],[Current Upsell $]]&gt;0,_xlfn.CONCAT(Sales[[#This Row],[Subscription Type]],"  ",Sales[[#This Row],[Upsell Priority]],"  ",TEXT(Sales[[#This Row],[Current Upsell $]],"$#"))," ")</f>
        <v xml:space="preserve"> </v>
      </c>
      <c r="T278" s="3"/>
      <c r="U278" s="1"/>
    </row>
    <row r="279" spans="1:21" x14ac:dyDescent="0.3">
      <c r="A279">
        <v>100020</v>
      </c>
      <c r="B279" t="s">
        <v>0</v>
      </c>
      <c r="D279" s="1"/>
      <c r="E279" s="1"/>
      <c r="F279" s="3">
        <v>12</v>
      </c>
      <c r="G279" s="3">
        <v>16</v>
      </c>
      <c r="H279" s="1">
        <v>43922</v>
      </c>
      <c r="I279" s="1">
        <v>44378</v>
      </c>
      <c r="J279">
        <v>15</v>
      </c>
      <c r="K279">
        <v>0</v>
      </c>
      <c r="L279" s="1">
        <v>44136</v>
      </c>
      <c r="M279" s="3">
        <f>IF(Sales[[#This Row],[Sales Amount]] = 0, 0,N279 / F279)</f>
        <v>10</v>
      </c>
      <c r="N279" s="3">
        <v>120</v>
      </c>
      <c r="O279" s="3" t="str" cm="1">
        <f t="array" ref="O279" xml:space="preserve"> _xlfn.SWITCH(Sales[[#This Row],[Subscription Type]],"Basic", "10",,"Premium","10","Business","25","Enterprise","27")</f>
        <v>27</v>
      </c>
      <c r="P279" s="3">
        <f xml:space="preserve"> IF(Sales[[#This Row],[Number of Users]]-Sales[[#This Row],[Licenses Bought]] &gt; 0,Sales[[#This Row],[Number of Users]]-Sales[[#This Row],[Licenses Bought]],0)</f>
        <v>4</v>
      </c>
      <c r="Q279" s="3">
        <f>IF(Sales[[#This Row],[Sales Month]]=MAX(Sales[Sales Month]),Sales[[#This Row],[Upsell $ Per Non-Paying User]]*Sales[[#This Row],[Non-Paying Users]],0)</f>
        <v>0</v>
      </c>
      <c r="R279" s="3" t="str" cm="1">
        <f t="array" ref="R279" xml:space="preserve"> _xlfn.IFS(Sales[[#This Row],[Current Upsell $]]=0," ",Sales[[#This Row],[Current Upsell $]]&gt;=400,"high",Sales[[#This Row],[Current Upsell $]]&gt;=100,"medium",Sales[[#This Row],[Current Upsell $]]&lt;100,"low")</f>
        <v xml:space="preserve"> </v>
      </c>
      <c r="S279" s="3" t="str">
        <f xml:space="preserve"> IF(Sales[[#This Row],[Current Upsell $]]&gt;0,_xlfn.CONCAT(Sales[[#This Row],[Subscription Type]],"  ",Sales[[#This Row],[Upsell Priority]],"  ",TEXT(Sales[[#This Row],[Current Upsell $]],"$#"))," ")</f>
        <v xml:space="preserve"> </v>
      </c>
      <c r="T279" s="3"/>
      <c r="U279" s="1"/>
    </row>
    <row r="280" spans="1:21" x14ac:dyDescent="0.3">
      <c r="A280">
        <v>100020</v>
      </c>
      <c r="B280" t="s">
        <v>0</v>
      </c>
      <c r="D280" s="1"/>
      <c r="E280" s="1"/>
      <c r="F280" s="3">
        <v>12</v>
      </c>
      <c r="G280" s="3">
        <v>12</v>
      </c>
      <c r="H280" s="1">
        <v>43922</v>
      </c>
      <c r="I280" s="1">
        <v>44378</v>
      </c>
      <c r="J280">
        <v>15</v>
      </c>
      <c r="K280">
        <v>0</v>
      </c>
      <c r="L280" s="1">
        <v>44166</v>
      </c>
      <c r="M280" s="3">
        <f>IF(Sales[[#This Row],[Sales Amount]] = 0, 0,N280 / F280)</f>
        <v>10</v>
      </c>
      <c r="N280" s="3">
        <v>120</v>
      </c>
      <c r="O280" s="3" t="str" cm="1">
        <f t="array" ref="O280" xml:space="preserve"> _xlfn.SWITCH(Sales[[#This Row],[Subscription Type]],"Basic", "10",,"Premium","10","Business","25","Enterprise","27")</f>
        <v>27</v>
      </c>
      <c r="P280" s="3">
        <f xml:space="preserve"> IF(Sales[[#This Row],[Number of Users]]-Sales[[#This Row],[Licenses Bought]] &gt; 0,Sales[[#This Row],[Number of Users]]-Sales[[#This Row],[Licenses Bought]],0)</f>
        <v>0</v>
      </c>
      <c r="Q280" s="3">
        <f>IF(Sales[[#This Row],[Sales Month]]=MAX(Sales[Sales Month]),Sales[[#This Row],[Upsell $ Per Non-Paying User]]*Sales[[#This Row],[Non-Paying Users]],0)</f>
        <v>0</v>
      </c>
      <c r="R280" s="3" t="str" cm="1">
        <f t="array" ref="R280" xml:space="preserve"> _xlfn.IFS(Sales[[#This Row],[Current Upsell $]]=0," ",Sales[[#This Row],[Current Upsell $]]&gt;=400,"high",Sales[[#This Row],[Current Upsell $]]&gt;=100,"medium",Sales[[#This Row],[Current Upsell $]]&lt;100,"low")</f>
        <v xml:space="preserve"> </v>
      </c>
      <c r="S280" s="3" t="str">
        <f xml:space="preserve"> IF(Sales[[#This Row],[Current Upsell $]]&gt;0,_xlfn.CONCAT(Sales[[#This Row],[Subscription Type]],"  ",Sales[[#This Row],[Upsell Priority]],"  ",TEXT(Sales[[#This Row],[Current Upsell $]],"$#"))," ")</f>
        <v xml:space="preserve"> </v>
      </c>
      <c r="T280" s="3"/>
      <c r="U280" s="1"/>
    </row>
    <row r="281" spans="1:21" x14ac:dyDescent="0.3">
      <c r="A281">
        <v>100020</v>
      </c>
      <c r="B281" t="s">
        <v>0</v>
      </c>
      <c r="D281" s="1"/>
      <c r="E281" s="1"/>
      <c r="F281" s="3">
        <v>12</v>
      </c>
      <c r="G281" s="3">
        <v>12</v>
      </c>
      <c r="H281" s="1">
        <v>43922</v>
      </c>
      <c r="I281" s="1">
        <v>44378</v>
      </c>
      <c r="J281">
        <v>15</v>
      </c>
      <c r="K281">
        <v>0</v>
      </c>
      <c r="L281" s="1">
        <v>44197</v>
      </c>
      <c r="M281" s="3">
        <f>IF(Sales[[#This Row],[Sales Amount]] = 0, 0,N281 / F281)</f>
        <v>10</v>
      </c>
      <c r="N281" s="3">
        <v>120</v>
      </c>
      <c r="O281" s="3" t="str" cm="1">
        <f t="array" ref="O281" xml:space="preserve"> _xlfn.SWITCH(Sales[[#This Row],[Subscription Type]],"Basic", "10",,"Premium","10","Business","25","Enterprise","27")</f>
        <v>27</v>
      </c>
      <c r="P281" s="3">
        <f xml:space="preserve"> IF(Sales[[#This Row],[Number of Users]]-Sales[[#This Row],[Licenses Bought]] &gt; 0,Sales[[#This Row],[Number of Users]]-Sales[[#This Row],[Licenses Bought]],0)</f>
        <v>0</v>
      </c>
      <c r="Q281" s="3">
        <f>IF(Sales[[#This Row],[Sales Month]]=MAX(Sales[Sales Month]),Sales[[#This Row],[Upsell $ Per Non-Paying User]]*Sales[[#This Row],[Non-Paying Users]],0)</f>
        <v>0</v>
      </c>
      <c r="R281" s="3" t="str" cm="1">
        <f t="array" ref="R281" xml:space="preserve"> _xlfn.IFS(Sales[[#This Row],[Current Upsell $]]=0," ",Sales[[#This Row],[Current Upsell $]]&gt;=400,"high",Sales[[#This Row],[Current Upsell $]]&gt;=100,"medium",Sales[[#This Row],[Current Upsell $]]&lt;100,"low")</f>
        <v xml:space="preserve"> </v>
      </c>
      <c r="S281" s="3" t="str">
        <f xml:space="preserve"> IF(Sales[[#This Row],[Current Upsell $]]&gt;0,_xlfn.CONCAT(Sales[[#This Row],[Subscription Type]],"  ",Sales[[#This Row],[Upsell Priority]],"  ",TEXT(Sales[[#This Row],[Current Upsell $]],"$#"))," ")</f>
        <v xml:space="preserve"> </v>
      </c>
      <c r="T281" s="3"/>
      <c r="U281" s="1"/>
    </row>
    <row r="282" spans="1:21" x14ac:dyDescent="0.3">
      <c r="A282">
        <v>100020</v>
      </c>
      <c r="B282" t="s">
        <v>0</v>
      </c>
      <c r="D282" s="1"/>
      <c r="E282" s="1"/>
      <c r="F282" s="3">
        <v>12</v>
      </c>
      <c r="G282" s="3">
        <v>15</v>
      </c>
      <c r="H282" s="1">
        <v>43922</v>
      </c>
      <c r="I282" s="1">
        <v>44378</v>
      </c>
      <c r="J282">
        <v>15</v>
      </c>
      <c r="K282">
        <v>0</v>
      </c>
      <c r="L282" s="1">
        <v>44228</v>
      </c>
      <c r="M282" s="3">
        <f>IF(Sales[[#This Row],[Sales Amount]] = 0, 0,N282 / F282)</f>
        <v>10</v>
      </c>
      <c r="N282" s="3">
        <v>120</v>
      </c>
      <c r="O282" s="3" t="str" cm="1">
        <f t="array" ref="O282" xml:space="preserve"> _xlfn.SWITCH(Sales[[#This Row],[Subscription Type]],"Basic", "10",,"Premium","10","Business","25","Enterprise","27")</f>
        <v>27</v>
      </c>
      <c r="P282" s="3">
        <f xml:space="preserve"> IF(Sales[[#This Row],[Number of Users]]-Sales[[#This Row],[Licenses Bought]] &gt; 0,Sales[[#This Row],[Number of Users]]-Sales[[#This Row],[Licenses Bought]],0)</f>
        <v>3</v>
      </c>
      <c r="Q282" s="3">
        <f>IF(Sales[[#This Row],[Sales Month]]=MAX(Sales[Sales Month]),Sales[[#This Row],[Upsell $ Per Non-Paying User]]*Sales[[#This Row],[Non-Paying Users]],0)</f>
        <v>0</v>
      </c>
      <c r="R282" s="3" t="str" cm="1">
        <f t="array" ref="R282" xml:space="preserve"> _xlfn.IFS(Sales[[#This Row],[Current Upsell $]]=0," ",Sales[[#This Row],[Current Upsell $]]&gt;=400,"high",Sales[[#This Row],[Current Upsell $]]&gt;=100,"medium",Sales[[#This Row],[Current Upsell $]]&lt;100,"low")</f>
        <v xml:space="preserve"> </v>
      </c>
      <c r="S282" s="3" t="str">
        <f xml:space="preserve"> IF(Sales[[#This Row],[Current Upsell $]]&gt;0,_xlfn.CONCAT(Sales[[#This Row],[Subscription Type]],"  ",Sales[[#This Row],[Upsell Priority]],"  ",TEXT(Sales[[#This Row],[Current Upsell $]],"$#"))," ")</f>
        <v xml:space="preserve"> </v>
      </c>
      <c r="T282" s="3"/>
      <c r="U282" s="1"/>
    </row>
    <row r="283" spans="1:21" x14ac:dyDescent="0.3">
      <c r="A283">
        <v>100020</v>
      </c>
      <c r="B283" t="s">
        <v>0</v>
      </c>
      <c r="D283" s="1"/>
      <c r="E283" s="1"/>
      <c r="F283" s="3">
        <v>12</v>
      </c>
      <c r="G283" s="3">
        <v>15</v>
      </c>
      <c r="H283" s="1">
        <v>43922</v>
      </c>
      <c r="I283" s="1">
        <v>44378</v>
      </c>
      <c r="J283">
        <v>15</v>
      </c>
      <c r="K283">
        <v>0</v>
      </c>
      <c r="L283" s="1">
        <v>44256</v>
      </c>
      <c r="M283" s="3">
        <f>IF(Sales[[#This Row],[Sales Amount]] = 0, 0,N283 / F283)</f>
        <v>10</v>
      </c>
      <c r="N283" s="3">
        <v>120</v>
      </c>
      <c r="O283" s="3" t="str" cm="1">
        <f t="array" ref="O283" xml:space="preserve"> _xlfn.SWITCH(Sales[[#This Row],[Subscription Type]],"Basic", "10",,"Premium","10","Business","25","Enterprise","27")</f>
        <v>27</v>
      </c>
      <c r="P283" s="3">
        <f xml:space="preserve"> IF(Sales[[#This Row],[Number of Users]]-Sales[[#This Row],[Licenses Bought]] &gt; 0,Sales[[#This Row],[Number of Users]]-Sales[[#This Row],[Licenses Bought]],0)</f>
        <v>3</v>
      </c>
      <c r="Q283" s="3">
        <f>IF(Sales[[#This Row],[Sales Month]]=MAX(Sales[Sales Month]),Sales[[#This Row],[Upsell $ Per Non-Paying User]]*Sales[[#This Row],[Non-Paying Users]],0)</f>
        <v>0</v>
      </c>
      <c r="R283" s="3" t="str" cm="1">
        <f t="array" ref="R283" xml:space="preserve"> _xlfn.IFS(Sales[[#This Row],[Current Upsell $]]=0," ",Sales[[#This Row],[Current Upsell $]]&gt;=400,"high",Sales[[#This Row],[Current Upsell $]]&gt;=100,"medium",Sales[[#This Row],[Current Upsell $]]&lt;100,"low")</f>
        <v xml:space="preserve"> </v>
      </c>
      <c r="S283" s="3" t="str">
        <f xml:space="preserve"> IF(Sales[[#This Row],[Current Upsell $]]&gt;0,_xlfn.CONCAT(Sales[[#This Row],[Subscription Type]],"  ",Sales[[#This Row],[Upsell Priority]],"  ",TEXT(Sales[[#This Row],[Current Upsell $]],"$#"))," ")</f>
        <v xml:space="preserve"> </v>
      </c>
      <c r="T283" s="3"/>
      <c r="U283" s="1"/>
    </row>
    <row r="284" spans="1:21" x14ac:dyDescent="0.3">
      <c r="A284">
        <v>100020</v>
      </c>
      <c r="B284" t="s">
        <v>0</v>
      </c>
      <c r="D284" s="1"/>
      <c r="E284" s="1"/>
      <c r="F284" s="3">
        <v>12</v>
      </c>
      <c r="G284" s="3">
        <v>16</v>
      </c>
      <c r="H284" s="1">
        <v>43922</v>
      </c>
      <c r="I284" s="1">
        <v>44378</v>
      </c>
      <c r="J284">
        <v>15</v>
      </c>
      <c r="K284">
        <v>0</v>
      </c>
      <c r="L284" s="1">
        <v>44287</v>
      </c>
      <c r="M284" s="3">
        <f>IF(Sales[[#This Row],[Sales Amount]] = 0, 0,N284 / F284)</f>
        <v>10</v>
      </c>
      <c r="N284" s="3">
        <v>120</v>
      </c>
      <c r="O284" s="3" t="str" cm="1">
        <f t="array" ref="O284" xml:space="preserve"> _xlfn.SWITCH(Sales[[#This Row],[Subscription Type]],"Basic", "10",,"Premium","10","Business","25","Enterprise","27")</f>
        <v>27</v>
      </c>
      <c r="P284" s="3">
        <f xml:space="preserve"> IF(Sales[[#This Row],[Number of Users]]-Sales[[#This Row],[Licenses Bought]] &gt; 0,Sales[[#This Row],[Number of Users]]-Sales[[#This Row],[Licenses Bought]],0)</f>
        <v>4</v>
      </c>
      <c r="Q284" s="3">
        <f>IF(Sales[[#This Row],[Sales Month]]=MAX(Sales[Sales Month]),Sales[[#This Row],[Upsell $ Per Non-Paying User]]*Sales[[#This Row],[Non-Paying Users]],0)</f>
        <v>0</v>
      </c>
      <c r="R284" s="3" t="str" cm="1">
        <f t="array" ref="R284" xml:space="preserve"> _xlfn.IFS(Sales[[#This Row],[Current Upsell $]]=0," ",Sales[[#This Row],[Current Upsell $]]&gt;=400,"high",Sales[[#This Row],[Current Upsell $]]&gt;=100,"medium",Sales[[#This Row],[Current Upsell $]]&lt;100,"low")</f>
        <v xml:space="preserve"> </v>
      </c>
      <c r="S284" s="3" t="str">
        <f xml:space="preserve"> IF(Sales[[#This Row],[Current Upsell $]]&gt;0,_xlfn.CONCAT(Sales[[#This Row],[Subscription Type]],"  ",Sales[[#This Row],[Upsell Priority]],"  ",TEXT(Sales[[#This Row],[Current Upsell $]],"$#"))," ")</f>
        <v xml:space="preserve"> </v>
      </c>
      <c r="T284" s="3"/>
      <c r="U284" s="1"/>
    </row>
    <row r="285" spans="1:21" x14ac:dyDescent="0.3">
      <c r="A285">
        <v>100020</v>
      </c>
      <c r="B285" t="s">
        <v>0</v>
      </c>
      <c r="D285" s="1"/>
      <c r="E285" s="1"/>
      <c r="F285" s="3">
        <v>12</v>
      </c>
      <c r="G285" s="3">
        <v>15</v>
      </c>
      <c r="H285" s="1">
        <v>43922</v>
      </c>
      <c r="I285" s="1">
        <v>44378</v>
      </c>
      <c r="J285">
        <v>15</v>
      </c>
      <c r="K285">
        <v>0</v>
      </c>
      <c r="L285" s="1">
        <v>44317</v>
      </c>
      <c r="M285" s="3">
        <f>IF(Sales[[#This Row],[Sales Amount]] = 0, 0,N285 / F285)</f>
        <v>10</v>
      </c>
      <c r="N285" s="3">
        <v>120</v>
      </c>
      <c r="O285" s="3" t="str" cm="1">
        <f t="array" ref="O285" xml:space="preserve"> _xlfn.SWITCH(Sales[[#This Row],[Subscription Type]],"Basic", "10",,"Premium","10","Business","25","Enterprise","27")</f>
        <v>27</v>
      </c>
      <c r="P285" s="3">
        <f xml:space="preserve"> IF(Sales[[#This Row],[Number of Users]]-Sales[[#This Row],[Licenses Bought]] &gt; 0,Sales[[#This Row],[Number of Users]]-Sales[[#This Row],[Licenses Bought]],0)</f>
        <v>3</v>
      </c>
      <c r="Q285" s="3">
        <f>IF(Sales[[#This Row],[Sales Month]]=MAX(Sales[Sales Month]),Sales[[#This Row],[Upsell $ Per Non-Paying User]]*Sales[[#This Row],[Non-Paying Users]],0)</f>
        <v>0</v>
      </c>
      <c r="R285" s="3" t="str" cm="1">
        <f t="array" ref="R285" xml:space="preserve"> _xlfn.IFS(Sales[[#This Row],[Current Upsell $]]=0," ",Sales[[#This Row],[Current Upsell $]]&gt;=400,"high",Sales[[#This Row],[Current Upsell $]]&gt;=100,"medium",Sales[[#This Row],[Current Upsell $]]&lt;100,"low")</f>
        <v xml:space="preserve"> </v>
      </c>
      <c r="S285" s="3" t="str">
        <f xml:space="preserve"> IF(Sales[[#This Row],[Current Upsell $]]&gt;0,_xlfn.CONCAT(Sales[[#This Row],[Subscription Type]],"  ",Sales[[#This Row],[Upsell Priority]],"  ",TEXT(Sales[[#This Row],[Current Upsell $]],"$#"))," ")</f>
        <v xml:space="preserve"> </v>
      </c>
      <c r="T285" s="3"/>
      <c r="U285" s="1"/>
    </row>
    <row r="286" spans="1:21" x14ac:dyDescent="0.3">
      <c r="A286">
        <v>100020</v>
      </c>
      <c r="B286" t="s">
        <v>0</v>
      </c>
      <c r="D286" s="1"/>
      <c r="E286" s="1"/>
      <c r="F286" s="3">
        <v>12</v>
      </c>
      <c r="G286" s="3">
        <v>16</v>
      </c>
      <c r="H286" s="1">
        <v>43922</v>
      </c>
      <c r="I286" s="1">
        <v>44378</v>
      </c>
      <c r="J286">
        <v>15</v>
      </c>
      <c r="K286">
        <v>0</v>
      </c>
      <c r="L286" s="1">
        <v>44348</v>
      </c>
      <c r="M286" s="3">
        <f>IF(Sales[[#This Row],[Sales Amount]] = 0, 0,N286 / F286)</f>
        <v>10</v>
      </c>
      <c r="N286" s="3">
        <v>120</v>
      </c>
      <c r="O286" s="3" t="str" cm="1">
        <f t="array" ref="O286" xml:space="preserve"> _xlfn.SWITCH(Sales[[#This Row],[Subscription Type]],"Basic", "10",,"Premium","10","Business","25","Enterprise","27")</f>
        <v>27</v>
      </c>
      <c r="P286" s="3">
        <f xml:space="preserve"> IF(Sales[[#This Row],[Number of Users]]-Sales[[#This Row],[Licenses Bought]] &gt; 0,Sales[[#This Row],[Number of Users]]-Sales[[#This Row],[Licenses Bought]],0)</f>
        <v>4</v>
      </c>
      <c r="Q286" s="3">
        <f>IF(Sales[[#This Row],[Sales Month]]=MAX(Sales[Sales Month]),Sales[[#This Row],[Upsell $ Per Non-Paying User]]*Sales[[#This Row],[Non-Paying Users]],0)</f>
        <v>108</v>
      </c>
      <c r="R286" s="3" t="str" cm="1">
        <f t="array" ref="R286" xml:space="preserve"> _xlfn.IFS(Sales[[#This Row],[Current Upsell $]]=0," ",Sales[[#This Row],[Current Upsell $]]&gt;=400,"high",Sales[[#This Row],[Current Upsell $]]&gt;=100,"medium",Sales[[#This Row],[Current Upsell $]]&lt;100,"low")</f>
        <v>medium</v>
      </c>
      <c r="S286" s="3" t="str">
        <f xml:space="preserve"> IF(Sales[[#This Row],[Current Upsell $]]&gt;0,_xlfn.CONCAT(Sales[[#This Row],[Subscription Type]],"  ",Sales[[#This Row],[Upsell Priority]],"  ",TEXT(Sales[[#This Row],[Current Upsell $]],"$#"))," ")</f>
        <v>Premium  medium  $108</v>
      </c>
      <c r="T286" s="3"/>
      <c r="U286" s="1"/>
    </row>
    <row r="287" spans="1:21" x14ac:dyDescent="0.3">
      <c r="A287">
        <v>100021</v>
      </c>
      <c r="B287" t="s">
        <v>3</v>
      </c>
      <c r="F287" s="3">
        <v>0</v>
      </c>
      <c r="G287" s="3">
        <v>15</v>
      </c>
      <c r="H287" s="1">
        <v>43922</v>
      </c>
      <c r="I287" s="1">
        <v>44136</v>
      </c>
      <c r="J287">
        <v>7</v>
      </c>
      <c r="K287">
        <v>7</v>
      </c>
      <c r="L287" s="1">
        <v>43922</v>
      </c>
      <c r="M287" s="3">
        <f>IF(Sales[[#This Row],[Sales Amount]] = 0, 0,N287 / F287)</f>
        <v>0</v>
      </c>
      <c r="N287" s="3">
        <v>0</v>
      </c>
      <c r="O287" s="3" t="str" cm="1">
        <f t="array" ref="O287" xml:space="preserve"> _xlfn.SWITCH(Sales[[#This Row],[Subscription Type]],"Basic", "10",,"Premium","10","Business","25","Enterprise","27")</f>
        <v>10</v>
      </c>
      <c r="P287" s="3">
        <f xml:space="preserve"> IF(Sales[[#This Row],[Number of Users]]-Sales[[#This Row],[Licenses Bought]] &gt; 0,Sales[[#This Row],[Number of Users]]-Sales[[#This Row],[Licenses Bought]],0)</f>
        <v>15</v>
      </c>
      <c r="Q287" s="3">
        <f>IF(Sales[[#This Row],[Sales Month]]=MAX(Sales[Sales Month]),Sales[[#This Row],[Upsell $ Per Non-Paying User]]*Sales[[#This Row],[Non-Paying Users]],0)</f>
        <v>0</v>
      </c>
      <c r="R287" s="3" t="str" cm="1">
        <f t="array" ref="R287" xml:space="preserve"> _xlfn.IFS(Sales[[#This Row],[Current Upsell $]]=0," ",Sales[[#This Row],[Current Upsell $]]&gt;=400,"high",Sales[[#This Row],[Current Upsell $]]&gt;=100,"medium",Sales[[#This Row],[Current Upsell $]]&lt;100,"low")</f>
        <v xml:space="preserve"> </v>
      </c>
      <c r="S287" s="3" t="str">
        <f xml:space="preserve"> IF(Sales[[#This Row],[Current Upsell $]]&gt;0,_xlfn.CONCAT(Sales[[#This Row],[Subscription Type]],"  ",Sales[[#This Row],[Upsell Priority]],"  ",TEXT(Sales[[#This Row],[Current Upsell $]],"$#"))," ")</f>
        <v xml:space="preserve"> </v>
      </c>
      <c r="T287" s="3"/>
      <c r="U287" s="1"/>
    </row>
    <row r="288" spans="1:21" x14ac:dyDescent="0.3">
      <c r="A288">
        <v>100021</v>
      </c>
      <c r="B288" t="s">
        <v>3</v>
      </c>
      <c r="F288" s="3">
        <v>0</v>
      </c>
      <c r="G288" s="3">
        <v>14</v>
      </c>
      <c r="H288" s="1">
        <v>43922</v>
      </c>
      <c r="I288" s="1">
        <v>44136</v>
      </c>
      <c r="J288">
        <v>7</v>
      </c>
      <c r="K288">
        <v>7</v>
      </c>
      <c r="L288" s="1">
        <v>43952</v>
      </c>
      <c r="M288" s="3">
        <f>IF(Sales[[#This Row],[Sales Amount]] = 0, 0,N288 / F288)</f>
        <v>0</v>
      </c>
      <c r="N288" s="3">
        <v>0</v>
      </c>
      <c r="O288" s="3" t="str" cm="1">
        <f t="array" ref="O288" xml:space="preserve"> _xlfn.SWITCH(Sales[[#This Row],[Subscription Type]],"Basic", "10",,"Premium","10","Business","25","Enterprise","27")</f>
        <v>10</v>
      </c>
      <c r="P288" s="3">
        <f xml:space="preserve"> IF(Sales[[#This Row],[Number of Users]]-Sales[[#This Row],[Licenses Bought]] &gt; 0,Sales[[#This Row],[Number of Users]]-Sales[[#This Row],[Licenses Bought]],0)</f>
        <v>14</v>
      </c>
      <c r="Q288" s="3">
        <f>IF(Sales[[#This Row],[Sales Month]]=MAX(Sales[Sales Month]),Sales[[#This Row],[Upsell $ Per Non-Paying User]]*Sales[[#This Row],[Non-Paying Users]],0)</f>
        <v>0</v>
      </c>
      <c r="R288" s="3" t="str" cm="1">
        <f t="array" ref="R288" xml:space="preserve"> _xlfn.IFS(Sales[[#This Row],[Current Upsell $]]=0," ",Sales[[#This Row],[Current Upsell $]]&gt;=400,"high",Sales[[#This Row],[Current Upsell $]]&gt;=100,"medium",Sales[[#This Row],[Current Upsell $]]&lt;100,"low")</f>
        <v xml:space="preserve"> </v>
      </c>
      <c r="S288" s="3" t="str">
        <f xml:space="preserve"> IF(Sales[[#This Row],[Current Upsell $]]&gt;0,_xlfn.CONCAT(Sales[[#This Row],[Subscription Type]],"  ",Sales[[#This Row],[Upsell Priority]],"  ",TEXT(Sales[[#This Row],[Current Upsell $]],"$#"))," ")</f>
        <v xml:space="preserve"> </v>
      </c>
      <c r="T288" s="3"/>
      <c r="U288" s="1"/>
    </row>
    <row r="289" spans="1:21" x14ac:dyDescent="0.3">
      <c r="A289">
        <v>100021</v>
      </c>
      <c r="B289" t="s">
        <v>3</v>
      </c>
      <c r="F289" s="3">
        <v>0</v>
      </c>
      <c r="G289" s="3">
        <v>15</v>
      </c>
      <c r="H289" s="1">
        <v>43922</v>
      </c>
      <c r="I289" s="1">
        <v>44136</v>
      </c>
      <c r="J289">
        <v>7</v>
      </c>
      <c r="K289">
        <v>7</v>
      </c>
      <c r="L289" s="1">
        <v>43983</v>
      </c>
      <c r="M289" s="3">
        <f>IF(Sales[[#This Row],[Sales Amount]] = 0, 0,N289 / F289)</f>
        <v>0</v>
      </c>
      <c r="N289" s="3">
        <v>0</v>
      </c>
      <c r="O289" s="3" t="str" cm="1">
        <f t="array" ref="O289" xml:space="preserve"> _xlfn.SWITCH(Sales[[#This Row],[Subscription Type]],"Basic", "10",,"Premium","10","Business","25","Enterprise","27")</f>
        <v>10</v>
      </c>
      <c r="P289" s="3">
        <f xml:space="preserve"> IF(Sales[[#This Row],[Number of Users]]-Sales[[#This Row],[Licenses Bought]] &gt; 0,Sales[[#This Row],[Number of Users]]-Sales[[#This Row],[Licenses Bought]],0)</f>
        <v>15</v>
      </c>
      <c r="Q289" s="3">
        <f>IF(Sales[[#This Row],[Sales Month]]=MAX(Sales[Sales Month]),Sales[[#This Row],[Upsell $ Per Non-Paying User]]*Sales[[#This Row],[Non-Paying Users]],0)</f>
        <v>0</v>
      </c>
      <c r="R289" s="3" t="str" cm="1">
        <f t="array" ref="R289" xml:space="preserve"> _xlfn.IFS(Sales[[#This Row],[Current Upsell $]]=0," ",Sales[[#This Row],[Current Upsell $]]&gt;=400,"high",Sales[[#This Row],[Current Upsell $]]&gt;=100,"medium",Sales[[#This Row],[Current Upsell $]]&lt;100,"low")</f>
        <v xml:space="preserve"> </v>
      </c>
      <c r="S289" s="3" t="str">
        <f xml:space="preserve"> IF(Sales[[#This Row],[Current Upsell $]]&gt;0,_xlfn.CONCAT(Sales[[#This Row],[Subscription Type]],"  ",Sales[[#This Row],[Upsell Priority]],"  ",TEXT(Sales[[#This Row],[Current Upsell $]],"$#"))," ")</f>
        <v xml:space="preserve"> </v>
      </c>
      <c r="T289" s="3"/>
      <c r="U289" s="1"/>
    </row>
    <row r="290" spans="1:21" x14ac:dyDescent="0.3">
      <c r="A290">
        <v>100021</v>
      </c>
      <c r="B290" t="s">
        <v>3</v>
      </c>
      <c r="F290" s="3">
        <v>0</v>
      </c>
      <c r="G290" s="3">
        <v>14</v>
      </c>
      <c r="H290" s="1">
        <v>43922</v>
      </c>
      <c r="I290" s="1">
        <v>44136</v>
      </c>
      <c r="J290">
        <v>7</v>
      </c>
      <c r="K290">
        <v>7</v>
      </c>
      <c r="L290" s="1">
        <v>44013</v>
      </c>
      <c r="M290" s="3">
        <f>IF(Sales[[#This Row],[Sales Amount]] = 0, 0,N290 / F290)</f>
        <v>0</v>
      </c>
      <c r="N290" s="3">
        <v>0</v>
      </c>
      <c r="O290" s="3" t="str" cm="1">
        <f t="array" ref="O290" xml:space="preserve"> _xlfn.SWITCH(Sales[[#This Row],[Subscription Type]],"Basic", "10",,"Premium","10","Business","25","Enterprise","27")</f>
        <v>10</v>
      </c>
      <c r="P290" s="3">
        <f xml:space="preserve"> IF(Sales[[#This Row],[Number of Users]]-Sales[[#This Row],[Licenses Bought]] &gt; 0,Sales[[#This Row],[Number of Users]]-Sales[[#This Row],[Licenses Bought]],0)</f>
        <v>14</v>
      </c>
      <c r="Q290" s="3">
        <f>IF(Sales[[#This Row],[Sales Month]]=MAX(Sales[Sales Month]),Sales[[#This Row],[Upsell $ Per Non-Paying User]]*Sales[[#This Row],[Non-Paying Users]],0)</f>
        <v>0</v>
      </c>
      <c r="R290" s="3" t="str" cm="1">
        <f t="array" ref="R290" xml:space="preserve"> _xlfn.IFS(Sales[[#This Row],[Current Upsell $]]=0," ",Sales[[#This Row],[Current Upsell $]]&gt;=400,"high",Sales[[#This Row],[Current Upsell $]]&gt;=100,"medium",Sales[[#This Row],[Current Upsell $]]&lt;100,"low")</f>
        <v xml:space="preserve"> </v>
      </c>
      <c r="S290" s="3" t="str">
        <f xml:space="preserve"> IF(Sales[[#This Row],[Current Upsell $]]&gt;0,_xlfn.CONCAT(Sales[[#This Row],[Subscription Type]],"  ",Sales[[#This Row],[Upsell Priority]],"  ",TEXT(Sales[[#This Row],[Current Upsell $]],"$#"))," ")</f>
        <v xml:space="preserve"> </v>
      </c>
      <c r="T290" s="3"/>
      <c r="U290" s="1"/>
    </row>
    <row r="291" spans="1:21" x14ac:dyDescent="0.3">
      <c r="A291">
        <v>100021</v>
      </c>
      <c r="B291" t="s">
        <v>3</v>
      </c>
      <c r="F291" s="3">
        <v>0</v>
      </c>
      <c r="G291" s="3">
        <v>13</v>
      </c>
      <c r="H291" s="1">
        <v>43922</v>
      </c>
      <c r="I291" s="1">
        <v>44136</v>
      </c>
      <c r="J291">
        <v>7</v>
      </c>
      <c r="K291">
        <v>7</v>
      </c>
      <c r="L291" s="1">
        <v>44044</v>
      </c>
      <c r="M291" s="3">
        <f>IF(Sales[[#This Row],[Sales Amount]] = 0, 0,N291 / F291)</f>
        <v>0</v>
      </c>
      <c r="N291" s="3">
        <v>0</v>
      </c>
      <c r="O291" s="3" t="str" cm="1">
        <f t="array" ref="O291" xml:space="preserve"> _xlfn.SWITCH(Sales[[#This Row],[Subscription Type]],"Basic", "10",,"Premium","10","Business","25","Enterprise","27")</f>
        <v>10</v>
      </c>
      <c r="P291" s="3">
        <f xml:space="preserve"> IF(Sales[[#This Row],[Number of Users]]-Sales[[#This Row],[Licenses Bought]] &gt; 0,Sales[[#This Row],[Number of Users]]-Sales[[#This Row],[Licenses Bought]],0)</f>
        <v>13</v>
      </c>
      <c r="Q291" s="3">
        <f>IF(Sales[[#This Row],[Sales Month]]=MAX(Sales[Sales Month]),Sales[[#This Row],[Upsell $ Per Non-Paying User]]*Sales[[#This Row],[Non-Paying Users]],0)</f>
        <v>0</v>
      </c>
      <c r="R291" s="3" t="str" cm="1">
        <f t="array" ref="R291" xml:space="preserve"> _xlfn.IFS(Sales[[#This Row],[Current Upsell $]]=0," ",Sales[[#This Row],[Current Upsell $]]&gt;=400,"high",Sales[[#This Row],[Current Upsell $]]&gt;=100,"medium",Sales[[#This Row],[Current Upsell $]]&lt;100,"low")</f>
        <v xml:space="preserve"> </v>
      </c>
      <c r="S291" s="3" t="str">
        <f xml:space="preserve"> IF(Sales[[#This Row],[Current Upsell $]]&gt;0,_xlfn.CONCAT(Sales[[#This Row],[Subscription Type]],"  ",Sales[[#This Row],[Upsell Priority]],"  ",TEXT(Sales[[#This Row],[Current Upsell $]],"$#"))," ")</f>
        <v xml:space="preserve"> </v>
      </c>
      <c r="T291" s="3"/>
      <c r="U291" s="1"/>
    </row>
    <row r="292" spans="1:21" x14ac:dyDescent="0.3">
      <c r="A292">
        <v>100021</v>
      </c>
      <c r="B292" t="s">
        <v>3</v>
      </c>
      <c r="F292" s="3">
        <v>0</v>
      </c>
      <c r="G292" s="3">
        <v>13</v>
      </c>
      <c r="H292" s="1">
        <v>43922</v>
      </c>
      <c r="I292" s="1">
        <v>44136</v>
      </c>
      <c r="J292">
        <v>7</v>
      </c>
      <c r="K292">
        <v>7</v>
      </c>
      <c r="L292" s="1">
        <v>44075</v>
      </c>
      <c r="M292" s="3">
        <f>IF(Sales[[#This Row],[Sales Amount]] = 0, 0,N292 / F292)</f>
        <v>0</v>
      </c>
      <c r="N292" s="3">
        <v>0</v>
      </c>
      <c r="O292" s="3" t="str" cm="1">
        <f t="array" ref="O292" xml:space="preserve"> _xlfn.SWITCH(Sales[[#This Row],[Subscription Type]],"Basic", "10",,"Premium","10","Business","25","Enterprise","27")</f>
        <v>10</v>
      </c>
      <c r="P292" s="3">
        <f xml:space="preserve"> IF(Sales[[#This Row],[Number of Users]]-Sales[[#This Row],[Licenses Bought]] &gt; 0,Sales[[#This Row],[Number of Users]]-Sales[[#This Row],[Licenses Bought]],0)</f>
        <v>13</v>
      </c>
      <c r="Q292" s="3">
        <f>IF(Sales[[#This Row],[Sales Month]]=MAX(Sales[Sales Month]),Sales[[#This Row],[Upsell $ Per Non-Paying User]]*Sales[[#This Row],[Non-Paying Users]],0)</f>
        <v>0</v>
      </c>
      <c r="R292" s="3" t="str" cm="1">
        <f t="array" ref="R292" xml:space="preserve"> _xlfn.IFS(Sales[[#This Row],[Current Upsell $]]=0," ",Sales[[#This Row],[Current Upsell $]]&gt;=400,"high",Sales[[#This Row],[Current Upsell $]]&gt;=100,"medium",Sales[[#This Row],[Current Upsell $]]&lt;100,"low")</f>
        <v xml:space="preserve"> </v>
      </c>
      <c r="S292" s="3" t="str">
        <f xml:space="preserve"> IF(Sales[[#This Row],[Current Upsell $]]&gt;0,_xlfn.CONCAT(Sales[[#This Row],[Subscription Type]],"  ",Sales[[#This Row],[Upsell Priority]],"  ",TEXT(Sales[[#This Row],[Current Upsell $]],"$#"))," ")</f>
        <v xml:space="preserve"> </v>
      </c>
      <c r="T292" s="3"/>
      <c r="U292" s="1"/>
    </row>
    <row r="293" spans="1:21" x14ac:dyDescent="0.3">
      <c r="A293">
        <v>100021</v>
      </c>
      <c r="B293" t="s">
        <v>3</v>
      </c>
      <c r="F293" s="3">
        <v>0</v>
      </c>
      <c r="G293" s="3">
        <v>9</v>
      </c>
      <c r="H293" s="1">
        <v>43922</v>
      </c>
      <c r="I293" s="1">
        <v>44136</v>
      </c>
      <c r="J293">
        <v>7</v>
      </c>
      <c r="K293">
        <v>7</v>
      </c>
      <c r="L293" s="1">
        <v>44105</v>
      </c>
      <c r="M293" s="3">
        <f>IF(Sales[[#This Row],[Sales Amount]] = 0, 0,N293 / F293)</f>
        <v>0</v>
      </c>
      <c r="N293" s="3">
        <v>0</v>
      </c>
      <c r="O293" s="3" t="str" cm="1">
        <f t="array" ref="O293" xml:space="preserve"> _xlfn.SWITCH(Sales[[#This Row],[Subscription Type]],"Basic", "10",,"Premium","10","Business","25","Enterprise","27")</f>
        <v>10</v>
      </c>
      <c r="P293" s="3">
        <f xml:space="preserve"> IF(Sales[[#This Row],[Number of Users]]-Sales[[#This Row],[Licenses Bought]] &gt; 0,Sales[[#This Row],[Number of Users]]-Sales[[#This Row],[Licenses Bought]],0)</f>
        <v>9</v>
      </c>
      <c r="Q293" s="3">
        <f>IF(Sales[[#This Row],[Sales Month]]=MAX(Sales[Sales Month]),Sales[[#This Row],[Upsell $ Per Non-Paying User]]*Sales[[#This Row],[Non-Paying Users]],0)</f>
        <v>0</v>
      </c>
      <c r="R293" s="3" t="str" cm="1">
        <f t="array" ref="R293" xml:space="preserve"> _xlfn.IFS(Sales[[#This Row],[Current Upsell $]]=0," ",Sales[[#This Row],[Current Upsell $]]&gt;=400,"high",Sales[[#This Row],[Current Upsell $]]&gt;=100,"medium",Sales[[#This Row],[Current Upsell $]]&lt;100,"low")</f>
        <v xml:space="preserve"> </v>
      </c>
      <c r="S293" s="3" t="str">
        <f xml:space="preserve"> IF(Sales[[#This Row],[Current Upsell $]]&gt;0,_xlfn.CONCAT(Sales[[#This Row],[Subscription Type]],"  ",Sales[[#This Row],[Upsell Priority]],"  ",TEXT(Sales[[#This Row],[Current Upsell $]],"$#"))," ")</f>
        <v xml:space="preserve"> </v>
      </c>
      <c r="T293" s="3"/>
      <c r="U293" s="1"/>
    </row>
    <row r="294" spans="1:21" x14ac:dyDescent="0.3">
      <c r="A294">
        <v>100021</v>
      </c>
      <c r="B294" t="s">
        <v>3</v>
      </c>
      <c r="F294" s="3">
        <v>0</v>
      </c>
      <c r="G294" s="3">
        <v>14</v>
      </c>
      <c r="H294" s="1">
        <v>43922</v>
      </c>
      <c r="I294" s="1">
        <v>44136</v>
      </c>
      <c r="J294">
        <v>7</v>
      </c>
      <c r="K294">
        <v>7</v>
      </c>
      <c r="L294" s="1">
        <v>44136</v>
      </c>
      <c r="M294" s="3">
        <f>IF(Sales[[#This Row],[Sales Amount]] = 0, 0,N294 / F294)</f>
        <v>0</v>
      </c>
      <c r="N294" s="3">
        <v>0</v>
      </c>
      <c r="O294" s="3" t="str" cm="1">
        <f t="array" ref="O294" xml:space="preserve"> _xlfn.SWITCH(Sales[[#This Row],[Subscription Type]],"Basic", "10",,"Premium","10","Business","25","Enterprise","27")</f>
        <v>10</v>
      </c>
      <c r="P294" s="3">
        <f xml:space="preserve"> IF(Sales[[#This Row],[Number of Users]]-Sales[[#This Row],[Licenses Bought]] &gt; 0,Sales[[#This Row],[Number of Users]]-Sales[[#This Row],[Licenses Bought]],0)</f>
        <v>14</v>
      </c>
      <c r="Q294" s="3">
        <f>IF(Sales[[#This Row],[Sales Month]]=MAX(Sales[Sales Month]),Sales[[#This Row],[Upsell $ Per Non-Paying User]]*Sales[[#This Row],[Non-Paying Users]],0)</f>
        <v>0</v>
      </c>
      <c r="R294" s="3" t="str" cm="1">
        <f t="array" ref="R294" xml:space="preserve"> _xlfn.IFS(Sales[[#This Row],[Current Upsell $]]=0," ",Sales[[#This Row],[Current Upsell $]]&gt;=400,"high",Sales[[#This Row],[Current Upsell $]]&gt;=100,"medium",Sales[[#This Row],[Current Upsell $]]&lt;100,"low")</f>
        <v xml:space="preserve"> </v>
      </c>
      <c r="S294" s="3" t="str">
        <f xml:space="preserve"> IF(Sales[[#This Row],[Current Upsell $]]&gt;0,_xlfn.CONCAT(Sales[[#This Row],[Subscription Type]],"  ",Sales[[#This Row],[Upsell Priority]],"  ",TEXT(Sales[[#This Row],[Current Upsell $]],"$#"))," ")</f>
        <v xml:space="preserve"> </v>
      </c>
      <c r="T294" s="3"/>
      <c r="U294" s="1"/>
    </row>
    <row r="295" spans="1:21" x14ac:dyDescent="0.3">
      <c r="A295">
        <v>100022</v>
      </c>
      <c r="B295" t="s">
        <v>3</v>
      </c>
      <c r="F295" s="3">
        <v>0</v>
      </c>
      <c r="G295" s="3">
        <v>13</v>
      </c>
      <c r="H295" s="1">
        <v>43922</v>
      </c>
      <c r="I295" s="1">
        <v>44075</v>
      </c>
      <c r="J295">
        <v>5</v>
      </c>
      <c r="K295">
        <v>9</v>
      </c>
      <c r="L295" s="1">
        <v>43922</v>
      </c>
      <c r="M295" s="3">
        <f>IF(Sales[[#This Row],[Sales Amount]] = 0, 0,N295 / F295)</f>
        <v>0</v>
      </c>
      <c r="N295" s="3">
        <v>0</v>
      </c>
      <c r="O295" s="3" t="str" cm="1">
        <f t="array" ref="O295" xml:space="preserve"> _xlfn.SWITCH(Sales[[#This Row],[Subscription Type]],"Basic", "10",,"Premium","10","Business","25","Enterprise","27")</f>
        <v>10</v>
      </c>
      <c r="P295" s="3">
        <f xml:space="preserve"> IF(Sales[[#This Row],[Number of Users]]-Sales[[#This Row],[Licenses Bought]] &gt; 0,Sales[[#This Row],[Number of Users]]-Sales[[#This Row],[Licenses Bought]],0)</f>
        <v>13</v>
      </c>
      <c r="Q295" s="3">
        <f>IF(Sales[[#This Row],[Sales Month]]=MAX(Sales[Sales Month]),Sales[[#This Row],[Upsell $ Per Non-Paying User]]*Sales[[#This Row],[Non-Paying Users]],0)</f>
        <v>0</v>
      </c>
      <c r="R295" s="3" t="str" cm="1">
        <f t="array" ref="R295" xml:space="preserve"> _xlfn.IFS(Sales[[#This Row],[Current Upsell $]]=0," ",Sales[[#This Row],[Current Upsell $]]&gt;=400,"high",Sales[[#This Row],[Current Upsell $]]&gt;=100,"medium",Sales[[#This Row],[Current Upsell $]]&lt;100,"low")</f>
        <v xml:space="preserve"> </v>
      </c>
      <c r="S295" s="3" t="str">
        <f xml:space="preserve"> IF(Sales[[#This Row],[Current Upsell $]]&gt;0,_xlfn.CONCAT(Sales[[#This Row],[Subscription Type]],"  ",Sales[[#This Row],[Upsell Priority]],"  ",TEXT(Sales[[#This Row],[Current Upsell $]],"$#"))," ")</f>
        <v xml:space="preserve"> </v>
      </c>
      <c r="T295" s="3"/>
      <c r="U295" s="1"/>
    </row>
    <row r="296" spans="1:21" x14ac:dyDescent="0.3">
      <c r="A296">
        <v>100022</v>
      </c>
      <c r="B296" t="s">
        <v>3</v>
      </c>
      <c r="F296" s="3">
        <v>0</v>
      </c>
      <c r="G296" s="3">
        <v>13</v>
      </c>
      <c r="H296" s="1">
        <v>43922</v>
      </c>
      <c r="I296" s="1">
        <v>44075</v>
      </c>
      <c r="J296">
        <v>5</v>
      </c>
      <c r="K296">
        <v>9</v>
      </c>
      <c r="L296" s="1">
        <v>43952</v>
      </c>
      <c r="M296" s="3">
        <f>IF(Sales[[#This Row],[Sales Amount]] = 0, 0,N296 / F296)</f>
        <v>0</v>
      </c>
      <c r="N296" s="3">
        <v>0</v>
      </c>
      <c r="O296" s="3" t="str" cm="1">
        <f t="array" ref="O296" xml:space="preserve"> _xlfn.SWITCH(Sales[[#This Row],[Subscription Type]],"Basic", "10",,"Premium","10","Business","25","Enterprise","27")</f>
        <v>10</v>
      </c>
      <c r="P296" s="3">
        <f xml:space="preserve"> IF(Sales[[#This Row],[Number of Users]]-Sales[[#This Row],[Licenses Bought]] &gt; 0,Sales[[#This Row],[Number of Users]]-Sales[[#This Row],[Licenses Bought]],0)</f>
        <v>13</v>
      </c>
      <c r="Q296" s="3">
        <f>IF(Sales[[#This Row],[Sales Month]]=MAX(Sales[Sales Month]),Sales[[#This Row],[Upsell $ Per Non-Paying User]]*Sales[[#This Row],[Non-Paying Users]],0)</f>
        <v>0</v>
      </c>
      <c r="R296" s="3" t="str" cm="1">
        <f t="array" ref="R296" xml:space="preserve"> _xlfn.IFS(Sales[[#This Row],[Current Upsell $]]=0," ",Sales[[#This Row],[Current Upsell $]]&gt;=400,"high",Sales[[#This Row],[Current Upsell $]]&gt;=100,"medium",Sales[[#This Row],[Current Upsell $]]&lt;100,"low")</f>
        <v xml:space="preserve"> </v>
      </c>
      <c r="S296" s="3" t="str">
        <f xml:space="preserve"> IF(Sales[[#This Row],[Current Upsell $]]&gt;0,_xlfn.CONCAT(Sales[[#This Row],[Subscription Type]],"  ",Sales[[#This Row],[Upsell Priority]],"  ",TEXT(Sales[[#This Row],[Current Upsell $]],"$#"))," ")</f>
        <v xml:space="preserve"> </v>
      </c>
      <c r="T296" s="3"/>
      <c r="U296" s="1"/>
    </row>
    <row r="297" spans="1:21" x14ac:dyDescent="0.3">
      <c r="A297">
        <v>100022</v>
      </c>
      <c r="B297" t="s">
        <v>3</v>
      </c>
      <c r="F297" s="3">
        <v>0</v>
      </c>
      <c r="G297" s="3">
        <v>11</v>
      </c>
      <c r="H297" s="1">
        <v>43922</v>
      </c>
      <c r="I297" s="1">
        <v>44075</v>
      </c>
      <c r="J297">
        <v>5</v>
      </c>
      <c r="K297">
        <v>9</v>
      </c>
      <c r="L297" s="1">
        <v>43983</v>
      </c>
      <c r="M297" s="3">
        <f>IF(Sales[[#This Row],[Sales Amount]] = 0, 0,N297 / F297)</f>
        <v>0</v>
      </c>
      <c r="N297" s="3">
        <v>0</v>
      </c>
      <c r="O297" s="3" t="str" cm="1">
        <f t="array" ref="O297" xml:space="preserve"> _xlfn.SWITCH(Sales[[#This Row],[Subscription Type]],"Basic", "10",,"Premium","10","Business","25","Enterprise","27")</f>
        <v>10</v>
      </c>
      <c r="P297" s="3">
        <f xml:space="preserve"> IF(Sales[[#This Row],[Number of Users]]-Sales[[#This Row],[Licenses Bought]] &gt; 0,Sales[[#This Row],[Number of Users]]-Sales[[#This Row],[Licenses Bought]],0)</f>
        <v>11</v>
      </c>
      <c r="Q297" s="3">
        <f>IF(Sales[[#This Row],[Sales Month]]=MAX(Sales[Sales Month]),Sales[[#This Row],[Upsell $ Per Non-Paying User]]*Sales[[#This Row],[Non-Paying Users]],0)</f>
        <v>0</v>
      </c>
      <c r="R297" s="3" t="str" cm="1">
        <f t="array" ref="R297" xml:space="preserve"> _xlfn.IFS(Sales[[#This Row],[Current Upsell $]]=0," ",Sales[[#This Row],[Current Upsell $]]&gt;=400,"high",Sales[[#This Row],[Current Upsell $]]&gt;=100,"medium",Sales[[#This Row],[Current Upsell $]]&lt;100,"low")</f>
        <v xml:space="preserve"> </v>
      </c>
      <c r="S297" s="3" t="str">
        <f xml:space="preserve"> IF(Sales[[#This Row],[Current Upsell $]]&gt;0,_xlfn.CONCAT(Sales[[#This Row],[Subscription Type]],"  ",Sales[[#This Row],[Upsell Priority]],"  ",TEXT(Sales[[#This Row],[Current Upsell $]],"$#"))," ")</f>
        <v xml:space="preserve"> </v>
      </c>
      <c r="T297" s="3"/>
      <c r="U297" s="1"/>
    </row>
    <row r="298" spans="1:21" x14ac:dyDescent="0.3">
      <c r="A298">
        <v>100022</v>
      </c>
      <c r="B298" t="s">
        <v>3</v>
      </c>
      <c r="F298" s="3">
        <v>0</v>
      </c>
      <c r="G298" s="3">
        <v>12</v>
      </c>
      <c r="H298" s="1">
        <v>43922</v>
      </c>
      <c r="I298" s="1">
        <v>44075</v>
      </c>
      <c r="J298">
        <v>5</v>
      </c>
      <c r="K298">
        <v>9</v>
      </c>
      <c r="L298" s="1">
        <v>44013</v>
      </c>
      <c r="M298" s="3">
        <f>IF(Sales[[#This Row],[Sales Amount]] = 0, 0,N298 / F298)</f>
        <v>0</v>
      </c>
      <c r="N298" s="3">
        <v>0</v>
      </c>
      <c r="O298" s="3" t="str" cm="1">
        <f t="array" ref="O298" xml:space="preserve"> _xlfn.SWITCH(Sales[[#This Row],[Subscription Type]],"Basic", "10",,"Premium","10","Business","25","Enterprise","27")</f>
        <v>10</v>
      </c>
      <c r="P298" s="3">
        <f xml:space="preserve"> IF(Sales[[#This Row],[Number of Users]]-Sales[[#This Row],[Licenses Bought]] &gt; 0,Sales[[#This Row],[Number of Users]]-Sales[[#This Row],[Licenses Bought]],0)</f>
        <v>12</v>
      </c>
      <c r="Q298" s="3">
        <f>IF(Sales[[#This Row],[Sales Month]]=MAX(Sales[Sales Month]),Sales[[#This Row],[Upsell $ Per Non-Paying User]]*Sales[[#This Row],[Non-Paying Users]],0)</f>
        <v>0</v>
      </c>
      <c r="R298" s="3" t="str" cm="1">
        <f t="array" ref="R298" xml:space="preserve"> _xlfn.IFS(Sales[[#This Row],[Current Upsell $]]=0," ",Sales[[#This Row],[Current Upsell $]]&gt;=400,"high",Sales[[#This Row],[Current Upsell $]]&gt;=100,"medium",Sales[[#This Row],[Current Upsell $]]&lt;100,"low")</f>
        <v xml:space="preserve"> </v>
      </c>
      <c r="S298" s="3" t="str">
        <f xml:space="preserve"> IF(Sales[[#This Row],[Current Upsell $]]&gt;0,_xlfn.CONCAT(Sales[[#This Row],[Subscription Type]],"  ",Sales[[#This Row],[Upsell Priority]],"  ",TEXT(Sales[[#This Row],[Current Upsell $]],"$#"))," ")</f>
        <v xml:space="preserve"> </v>
      </c>
      <c r="T298" s="3"/>
      <c r="U298" s="1"/>
    </row>
    <row r="299" spans="1:21" x14ac:dyDescent="0.3">
      <c r="A299">
        <v>100022</v>
      </c>
      <c r="B299" t="s">
        <v>3</v>
      </c>
      <c r="F299" s="3">
        <v>0</v>
      </c>
      <c r="G299" s="3">
        <v>12</v>
      </c>
      <c r="H299" s="1">
        <v>43922</v>
      </c>
      <c r="I299" s="1">
        <v>44075</v>
      </c>
      <c r="J299">
        <v>5</v>
      </c>
      <c r="K299">
        <v>9</v>
      </c>
      <c r="L299" s="1">
        <v>44044</v>
      </c>
      <c r="M299" s="3">
        <f>IF(Sales[[#This Row],[Sales Amount]] = 0, 0,N299 / F299)</f>
        <v>0</v>
      </c>
      <c r="N299" s="3">
        <v>0</v>
      </c>
      <c r="O299" s="3" t="str" cm="1">
        <f t="array" ref="O299" xml:space="preserve"> _xlfn.SWITCH(Sales[[#This Row],[Subscription Type]],"Basic", "10",,"Premium","10","Business","25","Enterprise","27")</f>
        <v>10</v>
      </c>
      <c r="P299" s="3">
        <f xml:space="preserve"> IF(Sales[[#This Row],[Number of Users]]-Sales[[#This Row],[Licenses Bought]] &gt; 0,Sales[[#This Row],[Number of Users]]-Sales[[#This Row],[Licenses Bought]],0)</f>
        <v>12</v>
      </c>
      <c r="Q299" s="3">
        <f>IF(Sales[[#This Row],[Sales Month]]=MAX(Sales[Sales Month]),Sales[[#This Row],[Upsell $ Per Non-Paying User]]*Sales[[#This Row],[Non-Paying Users]],0)</f>
        <v>0</v>
      </c>
      <c r="R299" s="3" t="str" cm="1">
        <f t="array" ref="R299" xml:space="preserve"> _xlfn.IFS(Sales[[#This Row],[Current Upsell $]]=0," ",Sales[[#This Row],[Current Upsell $]]&gt;=400,"high",Sales[[#This Row],[Current Upsell $]]&gt;=100,"medium",Sales[[#This Row],[Current Upsell $]]&lt;100,"low")</f>
        <v xml:space="preserve"> </v>
      </c>
      <c r="S299" s="3" t="str">
        <f xml:space="preserve"> IF(Sales[[#This Row],[Current Upsell $]]&gt;0,_xlfn.CONCAT(Sales[[#This Row],[Subscription Type]],"  ",Sales[[#This Row],[Upsell Priority]],"  ",TEXT(Sales[[#This Row],[Current Upsell $]],"$#"))," ")</f>
        <v xml:space="preserve"> </v>
      </c>
      <c r="T299" s="3"/>
      <c r="U299" s="1"/>
    </row>
    <row r="300" spans="1:21" x14ac:dyDescent="0.3">
      <c r="A300">
        <v>100022</v>
      </c>
      <c r="B300" t="s">
        <v>3</v>
      </c>
      <c r="F300" s="3">
        <v>0</v>
      </c>
      <c r="G300" s="3">
        <v>14</v>
      </c>
      <c r="H300" s="1">
        <v>43922</v>
      </c>
      <c r="I300" s="1">
        <v>44075</v>
      </c>
      <c r="J300">
        <v>5</v>
      </c>
      <c r="K300">
        <v>9</v>
      </c>
      <c r="L300" s="1">
        <v>44075</v>
      </c>
      <c r="M300" s="3">
        <f>IF(Sales[[#This Row],[Sales Amount]] = 0, 0,N300 / F300)</f>
        <v>0</v>
      </c>
      <c r="N300" s="3">
        <v>0</v>
      </c>
      <c r="O300" s="3" t="str" cm="1">
        <f t="array" ref="O300" xml:space="preserve"> _xlfn.SWITCH(Sales[[#This Row],[Subscription Type]],"Basic", "10",,"Premium","10","Business","25","Enterprise","27")</f>
        <v>10</v>
      </c>
      <c r="P300" s="3">
        <f xml:space="preserve"> IF(Sales[[#This Row],[Number of Users]]-Sales[[#This Row],[Licenses Bought]] &gt; 0,Sales[[#This Row],[Number of Users]]-Sales[[#This Row],[Licenses Bought]],0)</f>
        <v>14</v>
      </c>
      <c r="Q300" s="3">
        <f>IF(Sales[[#This Row],[Sales Month]]=MAX(Sales[Sales Month]),Sales[[#This Row],[Upsell $ Per Non-Paying User]]*Sales[[#This Row],[Non-Paying Users]],0)</f>
        <v>0</v>
      </c>
      <c r="R300" s="3" t="str" cm="1">
        <f t="array" ref="R300" xml:space="preserve"> _xlfn.IFS(Sales[[#This Row],[Current Upsell $]]=0," ",Sales[[#This Row],[Current Upsell $]]&gt;=400,"high",Sales[[#This Row],[Current Upsell $]]&gt;=100,"medium",Sales[[#This Row],[Current Upsell $]]&lt;100,"low")</f>
        <v xml:space="preserve"> </v>
      </c>
      <c r="S300" s="3" t="str">
        <f xml:space="preserve"> IF(Sales[[#This Row],[Current Upsell $]]&gt;0,_xlfn.CONCAT(Sales[[#This Row],[Subscription Type]],"  ",Sales[[#This Row],[Upsell Priority]],"  ",TEXT(Sales[[#This Row],[Current Upsell $]],"$#"))," ")</f>
        <v xml:space="preserve"> </v>
      </c>
      <c r="T300" s="3"/>
      <c r="U300" s="1"/>
    </row>
    <row r="301" spans="1:21" x14ac:dyDescent="0.3">
      <c r="A301">
        <v>100023</v>
      </c>
      <c r="B301" t="s">
        <v>3</v>
      </c>
      <c r="F301" s="3">
        <v>0</v>
      </c>
      <c r="G301" s="3">
        <v>14</v>
      </c>
      <c r="H301" s="1">
        <v>43922</v>
      </c>
      <c r="I301" s="1">
        <v>44166</v>
      </c>
      <c r="J301">
        <v>8</v>
      </c>
      <c r="K301">
        <v>6</v>
      </c>
      <c r="L301" s="1">
        <v>43922</v>
      </c>
      <c r="M301" s="3">
        <f>IF(Sales[[#This Row],[Sales Amount]] = 0, 0,N301 / F301)</f>
        <v>0</v>
      </c>
      <c r="N301" s="3">
        <v>0</v>
      </c>
      <c r="O301" s="3" t="str" cm="1">
        <f t="array" ref="O301" xml:space="preserve"> _xlfn.SWITCH(Sales[[#This Row],[Subscription Type]],"Basic", "10",,"Premium","10","Business","25","Enterprise","27")</f>
        <v>10</v>
      </c>
      <c r="P301" s="3">
        <f xml:space="preserve"> IF(Sales[[#This Row],[Number of Users]]-Sales[[#This Row],[Licenses Bought]] &gt; 0,Sales[[#This Row],[Number of Users]]-Sales[[#This Row],[Licenses Bought]],0)</f>
        <v>14</v>
      </c>
      <c r="Q301" s="3">
        <f>IF(Sales[[#This Row],[Sales Month]]=MAX(Sales[Sales Month]),Sales[[#This Row],[Upsell $ Per Non-Paying User]]*Sales[[#This Row],[Non-Paying Users]],0)</f>
        <v>0</v>
      </c>
      <c r="R301" s="3" t="str" cm="1">
        <f t="array" ref="R301" xml:space="preserve"> _xlfn.IFS(Sales[[#This Row],[Current Upsell $]]=0," ",Sales[[#This Row],[Current Upsell $]]&gt;=400,"high",Sales[[#This Row],[Current Upsell $]]&gt;=100,"medium",Sales[[#This Row],[Current Upsell $]]&lt;100,"low")</f>
        <v xml:space="preserve"> </v>
      </c>
      <c r="S301" s="3" t="str">
        <f xml:space="preserve"> IF(Sales[[#This Row],[Current Upsell $]]&gt;0,_xlfn.CONCAT(Sales[[#This Row],[Subscription Type]],"  ",Sales[[#This Row],[Upsell Priority]],"  ",TEXT(Sales[[#This Row],[Current Upsell $]],"$#"))," ")</f>
        <v xml:space="preserve"> </v>
      </c>
      <c r="T301" s="3"/>
      <c r="U301" s="1"/>
    </row>
    <row r="302" spans="1:21" x14ac:dyDescent="0.3">
      <c r="A302">
        <v>100023</v>
      </c>
      <c r="B302" t="s">
        <v>1</v>
      </c>
      <c r="F302" s="3">
        <v>4</v>
      </c>
      <c r="G302" s="3">
        <v>12</v>
      </c>
      <c r="H302" s="1">
        <v>43922</v>
      </c>
      <c r="I302" s="1">
        <v>44166</v>
      </c>
      <c r="J302">
        <v>8</v>
      </c>
      <c r="K302">
        <v>6</v>
      </c>
      <c r="L302" s="1">
        <v>43952</v>
      </c>
      <c r="M302" s="3">
        <f>IF(Sales[[#This Row],[Sales Amount]] = 0, 0,N302 / F302)</f>
        <v>25</v>
      </c>
      <c r="N302" s="3">
        <v>100</v>
      </c>
      <c r="O302" s="3" t="str" cm="1">
        <f t="array" ref="O302" xml:space="preserve"> _xlfn.SWITCH(Sales[[#This Row],[Subscription Type]],"Basic", "10",,"Premium","10","Business","25","Enterprise","27")</f>
        <v>27</v>
      </c>
      <c r="P302" s="3">
        <f xml:space="preserve"> IF(Sales[[#This Row],[Number of Users]]-Sales[[#This Row],[Licenses Bought]] &gt; 0,Sales[[#This Row],[Number of Users]]-Sales[[#This Row],[Licenses Bought]],0)</f>
        <v>8</v>
      </c>
      <c r="Q302" s="3">
        <f>IF(Sales[[#This Row],[Sales Month]]=MAX(Sales[Sales Month]),Sales[[#This Row],[Upsell $ Per Non-Paying User]]*Sales[[#This Row],[Non-Paying Users]],0)</f>
        <v>0</v>
      </c>
      <c r="R302" s="3" t="str" cm="1">
        <f t="array" ref="R302" xml:space="preserve"> _xlfn.IFS(Sales[[#This Row],[Current Upsell $]]=0," ",Sales[[#This Row],[Current Upsell $]]&gt;=400,"high",Sales[[#This Row],[Current Upsell $]]&gt;=100,"medium",Sales[[#This Row],[Current Upsell $]]&lt;100,"low")</f>
        <v xml:space="preserve"> </v>
      </c>
      <c r="S302" s="3" t="str">
        <f xml:space="preserve"> IF(Sales[[#This Row],[Current Upsell $]]&gt;0,_xlfn.CONCAT(Sales[[#This Row],[Subscription Type]],"  ",Sales[[#This Row],[Upsell Priority]],"  ",TEXT(Sales[[#This Row],[Current Upsell $]],"$#"))," ")</f>
        <v xml:space="preserve"> </v>
      </c>
      <c r="T302" s="3"/>
      <c r="U302" s="1"/>
    </row>
    <row r="303" spans="1:21" x14ac:dyDescent="0.3">
      <c r="A303">
        <v>100023</v>
      </c>
      <c r="B303" t="s">
        <v>1</v>
      </c>
      <c r="F303" s="3">
        <v>6</v>
      </c>
      <c r="G303" s="3">
        <v>11</v>
      </c>
      <c r="H303" s="1">
        <v>43922</v>
      </c>
      <c r="I303" s="1">
        <v>44166</v>
      </c>
      <c r="J303">
        <v>8</v>
      </c>
      <c r="K303">
        <v>6</v>
      </c>
      <c r="L303" s="1">
        <v>43983</v>
      </c>
      <c r="M303" s="3">
        <f>IF(Sales[[#This Row],[Sales Amount]] = 0, 0,N303 / F303)</f>
        <v>25</v>
      </c>
      <c r="N303" s="3">
        <v>150</v>
      </c>
      <c r="O303" s="3" t="str" cm="1">
        <f t="array" ref="O303" xml:space="preserve"> _xlfn.SWITCH(Sales[[#This Row],[Subscription Type]],"Basic", "10",,"Premium","10","Business","25","Enterprise","27")</f>
        <v>27</v>
      </c>
      <c r="P303" s="3">
        <f xml:space="preserve"> IF(Sales[[#This Row],[Number of Users]]-Sales[[#This Row],[Licenses Bought]] &gt; 0,Sales[[#This Row],[Number of Users]]-Sales[[#This Row],[Licenses Bought]],0)</f>
        <v>5</v>
      </c>
      <c r="Q303" s="3">
        <f>IF(Sales[[#This Row],[Sales Month]]=MAX(Sales[Sales Month]),Sales[[#This Row],[Upsell $ Per Non-Paying User]]*Sales[[#This Row],[Non-Paying Users]],0)</f>
        <v>0</v>
      </c>
      <c r="R303" s="3" t="str" cm="1">
        <f t="array" ref="R303" xml:space="preserve"> _xlfn.IFS(Sales[[#This Row],[Current Upsell $]]=0," ",Sales[[#This Row],[Current Upsell $]]&gt;=400,"high",Sales[[#This Row],[Current Upsell $]]&gt;=100,"medium",Sales[[#This Row],[Current Upsell $]]&lt;100,"low")</f>
        <v xml:space="preserve"> </v>
      </c>
      <c r="S303" s="3" t="str">
        <f xml:space="preserve"> IF(Sales[[#This Row],[Current Upsell $]]&gt;0,_xlfn.CONCAT(Sales[[#This Row],[Subscription Type]],"  ",Sales[[#This Row],[Upsell Priority]],"  ",TEXT(Sales[[#This Row],[Current Upsell $]],"$#"))," ")</f>
        <v xml:space="preserve"> </v>
      </c>
      <c r="T303" s="3"/>
      <c r="U303" s="1"/>
    </row>
    <row r="304" spans="1:21" x14ac:dyDescent="0.3">
      <c r="A304">
        <v>100023</v>
      </c>
      <c r="B304" t="s">
        <v>1</v>
      </c>
      <c r="F304" s="3">
        <v>10</v>
      </c>
      <c r="G304" s="3">
        <v>14</v>
      </c>
      <c r="H304" s="1">
        <v>43922</v>
      </c>
      <c r="I304" s="1">
        <v>44166</v>
      </c>
      <c r="J304">
        <v>8</v>
      </c>
      <c r="K304">
        <v>6</v>
      </c>
      <c r="L304" s="1">
        <v>44013</v>
      </c>
      <c r="M304" s="3">
        <f>IF(Sales[[#This Row],[Sales Amount]] = 0, 0,N304 / F304)</f>
        <v>25</v>
      </c>
      <c r="N304" s="3">
        <v>250</v>
      </c>
      <c r="O304" s="3" t="str" cm="1">
        <f t="array" ref="O304" xml:space="preserve"> _xlfn.SWITCH(Sales[[#This Row],[Subscription Type]],"Basic", "10",,"Premium","10","Business","25","Enterprise","27")</f>
        <v>27</v>
      </c>
      <c r="P304" s="3">
        <f xml:space="preserve"> IF(Sales[[#This Row],[Number of Users]]-Sales[[#This Row],[Licenses Bought]] &gt; 0,Sales[[#This Row],[Number of Users]]-Sales[[#This Row],[Licenses Bought]],0)</f>
        <v>4</v>
      </c>
      <c r="Q304" s="3">
        <f>IF(Sales[[#This Row],[Sales Month]]=MAX(Sales[Sales Month]),Sales[[#This Row],[Upsell $ Per Non-Paying User]]*Sales[[#This Row],[Non-Paying Users]],0)</f>
        <v>0</v>
      </c>
      <c r="R304" s="3" t="str" cm="1">
        <f t="array" ref="R304" xml:space="preserve"> _xlfn.IFS(Sales[[#This Row],[Current Upsell $]]=0," ",Sales[[#This Row],[Current Upsell $]]&gt;=400,"high",Sales[[#This Row],[Current Upsell $]]&gt;=100,"medium",Sales[[#This Row],[Current Upsell $]]&lt;100,"low")</f>
        <v xml:space="preserve"> </v>
      </c>
      <c r="S304" s="3" t="str">
        <f xml:space="preserve"> IF(Sales[[#This Row],[Current Upsell $]]&gt;0,_xlfn.CONCAT(Sales[[#This Row],[Subscription Type]],"  ",Sales[[#This Row],[Upsell Priority]],"  ",TEXT(Sales[[#This Row],[Current Upsell $]],"$#"))," ")</f>
        <v xml:space="preserve"> </v>
      </c>
      <c r="T304" s="3"/>
      <c r="U304" s="1"/>
    </row>
    <row r="305" spans="1:21" x14ac:dyDescent="0.3">
      <c r="A305">
        <v>100023</v>
      </c>
      <c r="B305" t="s">
        <v>1</v>
      </c>
      <c r="F305" s="3">
        <v>10</v>
      </c>
      <c r="G305" s="3">
        <v>12</v>
      </c>
      <c r="H305" s="1">
        <v>43922</v>
      </c>
      <c r="I305" s="1">
        <v>44166</v>
      </c>
      <c r="J305">
        <v>8</v>
      </c>
      <c r="K305">
        <v>6</v>
      </c>
      <c r="L305" s="1">
        <v>44044</v>
      </c>
      <c r="M305" s="3">
        <f>IF(Sales[[#This Row],[Sales Amount]] = 0, 0,N305 / F305)</f>
        <v>25</v>
      </c>
      <c r="N305" s="3">
        <v>250</v>
      </c>
      <c r="O305" s="3" t="str" cm="1">
        <f t="array" ref="O305" xml:space="preserve"> _xlfn.SWITCH(Sales[[#This Row],[Subscription Type]],"Basic", "10",,"Premium","10","Business","25","Enterprise","27")</f>
        <v>27</v>
      </c>
      <c r="P305" s="3">
        <f xml:space="preserve"> IF(Sales[[#This Row],[Number of Users]]-Sales[[#This Row],[Licenses Bought]] &gt; 0,Sales[[#This Row],[Number of Users]]-Sales[[#This Row],[Licenses Bought]],0)</f>
        <v>2</v>
      </c>
      <c r="Q305" s="3">
        <f>IF(Sales[[#This Row],[Sales Month]]=MAX(Sales[Sales Month]),Sales[[#This Row],[Upsell $ Per Non-Paying User]]*Sales[[#This Row],[Non-Paying Users]],0)</f>
        <v>0</v>
      </c>
      <c r="R305" s="3" t="str" cm="1">
        <f t="array" ref="R305" xml:space="preserve"> _xlfn.IFS(Sales[[#This Row],[Current Upsell $]]=0," ",Sales[[#This Row],[Current Upsell $]]&gt;=400,"high",Sales[[#This Row],[Current Upsell $]]&gt;=100,"medium",Sales[[#This Row],[Current Upsell $]]&lt;100,"low")</f>
        <v xml:space="preserve"> </v>
      </c>
      <c r="S305" s="3" t="str">
        <f xml:space="preserve"> IF(Sales[[#This Row],[Current Upsell $]]&gt;0,_xlfn.CONCAT(Sales[[#This Row],[Subscription Type]],"  ",Sales[[#This Row],[Upsell Priority]],"  ",TEXT(Sales[[#This Row],[Current Upsell $]],"$#"))," ")</f>
        <v xml:space="preserve"> </v>
      </c>
      <c r="T305" s="3"/>
      <c r="U305" s="1"/>
    </row>
    <row r="306" spans="1:21" x14ac:dyDescent="0.3">
      <c r="A306">
        <v>100023</v>
      </c>
      <c r="B306" t="s">
        <v>1</v>
      </c>
      <c r="F306" s="3">
        <v>10</v>
      </c>
      <c r="G306" s="3">
        <v>15</v>
      </c>
      <c r="H306" s="1">
        <v>43922</v>
      </c>
      <c r="I306" s="1">
        <v>44166</v>
      </c>
      <c r="J306">
        <v>8</v>
      </c>
      <c r="K306">
        <v>6</v>
      </c>
      <c r="L306" s="1">
        <v>44075</v>
      </c>
      <c r="M306" s="3">
        <f>IF(Sales[[#This Row],[Sales Amount]] = 0, 0,N306 / F306)</f>
        <v>25</v>
      </c>
      <c r="N306" s="3">
        <v>250</v>
      </c>
      <c r="O306" s="3" t="str" cm="1">
        <f t="array" ref="O306" xml:space="preserve"> _xlfn.SWITCH(Sales[[#This Row],[Subscription Type]],"Basic", "10",,"Premium","10","Business","25","Enterprise","27")</f>
        <v>27</v>
      </c>
      <c r="P306" s="3">
        <f xml:space="preserve"> IF(Sales[[#This Row],[Number of Users]]-Sales[[#This Row],[Licenses Bought]] &gt; 0,Sales[[#This Row],[Number of Users]]-Sales[[#This Row],[Licenses Bought]],0)</f>
        <v>5</v>
      </c>
      <c r="Q306" s="3">
        <f>IF(Sales[[#This Row],[Sales Month]]=MAX(Sales[Sales Month]),Sales[[#This Row],[Upsell $ Per Non-Paying User]]*Sales[[#This Row],[Non-Paying Users]],0)</f>
        <v>0</v>
      </c>
      <c r="R306" s="3" t="str" cm="1">
        <f t="array" ref="R306" xml:space="preserve"> _xlfn.IFS(Sales[[#This Row],[Current Upsell $]]=0," ",Sales[[#This Row],[Current Upsell $]]&gt;=400,"high",Sales[[#This Row],[Current Upsell $]]&gt;=100,"medium",Sales[[#This Row],[Current Upsell $]]&lt;100,"low")</f>
        <v xml:space="preserve"> </v>
      </c>
      <c r="S306" s="3" t="str">
        <f xml:space="preserve"> IF(Sales[[#This Row],[Current Upsell $]]&gt;0,_xlfn.CONCAT(Sales[[#This Row],[Subscription Type]],"  ",Sales[[#This Row],[Upsell Priority]],"  ",TEXT(Sales[[#This Row],[Current Upsell $]],"$#"))," ")</f>
        <v xml:space="preserve"> </v>
      </c>
      <c r="T306" s="3"/>
      <c r="U306" s="1"/>
    </row>
    <row r="307" spans="1:21" x14ac:dyDescent="0.3">
      <c r="A307">
        <v>100023</v>
      </c>
      <c r="B307" t="s">
        <v>1</v>
      </c>
      <c r="F307" s="3">
        <v>10</v>
      </c>
      <c r="G307" s="3">
        <v>16</v>
      </c>
      <c r="H307" s="1">
        <v>43922</v>
      </c>
      <c r="I307" s="1">
        <v>44166</v>
      </c>
      <c r="J307">
        <v>8</v>
      </c>
      <c r="K307">
        <v>6</v>
      </c>
      <c r="L307" s="1">
        <v>44105</v>
      </c>
      <c r="M307" s="3">
        <f>IF(Sales[[#This Row],[Sales Amount]] = 0, 0,N307 / F307)</f>
        <v>25</v>
      </c>
      <c r="N307" s="3">
        <v>250</v>
      </c>
      <c r="O307" s="3" t="str" cm="1">
        <f t="array" ref="O307" xml:space="preserve"> _xlfn.SWITCH(Sales[[#This Row],[Subscription Type]],"Basic", "10",,"Premium","10","Business","25","Enterprise","27")</f>
        <v>27</v>
      </c>
      <c r="P307" s="3">
        <f xml:space="preserve"> IF(Sales[[#This Row],[Number of Users]]-Sales[[#This Row],[Licenses Bought]] &gt; 0,Sales[[#This Row],[Number of Users]]-Sales[[#This Row],[Licenses Bought]],0)</f>
        <v>6</v>
      </c>
      <c r="Q307" s="3">
        <f>IF(Sales[[#This Row],[Sales Month]]=MAX(Sales[Sales Month]),Sales[[#This Row],[Upsell $ Per Non-Paying User]]*Sales[[#This Row],[Non-Paying Users]],0)</f>
        <v>0</v>
      </c>
      <c r="R307" s="3" t="str" cm="1">
        <f t="array" ref="R307" xml:space="preserve"> _xlfn.IFS(Sales[[#This Row],[Current Upsell $]]=0," ",Sales[[#This Row],[Current Upsell $]]&gt;=400,"high",Sales[[#This Row],[Current Upsell $]]&gt;=100,"medium",Sales[[#This Row],[Current Upsell $]]&lt;100,"low")</f>
        <v xml:space="preserve"> </v>
      </c>
      <c r="S307" s="3" t="str">
        <f xml:space="preserve"> IF(Sales[[#This Row],[Current Upsell $]]&gt;0,_xlfn.CONCAT(Sales[[#This Row],[Subscription Type]],"  ",Sales[[#This Row],[Upsell Priority]],"  ",TEXT(Sales[[#This Row],[Current Upsell $]],"$#"))," ")</f>
        <v xml:space="preserve"> </v>
      </c>
      <c r="T307" s="3"/>
      <c r="U307" s="1"/>
    </row>
    <row r="308" spans="1:21" x14ac:dyDescent="0.3">
      <c r="A308">
        <v>100023</v>
      </c>
      <c r="B308" t="s">
        <v>1</v>
      </c>
      <c r="F308" s="3">
        <v>10</v>
      </c>
      <c r="G308" s="3">
        <v>10</v>
      </c>
      <c r="H308" s="1">
        <v>43922</v>
      </c>
      <c r="I308" s="1">
        <v>44166</v>
      </c>
      <c r="J308">
        <v>8</v>
      </c>
      <c r="K308">
        <v>6</v>
      </c>
      <c r="L308" s="1">
        <v>44136</v>
      </c>
      <c r="M308" s="3">
        <f>IF(Sales[[#This Row],[Sales Amount]] = 0, 0,N308 / F308)</f>
        <v>25</v>
      </c>
      <c r="N308" s="3">
        <v>250</v>
      </c>
      <c r="O308" s="3" t="str" cm="1">
        <f t="array" ref="O308" xml:space="preserve"> _xlfn.SWITCH(Sales[[#This Row],[Subscription Type]],"Basic", "10",,"Premium","10","Business","25","Enterprise","27")</f>
        <v>27</v>
      </c>
      <c r="P308" s="3">
        <f xml:space="preserve"> IF(Sales[[#This Row],[Number of Users]]-Sales[[#This Row],[Licenses Bought]] &gt; 0,Sales[[#This Row],[Number of Users]]-Sales[[#This Row],[Licenses Bought]],0)</f>
        <v>0</v>
      </c>
      <c r="Q308" s="3">
        <f>IF(Sales[[#This Row],[Sales Month]]=MAX(Sales[Sales Month]),Sales[[#This Row],[Upsell $ Per Non-Paying User]]*Sales[[#This Row],[Non-Paying Users]],0)</f>
        <v>0</v>
      </c>
      <c r="R308" s="3" t="str" cm="1">
        <f t="array" ref="R308" xml:space="preserve"> _xlfn.IFS(Sales[[#This Row],[Current Upsell $]]=0," ",Sales[[#This Row],[Current Upsell $]]&gt;=400,"high",Sales[[#This Row],[Current Upsell $]]&gt;=100,"medium",Sales[[#This Row],[Current Upsell $]]&lt;100,"low")</f>
        <v xml:space="preserve"> </v>
      </c>
      <c r="S308" s="3" t="str">
        <f xml:space="preserve"> IF(Sales[[#This Row],[Current Upsell $]]&gt;0,_xlfn.CONCAT(Sales[[#This Row],[Subscription Type]],"  ",Sales[[#This Row],[Upsell Priority]],"  ",TEXT(Sales[[#This Row],[Current Upsell $]],"$#"))," ")</f>
        <v xml:space="preserve"> </v>
      </c>
      <c r="T308" s="3"/>
      <c r="U308" s="1"/>
    </row>
    <row r="309" spans="1:21" x14ac:dyDescent="0.3">
      <c r="A309">
        <v>100023</v>
      </c>
      <c r="B309" t="s">
        <v>1</v>
      </c>
      <c r="F309" s="3">
        <v>10</v>
      </c>
      <c r="G309" s="3">
        <v>15</v>
      </c>
      <c r="H309" s="1">
        <v>43922</v>
      </c>
      <c r="I309" s="1">
        <v>44166</v>
      </c>
      <c r="J309">
        <v>8</v>
      </c>
      <c r="K309">
        <v>6</v>
      </c>
      <c r="L309" s="1">
        <v>44166</v>
      </c>
      <c r="M309" s="3">
        <f>IF(Sales[[#This Row],[Sales Amount]] = 0, 0,N309 / F309)</f>
        <v>25</v>
      </c>
      <c r="N309" s="3">
        <v>250</v>
      </c>
      <c r="O309" s="3" t="str" cm="1">
        <f t="array" ref="O309" xml:space="preserve"> _xlfn.SWITCH(Sales[[#This Row],[Subscription Type]],"Basic", "10",,"Premium","10","Business","25","Enterprise","27")</f>
        <v>27</v>
      </c>
      <c r="P309" s="3">
        <f xml:space="preserve"> IF(Sales[[#This Row],[Number of Users]]-Sales[[#This Row],[Licenses Bought]] &gt; 0,Sales[[#This Row],[Number of Users]]-Sales[[#This Row],[Licenses Bought]],0)</f>
        <v>5</v>
      </c>
      <c r="Q309" s="3">
        <f>IF(Sales[[#This Row],[Sales Month]]=MAX(Sales[Sales Month]),Sales[[#This Row],[Upsell $ Per Non-Paying User]]*Sales[[#This Row],[Non-Paying Users]],0)</f>
        <v>0</v>
      </c>
      <c r="R309" s="3" t="str" cm="1">
        <f t="array" ref="R309" xml:space="preserve"> _xlfn.IFS(Sales[[#This Row],[Current Upsell $]]=0," ",Sales[[#This Row],[Current Upsell $]]&gt;=400,"high",Sales[[#This Row],[Current Upsell $]]&gt;=100,"medium",Sales[[#This Row],[Current Upsell $]]&lt;100,"low")</f>
        <v xml:space="preserve"> </v>
      </c>
      <c r="S309" s="3" t="str">
        <f xml:space="preserve"> IF(Sales[[#This Row],[Current Upsell $]]&gt;0,_xlfn.CONCAT(Sales[[#This Row],[Subscription Type]],"  ",Sales[[#This Row],[Upsell Priority]],"  ",TEXT(Sales[[#This Row],[Current Upsell $]],"$#"))," ")</f>
        <v xml:space="preserve"> </v>
      </c>
      <c r="T309" s="3"/>
      <c r="U309" s="1"/>
    </row>
    <row r="310" spans="1:21" x14ac:dyDescent="0.3">
      <c r="A310">
        <v>100024</v>
      </c>
      <c r="B310" t="s">
        <v>3</v>
      </c>
      <c r="F310" s="3">
        <v>0</v>
      </c>
      <c r="G310" s="3">
        <v>2</v>
      </c>
      <c r="H310" s="1">
        <v>43922</v>
      </c>
      <c r="I310" s="1">
        <v>43983</v>
      </c>
      <c r="J310">
        <v>2</v>
      </c>
      <c r="K310">
        <v>12</v>
      </c>
      <c r="L310" s="1">
        <v>43922</v>
      </c>
      <c r="M310" s="3">
        <f>IF(Sales[[#This Row],[Sales Amount]] = 0, 0,N310 / F310)</f>
        <v>0</v>
      </c>
      <c r="N310" s="3">
        <v>0</v>
      </c>
      <c r="O310" s="3" t="str" cm="1">
        <f t="array" ref="O310" xml:space="preserve"> _xlfn.SWITCH(Sales[[#This Row],[Subscription Type]],"Basic", "10",,"Premium","10","Business","25","Enterprise","27")</f>
        <v>10</v>
      </c>
      <c r="P310" s="3">
        <f xml:space="preserve"> IF(Sales[[#This Row],[Number of Users]]-Sales[[#This Row],[Licenses Bought]] &gt; 0,Sales[[#This Row],[Number of Users]]-Sales[[#This Row],[Licenses Bought]],0)</f>
        <v>2</v>
      </c>
      <c r="Q310" s="3">
        <f>IF(Sales[[#This Row],[Sales Month]]=MAX(Sales[Sales Month]),Sales[[#This Row],[Upsell $ Per Non-Paying User]]*Sales[[#This Row],[Non-Paying Users]],0)</f>
        <v>0</v>
      </c>
      <c r="R310" s="3" t="str" cm="1">
        <f t="array" ref="R310" xml:space="preserve"> _xlfn.IFS(Sales[[#This Row],[Current Upsell $]]=0," ",Sales[[#This Row],[Current Upsell $]]&gt;=400,"high",Sales[[#This Row],[Current Upsell $]]&gt;=100,"medium",Sales[[#This Row],[Current Upsell $]]&lt;100,"low")</f>
        <v xml:space="preserve"> </v>
      </c>
      <c r="S310" s="3" t="str">
        <f xml:space="preserve"> IF(Sales[[#This Row],[Current Upsell $]]&gt;0,_xlfn.CONCAT(Sales[[#This Row],[Subscription Type]],"  ",Sales[[#This Row],[Upsell Priority]],"  ",TEXT(Sales[[#This Row],[Current Upsell $]],"$#"))," ")</f>
        <v xml:space="preserve"> </v>
      </c>
      <c r="T310" s="3"/>
      <c r="U310" s="1"/>
    </row>
    <row r="311" spans="1:21" x14ac:dyDescent="0.3">
      <c r="A311">
        <v>100024</v>
      </c>
      <c r="B311" t="s">
        <v>0</v>
      </c>
      <c r="F311" s="3">
        <v>1</v>
      </c>
      <c r="G311" s="3">
        <v>2</v>
      </c>
      <c r="H311" s="1">
        <v>43922</v>
      </c>
      <c r="I311" s="1">
        <v>43983</v>
      </c>
      <c r="J311">
        <v>2</v>
      </c>
      <c r="K311">
        <v>12</v>
      </c>
      <c r="L311" s="1">
        <v>43952</v>
      </c>
      <c r="M311" s="3">
        <f>IF(Sales[[#This Row],[Sales Amount]] = 0, 0,N311 / F311)</f>
        <v>10</v>
      </c>
      <c r="N311" s="3">
        <v>10</v>
      </c>
      <c r="O311" s="3" t="str" cm="1">
        <f t="array" ref="O311" xml:space="preserve"> _xlfn.SWITCH(Sales[[#This Row],[Subscription Type]],"Basic", "10",,"Premium","10","Business","25","Enterprise","27")</f>
        <v>27</v>
      </c>
      <c r="P311" s="3">
        <f xml:space="preserve"> IF(Sales[[#This Row],[Number of Users]]-Sales[[#This Row],[Licenses Bought]] &gt; 0,Sales[[#This Row],[Number of Users]]-Sales[[#This Row],[Licenses Bought]],0)</f>
        <v>1</v>
      </c>
      <c r="Q311" s="3">
        <f>IF(Sales[[#This Row],[Sales Month]]=MAX(Sales[Sales Month]),Sales[[#This Row],[Upsell $ Per Non-Paying User]]*Sales[[#This Row],[Non-Paying Users]],0)</f>
        <v>0</v>
      </c>
      <c r="R311" s="3" t="str" cm="1">
        <f t="array" ref="R311" xml:space="preserve"> _xlfn.IFS(Sales[[#This Row],[Current Upsell $]]=0," ",Sales[[#This Row],[Current Upsell $]]&gt;=400,"high",Sales[[#This Row],[Current Upsell $]]&gt;=100,"medium",Sales[[#This Row],[Current Upsell $]]&lt;100,"low")</f>
        <v xml:space="preserve"> </v>
      </c>
      <c r="S311" s="3" t="str">
        <f xml:space="preserve"> IF(Sales[[#This Row],[Current Upsell $]]&gt;0,_xlfn.CONCAT(Sales[[#This Row],[Subscription Type]],"  ",Sales[[#This Row],[Upsell Priority]],"  ",TEXT(Sales[[#This Row],[Current Upsell $]],"$#"))," ")</f>
        <v xml:space="preserve"> </v>
      </c>
      <c r="T311" s="3"/>
      <c r="U311" s="1"/>
    </row>
    <row r="312" spans="1:21" x14ac:dyDescent="0.3">
      <c r="A312">
        <v>100024</v>
      </c>
      <c r="B312" t="s">
        <v>0</v>
      </c>
      <c r="F312" s="3">
        <v>1</v>
      </c>
      <c r="G312" s="3">
        <v>2</v>
      </c>
      <c r="H312" s="1">
        <v>43922</v>
      </c>
      <c r="I312" s="1">
        <v>43983</v>
      </c>
      <c r="J312">
        <v>2</v>
      </c>
      <c r="K312">
        <v>12</v>
      </c>
      <c r="L312" s="1">
        <v>43983</v>
      </c>
      <c r="M312" s="3">
        <f>IF(Sales[[#This Row],[Sales Amount]] = 0, 0,N312 / F312)</f>
        <v>10</v>
      </c>
      <c r="N312" s="3">
        <v>10</v>
      </c>
      <c r="O312" s="3" t="str" cm="1">
        <f t="array" ref="O312" xml:space="preserve"> _xlfn.SWITCH(Sales[[#This Row],[Subscription Type]],"Basic", "10",,"Premium","10","Business","25","Enterprise","27")</f>
        <v>27</v>
      </c>
      <c r="P312" s="3">
        <f xml:space="preserve"> IF(Sales[[#This Row],[Number of Users]]-Sales[[#This Row],[Licenses Bought]] &gt; 0,Sales[[#This Row],[Number of Users]]-Sales[[#This Row],[Licenses Bought]],0)</f>
        <v>1</v>
      </c>
      <c r="Q312" s="3">
        <f>IF(Sales[[#This Row],[Sales Month]]=MAX(Sales[Sales Month]),Sales[[#This Row],[Upsell $ Per Non-Paying User]]*Sales[[#This Row],[Non-Paying Users]],0)</f>
        <v>0</v>
      </c>
      <c r="R312" s="3" t="str" cm="1">
        <f t="array" ref="R312" xml:space="preserve"> _xlfn.IFS(Sales[[#This Row],[Current Upsell $]]=0," ",Sales[[#This Row],[Current Upsell $]]&gt;=400,"high",Sales[[#This Row],[Current Upsell $]]&gt;=100,"medium",Sales[[#This Row],[Current Upsell $]]&lt;100,"low")</f>
        <v xml:space="preserve"> </v>
      </c>
      <c r="S312" s="3" t="str">
        <f xml:space="preserve"> IF(Sales[[#This Row],[Current Upsell $]]&gt;0,_xlfn.CONCAT(Sales[[#This Row],[Subscription Type]],"  ",Sales[[#This Row],[Upsell Priority]],"  ",TEXT(Sales[[#This Row],[Current Upsell $]],"$#"))," ")</f>
        <v xml:space="preserve"> </v>
      </c>
      <c r="T312" s="3"/>
      <c r="U312" s="1"/>
    </row>
    <row r="313" spans="1:21" x14ac:dyDescent="0.3">
      <c r="A313">
        <v>100025</v>
      </c>
      <c r="B313" t="s">
        <v>3</v>
      </c>
      <c r="F313" s="3">
        <v>0</v>
      </c>
      <c r="G313" s="3">
        <v>1</v>
      </c>
      <c r="H313" s="1">
        <v>43922</v>
      </c>
      <c r="I313" s="1">
        <v>44378</v>
      </c>
      <c r="J313">
        <v>15</v>
      </c>
      <c r="K313">
        <v>0</v>
      </c>
      <c r="L313" s="1">
        <v>43922</v>
      </c>
      <c r="M313" s="3">
        <f>IF(Sales[[#This Row],[Sales Amount]] = 0, 0,N313 / F313)</f>
        <v>0</v>
      </c>
      <c r="N313" s="3">
        <v>0</v>
      </c>
      <c r="O313" s="3" t="str" cm="1">
        <f t="array" ref="O313" xml:space="preserve"> _xlfn.SWITCH(Sales[[#This Row],[Subscription Type]],"Basic", "10",,"Premium","10","Business","25","Enterprise","27")</f>
        <v>10</v>
      </c>
      <c r="P313" s="3">
        <f xml:space="preserve"> IF(Sales[[#This Row],[Number of Users]]-Sales[[#This Row],[Licenses Bought]] &gt; 0,Sales[[#This Row],[Number of Users]]-Sales[[#This Row],[Licenses Bought]],0)</f>
        <v>1</v>
      </c>
      <c r="Q313" s="3">
        <f>IF(Sales[[#This Row],[Sales Month]]=MAX(Sales[Sales Month]),Sales[[#This Row],[Upsell $ Per Non-Paying User]]*Sales[[#This Row],[Non-Paying Users]],0)</f>
        <v>0</v>
      </c>
      <c r="R313" s="3" t="str" cm="1">
        <f t="array" ref="R313" xml:space="preserve"> _xlfn.IFS(Sales[[#This Row],[Current Upsell $]]=0," ",Sales[[#This Row],[Current Upsell $]]&gt;=400,"high",Sales[[#This Row],[Current Upsell $]]&gt;=100,"medium",Sales[[#This Row],[Current Upsell $]]&lt;100,"low")</f>
        <v xml:space="preserve"> </v>
      </c>
      <c r="S313" s="3" t="str">
        <f xml:space="preserve"> IF(Sales[[#This Row],[Current Upsell $]]&gt;0,_xlfn.CONCAT(Sales[[#This Row],[Subscription Type]],"  ",Sales[[#This Row],[Upsell Priority]],"  ",TEXT(Sales[[#This Row],[Current Upsell $]],"$#"))," ")</f>
        <v xml:space="preserve"> </v>
      </c>
      <c r="T313" s="3"/>
      <c r="U313" s="1"/>
    </row>
    <row r="314" spans="1:21" x14ac:dyDescent="0.3">
      <c r="A314">
        <v>100025</v>
      </c>
      <c r="B314" t="s">
        <v>3</v>
      </c>
      <c r="F314" s="3">
        <v>0</v>
      </c>
      <c r="G314" s="3">
        <v>2</v>
      </c>
      <c r="H314" s="1">
        <v>43922</v>
      </c>
      <c r="I314" s="1">
        <v>44378</v>
      </c>
      <c r="J314">
        <v>15</v>
      </c>
      <c r="K314">
        <v>0</v>
      </c>
      <c r="L314" s="1">
        <v>43952</v>
      </c>
      <c r="M314" s="3">
        <f>IF(Sales[[#This Row],[Sales Amount]] = 0, 0,N314 / F314)</f>
        <v>0</v>
      </c>
      <c r="N314" s="3">
        <v>0</v>
      </c>
      <c r="O314" s="3" t="str" cm="1">
        <f t="array" ref="O314" xml:space="preserve"> _xlfn.SWITCH(Sales[[#This Row],[Subscription Type]],"Basic", "10",,"Premium","10","Business","25","Enterprise","27")</f>
        <v>10</v>
      </c>
      <c r="P314" s="3">
        <f xml:space="preserve"> IF(Sales[[#This Row],[Number of Users]]-Sales[[#This Row],[Licenses Bought]] &gt; 0,Sales[[#This Row],[Number of Users]]-Sales[[#This Row],[Licenses Bought]],0)</f>
        <v>2</v>
      </c>
      <c r="Q314" s="3">
        <f>IF(Sales[[#This Row],[Sales Month]]=MAX(Sales[Sales Month]),Sales[[#This Row],[Upsell $ Per Non-Paying User]]*Sales[[#This Row],[Non-Paying Users]],0)</f>
        <v>0</v>
      </c>
      <c r="R314" s="3" t="str" cm="1">
        <f t="array" ref="R314" xml:space="preserve"> _xlfn.IFS(Sales[[#This Row],[Current Upsell $]]=0," ",Sales[[#This Row],[Current Upsell $]]&gt;=400,"high",Sales[[#This Row],[Current Upsell $]]&gt;=100,"medium",Sales[[#This Row],[Current Upsell $]]&lt;100,"low")</f>
        <v xml:space="preserve"> </v>
      </c>
      <c r="S314" s="3" t="str">
        <f xml:space="preserve"> IF(Sales[[#This Row],[Current Upsell $]]&gt;0,_xlfn.CONCAT(Sales[[#This Row],[Subscription Type]],"  ",Sales[[#This Row],[Upsell Priority]],"  ",TEXT(Sales[[#This Row],[Current Upsell $]],"$#"))," ")</f>
        <v xml:space="preserve"> </v>
      </c>
      <c r="T314" s="3"/>
      <c r="U314" s="1"/>
    </row>
    <row r="315" spans="1:21" x14ac:dyDescent="0.3">
      <c r="A315">
        <v>100025</v>
      </c>
      <c r="B315" t="s">
        <v>3</v>
      </c>
      <c r="F315" s="3">
        <v>0</v>
      </c>
      <c r="G315" s="3">
        <v>2</v>
      </c>
      <c r="H315" s="1">
        <v>43922</v>
      </c>
      <c r="I315" s="1">
        <v>44378</v>
      </c>
      <c r="J315">
        <v>15</v>
      </c>
      <c r="K315">
        <v>0</v>
      </c>
      <c r="L315" s="1">
        <v>43983</v>
      </c>
      <c r="M315" s="3">
        <f>IF(Sales[[#This Row],[Sales Amount]] = 0, 0,N315 / F315)</f>
        <v>0</v>
      </c>
      <c r="N315" s="3">
        <v>0</v>
      </c>
      <c r="O315" s="3" t="str" cm="1">
        <f t="array" ref="O315" xml:space="preserve"> _xlfn.SWITCH(Sales[[#This Row],[Subscription Type]],"Basic", "10",,"Premium","10","Business","25","Enterprise","27")</f>
        <v>10</v>
      </c>
      <c r="P315" s="3">
        <f xml:space="preserve"> IF(Sales[[#This Row],[Number of Users]]-Sales[[#This Row],[Licenses Bought]] &gt; 0,Sales[[#This Row],[Number of Users]]-Sales[[#This Row],[Licenses Bought]],0)</f>
        <v>2</v>
      </c>
      <c r="Q315" s="3">
        <f>IF(Sales[[#This Row],[Sales Month]]=MAX(Sales[Sales Month]),Sales[[#This Row],[Upsell $ Per Non-Paying User]]*Sales[[#This Row],[Non-Paying Users]],0)</f>
        <v>0</v>
      </c>
      <c r="R315" s="3" t="str" cm="1">
        <f t="array" ref="R315" xml:space="preserve"> _xlfn.IFS(Sales[[#This Row],[Current Upsell $]]=0," ",Sales[[#This Row],[Current Upsell $]]&gt;=400,"high",Sales[[#This Row],[Current Upsell $]]&gt;=100,"medium",Sales[[#This Row],[Current Upsell $]]&lt;100,"low")</f>
        <v xml:space="preserve"> </v>
      </c>
      <c r="S315" s="3" t="str">
        <f xml:space="preserve"> IF(Sales[[#This Row],[Current Upsell $]]&gt;0,_xlfn.CONCAT(Sales[[#This Row],[Subscription Type]],"  ",Sales[[#This Row],[Upsell Priority]],"  ",TEXT(Sales[[#This Row],[Current Upsell $]],"$#"))," ")</f>
        <v xml:space="preserve"> </v>
      </c>
      <c r="T315" s="3"/>
      <c r="U315" s="1"/>
    </row>
    <row r="316" spans="1:21" x14ac:dyDescent="0.3">
      <c r="A316">
        <v>100025</v>
      </c>
      <c r="B316" t="s">
        <v>3</v>
      </c>
      <c r="F316" s="3">
        <v>0</v>
      </c>
      <c r="G316" s="3">
        <v>2</v>
      </c>
      <c r="H316" s="1">
        <v>43922</v>
      </c>
      <c r="I316" s="1">
        <v>44378</v>
      </c>
      <c r="J316">
        <v>15</v>
      </c>
      <c r="K316">
        <v>0</v>
      </c>
      <c r="L316" s="1">
        <v>44013</v>
      </c>
      <c r="M316" s="3">
        <f>IF(Sales[[#This Row],[Sales Amount]] = 0, 0,N316 / F316)</f>
        <v>0</v>
      </c>
      <c r="N316" s="3">
        <v>0</v>
      </c>
      <c r="O316" s="3" t="str" cm="1">
        <f t="array" ref="O316" xml:space="preserve"> _xlfn.SWITCH(Sales[[#This Row],[Subscription Type]],"Basic", "10",,"Premium","10","Business","25","Enterprise","27")</f>
        <v>10</v>
      </c>
      <c r="P316" s="3">
        <f xml:space="preserve"> IF(Sales[[#This Row],[Number of Users]]-Sales[[#This Row],[Licenses Bought]] &gt; 0,Sales[[#This Row],[Number of Users]]-Sales[[#This Row],[Licenses Bought]],0)</f>
        <v>2</v>
      </c>
      <c r="Q316" s="3">
        <f>IF(Sales[[#This Row],[Sales Month]]=MAX(Sales[Sales Month]),Sales[[#This Row],[Upsell $ Per Non-Paying User]]*Sales[[#This Row],[Non-Paying Users]],0)</f>
        <v>0</v>
      </c>
      <c r="R316" s="3" t="str" cm="1">
        <f t="array" ref="R316" xml:space="preserve"> _xlfn.IFS(Sales[[#This Row],[Current Upsell $]]=0," ",Sales[[#This Row],[Current Upsell $]]&gt;=400,"high",Sales[[#This Row],[Current Upsell $]]&gt;=100,"medium",Sales[[#This Row],[Current Upsell $]]&lt;100,"low")</f>
        <v xml:space="preserve"> </v>
      </c>
      <c r="S316" s="3" t="str">
        <f xml:space="preserve"> IF(Sales[[#This Row],[Current Upsell $]]&gt;0,_xlfn.CONCAT(Sales[[#This Row],[Subscription Type]],"  ",Sales[[#This Row],[Upsell Priority]],"  ",TEXT(Sales[[#This Row],[Current Upsell $]],"$#"))," ")</f>
        <v xml:space="preserve"> </v>
      </c>
      <c r="T316" s="3"/>
      <c r="U316" s="1"/>
    </row>
    <row r="317" spans="1:21" x14ac:dyDescent="0.3">
      <c r="A317">
        <v>100025</v>
      </c>
      <c r="B317" t="s">
        <v>3</v>
      </c>
      <c r="F317" s="3">
        <v>0</v>
      </c>
      <c r="G317" s="3">
        <v>2</v>
      </c>
      <c r="H317" s="1">
        <v>43922</v>
      </c>
      <c r="I317" s="1">
        <v>44378</v>
      </c>
      <c r="J317">
        <v>15</v>
      </c>
      <c r="K317">
        <v>0</v>
      </c>
      <c r="L317" s="1">
        <v>44044</v>
      </c>
      <c r="M317" s="3">
        <f>IF(Sales[[#This Row],[Sales Amount]] = 0, 0,N317 / F317)</f>
        <v>0</v>
      </c>
      <c r="N317" s="3">
        <v>0</v>
      </c>
      <c r="O317" s="3" t="str" cm="1">
        <f t="array" ref="O317" xml:space="preserve"> _xlfn.SWITCH(Sales[[#This Row],[Subscription Type]],"Basic", "10",,"Premium","10","Business","25","Enterprise","27")</f>
        <v>10</v>
      </c>
      <c r="P317" s="3">
        <f xml:space="preserve"> IF(Sales[[#This Row],[Number of Users]]-Sales[[#This Row],[Licenses Bought]] &gt; 0,Sales[[#This Row],[Number of Users]]-Sales[[#This Row],[Licenses Bought]],0)</f>
        <v>2</v>
      </c>
      <c r="Q317" s="3">
        <f>IF(Sales[[#This Row],[Sales Month]]=MAX(Sales[Sales Month]),Sales[[#This Row],[Upsell $ Per Non-Paying User]]*Sales[[#This Row],[Non-Paying Users]],0)</f>
        <v>0</v>
      </c>
      <c r="R317" s="3" t="str" cm="1">
        <f t="array" ref="R317" xml:space="preserve"> _xlfn.IFS(Sales[[#This Row],[Current Upsell $]]=0," ",Sales[[#This Row],[Current Upsell $]]&gt;=400,"high",Sales[[#This Row],[Current Upsell $]]&gt;=100,"medium",Sales[[#This Row],[Current Upsell $]]&lt;100,"low")</f>
        <v xml:space="preserve"> </v>
      </c>
      <c r="S317" s="3" t="str">
        <f xml:space="preserve"> IF(Sales[[#This Row],[Current Upsell $]]&gt;0,_xlfn.CONCAT(Sales[[#This Row],[Subscription Type]],"  ",Sales[[#This Row],[Upsell Priority]],"  ",TEXT(Sales[[#This Row],[Current Upsell $]],"$#"))," ")</f>
        <v xml:space="preserve"> </v>
      </c>
      <c r="T317" s="3"/>
      <c r="U317" s="1"/>
    </row>
    <row r="318" spans="1:21" x14ac:dyDescent="0.3">
      <c r="A318">
        <v>100025</v>
      </c>
      <c r="B318" t="s">
        <v>3</v>
      </c>
      <c r="F318" s="3">
        <v>0</v>
      </c>
      <c r="G318" s="3">
        <v>2</v>
      </c>
      <c r="H318" s="1">
        <v>43922</v>
      </c>
      <c r="I318" s="1">
        <v>44378</v>
      </c>
      <c r="J318">
        <v>15</v>
      </c>
      <c r="K318">
        <v>0</v>
      </c>
      <c r="L318" s="1">
        <v>44075</v>
      </c>
      <c r="M318" s="3">
        <f>IF(Sales[[#This Row],[Sales Amount]] = 0, 0,N318 / F318)</f>
        <v>0</v>
      </c>
      <c r="N318" s="3">
        <v>0</v>
      </c>
      <c r="O318" s="3" t="str" cm="1">
        <f t="array" ref="O318" xml:space="preserve"> _xlfn.SWITCH(Sales[[#This Row],[Subscription Type]],"Basic", "10",,"Premium","10","Business","25","Enterprise","27")</f>
        <v>10</v>
      </c>
      <c r="P318" s="3">
        <f xml:space="preserve"> IF(Sales[[#This Row],[Number of Users]]-Sales[[#This Row],[Licenses Bought]] &gt; 0,Sales[[#This Row],[Number of Users]]-Sales[[#This Row],[Licenses Bought]],0)</f>
        <v>2</v>
      </c>
      <c r="Q318" s="3">
        <f>IF(Sales[[#This Row],[Sales Month]]=MAX(Sales[Sales Month]),Sales[[#This Row],[Upsell $ Per Non-Paying User]]*Sales[[#This Row],[Non-Paying Users]],0)</f>
        <v>0</v>
      </c>
      <c r="R318" s="3" t="str" cm="1">
        <f t="array" ref="R318" xml:space="preserve"> _xlfn.IFS(Sales[[#This Row],[Current Upsell $]]=0," ",Sales[[#This Row],[Current Upsell $]]&gt;=400,"high",Sales[[#This Row],[Current Upsell $]]&gt;=100,"medium",Sales[[#This Row],[Current Upsell $]]&lt;100,"low")</f>
        <v xml:space="preserve"> </v>
      </c>
      <c r="S318" s="3" t="str">
        <f xml:space="preserve"> IF(Sales[[#This Row],[Current Upsell $]]&gt;0,_xlfn.CONCAT(Sales[[#This Row],[Subscription Type]],"  ",Sales[[#This Row],[Upsell Priority]],"  ",TEXT(Sales[[#This Row],[Current Upsell $]],"$#"))," ")</f>
        <v xml:space="preserve"> </v>
      </c>
      <c r="T318" s="3"/>
      <c r="U318" s="1"/>
    </row>
    <row r="319" spans="1:21" x14ac:dyDescent="0.3">
      <c r="A319">
        <v>100025</v>
      </c>
      <c r="B319" t="s">
        <v>3</v>
      </c>
      <c r="F319" s="3">
        <v>0</v>
      </c>
      <c r="G319" s="3">
        <v>2</v>
      </c>
      <c r="H319" s="1">
        <v>43922</v>
      </c>
      <c r="I319" s="1">
        <v>44378</v>
      </c>
      <c r="J319">
        <v>15</v>
      </c>
      <c r="K319">
        <v>0</v>
      </c>
      <c r="L319" s="1">
        <v>44105</v>
      </c>
      <c r="M319" s="3">
        <f>IF(Sales[[#This Row],[Sales Amount]] = 0, 0,N319 / F319)</f>
        <v>0</v>
      </c>
      <c r="N319" s="3">
        <v>0</v>
      </c>
      <c r="O319" s="3" t="str" cm="1">
        <f t="array" ref="O319" xml:space="preserve"> _xlfn.SWITCH(Sales[[#This Row],[Subscription Type]],"Basic", "10",,"Premium","10","Business","25","Enterprise","27")</f>
        <v>10</v>
      </c>
      <c r="P319" s="3">
        <f xml:space="preserve"> IF(Sales[[#This Row],[Number of Users]]-Sales[[#This Row],[Licenses Bought]] &gt; 0,Sales[[#This Row],[Number of Users]]-Sales[[#This Row],[Licenses Bought]],0)</f>
        <v>2</v>
      </c>
      <c r="Q319" s="3">
        <f>IF(Sales[[#This Row],[Sales Month]]=MAX(Sales[Sales Month]),Sales[[#This Row],[Upsell $ Per Non-Paying User]]*Sales[[#This Row],[Non-Paying Users]],0)</f>
        <v>0</v>
      </c>
      <c r="R319" s="3" t="str" cm="1">
        <f t="array" ref="R319" xml:space="preserve"> _xlfn.IFS(Sales[[#This Row],[Current Upsell $]]=0," ",Sales[[#This Row],[Current Upsell $]]&gt;=400,"high",Sales[[#This Row],[Current Upsell $]]&gt;=100,"medium",Sales[[#This Row],[Current Upsell $]]&lt;100,"low")</f>
        <v xml:space="preserve"> </v>
      </c>
      <c r="S319" s="3" t="str">
        <f xml:space="preserve"> IF(Sales[[#This Row],[Current Upsell $]]&gt;0,_xlfn.CONCAT(Sales[[#This Row],[Subscription Type]],"  ",Sales[[#This Row],[Upsell Priority]],"  ",TEXT(Sales[[#This Row],[Current Upsell $]],"$#"))," ")</f>
        <v xml:space="preserve"> </v>
      </c>
      <c r="T319" s="3"/>
      <c r="U319" s="1"/>
    </row>
    <row r="320" spans="1:21" x14ac:dyDescent="0.3">
      <c r="A320">
        <v>100025</v>
      </c>
      <c r="B320" t="s">
        <v>3</v>
      </c>
      <c r="F320" s="3">
        <v>0</v>
      </c>
      <c r="G320" s="3">
        <v>2</v>
      </c>
      <c r="H320" s="1">
        <v>43922</v>
      </c>
      <c r="I320" s="1">
        <v>44378</v>
      </c>
      <c r="J320">
        <v>15</v>
      </c>
      <c r="K320">
        <v>0</v>
      </c>
      <c r="L320" s="1">
        <v>44136</v>
      </c>
      <c r="M320" s="3">
        <f>IF(Sales[[#This Row],[Sales Amount]] = 0, 0,N320 / F320)</f>
        <v>0</v>
      </c>
      <c r="N320" s="3">
        <v>0</v>
      </c>
      <c r="O320" s="3" t="str" cm="1">
        <f t="array" ref="O320" xml:space="preserve"> _xlfn.SWITCH(Sales[[#This Row],[Subscription Type]],"Basic", "10",,"Premium","10","Business","25","Enterprise","27")</f>
        <v>10</v>
      </c>
      <c r="P320" s="3">
        <f xml:space="preserve"> IF(Sales[[#This Row],[Number of Users]]-Sales[[#This Row],[Licenses Bought]] &gt; 0,Sales[[#This Row],[Number of Users]]-Sales[[#This Row],[Licenses Bought]],0)</f>
        <v>2</v>
      </c>
      <c r="Q320" s="3">
        <f>IF(Sales[[#This Row],[Sales Month]]=MAX(Sales[Sales Month]),Sales[[#This Row],[Upsell $ Per Non-Paying User]]*Sales[[#This Row],[Non-Paying Users]],0)</f>
        <v>0</v>
      </c>
      <c r="R320" s="3" t="str" cm="1">
        <f t="array" ref="R320" xml:space="preserve"> _xlfn.IFS(Sales[[#This Row],[Current Upsell $]]=0," ",Sales[[#This Row],[Current Upsell $]]&gt;=400,"high",Sales[[#This Row],[Current Upsell $]]&gt;=100,"medium",Sales[[#This Row],[Current Upsell $]]&lt;100,"low")</f>
        <v xml:space="preserve"> </v>
      </c>
      <c r="S320" s="3" t="str">
        <f xml:space="preserve"> IF(Sales[[#This Row],[Current Upsell $]]&gt;0,_xlfn.CONCAT(Sales[[#This Row],[Subscription Type]],"  ",Sales[[#This Row],[Upsell Priority]],"  ",TEXT(Sales[[#This Row],[Current Upsell $]],"$#"))," ")</f>
        <v xml:space="preserve"> </v>
      </c>
      <c r="T320" s="3"/>
      <c r="U320" s="1"/>
    </row>
    <row r="321" spans="1:21" x14ac:dyDescent="0.3">
      <c r="A321">
        <v>100025</v>
      </c>
      <c r="B321" t="s">
        <v>3</v>
      </c>
      <c r="F321" s="3">
        <v>0</v>
      </c>
      <c r="G321" s="3">
        <v>2</v>
      </c>
      <c r="H321" s="1">
        <v>43922</v>
      </c>
      <c r="I321" s="1">
        <v>44378</v>
      </c>
      <c r="J321">
        <v>15</v>
      </c>
      <c r="K321">
        <v>0</v>
      </c>
      <c r="L321" s="1">
        <v>44166</v>
      </c>
      <c r="M321" s="3">
        <f>IF(Sales[[#This Row],[Sales Amount]] = 0, 0,N321 / F321)</f>
        <v>0</v>
      </c>
      <c r="N321" s="3">
        <v>0</v>
      </c>
      <c r="O321" s="3" t="str" cm="1">
        <f t="array" ref="O321" xml:space="preserve"> _xlfn.SWITCH(Sales[[#This Row],[Subscription Type]],"Basic", "10",,"Premium","10","Business","25","Enterprise","27")</f>
        <v>10</v>
      </c>
      <c r="P321" s="3">
        <f xml:space="preserve"> IF(Sales[[#This Row],[Number of Users]]-Sales[[#This Row],[Licenses Bought]] &gt; 0,Sales[[#This Row],[Number of Users]]-Sales[[#This Row],[Licenses Bought]],0)</f>
        <v>2</v>
      </c>
      <c r="Q321" s="3">
        <f>IF(Sales[[#This Row],[Sales Month]]=MAX(Sales[Sales Month]),Sales[[#This Row],[Upsell $ Per Non-Paying User]]*Sales[[#This Row],[Non-Paying Users]],0)</f>
        <v>0</v>
      </c>
      <c r="R321" s="3" t="str" cm="1">
        <f t="array" ref="R321" xml:space="preserve"> _xlfn.IFS(Sales[[#This Row],[Current Upsell $]]=0," ",Sales[[#This Row],[Current Upsell $]]&gt;=400,"high",Sales[[#This Row],[Current Upsell $]]&gt;=100,"medium",Sales[[#This Row],[Current Upsell $]]&lt;100,"low")</f>
        <v xml:space="preserve"> </v>
      </c>
      <c r="S321" s="3" t="str">
        <f xml:space="preserve"> IF(Sales[[#This Row],[Current Upsell $]]&gt;0,_xlfn.CONCAT(Sales[[#This Row],[Subscription Type]],"  ",Sales[[#This Row],[Upsell Priority]],"  ",TEXT(Sales[[#This Row],[Current Upsell $]],"$#"))," ")</f>
        <v xml:space="preserve"> </v>
      </c>
      <c r="T321" s="3"/>
      <c r="U321" s="1"/>
    </row>
    <row r="322" spans="1:21" x14ac:dyDescent="0.3">
      <c r="A322">
        <v>100025</v>
      </c>
      <c r="B322" t="s">
        <v>3</v>
      </c>
      <c r="F322" s="3">
        <v>0</v>
      </c>
      <c r="G322" s="3">
        <v>2</v>
      </c>
      <c r="H322" s="1">
        <v>43922</v>
      </c>
      <c r="I322" s="1">
        <v>44378</v>
      </c>
      <c r="J322">
        <v>15</v>
      </c>
      <c r="K322">
        <v>0</v>
      </c>
      <c r="L322" s="1">
        <v>44197</v>
      </c>
      <c r="M322" s="3">
        <f>IF(Sales[[#This Row],[Sales Amount]] = 0, 0,N322 / F322)</f>
        <v>0</v>
      </c>
      <c r="N322" s="3">
        <v>0</v>
      </c>
      <c r="O322" s="3" t="str" cm="1">
        <f t="array" ref="O322" xml:space="preserve"> _xlfn.SWITCH(Sales[[#This Row],[Subscription Type]],"Basic", "10",,"Premium","10","Business","25","Enterprise","27")</f>
        <v>10</v>
      </c>
      <c r="P322" s="3">
        <f xml:space="preserve"> IF(Sales[[#This Row],[Number of Users]]-Sales[[#This Row],[Licenses Bought]] &gt; 0,Sales[[#This Row],[Number of Users]]-Sales[[#This Row],[Licenses Bought]],0)</f>
        <v>2</v>
      </c>
      <c r="Q322" s="3">
        <f>IF(Sales[[#This Row],[Sales Month]]=MAX(Sales[Sales Month]),Sales[[#This Row],[Upsell $ Per Non-Paying User]]*Sales[[#This Row],[Non-Paying Users]],0)</f>
        <v>0</v>
      </c>
      <c r="R322" s="3" t="str" cm="1">
        <f t="array" ref="R322" xml:space="preserve"> _xlfn.IFS(Sales[[#This Row],[Current Upsell $]]=0," ",Sales[[#This Row],[Current Upsell $]]&gt;=400,"high",Sales[[#This Row],[Current Upsell $]]&gt;=100,"medium",Sales[[#This Row],[Current Upsell $]]&lt;100,"low")</f>
        <v xml:space="preserve"> </v>
      </c>
      <c r="S322" s="3" t="str">
        <f xml:space="preserve"> IF(Sales[[#This Row],[Current Upsell $]]&gt;0,_xlfn.CONCAT(Sales[[#This Row],[Subscription Type]],"  ",Sales[[#This Row],[Upsell Priority]],"  ",TEXT(Sales[[#This Row],[Current Upsell $]],"$#"))," ")</f>
        <v xml:space="preserve"> </v>
      </c>
      <c r="T322" s="3"/>
      <c r="U322" s="1"/>
    </row>
    <row r="323" spans="1:21" x14ac:dyDescent="0.3">
      <c r="A323">
        <v>100025</v>
      </c>
      <c r="B323" t="s">
        <v>3</v>
      </c>
      <c r="F323" s="3">
        <v>0</v>
      </c>
      <c r="G323" s="3">
        <v>2</v>
      </c>
      <c r="H323" s="1">
        <v>43922</v>
      </c>
      <c r="I323" s="1">
        <v>44378</v>
      </c>
      <c r="J323">
        <v>15</v>
      </c>
      <c r="K323">
        <v>0</v>
      </c>
      <c r="L323" s="1">
        <v>44228</v>
      </c>
      <c r="M323" s="3">
        <f>IF(Sales[[#This Row],[Sales Amount]] = 0, 0,N323 / F323)</f>
        <v>0</v>
      </c>
      <c r="N323" s="3">
        <v>0</v>
      </c>
      <c r="O323" s="3" t="str" cm="1">
        <f t="array" ref="O323" xml:space="preserve"> _xlfn.SWITCH(Sales[[#This Row],[Subscription Type]],"Basic", "10",,"Premium","10","Business","25","Enterprise","27")</f>
        <v>10</v>
      </c>
      <c r="P323" s="3">
        <f xml:space="preserve"> IF(Sales[[#This Row],[Number of Users]]-Sales[[#This Row],[Licenses Bought]] &gt; 0,Sales[[#This Row],[Number of Users]]-Sales[[#This Row],[Licenses Bought]],0)</f>
        <v>2</v>
      </c>
      <c r="Q323" s="3">
        <f>IF(Sales[[#This Row],[Sales Month]]=MAX(Sales[Sales Month]),Sales[[#This Row],[Upsell $ Per Non-Paying User]]*Sales[[#This Row],[Non-Paying Users]],0)</f>
        <v>0</v>
      </c>
      <c r="R323" s="3" t="str" cm="1">
        <f t="array" ref="R323" xml:space="preserve"> _xlfn.IFS(Sales[[#This Row],[Current Upsell $]]=0," ",Sales[[#This Row],[Current Upsell $]]&gt;=400,"high",Sales[[#This Row],[Current Upsell $]]&gt;=100,"medium",Sales[[#This Row],[Current Upsell $]]&lt;100,"low")</f>
        <v xml:space="preserve"> </v>
      </c>
      <c r="S323" s="3" t="str">
        <f xml:space="preserve"> IF(Sales[[#This Row],[Current Upsell $]]&gt;0,_xlfn.CONCAT(Sales[[#This Row],[Subscription Type]],"  ",Sales[[#This Row],[Upsell Priority]],"  ",TEXT(Sales[[#This Row],[Current Upsell $]],"$#"))," ")</f>
        <v xml:space="preserve"> </v>
      </c>
      <c r="T323" s="3"/>
      <c r="U323" s="1"/>
    </row>
    <row r="324" spans="1:21" x14ac:dyDescent="0.3">
      <c r="A324">
        <v>100025</v>
      </c>
      <c r="B324" t="s">
        <v>3</v>
      </c>
      <c r="F324" s="3">
        <v>0</v>
      </c>
      <c r="G324" s="3">
        <v>2</v>
      </c>
      <c r="H324" s="1">
        <v>43922</v>
      </c>
      <c r="I324" s="1">
        <v>44378</v>
      </c>
      <c r="J324">
        <v>15</v>
      </c>
      <c r="K324">
        <v>0</v>
      </c>
      <c r="L324" s="1">
        <v>44256</v>
      </c>
      <c r="M324" s="3">
        <f>IF(Sales[[#This Row],[Sales Amount]] = 0, 0,N324 / F324)</f>
        <v>0</v>
      </c>
      <c r="N324" s="3">
        <v>0</v>
      </c>
      <c r="O324" s="3" t="str" cm="1">
        <f t="array" ref="O324" xml:space="preserve"> _xlfn.SWITCH(Sales[[#This Row],[Subscription Type]],"Basic", "10",,"Premium","10","Business","25","Enterprise","27")</f>
        <v>10</v>
      </c>
      <c r="P324" s="3">
        <f xml:space="preserve"> IF(Sales[[#This Row],[Number of Users]]-Sales[[#This Row],[Licenses Bought]] &gt; 0,Sales[[#This Row],[Number of Users]]-Sales[[#This Row],[Licenses Bought]],0)</f>
        <v>2</v>
      </c>
      <c r="Q324" s="3">
        <f>IF(Sales[[#This Row],[Sales Month]]=MAX(Sales[Sales Month]),Sales[[#This Row],[Upsell $ Per Non-Paying User]]*Sales[[#This Row],[Non-Paying Users]],0)</f>
        <v>0</v>
      </c>
      <c r="R324" s="3" t="str" cm="1">
        <f t="array" ref="R324" xml:space="preserve"> _xlfn.IFS(Sales[[#This Row],[Current Upsell $]]=0," ",Sales[[#This Row],[Current Upsell $]]&gt;=400,"high",Sales[[#This Row],[Current Upsell $]]&gt;=100,"medium",Sales[[#This Row],[Current Upsell $]]&lt;100,"low")</f>
        <v xml:space="preserve"> </v>
      </c>
      <c r="S324" s="3" t="str">
        <f xml:space="preserve"> IF(Sales[[#This Row],[Current Upsell $]]&gt;0,_xlfn.CONCAT(Sales[[#This Row],[Subscription Type]],"  ",Sales[[#This Row],[Upsell Priority]],"  ",TEXT(Sales[[#This Row],[Current Upsell $]],"$#"))," ")</f>
        <v xml:space="preserve"> </v>
      </c>
      <c r="T324" s="3"/>
      <c r="U324" s="1"/>
    </row>
    <row r="325" spans="1:21" x14ac:dyDescent="0.3">
      <c r="A325">
        <v>100025</v>
      </c>
      <c r="B325" t="s">
        <v>3</v>
      </c>
      <c r="F325" s="3">
        <v>0</v>
      </c>
      <c r="G325" s="3">
        <v>2</v>
      </c>
      <c r="H325" s="1">
        <v>43922</v>
      </c>
      <c r="I325" s="1">
        <v>44378</v>
      </c>
      <c r="J325">
        <v>15</v>
      </c>
      <c r="K325">
        <v>0</v>
      </c>
      <c r="L325" s="1">
        <v>44287</v>
      </c>
      <c r="M325" s="3">
        <f>IF(Sales[[#This Row],[Sales Amount]] = 0, 0,N325 / F325)</f>
        <v>0</v>
      </c>
      <c r="N325" s="3">
        <v>0</v>
      </c>
      <c r="O325" s="3" t="str" cm="1">
        <f t="array" ref="O325" xml:space="preserve"> _xlfn.SWITCH(Sales[[#This Row],[Subscription Type]],"Basic", "10",,"Premium","10","Business","25","Enterprise","27")</f>
        <v>10</v>
      </c>
      <c r="P325" s="3">
        <f xml:space="preserve"> IF(Sales[[#This Row],[Number of Users]]-Sales[[#This Row],[Licenses Bought]] &gt; 0,Sales[[#This Row],[Number of Users]]-Sales[[#This Row],[Licenses Bought]],0)</f>
        <v>2</v>
      </c>
      <c r="Q325" s="3">
        <f>IF(Sales[[#This Row],[Sales Month]]=MAX(Sales[Sales Month]),Sales[[#This Row],[Upsell $ Per Non-Paying User]]*Sales[[#This Row],[Non-Paying Users]],0)</f>
        <v>0</v>
      </c>
      <c r="R325" s="3" t="str" cm="1">
        <f t="array" ref="R325" xml:space="preserve"> _xlfn.IFS(Sales[[#This Row],[Current Upsell $]]=0," ",Sales[[#This Row],[Current Upsell $]]&gt;=400,"high",Sales[[#This Row],[Current Upsell $]]&gt;=100,"medium",Sales[[#This Row],[Current Upsell $]]&lt;100,"low")</f>
        <v xml:space="preserve"> </v>
      </c>
      <c r="S325" s="3" t="str">
        <f xml:space="preserve"> IF(Sales[[#This Row],[Current Upsell $]]&gt;0,_xlfn.CONCAT(Sales[[#This Row],[Subscription Type]],"  ",Sales[[#This Row],[Upsell Priority]],"  ",TEXT(Sales[[#This Row],[Current Upsell $]],"$#"))," ")</f>
        <v xml:space="preserve"> </v>
      </c>
      <c r="T325" s="3"/>
      <c r="U325" s="1"/>
    </row>
    <row r="326" spans="1:21" x14ac:dyDescent="0.3">
      <c r="A326">
        <v>100025</v>
      </c>
      <c r="B326" t="s">
        <v>3</v>
      </c>
      <c r="F326" s="3">
        <v>0</v>
      </c>
      <c r="G326" s="3">
        <v>1</v>
      </c>
      <c r="H326" s="1">
        <v>43922</v>
      </c>
      <c r="I326" s="1">
        <v>44378</v>
      </c>
      <c r="J326">
        <v>15</v>
      </c>
      <c r="K326">
        <v>0</v>
      </c>
      <c r="L326" s="1">
        <v>44317</v>
      </c>
      <c r="M326" s="3">
        <f>IF(Sales[[#This Row],[Sales Amount]] = 0, 0,N326 / F326)</f>
        <v>0</v>
      </c>
      <c r="N326" s="3">
        <v>0</v>
      </c>
      <c r="O326" s="3" t="str" cm="1">
        <f t="array" ref="O326" xml:space="preserve"> _xlfn.SWITCH(Sales[[#This Row],[Subscription Type]],"Basic", "10",,"Premium","10","Business","25","Enterprise","27")</f>
        <v>10</v>
      </c>
      <c r="P326" s="3">
        <f xml:space="preserve"> IF(Sales[[#This Row],[Number of Users]]-Sales[[#This Row],[Licenses Bought]] &gt; 0,Sales[[#This Row],[Number of Users]]-Sales[[#This Row],[Licenses Bought]],0)</f>
        <v>1</v>
      </c>
      <c r="Q326" s="3">
        <f>IF(Sales[[#This Row],[Sales Month]]=MAX(Sales[Sales Month]),Sales[[#This Row],[Upsell $ Per Non-Paying User]]*Sales[[#This Row],[Non-Paying Users]],0)</f>
        <v>0</v>
      </c>
      <c r="R326" s="3" t="str" cm="1">
        <f t="array" ref="R326" xml:space="preserve"> _xlfn.IFS(Sales[[#This Row],[Current Upsell $]]=0," ",Sales[[#This Row],[Current Upsell $]]&gt;=400,"high",Sales[[#This Row],[Current Upsell $]]&gt;=100,"medium",Sales[[#This Row],[Current Upsell $]]&lt;100,"low")</f>
        <v xml:space="preserve"> </v>
      </c>
      <c r="S326" s="3" t="str">
        <f xml:space="preserve"> IF(Sales[[#This Row],[Current Upsell $]]&gt;0,_xlfn.CONCAT(Sales[[#This Row],[Subscription Type]],"  ",Sales[[#This Row],[Upsell Priority]],"  ",TEXT(Sales[[#This Row],[Current Upsell $]],"$#"))," ")</f>
        <v xml:space="preserve"> </v>
      </c>
      <c r="T326" s="3"/>
      <c r="U326" s="1"/>
    </row>
    <row r="327" spans="1:21" x14ac:dyDescent="0.3">
      <c r="A327">
        <v>100025</v>
      </c>
      <c r="B327" t="s">
        <v>3</v>
      </c>
      <c r="F327" s="3">
        <v>0</v>
      </c>
      <c r="G327" s="3">
        <v>2</v>
      </c>
      <c r="H327" s="1">
        <v>43922</v>
      </c>
      <c r="I327" s="1">
        <v>44378</v>
      </c>
      <c r="J327">
        <v>15</v>
      </c>
      <c r="K327">
        <v>0</v>
      </c>
      <c r="L327" s="1">
        <v>44348</v>
      </c>
      <c r="M327" s="3">
        <f>IF(Sales[[#This Row],[Sales Amount]] = 0, 0,N327 / F327)</f>
        <v>0</v>
      </c>
      <c r="N327" s="3">
        <v>0</v>
      </c>
      <c r="O327" s="3" t="str" cm="1">
        <f t="array" ref="O327" xml:space="preserve"> _xlfn.SWITCH(Sales[[#This Row],[Subscription Type]],"Basic", "10",,"Premium","10","Business","25","Enterprise","27")</f>
        <v>10</v>
      </c>
      <c r="P327" s="3">
        <f xml:space="preserve"> IF(Sales[[#This Row],[Number of Users]]-Sales[[#This Row],[Licenses Bought]] &gt; 0,Sales[[#This Row],[Number of Users]]-Sales[[#This Row],[Licenses Bought]],0)</f>
        <v>2</v>
      </c>
      <c r="Q327" s="3">
        <f>IF(Sales[[#This Row],[Sales Month]]=MAX(Sales[Sales Month]),Sales[[#This Row],[Upsell $ Per Non-Paying User]]*Sales[[#This Row],[Non-Paying Users]],0)</f>
        <v>20</v>
      </c>
      <c r="R327" s="3" t="str" cm="1">
        <f t="array" ref="R327" xml:space="preserve"> _xlfn.IFS(Sales[[#This Row],[Current Upsell $]]=0," ",Sales[[#This Row],[Current Upsell $]]&gt;=400,"high",Sales[[#This Row],[Current Upsell $]]&gt;=100,"medium",Sales[[#This Row],[Current Upsell $]]&lt;100,"low")</f>
        <v>low</v>
      </c>
      <c r="S327" s="3" t="str">
        <f xml:space="preserve"> IF(Sales[[#This Row],[Current Upsell $]]&gt;0,_xlfn.CONCAT(Sales[[#This Row],[Subscription Type]],"  ",Sales[[#This Row],[Upsell Priority]],"  ",TEXT(Sales[[#This Row],[Current Upsell $]],"$#"))," ")</f>
        <v>Basic  low  $20</v>
      </c>
      <c r="T327" s="3"/>
      <c r="U327" s="1"/>
    </row>
    <row r="328" spans="1:21" x14ac:dyDescent="0.3">
      <c r="A328">
        <v>100026</v>
      </c>
      <c r="B328" t="s">
        <v>3</v>
      </c>
      <c r="D328" s="1"/>
      <c r="E328" s="1"/>
      <c r="F328" s="3">
        <v>0</v>
      </c>
      <c r="G328" s="3">
        <v>35</v>
      </c>
      <c r="H328" s="1">
        <v>43952</v>
      </c>
      <c r="I328" s="1">
        <v>44378</v>
      </c>
      <c r="J328">
        <v>14</v>
      </c>
      <c r="K328">
        <v>0</v>
      </c>
      <c r="L328" s="1">
        <v>43952</v>
      </c>
      <c r="M328" s="3">
        <f>IF(Sales[[#This Row],[Sales Amount]] = 0, 0,N328 / F328)</f>
        <v>0</v>
      </c>
      <c r="N328" s="3">
        <v>0</v>
      </c>
      <c r="O328" s="3" t="str" cm="1">
        <f t="array" ref="O328" xml:space="preserve"> _xlfn.SWITCH(Sales[[#This Row],[Subscription Type]],"Basic", "10",,"Premium","10","Business","25","Enterprise","27")</f>
        <v>10</v>
      </c>
      <c r="P328" s="3">
        <f xml:space="preserve"> IF(Sales[[#This Row],[Number of Users]]-Sales[[#This Row],[Licenses Bought]] &gt; 0,Sales[[#This Row],[Number of Users]]-Sales[[#This Row],[Licenses Bought]],0)</f>
        <v>35</v>
      </c>
      <c r="Q328" s="3">
        <f>IF(Sales[[#This Row],[Sales Month]]=MAX(Sales[Sales Month]),Sales[[#This Row],[Upsell $ Per Non-Paying User]]*Sales[[#This Row],[Non-Paying Users]],0)</f>
        <v>0</v>
      </c>
      <c r="R328" s="3" t="str" cm="1">
        <f t="array" ref="R328" xml:space="preserve"> _xlfn.IFS(Sales[[#This Row],[Current Upsell $]]=0," ",Sales[[#This Row],[Current Upsell $]]&gt;=400,"high",Sales[[#This Row],[Current Upsell $]]&gt;=100,"medium",Sales[[#This Row],[Current Upsell $]]&lt;100,"low")</f>
        <v xml:space="preserve"> </v>
      </c>
      <c r="S328" s="3" t="str">
        <f xml:space="preserve"> IF(Sales[[#This Row],[Current Upsell $]]&gt;0,_xlfn.CONCAT(Sales[[#This Row],[Subscription Type]],"  ",Sales[[#This Row],[Upsell Priority]],"  ",TEXT(Sales[[#This Row],[Current Upsell $]],"$#"))," ")</f>
        <v xml:space="preserve"> </v>
      </c>
      <c r="T328" s="3"/>
      <c r="U328" s="1"/>
    </row>
    <row r="329" spans="1:21" x14ac:dyDescent="0.3">
      <c r="A329">
        <v>100026</v>
      </c>
      <c r="B329" t="s">
        <v>0</v>
      </c>
      <c r="D329" s="1"/>
      <c r="E329" s="1"/>
      <c r="F329" s="3">
        <v>11</v>
      </c>
      <c r="G329" s="3">
        <v>32</v>
      </c>
      <c r="H329" s="1">
        <v>43952</v>
      </c>
      <c r="I329" s="1">
        <v>44378</v>
      </c>
      <c r="J329">
        <v>14</v>
      </c>
      <c r="K329">
        <v>0</v>
      </c>
      <c r="L329" s="1">
        <v>43983</v>
      </c>
      <c r="M329" s="3">
        <f>IF(Sales[[#This Row],[Sales Amount]] = 0, 0,N329 / F329)</f>
        <v>10</v>
      </c>
      <c r="N329" s="3">
        <v>110</v>
      </c>
      <c r="O329" s="3" t="str" cm="1">
        <f t="array" ref="O329" xml:space="preserve"> _xlfn.SWITCH(Sales[[#This Row],[Subscription Type]],"Basic", "10",,"Premium","10","Business","25","Enterprise","27")</f>
        <v>27</v>
      </c>
      <c r="P329" s="3">
        <f xml:space="preserve"> IF(Sales[[#This Row],[Number of Users]]-Sales[[#This Row],[Licenses Bought]] &gt; 0,Sales[[#This Row],[Number of Users]]-Sales[[#This Row],[Licenses Bought]],0)</f>
        <v>21</v>
      </c>
      <c r="Q329" s="3">
        <f>IF(Sales[[#This Row],[Sales Month]]=MAX(Sales[Sales Month]),Sales[[#This Row],[Upsell $ Per Non-Paying User]]*Sales[[#This Row],[Non-Paying Users]],0)</f>
        <v>0</v>
      </c>
      <c r="R329" s="3" t="str" cm="1">
        <f t="array" ref="R329" xml:space="preserve"> _xlfn.IFS(Sales[[#This Row],[Current Upsell $]]=0," ",Sales[[#This Row],[Current Upsell $]]&gt;=400,"high",Sales[[#This Row],[Current Upsell $]]&gt;=100,"medium",Sales[[#This Row],[Current Upsell $]]&lt;100,"low")</f>
        <v xml:space="preserve"> </v>
      </c>
      <c r="S329" s="3" t="str">
        <f xml:space="preserve"> IF(Sales[[#This Row],[Current Upsell $]]&gt;0,_xlfn.CONCAT(Sales[[#This Row],[Subscription Type]],"  ",Sales[[#This Row],[Upsell Priority]],"  ",TEXT(Sales[[#This Row],[Current Upsell $]],"$#"))," ")</f>
        <v xml:space="preserve"> </v>
      </c>
      <c r="T329" s="3"/>
      <c r="U329" s="1"/>
    </row>
    <row r="330" spans="1:21" x14ac:dyDescent="0.3">
      <c r="A330">
        <v>100026</v>
      </c>
      <c r="B330" t="s">
        <v>0</v>
      </c>
      <c r="D330" s="1"/>
      <c r="E330" s="1"/>
      <c r="F330" s="3">
        <v>27</v>
      </c>
      <c r="G330" s="3">
        <v>30</v>
      </c>
      <c r="H330" s="1">
        <v>43952</v>
      </c>
      <c r="I330" s="1">
        <v>44378</v>
      </c>
      <c r="J330">
        <v>14</v>
      </c>
      <c r="K330">
        <v>0</v>
      </c>
      <c r="L330" s="1">
        <v>44013</v>
      </c>
      <c r="M330" s="3">
        <f>IF(Sales[[#This Row],[Sales Amount]] = 0, 0,N330 / F330)</f>
        <v>10</v>
      </c>
      <c r="N330" s="3">
        <v>270</v>
      </c>
      <c r="O330" s="3" t="str" cm="1">
        <f t="array" ref="O330" xml:space="preserve"> _xlfn.SWITCH(Sales[[#This Row],[Subscription Type]],"Basic", "10",,"Premium","10","Business","25","Enterprise","27")</f>
        <v>27</v>
      </c>
      <c r="P330" s="3">
        <f xml:space="preserve"> IF(Sales[[#This Row],[Number of Users]]-Sales[[#This Row],[Licenses Bought]] &gt; 0,Sales[[#This Row],[Number of Users]]-Sales[[#This Row],[Licenses Bought]],0)</f>
        <v>3</v>
      </c>
      <c r="Q330" s="3">
        <f>IF(Sales[[#This Row],[Sales Month]]=MAX(Sales[Sales Month]),Sales[[#This Row],[Upsell $ Per Non-Paying User]]*Sales[[#This Row],[Non-Paying Users]],0)</f>
        <v>0</v>
      </c>
      <c r="R330" s="3" t="str" cm="1">
        <f t="array" ref="R330" xml:space="preserve"> _xlfn.IFS(Sales[[#This Row],[Current Upsell $]]=0," ",Sales[[#This Row],[Current Upsell $]]&gt;=400,"high",Sales[[#This Row],[Current Upsell $]]&gt;=100,"medium",Sales[[#This Row],[Current Upsell $]]&lt;100,"low")</f>
        <v xml:space="preserve"> </v>
      </c>
      <c r="S330" s="3" t="str">
        <f xml:space="preserve"> IF(Sales[[#This Row],[Current Upsell $]]&gt;0,_xlfn.CONCAT(Sales[[#This Row],[Subscription Type]],"  ",Sales[[#This Row],[Upsell Priority]],"  ",TEXT(Sales[[#This Row],[Current Upsell $]],"$#"))," ")</f>
        <v xml:space="preserve"> </v>
      </c>
      <c r="T330" s="3"/>
      <c r="U330" s="1"/>
    </row>
    <row r="331" spans="1:21" x14ac:dyDescent="0.3">
      <c r="A331">
        <v>100026</v>
      </c>
      <c r="B331" t="s">
        <v>0</v>
      </c>
      <c r="D331" s="1"/>
      <c r="E331" s="1"/>
      <c r="F331" s="3">
        <v>27</v>
      </c>
      <c r="G331" s="3">
        <v>38</v>
      </c>
      <c r="H331" s="1">
        <v>43952</v>
      </c>
      <c r="I331" s="1">
        <v>44378</v>
      </c>
      <c r="J331">
        <v>14</v>
      </c>
      <c r="K331">
        <v>0</v>
      </c>
      <c r="L331" s="1">
        <v>44044</v>
      </c>
      <c r="M331" s="3">
        <f>IF(Sales[[#This Row],[Sales Amount]] = 0, 0,N331 / F331)</f>
        <v>10</v>
      </c>
      <c r="N331" s="3">
        <v>270</v>
      </c>
      <c r="O331" s="3" t="str" cm="1">
        <f t="array" ref="O331" xml:space="preserve"> _xlfn.SWITCH(Sales[[#This Row],[Subscription Type]],"Basic", "10",,"Premium","10","Business","25","Enterprise","27")</f>
        <v>27</v>
      </c>
      <c r="P331" s="3">
        <f xml:space="preserve"> IF(Sales[[#This Row],[Number of Users]]-Sales[[#This Row],[Licenses Bought]] &gt; 0,Sales[[#This Row],[Number of Users]]-Sales[[#This Row],[Licenses Bought]],0)</f>
        <v>11</v>
      </c>
      <c r="Q331" s="3">
        <f>IF(Sales[[#This Row],[Sales Month]]=MAX(Sales[Sales Month]),Sales[[#This Row],[Upsell $ Per Non-Paying User]]*Sales[[#This Row],[Non-Paying Users]],0)</f>
        <v>0</v>
      </c>
      <c r="R331" s="3" t="str" cm="1">
        <f t="array" ref="R331" xml:space="preserve"> _xlfn.IFS(Sales[[#This Row],[Current Upsell $]]=0," ",Sales[[#This Row],[Current Upsell $]]&gt;=400,"high",Sales[[#This Row],[Current Upsell $]]&gt;=100,"medium",Sales[[#This Row],[Current Upsell $]]&lt;100,"low")</f>
        <v xml:space="preserve"> </v>
      </c>
      <c r="S331" s="3" t="str">
        <f xml:space="preserve"> IF(Sales[[#This Row],[Current Upsell $]]&gt;0,_xlfn.CONCAT(Sales[[#This Row],[Subscription Type]],"  ",Sales[[#This Row],[Upsell Priority]],"  ",TEXT(Sales[[#This Row],[Current Upsell $]],"$#"))," ")</f>
        <v xml:space="preserve"> </v>
      </c>
      <c r="T331" s="3"/>
      <c r="U331" s="1"/>
    </row>
    <row r="332" spans="1:21" x14ac:dyDescent="0.3">
      <c r="A332">
        <v>100026</v>
      </c>
      <c r="B332" t="s">
        <v>0</v>
      </c>
      <c r="D332" s="1"/>
      <c r="E332" s="1"/>
      <c r="F332" s="3">
        <v>27</v>
      </c>
      <c r="G332" s="3">
        <v>30</v>
      </c>
      <c r="H332" s="1">
        <v>43952</v>
      </c>
      <c r="I332" s="1">
        <v>44378</v>
      </c>
      <c r="J332">
        <v>14</v>
      </c>
      <c r="K332">
        <v>0</v>
      </c>
      <c r="L332" s="1">
        <v>44075</v>
      </c>
      <c r="M332" s="3">
        <f>IF(Sales[[#This Row],[Sales Amount]] = 0, 0,N332 / F332)</f>
        <v>10</v>
      </c>
      <c r="N332" s="3">
        <v>270</v>
      </c>
      <c r="O332" s="3" t="str" cm="1">
        <f t="array" ref="O332" xml:space="preserve"> _xlfn.SWITCH(Sales[[#This Row],[Subscription Type]],"Basic", "10",,"Premium","10","Business","25","Enterprise","27")</f>
        <v>27</v>
      </c>
      <c r="P332" s="3">
        <f xml:space="preserve"> IF(Sales[[#This Row],[Number of Users]]-Sales[[#This Row],[Licenses Bought]] &gt; 0,Sales[[#This Row],[Number of Users]]-Sales[[#This Row],[Licenses Bought]],0)</f>
        <v>3</v>
      </c>
      <c r="Q332" s="3">
        <f>IF(Sales[[#This Row],[Sales Month]]=MAX(Sales[Sales Month]),Sales[[#This Row],[Upsell $ Per Non-Paying User]]*Sales[[#This Row],[Non-Paying Users]],0)</f>
        <v>0</v>
      </c>
      <c r="R332" s="3" t="str" cm="1">
        <f t="array" ref="R332" xml:space="preserve"> _xlfn.IFS(Sales[[#This Row],[Current Upsell $]]=0," ",Sales[[#This Row],[Current Upsell $]]&gt;=400,"high",Sales[[#This Row],[Current Upsell $]]&gt;=100,"medium",Sales[[#This Row],[Current Upsell $]]&lt;100,"low")</f>
        <v xml:space="preserve"> </v>
      </c>
      <c r="S332" s="3" t="str">
        <f xml:space="preserve"> IF(Sales[[#This Row],[Current Upsell $]]&gt;0,_xlfn.CONCAT(Sales[[#This Row],[Subscription Type]],"  ",Sales[[#This Row],[Upsell Priority]],"  ",TEXT(Sales[[#This Row],[Current Upsell $]],"$#"))," ")</f>
        <v xml:space="preserve"> </v>
      </c>
      <c r="T332" s="3"/>
      <c r="U332" s="1"/>
    </row>
    <row r="333" spans="1:21" x14ac:dyDescent="0.3">
      <c r="A333">
        <v>100026</v>
      </c>
      <c r="B333" t="s">
        <v>0</v>
      </c>
      <c r="D333" s="1"/>
      <c r="E333" s="1"/>
      <c r="F333" s="3">
        <v>27</v>
      </c>
      <c r="G333" s="3">
        <v>30</v>
      </c>
      <c r="H333" s="1">
        <v>43952</v>
      </c>
      <c r="I333" s="1">
        <v>44378</v>
      </c>
      <c r="J333">
        <v>14</v>
      </c>
      <c r="K333">
        <v>0</v>
      </c>
      <c r="L333" s="1">
        <v>44105</v>
      </c>
      <c r="M333" s="3">
        <f>IF(Sales[[#This Row],[Sales Amount]] = 0, 0,N333 / F333)</f>
        <v>10</v>
      </c>
      <c r="N333" s="3">
        <v>270</v>
      </c>
      <c r="O333" s="3" t="str" cm="1">
        <f t="array" ref="O333" xml:space="preserve"> _xlfn.SWITCH(Sales[[#This Row],[Subscription Type]],"Basic", "10",,"Premium","10","Business","25","Enterprise","27")</f>
        <v>27</v>
      </c>
      <c r="P333" s="3">
        <f xml:space="preserve"> IF(Sales[[#This Row],[Number of Users]]-Sales[[#This Row],[Licenses Bought]] &gt; 0,Sales[[#This Row],[Number of Users]]-Sales[[#This Row],[Licenses Bought]],0)</f>
        <v>3</v>
      </c>
      <c r="Q333" s="3">
        <f>IF(Sales[[#This Row],[Sales Month]]=MAX(Sales[Sales Month]),Sales[[#This Row],[Upsell $ Per Non-Paying User]]*Sales[[#This Row],[Non-Paying Users]],0)</f>
        <v>0</v>
      </c>
      <c r="R333" s="3" t="str" cm="1">
        <f t="array" ref="R333" xml:space="preserve"> _xlfn.IFS(Sales[[#This Row],[Current Upsell $]]=0," ",Sales[[#This Row],[Current Upsell $]]&gt;=400,"high",Sales[[#This Row],[Current Upsell $]]&gt;=100,"medium",Sales[[#This Row],[Current Upsell $]]&lt;100,"low")</f>
        <v xml:space="preserve"> </v>
      </c>
      <c r="S333" s="3" t="str">
        <f xml:space="preserve"> IF(Sales[[#This Row],[Current Upsell $]]&gt;0,_xlfn.CONCAT(Sales[[#This Row],[Subscription Type]],"  ",Sales[[#This Row],[Upsell Priority]],"  ",TEXT(Sales[[#This Row],[Current Upsell $]],"$#"))," ")</f>
        <v xml:space="preserve"> </v>
      </c>
      <c r="T333" s="3"/>
      <c r="U333" s="1"/>
    </row>
    <row r="334" spans="1:21" x14ac:dyDescent="0.3">
      <c r="A334">
        <v>100026</v>
      </c>
      <c r="B334" t="s">
        <v>0</v>
      </c>
      <c r="D334" s="1"/>
      <c r="E334" s="1"/>
      <c r="F334" s="3">
        <v>27</v>
      </c>
      <c r="G334" s="3">
        <v>32</v>
      </c>
      <c r="H334" s="1">
        <v>43952</v>
      </c>
      <c r="I334" s="1">
        <v>44378</v>
      </c>
      <c r="J334">
        <v>14</v>
      </c>
      <c r="K334">
        <v>0</v>
      </c>
      <c r="L334" s="1">
        <v>44136</v>
      </c>
      <c r="M334" s="3">
        <f>IF(Sales[[#This Row],[Sales Amount]] = 0, 0,N334 / F334)</f>
        <v>10</v>
      </c>
      <c r="N334" s="3">
        <v>270</v>
      </c>
      <c r="O334" s="3" t="str" cm="1">
        <f t="array" ref="O334" xml:space="preserve"> _xlfn.SWITCH(Sales[[#This Row],[Subscription Type]],"Basic", "10",,"Premium","10","Business","25","Enterprise","27")</f>
        <v>27</v>
      </c>
      <c r="P334" s="3">
        <f xml:space="preserve"> IF(Sales[[#This Row],[Number of Users]]-Sales[[#This Row],[Licenses Bought]] &gt; 0,Sales[[#This Row],[Number of Users]]-Sales[[#This Row],[Licenses Bought]],0)</f>
        <v>5</v>
      </c>
      <c r="Q334" s="3">
        <f>IF(Sales[[#This Row],[Sales Month]]=MAX(Sales[Sales Month]),Sales[[#This Row],[Upsell $ Per Non-Paying User]]*Sales[[#This Row],[Non-Paying Users]],0)</f>
        <v>0</v>
      </c>
      <c r="R334" s="3" t="str" cm="1">
        <f t="array" ref="R334" xml:space="preserve"> _xlfn.IFS(Sales[[#This Row],[Current Upsell $]]=0," ",Sales[[#This Row],[Current Upsell $]]&gt;=400,"high",Sales[[#This Row],[Current Upsell $]]&gt;=100,"medium",Sales[[#This Row],[Current Upsell $]]&lt;100,"low")</f>
        <v xml:space="preserve"> </v>
      </c>
      <c r="S334" s="3" t="str">
        <f xml:space="preserve"> IF(Sales[[#This Row],[Current Upsell $]]&gt;0,_xlfn.CONCAT(Sales[[#This Row],[Subscription Type]],"  ",Sales[[#This Row],[Upsell Priority]],"  ",TEXT(Sales[[#This Row],[Current Upsell $]],"$#"))," ")</f>
        <v xml:space="preserve"> </v>
      </c>
      <c r="T334" s="3"/>
      <c r="U334" s="1"/>
    </row>
    <row r="335" spans="1:21" x14ac:dyDescent="0.3">
      <c r="A335">
        <v>100026</v>
      </c>
      <c r="B335" t="s">
        <v>0</v>
      </c>
      <c r="D335" s="1"/>
      <c r="E335" s="1"/>
      <c r="F335" s="3">
        <v>27</v>
      </c>
      <c r="G335" s="3">
        <v>33</v>
      </c>
      <c r="H335" s="1">
        <v>43952</v>
      </c>
      <c r="I335" s="1">
        <v>44378</v>
      </c>
      <c r="J335">
        <v>14</v>
      </c>
      <c r="K335">
        <v>0</v>
      </c>
      <c r="L335" s="1">
        <v>44166</v>
      </c>
      <c r="M335" s="3">
        <f>IF(Sales[[#This Row],[Sales Amount]] = 0, 0,N335 / F335)</f>
        <v>10</v>
      </c>
      <c r="N335" s="3">
        <v>270</v>
      </c>
      <c r="O335" s="3" t="str" cm="1">
        <f t="array" ref="O335" xml:space="preserve"> _xlfn.SWITCH(Sales[[#This Row],[Subscription Type]],"Basic", "10",,"Premium","10","Business","25","Enterprise","27")</f>
        <v>27</v>
      </c>
      <c r="P335" s="3">
        <f xml:space="preserve"> IF(Sales[[#This Row],[Number of Users]]-Sales[[#This Row],[Licenses Bought]] &gt; 0,Sales[[#This Row],[Number of Users]]-Sales[[#This Row],[Licenses Bought]],0)</f>
        <v>6</v>
      </c>
      <c r="Q335" s="3">
        <f>IF(Sales[[#This Row],[Sales Month]]=MAX(Sales[Sales Month]),Sales[[#This Row],[Upsell $ Per Non-Paying User]]*Sales[[#This Row],[Non-Paying Users]],0)</f>
        <v>0</v>
      </c>
      <c r="R335" s="3" t="str" cm="1">
        <f t="array" ref="R335" xml:space="preserve"> _xlfn.IFS(Sales[[#This Row],[Current Upsell $]]=0," ",Sales[[#This Row],[Current Upsell $]]&gt;=400,"high",Sales[[#This Row],[Current Upsell $]]&gt;=100,"medium",Sales[[#This Row],[Current Upsell $]]&lt;100,"low")</f>
        <v xml:space="preserve"> </v>
      </c>
      <c r="S335" s="3" t="str">
        <f xml:space="preserve"> IF(Sales[[#This Row],[Current Upsell $]]&gt;0,_xlfn.CONCAT(Sales[[#This Row],[Subscription Type]],"  ",Sales[[#This Row],[Upsell Priority]],"  ",TEXT(Sales[[#This Row],[Current Upsell $]],"$#"))," ")</f>
        <v xml:space="preserve"> </v>
      </c>
      <c r="T335" s="3"/>
      <c r="U335" s="1"/>
    </row>
    <row r="336" spans="1:21" x14ac:dyDescent="0.3">
      <c r="A336">
        <v>100026</v>
      </c>
      <c r="B336" t="s">
        <v>0</v>
      </c>
      <c r="D336" s="1"/>
      <c r="E336" s="1"/>
      <c r="F336" s="3">
        <v>27</v>
      </c>
      <c r="G336" s="3">
        <v>33</v>
      </c>
      <c r="H336" s="1">
        <v>43952</v>
      </c>
      <c r="I336" s="1">
        <v>44378</v>
      </c>
      <c r="J336">
        <v>14</v>
      </c>
      <c r="K336">
        <v>0</v>
      </c>
      <c r="L336" s="1">
        <v>44197</v>
      </c>
      <c r="M336" s="3">
        <f>IF(Sales[[#This Row],[Sales Amount]] = 0, 0,N336 / F336)</f>
        <v>10</v>
      </c>
      <c r="N336" s="3">
        <v>270</v>
      </c>
      <c r="O336" s="3" t="str" cm="1">
        <f t="array" ref="O336" xml:space="preserve"> _xlfn.SWITCH(Sales[[#This Row],[Subscription Type]],"Basic", "10",,"Premium","10","Business","25","Enterprise","27")</f>
        <v>27</v>
      </c>
      <c r="P336" s="3">
        <f xml:space="preserve"> IF(Sales[[#This Row],[Number of Users]]-Sales[[#This Row],[Licenses Bought]] &gt; 0,Sales[[#This Row],[Number of Users]]-Sales[[#This Row],[Licenses Bought]],0)</f>
        <v>6</v>
      </c>
      <c r="Q336" s="3">
        <f>IF(Sales[[#This Row],[Sales Month]]=MAX(Sales[Sales Month]),Sales[[#This Row],[Upsell $ Per Non-Paying User]]*Sales[[#This Row],[Non-Paying Users]],0)</f>
        <v>0</v>
      </c>
      <c r="R336" s="3" t="str" cm="1">
        <f t="array" ref="R336" xml:space="preserve"> _xlfn.IFS(Sales[[#This Row],[Current Upsell $]]=0," ",Sales[[#This Row],[Current Upsell $]]&gt;=400,"high",Sales[[#This Row],[Current Upsell $]]&gt;=100,"medium",Sales[[#This Row],[Current Upsell $]]&lt;100,"low")</f>
        <v xml:space="preserve"> </v>
      </c>
      <c r="S336" s="3" t="str">
        <f xml:space="preserve"> IF(Sales[[#This Row],[Current Upsell $]]&gt;0,_xlfn.CONCAT(Sales[[#This Row],[Subscription Type]],"  ",Sales[[#This Row],[Upsell Priority]],"  ",TEXT(Sales[[#This Row],[Current Upsell $]],"$#"))," ")</f>
        <v xml:space="preserve"> </v>
      </c>
      <c r="T336" s="3"/>
      <c r="U336" s="1"/>
    </row>
    <row r="337" spans="1:21" x14ac:dyDescent="0.3">
      <c r="A337">
        <v>100026</v>
      </c>
      <c r="B337" t="s">
        <v>0</v>
      </c>
      <c r="D337" s="1"/>
      <c r="E337" s="1"/>
      <c r="F337" s="3">
        <v>27</v>
      </c>
      <c r="G337" s="3">
        <v>30</v>
      </c>
      <c r="H337" s="1">
        <v>43952</v>
      </c>
      <c r="I337" s="1">
        <v>44378</v>
      </c>
      <c r="J337">
        <v>14</v>
      </c>
      <c r="K337">
        <v>0</v>
      </c>
      <c r="L337" s="1">
        <v>44228</v>
      </c>
      <c r="M337" s="3">
        <f>IF(Sales[[#This Row],[Sales Amount]] = 0, 0,N337 / F337)</f>
        <v>10</v>
      </c>
      <c r="N337" s="3">
        <v>270</v>
      </c>
      <c r="O337" s="3" t="str" cm="1">
        <f t="array" ref="O337" xml:space="preserve"> _xlfn.SWITCH(Sales[[#This Row],[Subscription Type]],"Basic", "10",,"Premium","10","Business","25","Enterprise","27")</f>
        <v>27</v>
      </c>
      <c r="P337" s="3">
        <f xml:space="preserve"> IF(Sales[[#This Row],[Number of Users]]-Sales[[#This Row],[Licenses Bought]] &gt; 0,Sales[[#This Row],[Number of Users]]-Sales[[#This Row],[Licenses Bought]],0)</f>
        <v>3</v>
      </c>
      <c r="Q337" s="3">
        <f>IF(Sales[[#This Row],[Sales Month]]=MAX(Sales[Sales Month]),Sales[[#This Row],[Upsell $ Per Non-Paying User]]*Sales[[#This Row],[Non-Paying Users]],0)</f>
        <v>0</v>
      </c>
      <c r="R337" s="3" t="str" cm="1">
        <f t="array" ref="R337" xml:space="preserve"> _xlfn.IFS(Sales[[#This Row],[Current Upsell $]]=0," ",Sales[[#This Row],[Current Upsell $]]&gt;=400,"high",Sales[[#This Row],[Current Upsell $]]&gt;=100,"medium",Sales[[#This Row],[Current Upsell $]]&lt;100,"low")</f>
        <v xml:space="preserve"> </v>
      </c>
      <c r="S337" s="3" t="str">
        <f xml:space="preserve"> IF(Sales[[#This Row],[Current Upsell $]]&gt;0,_xlfn.CONCAT(Sales[[#This Row],[Subscription Type]],"  ",Sales[[#This Row],[Upsell Priority]],"  ",TEXT(Sales[[#This Row],[Current Upsell $]],"$#"))," ")</f>
        <v xml:space="preserve"> </v>
      </c>
      <c r="T337" s="3"/>
      <c r="U337" s="1"/>
    </row>
    <row r="338" spans="1:21" x14ac:dyDescent="0.3">
      <c r="A338">
        <v>100026</v>
      </c>
      <c r="B338" t="s">
        <v>0</v>
      </c>
      <c r="D338" s="1"/>
      <c r="E338" s="1"/>
      <c r="F338" s="3">
        <v>27</v>
      </c>
      <c r="G338" s="3">
        <v>28</v>
      </c>
      <c r="H338" s="1">
        <v>43952</v>
      </c>
      <c r="I338" s="1">
        <v>44378</v>
      </c>
      <c r="J338">
        <v>14</v>
      </c>
      <c r="K338">
        <v>0</v>
      </c>
      <c r="L338" s="1">
        <v>44256</v>
      </c>
      <c r="M338" s="3">
        <f>IF(Sales[[#This Row],[Sales Amount]] = 0, 0,N338 / F338)</f>
        <v>10</v>
      </c>
      <c r="N338" s="3">
        <v>270</v>
      </c>
      <c r="O338" s="3" t="str" cm="1">
        <f t="array" ref="O338" xml:space="preserve"> _xlfn.SWITCH(Sales[[#This Row],[Subscription Type]],"Basic", "10",,"Premium","10","Business","25","Enterprise","27")</f>
        <v>27</v>
      </c>
      <c r="P338" s="3">
        <f xml:space="preserve"> IF(Sales[[#This Row],[Number of Users]]-Sales[[#This Row],[Licenses Bought]] &gt; 0,Sales[[#This Row],[Number of Users]]-Sales[[#This Row],[Licenses Bought]],0)</f>
        <v>1</v>
      </c>
      <c r="Q338" s="3">
        <f>IF(Sales[[#This Row],[Sales Month]]=MAX(Sales[Sales Month]),Sales[[#This Row],[Upsell $ Per Non-Paying User]]*Sales[[#This Row],[Non-Paying Users]],0)</f>
        <v>0</v>
      </c>
      <c r="R338" s="3" t="str" cm="1">
        <f t="array" ref="R338" xml:space="preserve"> _xlfn.IFS(Sales[[#This Row],[Current Upsell $]]=0," ",Sales[[#This Row],[Current Upsell $]]&gt;=400,"high",Sales[[#This Row],[Current Upsell $]]&gt;=100,"medium",Sales[[#This Row],[Current Upsell $]]&lt;100,"low")</f>
        <v xml:space="preserve"> </v>
      </c>
      <c r="S338" s="3" t="str">
        <f xml:space="preserve"> IF(Sales[[#This Row],[Current Upsell $]]&gt;0,_xlfn.CONCAT(Sales[[#This Row],[Subscription Type]],"  ",Sales[[#This Row],[Upsell Priority]],"  ",TEXT(Sales[[#This Row],[Current Upsell $]],"$#"))," ")</f>
        <v xml:space="preserve"> </v>
      </c>
      <c r="T338" s="3"/>
      <c r="U338" s="1"/>
    </row>
    <row r="339" spans="1:21" x14ac:dyDescent="0.3">
      <c r="A339">
        <v>100026</v>
      </c>
      <c r="B339" t="s">
        <v>0</v>
      </c>
      <c r="D339" s="1"/>
      <c r="E339" s="1"/>
      <c r="F339" s="3">
        <v>27</v>
      </c>
      <c r="G339" s="3">
        <v>36</v>
      </c>
      <c r="H339" s="1">
        <v>43952</v>
      </c>
      <c r="I339" s="1">
        <v>44378</v>
      </c>
      <c r="J339">
        <v>14</v>
      </c>
      <c r="K339">
        <v>0</v>
      </c>
      <c r="L339" s="1">
        <v>44287</v>
      </c>
      <c r="M339" s="3">
        <f>IF(Sales[[#This Row],[Sales Amount]] = 0, 0,N339 / F339)</f>
        <v>10</v>
      </c>
      <c r="N339" s="3">
        <v>270</v>
      </c>
      <c r="O339" s="3" t="str" cm="1">
        <f t="array" ref="O339" xml:space="preserve"> _xlfn.SWITCH(Sales[[#This Row],[Subscription Type]],"Basic", "10",,"Premium","10","Business","25","Enterprise","27")</f>
        <v>27</v>
      </c>
      <c r="P339" s="3">
        <f xml:space="preserve"> IF(Sales[[#This Row],[Number of Users]]-Sales[[#This Row],[Licenses Bought]] &gt; 0,Sales[[#This Row],[Number of Users]]-Sales[[#This Row],[Licenses Bought]],0)</f>
        <v>9</v>
      </c>
      <c r="Q339" s="3">
        <f>IF(Sales[[#This Row],[Sales Month]]=MAX(Sales[Sales Month]),Sales[[#This Row],[Upsell $ Per Non-Paying User]]*Sales[[#This Row],[Non-Paying Users]],0)</f>
        <v>0</v>
      </c>
      <c r="R339" s="3" t="str" cm="1">
        <f t="array" ref="R339" xml:space="preserve"> _xlfn.IFS(Sales[[#This Row],[Current Upsell $]]=0," ",Sales[[#This Row],[Current Upsell $]]&gt;=400,"high",Sales[[#This Row],[Current Upsell $]]&gt;=100,"medium",Sales[[#This Row],[Current Upsell $]]&lt;100,"low")</f>
        <v xml:space="preserve"> </v>
      </c>
      <c r="S339" s="3" t="str">
        <f xml:space="preserve"> IF(Sales[[#This Row],[Current Upsell $]]&gt;0,_xlfn.CONCAT(Sales[[#This Row],[Subscription Type]],"  ",Sales[[#This Row],[Upsell Priority]],"  ",TEXT(Sales[[#This Row],[Current Upsell $]],"$#"))," ")</f>
        <v xml:space="preserve"> </v>
      </c>
      <c r="T339" s="3"/>
      <c r="U339" s="1"/>
    </row>
    <row r="340" spans="1:21" x14ac:dyDescent="0.3">
      <c r="A340">
        <v>100026</v>
      </c>
      <c r="B340" t="s">
        <v>0</v>
      </c>
      <c r="D340" s="1"/>
      <c r="E340" s="1"/>
      <c r="F340" s="3">
        <v>27</v>
      </c>
      <c r="G340" s="3">
        <v>36</v>
      </c>
      <c r="H340" s="1">
        <v>43952</v>
      </c>
      <c r="I340" s="1">
        <v>44378</v>
      </c>
      <c r="J340">
        <v>14</v>
      </c>
      <c r="K340">
        <v>0</v>
      </c>
      <c r="L340" s="1">
        <v>44317</v>
      </c>
      <c r="M340" s="3">
        <f>IF(Sales[[#This Row],[Sales Amount]] = 0, 0,N340 / F340)</f>
        <v>10</v>
      </c>
      <c r="N340" s="3">
        <v>270</v>
      </c>
      <c r="O340" s="3" t="str" cm="1">
        <f t="array" ref="O340" xml:space="preserve"> _xlfn.SWITCH(Sales[[#This Row],[Subscription Type]],"Basic", "10",,"Premium","10","Business","25","Enterprise","27")</f>
        <v>27</v>
      </c>
      <c r="P340" s="3">
        <f xml:space="preserve"> IF(Sales[[#This Row],[Number of Users]]-Sales[[#This Row],[Licenses Bought]] &gt; 0,Sales[[#This Row],[Number of Users]]-Sales[[#This Row],[Licenses Bought]],0)</f>
        <v>9</v>
      </c>
      <c r="Q340" s="3">
        <f>IF(Sales[[#This Row],[Sales Month]]=MAX(Sales[Sales Month]),Sales[[#This Row],[Upsell $ Per Non-Paying User]]*Sales[[#This Row],[Non-Paying Users]],0)</f>
        <v>0</v>
      </c>
      <c r="R340" s="3" t="str" cm="1">
        <f t="array" ref="R340" xml:space="preserve"> _xlfn.IFS(Sales[[#This Row],[Current Upsell $]]=0," ",Sales[[#This Row],[Current Upsell $]]&gt;=400,"high",Sales[[#This Row],[Current Upsell $]]&gt;=100,"medium",Sales[[#This Row],[Current Upsell $]]&lt;100,"low")</f>
        <v xml:space="preserve"> </v>
      </c>
      <c r="S340" s="3" t="str">
        <f xml:space="preserve"> IF(Sales[[#This Row],[Current Upsell $]]&gt;0,_xlfn.CONCAT(Sales[[#This Row],[Subscription Type]],"  ",Sales[[#This Row],[Upsell Priority]],"  ",TEXT(Sales[[#This Row],[Current Upsell $]],"$#"))," ")</f>
        <v xml:space="preserve"> </v>
      </c>
      <c r="T340" s="3"/>
      <c r="U340" s="1"/>
    </row>
    <row r="341" spans="1:21" x14ac:dyDescent="0.3">
      <c r="A341">
        <v>100026</v>
      </c>
      <c r="B341" t="s">
        <v>0</v>
      </c>
      <c r="D341" s="1"/>
      <c r="E341" s="1"/>
      <c r="F341" s="3">
        <v>27</v>
      </c>
      <c r="G341" s="3">
        <v>32</v>
      </c>
      <c r="H341" s="1">
        <v>43952</v>
      </c>
      <c r="I341" s="1">
        <v>44378</v>
      </c>
      <c r="J341">
        <v>14</v>
      </c>
      <c r="K341">
        <v>0</v>
      </c>
      <c r="L341" s="1">
        <v>44348</v>
      </c>
      <c r="M341" s="3">
        <f>IF(Sales[[#This Row],[Sales Amount]] = 0, 0,N341 / F341)</f>
        <v>10</v>
      </c>
      <c r="N341" s="3">
        <v>270</v>
      </c>
      <c r="O341" s="3" t="str" cm="1">
        <f t="array" ref="O341" xml:space="preserve"> _xlfn.SWITCH(Sales[[#This Row],[Subscription Type]],"Basic", "10",,"Premium","10","Business","25","Enterprise","27")</f>
        <v>27</v>
      </c>
      <c r="P341" s="3">
        <f xml:space="preserve"> IF(Sales[[#This Row],[Number of Users]]-Sales[[#This Row],[Licenses Bought]] &gt; 0,Sales[[#This Row],[Number of Users]]-Sales[[#This Row],[Licenses Bought]],0)</f>
        <v>5</v>
      </c>
      <c r="Q341" s="3">
        <f>IF(Sales[[#This Row],[Sales Month]]=MAX(Sales[Sales Month]),Sales[[#This Row],[Upsell $ Per Non-Paying User]]*Sales[[#This Row],[Non-Paying Users]],0)</f>
        <v>135</v>
      </c>
      <c r="R341" s="3" t="str" cm="1">
        <f t="array" ref="R341" xml:space="preserve"> _xlfn.IFS(Sales[[#This Row],[Current Upsell $]]=0," ",Sales[[#This Row],[Current Upsell $]]&gt;=400,"high",Sales[[#This Row],[Current Upsell $]]&gt;=100,"medium",Sales[[#This Row],[Current Upsell $]]&lt;100,"low")</f>
        <v>medium</v>
      </c>
      <c r="S341" s="3" t="str">
        <f xml:space="preserve"> IF(Sales[[#This Row],[Current Upsell $]]&gt;0,_xlfn.CONCAT(Sales[[#This Row],[Subscription Type]],"  ",Sales[[#This Row],[Upsell Priority]],"  ",TEXT(Sales[[#This Row],[Current Upsell $]],"$#"))," ")</f>
        <v>Premium  medium  $135</v>
      </c>
      <c r="T341" s="3"/>
      <c r="U341" s="1"/>
    </row>
    <row r="342" spans="1:21" x14ac:dyDescent="0.3">
      <c r="A342">
        <v>100027</v>
      </c>
      <c r="B342" t="s">
        <v>3</v>
      </c>
      <c r="D342" s="1"/>
      <c r="E342" s="1"/>
      <c r="F342" s="3">
        <v>0</v>
      </c>
      <c r="G342" s="3">
        <v>30</v>
      </c>
      <c r="H342" s="1">
        <v>43952</v>
      </c>
      <c r="I342" s="1">
        <v>44378</v>
      </c>
      <c r="J342">
        <v>14</v>
      </c>
      <c r="K342">
        <v>0</v>
      </c>
      <c r="L342" s="1">
        <v>43952</v>
      </c>
      <c r="M342" s="3">
        <f>IF(Sales[[#This Row],[Sales Amount]] = 0, 0,N342 / F342)</f>
        <v>0</v>
      </c>
      <c r="N342" s="3">
        <v>0</v>
      </c>
      <c r="O342" s="3" t="str" cm="1">
        <f t="array" ref="O342" xml:space="preserve"> _xlfn.SWITCH(Sales[[#This Row],[Subscription Type]],"Basic", "10",,"Premium","10","Business","25","Enterprise","27")</f>
        <v>10</v>
      </c>
      <c r="P342" s="3">
        <f xml:space="preserve"> IF(Sales[[#This Row],[Number of Users]]-Sales[[#This Row],[Licenses Bought]] &gt; 0,Sales[[#This Row],[Number of Users]]-Sales[[#This Row],[Licenses Bought]],0)</f>
        <v>30</v>
      </c>
      <c r="Q342" s="3">
        <f>IF(Sales[[#This Row],[Sales Month]]=MAX(Sales[Sales Month]),Sales[[#This Row],[Upsell $ Per Non-Paying User]]*Sales[[#This Row],[Non-Paying Users]],0)</f>
        <v>0</v>
      </c>
      <c r="R342" s="3" t="str" cm="1">
        <f t="array" ref="R342" xml:space="preserve"> _xlfn.IFS(Sales[[#This Row],[Current Upsell $]]=0," ",Sales[[#This Row],[Current Upsell $]]&gt;=400,"high",Sales[[#This Row],[Current Upsell $]]&gt;=100,"medium",Sales[[#This Row],[Current Upsell $]]&lt;100,"low")</f>
        <v xml:space="preserve"> </v>
      </c>
      <c r="S342" s="3" t="str">
        <f xml:space="preserve"> IF(Sales[[#This Row],[Current Upsell $]]&gt;0,_xlfn.CONCAT(Sales[[#This Row],[Subscription Type]],"  ",Sales[[#This Row],[Upsell Priority]],"  ",TEXT(Sales[[#This Row],[Current Upsell $]],"$#"))," ")</f>
        <v xml:space="preserve"> </v>
      </c>
      <c r="T342" s="3"/>
      <c r="U342" s="1"/>
    </row>
    <row r="343" spans="1:21" x14ac:dyDescent="0.3">
      <c r="A343">
        <v>100027</v>
      </c>
      <c r="B343" t="s">
        <v>1</v>
      </c>
      <c r="D343" s="1"/>
      <c r="E343" s="1"/>
      <c r="F343" s="3">
        <v>12</v>
      </c>
      <c r="G343" s="3">
        <v>33</v>
      </c>
      <c r="H343" s="1">
        <v>43952</v>
      </c>
      <c r="I343" s="1">
        <v>44378</v>
      </c>
      <c r="J343">
        <v>14</v>
      </c>
      <c r="K343">
        <v>0</v>
      </c>
      <c r="L343" s="1">
        <v>43983</v>
      </c>
      <c r="M343" s="3">
        <f>IF(Sales[[#This Row],[Sales Amount]] = 0, 0,N343 / F343)</f>
        <v>25</v>
      </c>
      <c r="N343" s="3">
        <v>300</v>
      </c>
      <c r="O343" s="3" t="str" cm="1">
        <f t="array" ref="O343" xml:space="preserve"> _xlfn.SWITCH(Sales[[#This Row],[Subscription Type]],"Basic", "10",,"Premium","10","Business","25","Enterprise","27")</f>
        <v>27</v>
      </c>
      <c r="P343" s="3">
        <f xml:space="preserve"> IF(Sales[[#This Row],[Number of Users]]-Sales[[#This Row],[Licenses Bought]] &gt; 0,Sales[[#This Row],[Number of Users]]-Sales[[#This Row],[Licenses Bought]],0)</f>
        <v>21</v>
      </c>
      <c r="Q343" s="3">
        <f>IF(Sales[[#This Row],[Sales Month]]=MAX(Sales[Sales Month]),Sales[[#This Row],[Upsell $ Per Non-Paying User]]*Sales[[#This Row],[Non-Paying Users]],0)</f>
        <v>0</v>
      </c>
      <c r="R343" s="3" t="str" cm="1">
        <f t="array" ref="R343" xml:space="preserve"> _xlfn.IFS(Sales[[#This Row],[Current Upsell $]]=0," ",Sales[[#This Row],[Current Upsell $]]&gt;=400,"high",Sales[[#This Row],[Current Upsell $]]&gt;=100,"medium",Sales[[#This Row],[Current Upsell $]]&lt;100,"low")</f>
        <v xml:space="preserve"> </v>
      </c>
      <c r="S343" s="3" t="str">
        <f xml:space="preserve"> IF(Sales[[#This Row],[Current Upsell $]]&gt;0,_xlfn.CONCAT(Sales[[#This Row],[Subscription Type]],"  ",Sales[[#This Row],[Upsell Priority]],"  ",TEXT(Sales[[#This Row],[Current Upsell $]],"$#"))," ")</f>
        <v xml:space="preserve"> </v>
      </c>
      <c r="T343" s="3"/>
      <c r="U343" s="1"/>
    </row>
    <row r="344" spans="1:21" x14ac:dyDescent="0.3">
      <c r="A344">
        <v>100027</v>
      </c>
      <c r="B344" t="s">
        <v>1</v>
      </c>
      <c r="D344" s="1"/>
      <c r="E344" s="1"/>
      <c r="F344" s="3">
        <v>21</v>
      </c>
      <c r="G344" s="3">
        <v>29</v>
      </c>
      <c r="H344" s="1">
        <v>43952</v>
      </c>
      <c r="I344" s="1">
        <v>44378</v>
      </c>
      <c r="J344">
        <v>14</v>
      </c>
      <c r="K344">
        <v>0</v>
      </c>
      <c r="L344" s="1">
        <v>44013</v>
      </c>
      <c r="M344" s="3">
        <f>IF(Sales[[#This Row],[Sales Amount]] = 0, 0,N344 / F344)</f>
        <v>25</v>
      </c>
      <c r="N344" s="3">
        <v>525</v>
      </c>
      <c r="O344" s="3" t="str" cm="1">
        <f t="array" ref="O344" xml:space="preserve"> _xlfn.SWITCH(Sales[[#This Row],[Subscription Type]],"Basic", "10",,"Premium","10","Business","25","Enterprise","27")</f>
        <v>27</v>
      </c>
      <c r="P344" s="3">
        <f xml:space="preserve"> IF(Sales[[#This Row],[Number of Users]]-Sales[[#This Row],[Licenses Bought]] &gt; 0,Sales[[#This Row],[Number of Users]]-Sales[[#This Row],[Licenses Bought]],0)</f>
        <v>8</v>
      </c>
      <c r="Q344" s="3">
        <f>IF(Sales[[#This Row],[Sales Month]]=MAX(Sales[Sales Month]),Sales[[#This Row],[Upsell $ Per Non-Paying User]]*Sales[[#This Row],[Non-Paying Users]],0)</f>
        <v>0</v>
      </c>
      <c r="R344" s="3" t="str" cm="1">
        <f t="array" ref="R344" xml:space="preserve"> _xlfn.IFS(Sales[[#This Row],[Current Upsell $]]=0," ",Sales[[#This Row],[Current Upsell $]]&gt;=400,"high",Sales[[#This Row],[Current Upsell $]]&gt;=100,"medium",Sales[[#This Row],[Current Upsell $]]&lt;100,"low")</f>
        <v xml:space="preserve"> </v>
      </c>
      <c r="S344" s="3" t="str">
        <f xml:space="preserve"> IF(Sales[[#This Row],[Current Upsell $]]&gt;0,_xlfn.CONCAT(Sales[[#This Row],[Subscription Type]],"  ",Sales[[#This Row],[Upsell Priority]],"  ",TEXT(Sales[[#This Row],[Current Upsell $]],"$#"))," ")</f>
        <v xml:space="preserve"> </v>
      </c>
      <c r="T344" s="3"/>
      <c r="U344" s="1"/>
    </row>
    <row r="345" spans="1:21" x14ac:dyDescent="0.3">
      <c r="A345">
        <v>100027</v>
      </c>
      <c r="B345" t="s">
        <v>1</v>
      </c>
      <c r="D345" s="1"/>
      <c r="E345" s="1"/>
      <c r="F345" s="3">
        <v>26</v>
      </c>
      <c r="G345" s="3">
        <v>31</v>
      </c>
      <c r="H345" s="1">
        <v>43952</v>
      </c>
      <c r="I345" s="1">
        <v>44378</v>
      </c>
      <c r="J345">
        <v>14</v>
      </c>
      <c r="K345">
        <v>0</v>
      </c>
      <c r="L345" s="1">
        <v>44044</v>
      </c>
      <c r="M345" s="3">
        <f>IF(Sales[[#This Row],[Sales Amount]] = 0, 0,N345 / F345)</f>
        <v>25</v>
      </c>
      <c r="N345" s="3">
        <v>650</v>
      </c>
      <c r="O345" s="3" t="str" cm="1">
        <f t="array" ref="O345" xml:space="preserve"> _xlfn.SWITCH(Sales[[#This Row],[Subscription Type]],"Basic", "10",,"Premium","10","Business","25","Enterprise","27")</f>
        <v>27</v>
      </c>
      <c r="P345" s="3">
        <f xml:space="preserve"> IF(Sales[[#This Row],[Number of Users]]-Sales[[#This Row],[Licenses Bought]] &gt; 0,Sales[[#This Row],[Number of Users]]-Sales[[#This Row],[Licenses Bought]],0)</f>
        <v>5</v>
      </c>
      <c r="Q345" s="3">
        <f>IF(Sales[[#This Row],[Sales Month]]=MAX(Sales[Sales Month]),Sales[[#This Row],[Upsell $ Per Non-Paying User]]*Sales[[#This Row],[Non-Paying Users]],0)</f>
        <v>0</v>
      </c>
      <c r="R345" s="3" t="str" cm="1">
        <f t="array" ref="R345" xml:space="preserve"> _xlfn.IFS(Sales[[#This Row],[Current Upsell $]]=0," ",Sales[[#This Row],[Current Upsell $]]&gt;=400,"high",Sales[[#This Row],[Current Upsell $]]&gt;=100,"medium",Sales[[#This Row],[Current Upsell $]]&lt;100,"low")</f>
        <v xml:space="preserve"> </v>
      </c>
      <c r="S345" s="3" t="str">
        <f xml:space="preserve"> IF(Sales[[#This Row],[Current Upsell $]]&gt;0,_xlfn.CONCAT(Sales[[#This Row],[Subscription Type]],"  ",Sales[[#This Row],[Upsell Priority]],"  ",TEXT(Sales[[#This Row],[Current Upsell $]],"$#"))," ")</f>
        <v xml:space="preserve"> </v>
      </c>
      <c r="T345" s="3"/>
      <c r="U345" s="1"/>
    </row>
    <row r="346" spans="1:21" x14ac:dyDescent="0.3">
      <c r="A346">
        <v>100027</v>
      </c>
      <c r="B346" t="s">
        <v>1</v>
      </c>
      <c r="D346" s="1"/>
      <c r="E346" s="1"/>
      <c r="F346" s="3">
        <v>26</v>
      </c>
      <c r="G346" s="3">
        <v>26</v>
      </c>
      <c r="H346" s="1">
        <v>43952</v>
      </c>
      <c r="I346" s="1">
        <v>44378</v>
      </c>
      <c r="J346">
        <v>14</v>
      </c>
      <c r="K346">
        <v>0</v>
      </c>
      <c r="L346" s="1">
        <v>44075</v>
      </c>
      <c r="M346" s="3">
        <f>IF(Sales[[#This Row],[Sales Amount]] = 0, 0,N346 / F346)</f>
        <v>25</v>
      </c>
      <c r="N346" s="3">
        <v>650</v>
      </c>
      <c r="O346" s="3" t="str" cm="1">
        <f t="array" ref="O346" xml:space="preserve"> _xlfn.SWITCH(Sales[[#This Row],[Subscription Type]],"Basic", "10",,"Premium","10","Business","25","Enterprise","27")</f>
        <v>27</v>
      </c>
      <c r="P346" s="3">
        <f xml:space="preserve"> IF(Sales[[#This Row],[Number of Users]]-Sales[[#This Row],[Licenses Bought]] &gt; 0,Sales[[#This Row],[Number of Users]]-Sales[[#This Row],[Licenses Bought]],0)</f>
        <v>0</v>
      </c>
      <c r="Q346" s="3">
        <f>IF(Sales[[#This Row],[Sales Month]]=MAX(Sales[Sales Month]),Sales[[#This Row],[Upsell $ Per Non-Paying User]]*Sales[[#This Row],[Non-Paying Users]],0)</f>
        <v>0</v>
      </c>
      <c r="R346" s="3" t="str" cm="1">
        <f t="array" ref="R346" xml:space="preserve"> _xlfn.IFS(Sales[[#This Row],[Current Upsell $]]=0," ",Sales[[#This Row],[Current Upsell $]]&gt;=400,"high",Sales[[#This Row],[Current Upsell $]]&gt;=100,"medium",Sales[[#This Row],[Current Upsell $]]&lt;100,"low")</f>
        <v xml:space="preserve"> </v>
      </c>
      <c r="S346" s="3" t="str">
        <f xml:space="preserve"> IF(Sales[[#This Row],[Current Upsell $]]&gt;0,_xlfn.CONCAT(Sales[[#This Row],[Subscription Type]],"  ",Sales[[#This Row],[Upsell Priority]],"  ",TEXT(Sales[[#This Row],[Current Upsell $]],"$#"))," ")</f>
        <v xml:space="preserve"> </v>
      </c>
      <c r="T346" s="3"/>
      <c r="U346" s="1"/>
    </row>
    <row r="347" spans="1:21" x14ac:dyDescent="0.3">
      <c r="A347">
        <v>100027</v>
      </c>
      <c r="B347" t="s">
        <v>1</v>
      </c>
      <c r="D347" s="1"/>
      <c r="E347" s="1"/>
      <c r="F347" s="3">
        <v>26</v>
      </c>
      <c r="G347" s="3">
        <v>24</v>
      </c>
      <c r="H347" s="1">
        <v>43952</v>
      </c>
      <c r="I347" s="1">
        <v>44378</v>
      </c>
      <c r="J347">
        <v>14</v>
      </c>
      <c r="K347">
        <v>0</v>
      </c>
      <c r="L347" s="1">
        <v>44105</v>
      </c>
      <c r="M347" s="3">
        <f>IF(Sales[[#This Row],[Sales Amount]] = 0, 0,N347 / F347)</f>
        <v>25</v>
      </c>
      <c r="N347" s="3">
        <v>650</v>
      </c>
      <c r="O347" s="3" t="str" cm="1">
        <f t="array" ref="O347" xml:space="preserve"> _xlfn.SWITCH(Sales[[#This Row],[Subscription Type]],"Basic", "10",,"Premium","10","Business","25","Enterprise","27")</f>
        <v>27</v>
      </c>
      <c r="P347" s="3">
        <f xml:space="preserve"> IF(Sales[[#This Row],[Number of Users]]-Sales[[#This Row],[Licenses Bought]] &gt; 0,Sales[[#This Row],[Number of Users]]-Sales[[#This Row],[Licenses Bought]],0)</f>
        <v>0</v>
      </c>
      <c r="Q347" s="3">
        <f>IF(Sales[[#This Row],[Sales Month]]=MAX(Sales[Sales Month]),Sales[[#This Row],[Upsell $ Per Non-Paying User]]*Sales[[#This Row],[Non-Paying Users]],0)</f>
        <v>0</v>
      </c>
      <c r="R347" s="3" t="str" cm="1">
        <f t="array" ref="R347" xml:space="preserve"> _xlfn.IFS(Sales[[#This Row],[Current Upsell $]]=0," ",Sales[[#This Row],[Current Upsell $]]&gt;=400,"high",Sales[[#This Row],[Current Upsell $]]&gt;=100,"medium",Sales[[#This Row],[Current Upsell $]]&lt;100,"low")</f>
        <v xml:space="preserve"> </v>
      </c>
      <c r="S347" s="3" t="str">
        <f xml:space="preserve"> IF(Sales[[#This Row],[Current Upsell $]]&gt;0,_xlfn.CONCAT(Sales[[#This Row],[Subscription Type]],"  ",Sales[[#This Row],[Upsell Priority]],"  ",TEXT(Sales[[#This Row],[Current Upsell $]],"$#"))," ")</f>
        <v xml:space="preserve"> </v>
      </c>
      <c r="T347" s="3"/>
      <c r="U347" s="1"/>
    </row>
    <row r="348" spans="1:21" x14ac:dyDescent="0.3">
      <c r="A348">
        <v>100027</v>
      </c>
      <c r="B348" t="s">
        <v>1</v>
      </c>
      <c r="D348" s="1"/>
      <c r="E348" s="1"/>
      <c r="F348" s="3">
        <v>26</v>
      </c>
      <c r="G348" s="3">
        <v>34</v>
      </c>
      <c r="H348" s="1">
        <v>43952</v>
      </c>
      <c r="I348" s="1">
        <v>44378</v>
      </c>
      <c r="J348">
        <v>14</v>
      </c>
      <c r="K348">
        <v>0</v>
      </c>
      <c r="L348" s="1">
        <v>44136</v>
      </c>
      <c r="M348" s="3">
        <f>IF(Sales[[#This Row],[Sales Amount]] = 0, 0,N348 / F348)</f>
        <v>25</v>
      </c>
      <c r="N348" s="3">
        <v>650</v>
      </c>
      <c r="O348" s="3" t="str" cm="1">
        <f t="array" ref="O348" xml:space="preserve"> _xlfn.SWITCH(Sales[[#This Row],[Subscription Type]],"Basic", "10",,"Premium","10","Business","25","Enterprise","27")</f>
        <v>27</v>
      </c>
      <c r="P348" s="3">
        <f xml:space="preserve"> IF(Sales[[#This Row],[Number of Users]]-Sales[[#This Row],[Licenses Bought]] &gt; 0,Sales[[#This Row],[Number of Users]]-Sales[[#This Row],[Licenses Bought]],0)</f>
        <v>8</v>
      </c>
      <c r="Q348" s="3">
        <f>IF(Sales[[#This Row],[Sales Month]]=MAX(Sales[Sales Month]),Sales[[#This Row],[Upsell $ Per Non-Paying User]]*Sales[[#This Row],[Non-Paying Users]],0)</f>
        <v>0</v>
      </c>
      <c r="R348" s="3" t="str" cm="1">
        <f t="array" ref="R348" xml:space="preserve"> _xlfn.IFS(Sales[[#This Row],[Current Upsell $]]=0," ",Sales[[#This Row],[Current Upsell $]]&gt;=400,"high",Sales[[#This Row],[Current Upsell $]]&gt;=100,"medium",Sales[[#This Row],[Current Upsell $]]&lt;100,"low")</f>
        <v xml:space="preserve"> </v>
      </c>
      <c r="S348" s="3" t="str">
        <f xml:space="preserve"> IF(Sales[[#This Row],[Current Upsell $]]&gt;0,_xlfn.CONCAT(Sales[[#This Row],[Subscription Type]],"  ",Sales[[#This Row],[Upsell Priority]],"  ",TEXT(Sales[[#This Row],[Current Upsell $]],"$#"))," ")</f>
        <v xml:space="preserve"> </v>
      </c>
      <c r="T348" s="3"/>
      <c r="U348" s="1"/>
    </row>
    <row r="349" spans="1:21" x14ac:dyDescent="0.3">
      <c r="A349">
        <v>100027</v>
      </c>
      <c r="B349" t="s">
        <v>1</v>
      </c>
      <c r="D349" s="1"/>
      <c r="E349" s="1"/>
      <c r="F349" s="3">
        <v>26</v>
      </c>
      <c r="G349" s="3">
        <v>25</v>
      </c>
      <c r="H349" s="1">
        <v>43952</v>
      </c>
      <c r="I349" s="1">
        <v>44378</v>
      </c>
      <c r="J349">
        <v>14</v>
      </c>
      <c r="K349">
        <v>0</v>
      </c>
      <c r="L349" s="1">
        <v>44166</v>
      </c>
      <c r="M349" s="3">
        <f>IF(Sales[[#This Row],[Sales Amount]] = 0, 0,N349 / F349)</f>
        <v>25</v>
      </c>
      <c r="N349" s="3">
        <v>650</v>
      </c>
      <c r="O349" s="3" t="str" cm="1">
        <f t="array" ref="O349" xml:space="preserve"> _xlfn.SWITCH(Sales[[#This Row],[Subscription Type]],"Basic", "10",,"Premium","10","Business","25","Enterprise","27")</f>
        <v>27</v>
      </c>
      <c r="P349" s="3">
        <f xml:space="preserve"> IF(Sales[[#This Row],[Number of Users]]-Sales[[#This Row],[Licenses Bought]] &gt; 0,Sales[[#This Row],[Number of Users]]-Sales[[#This Row],[Licenses Bought]],0)</f>
        <v>0</v>
      </c>
      <c r="Q349" s="3">
        <f>IF(Sales[[#This Row],[Sales Month]]=MAX(Sales[Sales Month]),Sales[[#This Row],[Upsell $ Per Non-Paying User]]*Sales[[#This Row],[Non-Paying Users]],0)</f>
        <v>0</v>
      </c>
      <c r="R349" s="3" t="str" cm="1">
        <f t="array" ref="R349" xml:space="preserve"> _xlfn.IFS(Sales[[#This Row],[Current Upsell $]]=0," ",Sales[[#This Row],[Current Upsell $]]&gt;=400,"high",Sales[[#This Row],[Current Upsell $]]&gt;=100,"medium",Sales[[#This Row],[Current Upsell $]]&lt;100,"low")</f>
        <v xml:space="preserve"> </v>
      </c>
      <c r="S349" s="3" t="str">
        <f xml:space="preserve"> IF(Sales[[#This Row],[Current Upsell $]]&gt;0,_xlfn.CONCAT(Sales[[#This Row],[Subscription Type]],"  ",Sales[[#This Row],[Upsell Priority]],"  ",TEXT(Sales[[#This Row],[Current Upsell $]],"$#"))," ")</f>
        <v xml:space="preserve"> </v>
      </c>
      <c r="T349" s="3"/>
      <c r="U349" s="1"/>
    </row>
    <row r="350" spans="1:21" x14ac:dyDescent="0.3">
      <c r="A350">
        <v>100027</v>
      </c>
      <c r="B350" t="s">
        <v>1</v>
      </c>
      <c r="D350" s="1"/>
      <c r="E350" s="1"/>
      <c r="F350" s="3">
        <v>26</v>
      </c>
      <c r="G350" s="3">
        <v>27</v>
      </c>
      <c r="H350" s="1">
        <v>43952</v>
      </c>
      <c r="I350" s="1">
        <v>44378</v>
      </c>
      <c r="J350">
        <v>14</v>
      </c>
      <c r="K350">
        <v>0</v>
      </c>
      <c r="L350" s="1">
        <v>44197</v>
      </c>
      <c r="M350" s="3">
        <f>IF(Sales[[#This Row],[Sales Amount]] = 0, 0,N350 / F350)</f>
        <v>25</v>
      </c>
      <c r="N350" s="3">
        <v>650</v>
      </c>
      <c r="O350" s="3" t="str" cm="1">
        <f t="array" ref="O350" xml:space="preserve"> _xlfn.SWITCH(Sales[[#This Row],[Subscription Type]],"Basic", "10",,"Premium","10","Business","25","Enterprise","27")</f>
        <v>27</v>
      </c>
      <c r="P350" s="3">
        <f xml:space="preserve"> IF(Sales[[#This Row],[Number of Users]]-Sales[[#This Row],[Licenses Bought]] &gt; 0,Sales[[#This Row],[Number of Users]]-Sales[[#This Row],[Licenses Bought]],0)</f>
        <v>1</v>
      </c>
      <c r="Q350" s="3">
        <f>IF(Sales[[#This Row],[Sales Month]]=MAX(Sales[Sales Month]),Sales[[#This Row],[Upsell $ Per Non-Paying User]]*Sales[[#This Row],[Non-Paying Users]],0)</f>
        <v>0</v>
      </c>
      <c r="R350" s="3" t="str" cm="1">
        <f t="array" ref="R350" xml:space="preserve"> _xlfn.IFS(Sales[[#This Row],[Current Upsell $]]=0," ",Sales[[#This Row],[Current Upsell $]]&gt;=400,"high",Sales[[#This Row],[Current Upsell $]]&gt;=100,"medium",Sales[[#This Row],[Current Upsell $]]&lt;100,"low")</f>
        <v xml:space="preserve"> </v>
      </c>
      <c r="S350" s="3" t="str">
        <f xml:space="preserve"> IF(Sales[[#This Row],[Current Upsell $]]&gt;0,_xlfn.CONCAT(Sales[[#This Row],[Subscription Type]],"  ",Sales[[#This Row],[Upsell Priority]],"  ",TEXT(Sales[[#This Row],[Current Upsell $]],"$#"))," ")</f>
        <v xml:space="preserve"> </v>
      </c>
      <c r="T350" s="3"/>
      <c r="U350" s="1"/>
    </row>
    <row r="351" spans="1:21" x14ac:dyDescent="0.3">
      <c r="A351">
        <v>100027</v>
      </c>
      <c r="B351" t="s">
        <v>1</v>
      </c>
      <c r="D351" s="1"/>
      <c r="E351" s="1"/>
      <c r="F351" s="3">
        <v>26</v>
      </c>
      <c r="G351" s="3">
        <v>29</v>
      </c>
      <c r="H351" s="1">
        <v>43952</v>
      </c>
      <c r="I351" s="1">
        <v>44378</v>
      </c>
      <c r="J351">
        <v>14</v>
      </c>
      <c r="K351">
        <v>0</v>
      </c>
      <c r="L351" s="1">
        <v>44228</v>
      </c>
      <c r="M351" s="3">
        <f>IF(Sales[[#This Row],[Sales Amount]] = 0, 0,N351 / F351)</f>
        <v>25</v>
      </c>
      <c r="N351" s="3">
        <v>650</v>
      </c>
      <c r="O351" s="3" t="str" cm="1">
        <f t="array" ref="O351" xml:space="preserve"> _xlfn.SWITCH(Sales[[#This Row],[Subscription Type]],"Basic", "10",,"Premium","10","Business","25","Enterprise","27")</f>
        <v>27</v>
      </c>
      <c r="P351" s="3">
        <f xml:space="preserve"> IF(Sales[[#This Row],[Number of Users]]-Sales[[#This Row],[Licenses Bought]] &gt; 0,Sales[[#This Row],[Number of Users]]-Sales[[#This Row],[Licenses Bought]],0)</f>
        <v>3</v>
      </c>
      <c r="Q351" s="3">
        <f>IF(Sales[[#This Row],[Sales Month]]=MAX(Sales[Sales Month]),Sales[[#This Row],[Upsell $ Per Non-Paying User]]*Sales[[#This Row],[Non-Paying Users]],0)</f>
        <v>0</v>
      </c>
      <c r="R351" s="3" t="str" cm="1">
        <f t="array" ref="R351" xml:space="preserve"> _xlfn.IFS(Sales[[#This Row],[Current Upsell $]]=0," ",Sales[[#This Row],[Current Upsell $]]&gt;=400,"high",Sales[[#This Row],[Current Upsell $]]&gt;=100,"medium",Sales[[#This Row],[Current Upsell $]]&lt;100,"low")</f>
        <v xml:space="preserve"> </v>
      </c>
      <c r="S351" s="3" t="str">
        <f xml:space="preserve"> IF(Sales[[#This Row],[Current Upsell $]]&gt;0,_xlfn.CONCAT(Sales[[#This Row],[Subscription Type]],"  ",Sales[[#This Row],[Upsell Priority]],"  ",TEXT(Sales[[#This Row],[Current Upsell $]],"$#"))," ")</f>
        <v xml:space="preserve"> </v>
      </c>
      <c r="T351" s="3"/>
      <c r="U351" s="1"/>
    </row>
    <row r="352" spans="1:21" x14ac:dyDescent="0.3">
      <c r="A352">
        <v>100027</v>
      </c>
      <c r="B352" t="s">
        <v>1</v>
      </c>
      <c r="D352" s="1"/>
      <c r="E352" s="1"/>
      <c r="F352" s="3">
        <v>26</v>
      </c>
      <c r="G352" s="3">
        <v>32</v>
      </c>
      <c r="H352" s="1">
        <v>43952</v>
      </c>
      <c r="I352" s="1">
        <v>44378</v>
      </c>
      <c r="J352">
        <v>14</v>
      </c>
      <c r="K352">
        <v>0</v>
      </c>
      <c r="L352" s="1">
        <v>44256</v>
      </c>
      <c r="M352" s="3">
        <f>IF(Sales[[#This Row],[Sales Amount]] = 0, 0,N352 / F352)</f>
        <v>25</v>
      </c>
      <c r="N352" s="3">
        <v>650</v>
      </c>
      <c r="O352" s="3" t="str" cm="1">
        <f t="array" ref="O352" xml:space="preserve"> _xlfn.SWITCH(Sales[[#This Row],[Subscription Type]],"Basic", "10",,"Premium","10","Business","25","Enterprise","27")</f>
        <v>27</v>
      </c>
      <c r="P352" s="3">
        <f xml:space="preserve"> IF(Sales[[#This Row],[Number of Users]]-Sales[[#This Row],[Licenses Bought]] &gt; 0,Sales[[#This Row],[Number of Users]]-Sales[[#This Row],[Licenses Bought]],0)</f>
        <v>6</v>
      </c>
      <c r="Q352" s="3">
        <f>IF(Sales[[#This Row],[Sales Month]]=MAX(Sales[Sales Month]),Sales[[#This Row],[Upsell $ Per Non-Paying User]]*Sales[[#This Row],[Non-Paying Users]],0)</f>
        <v>0</v>
      </c>
      <c r="R352" s="3" t="str" cm="1">
        <f t="array" ref="R352" xml:space="preserve"> _xlfn.IFS(Sales[[#This Row],[Current Upsell $]]=0," ",Sales[[#This Row],[Current Upsell $]]&gt;=400,"high",Sales[[#This Row],[Current Upsell $]]&gt;=100,"medium",Sales[[#This Row],[Current Upsell $]]&lt;100,"low")</f>
        <v xml:space="preserve"> </v>
      </c>
      <c r="S352" s="3" t="str">
        <f xml:space="preserve"> IF(Sales[[#This Row],[Current Upsell $]]&gt;0,_xlfn.CONCAT(Sales[[#This Row],[Subscription Type]],"  ",Sales[[#This Row],[Upsell Priority]],"  ",TEXT(Sales[[#This Row],[Current Upsell $]],"$#"))," ")</f>
        <v xml:space="preserve"> </v>
      </c>
      <c r="T352" s="3"/>
      <c r="U352" s="1"/>
    </row>
    <row r="353" spans="1:21" x14ac:dyDescent="0.3">
      <c r="A353">
        <v>100027</v>
      </c>
      <c r="B353" t="s">
        <v>1</v>
      </c>
      <c r="D353" s="1"/>
      <c r="E353" s="1"/>
      <c r="F353" s="3">
        <v>26</v>
      </c>
      <c r="G353" s="3">
        <v>32</v>
      </c>
      <c r="H353" s="1">
        <v>43952</v>
      </c>
      <c r="I353" s="1">
        <v>44378</v>
      </c>
      <c r="J353">
        <v>14</v>
      </c>
      <c r="K353">
        <v>0</v>
      </c>
      <c r="L353" s="1">
        <v>44287</v>
      </c>
      <c r="M353" s="3">
        <f>IF(Sales[[#This Row],[Sales Amount]] = 0, 0,N353 / F353)</f>
        <v>25</v>
      </c>
      <c r="N353" s="3">
        <v>650</v>
      </c>
      <c r="O353" s="3" t="str" cm="1">
        <f t="array" ref="O353" xml:space="preserve"> _xlfn.SWITCH(Sales[[#This Row],[Subscription Type]],"Basic", "10",,"Premium","10","Business","25","Enterprise","27")</f>
        <v>27</v>
      </c>
      <c r="P353" s="3">
        <f xml:space="preserve"> IF(Sales[[#This Row],[Number of Users]]-Sales[[#This Row],[Licenses Bought]] &gt; 0,Sales[[#This Row],[Number of Users]]-Sales[[#This Row],[Licenses Bought]],0)</f>
        <v>6</v>
      </c>
      <c r="Q353" s="3">
        <f>IF(Sales[[#This Row],[Sales Month]]=MAX(Sales[Sales Month]),Sales[[#This Row],[Upsell $ Per Non-Paying User]]*Sales[[#This Row],[Non-Paying Users]],0)</f>
        <v>0</v>
      </c>
      <c r="R353" s="3" t="str" cm="1">
        <f t="array" ref="R353" xml:space="preserve"> _xlfn.IFS(Sales[[#This Row],[Current Upsell $]]=0," ",Sales[[#This Row],[Current Upsell $]]&gt;=400,"high",Sales[[#This Row],[Current Upsell $]]&gt;=100,"medium",Sales[[#This Row],[Current Upsell $]]&lt;100,"low")</f>
        <v xml:space="preserve"> </v>
      </c>
      <c r="S353" s="3" t="str">
        <f xml:space="preserve"> IF(Sales[[#This Row],[Current Upsell $]]&gt;0,_xlfn.CONCAT(Sales[[#This Row],[Subscription Type]],"  ",Sales[[#This Row],[Upsell Priority]],"  ",TEXT(Sales[[#This Row],[Current Upsell $]],"$#"))," ")</f>
        <v xml:space="preserve"> </v>
      </c>
      <c r="T353" s="3"/>
      <c r="U353" s="1"/>
    </row>
    <row r="354" spans="1:21" x14ac:dyDescent="0.3">
      <c r="A354">
        <v>100027</v>
      </c>
      <c r="B354" t="s">
        <v>1</v>
      </c>
      <c r="D354" s="1"/>
      <c r="E354" s="1"/>
      <c r="F354" s="3">
        <v>26</v>
      </c>
      <c r="G354" s="3">
        <v>28</v>
      </c>
      <c r="H354" s="1">
        <v>43952</v>
      </c>
      <c r="I354" s="1">
        <v>44378</v>
      </c>
      <c r="J354">
        <v>14</v>
      </c>
      <c r="K354">
        <v>0</v>
      </c>
      <c r="L354" s="1">
        <v>44317</v>
      </c>
      <c r="M354" s="3">
        <f>IF(Sales[[#This Row],[Sales Amount]] = 0, 0,N354 / F354)</f>
        <v>25</v>
      </c>
      <c r="N354" s="3">
        <v>650</v>
      </c>
      <c r="O354" s="3" t="str" cm="1">
        <f t="array" ref="O354" xml:space="preserve"> _xlfn.SWITCH(Sales[[#This Row],[Subscription Type]],"Basic", "10",,"Premium","10","Business","25","Enterprise","27")</f>
        <v>27</v>
      </c>
      <c r="P354" s="3">
        <f xml:space="preserve"> IF(Sales[[#This Row],[Number of Users]]-Sales[[#This Row],[Licenses Bought]] &gt; 0,Sales[[#This Row],[Number of Users]]-Sales[[#This Row],[Licenses Bought]],0)</f>
        <v>2</v>
      </c>
      <c r="Q354" s="3">
        <f>IF(Sales[[#This Row],[Sales Month]]=MAX(Sales[Sales Month]),Sales[[#This Row],[Upsell $ Per Non-Paying User]]*Sales[[#This Row],[Non-Paying Users]],0)</f>
        <v>0</v>
      </c>
      <c r="R354" s="3" t="str" cm="1">
        <f t="array" ref="R354" xml:space="preserve"> _xlfn.IFS(Sales[[#This Row],[Current Upsell $]]=0," ",Sales[[#This Row],[Current Upsell $]]&gt;=400,"high",Sales[[#This Row],[Current Upsell $]]&gt;=100,"medium",Sales[[#This Row],[Current Upsell $]]&lt;100,"low")</f>
        <v xml:space="preserve"> </v>
      </c>
      <c r="S354" s="3" t="str">
        <f xml:space="preserve"> IF(Sales[[#This Row],[Current Upsell $]]&gt;0,_xlfn.CONCAT(Sales[[#This Row],[Subscription Type]],"  ",Sales[[#This Row],[Upsell Priority]],"  ",TEXT(Sales[[#This Row],[Current Upsell $]],"$#"))," ")</f>
        <v xml:space="preserve"> </v>
      </c>
      <c r="T354" s="3"/>
      <c r="U354" s="1"/>
    </row>
    <row r="355" spans="1:21" x14ac:dyDescent="0.3">
      <c r="A355">
        <v>100027</v>
      </c>
      <c r="B355" t="s">
        <v>1</v>
      </c>
      <c r="D355" s="1"/>
      <c r="E355" s="1"/>
      <c r="F355" s="3">
        <v>26</v>
      </c>
      <c r="G355" s="3">
        <v>29</v>
      </c>
      <c r="H355" s="1">
        <v>43952</v>
      </c>
      <c r="I355" s="1">
        <v>44378</v>
      </c>
      <c r="J355">
        <v>14</v>
      </c>
      <c r="K355">
        <v>0</v>
      </c>
      <c r="L355" s="1">
        <v>44348</v>
      </c>
      <c r="M355" s="3">
        <f>IF(Sales[[#This Row],[Sales Amount]] = 0, 0,N355 / F355)</f>
        <v>25</v>
      </c>
      <c r="N355" s="3">
        <v>650</v>
      </c>
      <c r="O355" s="3" t="str" cm="1">
        <f t="array" ref="O355" xml:space="preserve"> _xlfn.SWITCH(Sales[[#This Row],[Subscription Type]],"Basic", "10",,"Premium","10","Business","25","Enterprise","27")</f>
        <v>27</v>
      </c>
      <c r="P355" s="3">
        <f xml:space="preserve"> IF(Sales[[#This Row],[Number of Users]]-Sales[[#This Row],[Licenses Bought]] &gt; 0,Sales[[#This Row],[Number of Users]]-Sales[[#This Row],[Licenses Bought]],0)</f>
        <v>3</v>
      </c>
      <c r="Q355" s="3">
        <f>IF(Sales[[#This Row],[Sales Month]]=MAX(Sales[Sales Month]),Sales[[#This Row],[Upsell $ Per Non-Paying User]]*Sales[[#This Row],[Non-Paying Users]],0)</f>
        <v>81</v>
      </c>
      <c r="R355" s="3" t="str" cm="1">
        <f t="array" ref="R355" xml:space="preserve"> _xlfn.IFS(Sales[[#This Row],[Current Upsell $]]=0," ",Sales[[#This Row],[Current Upsell $]]&gt;=400,"high",Sales[[#This Row],[Current Upsell $]]&gt;=100,"medium",Sales[[#This Row],[Current Upsell $]]&lt;100,"low")</f>
        <v>low</v>
      </c>
      <c r="S355" s="3" t="str">
        <f xml:space="preserve"> IF(Sales[[#This Row],[Current Upsell $]]&gt;0,_xlfn.CONCAT(Sales[[#This Row],[Subscription Type]],"  ",Sales[[#This Row],[Upsell Priority]],"  ",TEXT(Sales[[#This Row],[Current Upsell $]],"$#"))," ")</f>
        <v>Business  low  $81</v>
      </c>
      <c r="T355" s="3"/>
      <c r="U355" s="1"/>
    </row>
    <row r="356" spans="1:21" x14ac:dyDescent="0.3">
      <c r="A356">
        <v>100028</v>
      </c>
      <c r="B356" t="s">
        <v>3</v>
      </c>
      <c r="D356" s="1"/>
      <c r="E356" s="1"/>
      <c r="F356" s="3">
        <v>0</v>
      </c>
      <c r="G356" s="3">
        <v>31</v>
      </c>
      <c r="H356" s="1">
        <v>43952</v>
      </c>
      <c r="I356" s="1">
        <v>44378</v>
      </c>
      <c r="J356">
        <v>14</v>
      </c>
      <c r="K356">
        <v>0</v>
      </c>
      <c r="L356" s="1">
        <v>43952</v>
      </c>
      <c r="M356" s="3">
        <f>IF(Sales[[#This Row],[Sales Amount]] = 0, 0,N356 / F356)</f>
        <v>0</v>
      </c>
      <c r="N356" s="3">
        <v>0</v>
      </c>
      <c r="O356" s="3" t="str" cm="1">
        <f t="array" ref="O356" xml:space="preserve"> _xlfn.SWITCH(Sales[[#This Row],[Subscription Type]],"Basic", "10",,"Premium","10","Business","25","Enterprise","27")</f>
        <v>10</v>
      </c>
      <c r="P356" s="3">
        <f xml:space="preserve"> IF(Sales[[#This Row],[Number of Users]]-Sales[[#This Row],[Licenses Bought]] &gt; 0,Sales[[#This Row],[Number of Users]]-Sales[[#This Row],[Licenses Bought]],0)</f>
        <v>31</v>
      </c>
      <c r="Q356" s="3">
        <f>IF(Sales[[#This Row],[Sales Month]]=MAX(Sales[Sales Month]),Sales[[#This Row],[Upsell $ Per Non-Paying User]]*Sales[[#This Row],[Non-Paying Users]],0)</f>
        <v>0</v>
      </c>
      <c r="R356" s="3" t="str" cm="1">
        <f t="array" ref="R356" xml:space="preserve"> _xlfn.IFS(Sales[[#This Row],[Current Upsell $]]=0," ",Sales[[#This Row],[Current Upsell $]]&gt;=400,"high",Sales[[#This Row],[Current Upsell $]]&gt;=100,"medium",Sales[[#This Row],[Current Upsell $]]&lt;100,"low")</f>
        <v xml:space="preserve"> </v>
      </c>
      <c r="S356" s="3" t="str">
        <f xml:space="preserve"> IF(Sales[[#This Row],[Current Upsell $]]&gt;0,_xlfn.CONCAT(Sales[[#This Row],[Subscription Type]],"  ",Sales[[#This Row],[Upsell Priority]],"  ",TEXT(Sales[[#This Row],[Current Upsell $]],"$#"))," ")</f>
        <v xml:space="preserve"> </v>
      </c>
      <c r="T356" s="3"/>
      <c r="U356" s="1"/>
    </row>
    <row r="357" spans="1:21" x14ac:dyDescent="0.3">
      <c r="A357">
        <v>100028</v>
      </c>
      <c r="B357" t="s">
        <v>0</v>
      </c>
      <c r="D357" s="1"/>
      <c r="E357" s="1"/>
      <c r="F357" s="3">
        <v>8</v>
      </c>
      <c r="G357" s="3">
        <v>26</v>
      </c>
      <c r="H357" s="1">
        <v>43952</v>
      </c>
      <c r="I357" s="1">
        <v>44378</v>
      </c>
      <c r="J357">
        <v>14</v>
      </c>
      <c r="K357">
        <v>0</v>
      </c>
      <c r="L357" s="1">
        <v>43983</v>
      </c>
      <c r="M357" s="3">
        <f>IF(Sales[[#This Row],[Sales Amount]] = 0, 0,N357 / F357)</f>
        <v>10</v>
      </c>
      <c r="N357" s="3">
        <v>80</v>
      </c>
      <c r="O357" s="3" t="str" cm="1">
        <f t="array" ref="O357" xml:space="preserve"> _xlfn.SWITCH(Sales[[#This Row],[Subscription Type]],"Basic", "10",,"Premium","10","Business","25","Enterprise","27")</f>
        <v>27</v>
      </c>
      <c r="P357" s="3">
        <f xml:space="preserve"> IF(Sales[[#This Row],[Number of Users]]-Sales[[#This Row],[Licenses Bought]] &gt; 0,Sales[[#This Row],[Number of Users]]-Sales[[#This Row],[Licenses Bought]],0)</f>
        <v>18</v>
      </c>
      <c r="Q357" s="3">
        <f>IF(Sales[[#This Row],[Sales Month]]=MAX(Sales[Sales Month]),Sales[[#This Row],[Upsell $ Per Non-Paying User]]*Sales[[#This Row],[Non-Paying Users]],0)</f>
        <v>0</v>
      </c>
      <c r="R357" s="3" t="str" cm="1">
        <f t="array" ref="R357" xml:space="preserve"> _xlfn.IFS(Sales[[#This Row],[Current Upsell $]]=0," ",Sales[[#This Row],[Current Upsell $]]&gt;=400,"high",Sales[[#This Row],[Current Upsell $]]&gt;=100,"medium",Sales[[#This Row],[Current Upsell $]]&lt;100,"low")</f>
        <v xml:space="preserve"> </v>
      </c>
      <c r="S357" s="3" t="str">
        <f xml:space="preserve"> IF(Sales[[#This Row],[Current Upsell $]]&gt;0,_xlfn.CONCAT(Sales[[#This Row],[Subscription Type]],"  ",Sales[[#This Row],[Upsell Priority]],"  ",TEXT(Sales[[#This Row],[Current Upsell $]],"$#"))," ")</f>
        <v xml:space="preserve"> </v>
      </c>
      <c r="T357" s="3"/>
      <c r="U357" s="1"/>
    </row>
    <row r="358" spans="1:21" x14ac:dyDescent="0.3">
      <c r="A358">
        <v>100028</v>
      </c>
      <c r="B358" t="s">
        <v>0</v>
      </c>
      <c r="D358" s="1"/>
      <c r="E358" s="1"/>
      <c r="F358" s="3">
        <v>25</v>
      </c>
      <c r="G358" s="3">
        <v>33</v>
      </c>
      <c r="H358" s="1">
        <v>43952</v>
      </c>
      <c r="I358" s="1">
        <v>44378</v>
      </c>
      <c r="J358">
        <v>14</v>
      </c>
      <c r="K358">
        <v>0</v>
      </c>
      <c r="L358" s="1">
        <v>44013</v>
      </c>
      <c r="M358" s="3">
        <f>IF(Sales[[#This Row],[Sales Amount]] = 0, 0,N358 / F358)</f>
        <v>10</v>
      </c>
      <c r="N358" s="3">
        <v>250</v>
      </c>
      <c r="O358" s="3" t="str" cm="1">
        <f t="array" ref="O358" xml:space="preserve"> _xlfn.SWITCH(Sales[[#This Row],[Subscription Type]],"Basic", "10",,"Premium","10","Business","25","Enterprise","27")</f>
        <v>27</v>
      </c>
      <c r="P358" s="3">
        <f xml:space="preserve"> IF(Sales[[#This Row],[Number of Users]]-Sales[[#This Row],[Licenses Bought]] &gt; 0,Sales[[#This Row],[Number of Users]]-Sales[[#This Row],[Licenses Bought]],0)</f>
        <v>8</v>
      </c>
      <c r="Q358" s="3">
        <f>IF(Sales[[#This Row],[Sales Month]]=MAX(Sales[Sales Month]),Sales[[#This Row],[Upsell $ Per Non-Paying User]]*Sales[[#This Row],[Non-Paying Users]],0)</f>
        <v>0</v>
      </c>
      <c r="R358" s="3" t="str" cm="1">
        <f t="array" ref="R358" xml:space="preserve"> _xlfn.IFS(Sales[[#This Row],[Current Upsell $]]=0," ",Sales[[#This Row],[Current Upsell $]]&gt;=400,"high",Sales[[#This Row],[Current Upsell $]]&gt;=100,"medium",Sales[[#This Row],[Current Upsell $]]&lt;100,"low")</f>
        <v xml:space="preserve"> </v>
      </c>
      <c r="S358" s="3" t="str">
        <f xml:space="preserve"> IF(Sales[[#This Row],[Current Upsell $]]&gt;0,_xlfn.CONCAT(Sales[[#This Row],[Subscription Type]],"  ",Sales[[#This Row],[Upsell Priority]],"  ",TEXT(Sales[[#This Row],[Current Upsell $]],"$#"))," ")</f>
        <v xml:space="preserve"> </v>
      </c>
      <c r="T358" s="3"/>
      <c r="U358" s="1"/>
    </row>
    <row r="359" spans="1:21" x14ac:dyDescent="0.3">
      <c r="A359">
        <v>100028</v>
      </c>
      <c r="B359" t="s">
        <v>0</v>
      </c>
      <c r="D359" s="1"/>
      <c r="E359" s="1"/>
      <c r="F359" s="3">
        <v>20</v>
      </c>
      <c r="G359" s="3">
        <v>30</v>
      </c>
      <c r="H359" s="1">
        <v>43952</v>
      </c>
      <c r="I359" s="1">
        <v>44378</v>
      </c>
      <c r="J359">
        <v>14</v>
      </c>
      <c r="K359">
        <v>0</v>
      </c>
      <c r="L359" s="1">
        <v>44044</v>
      </c>
      <c r="M359" s="3">
        <f>IF(Sales[[#This Row],[Sales Amount]] = 0, 0,N359 / F359)</f>
        <v>10</v>
      </c>
      <c r="N359" s="3">
        <v>200</v>
      </c>
      <c r="O359" s="3" t="str" cm="1">
        <f t="array" ref="O359" xml:space="preserve"> _xlfn.SWITCH(Sales[[#This Row],[Subscription Type]],"Basic", "10",,"Premium","10","Business","25","Enterprise","27")</f>
        <v>27</v>
      </c>
      <c r="P359" s="3">
        <f xml:space="preserve"> IF(Sales[[#This Row],[Number of Users]]-Sales[[#This Row],[Licenses Bought]] &gt; 0,Sales[[#This Row],[Number of Users]]-Sales[[#This Row],[Licenses Bought]],0)</f>
        <v>10</v>
      </c>
      <c r="Q359" s="3">
        <f>IF(Sales[[#This Row],[Sales Month]]=MAX(Sales[Sales Month]),Sales[[#This Row],[Upsell $ Per Non-Paying User]]*Sales[[#This Row],[Non-Paying Users]],0)</f>
        <v>0</v>
      </c>
      <c r="R359" s="3" t="str" cm="1">
        <f t="array" ref="R359" xml:space="preserve"> _xlfn.IFS(Sales[[#This Row],[Current Upsell $]]=0," ",Sales[[#This Row],[Current Upsell $]]&gt;=400,"high",Sales[[#This Row],[Current Upsell $]]&gt;=100,"medium",Sales[[#This Row],[Current Upsell $]]&lt;100,"low")</f>
        <v xml:space="preserve"> </v>
      </c>
      <c r="S359" s="3" t="str">
        <f xml:space="preserve"> IF(Sales[[#This Row],[Current Upsell $]]&gt;0,_xlfn.CONCAT(Sales[[#This Row],[Subscription Type]],"  ",Sales[[#This Row],[Upsell Priority]],"  ",TEXT(Sales[[#This Row],[Current Upsell $]],"$#"))," ")</f>
        <v xml:space="preserve"> </v>
      </c>
      <c r="T359" s="3"/>
      <c r="U359" s="1"/>
    </row>
    <row r="360" spans="1:21" x14ac:dyDescent="0.3">
      <c r="A360">
        <v>100028</v>
      </c>
      <c r="B360" t="s">
        <v>0</v>
      </c>
      <c r="D360" s="1"/>
      <c r="E360" s="1"/>
      <c r="F360" s="3">
        <v>25</v>
      </c>
      <c r="G360" s="3">
        <v>31</v>
      </c>
      <c r="H360" s="1">
        <v>43952</v>
      </c>
      <c r="I360" s="1">
        <v>44378</v>
      </c>
      <c r="J360">
        <v>14</v>
      </c>
      <c r="K360">
        <v>0</v>
      </c>
      <c r="L360" s="1">
        <v>44075</v>
      </c>
      <c r="M360" s="3">
        <f>IF(Sales[[#This Row],[Sales Amount]] = 0, 0,N360 / F360)</f>
        <v>10</v>
      </c>
      <c r="N360" s="3">
        <v>250</v>
      </c>
      <c r="O360" s="3" t="str" cm="1">
        <f t="array" ref="O360" xml:space="preserve"> _xlfn.SWITCH(Sales[[#This Row],[Subscription Type]],"Basic", "10",,"Premium","10","Business","25","Enterprise","27")</f>
        <v>27</v>
      </c>
      <c r="P360" s="3">
        <f xml:space="preserve"> IF(Sales[[#This Row],[Number of Users]]-Sales[[#This Row],[Licenses Bought]] &gt; 0,Sales[[#This Row],[Number of Users]]-Sales[[#This Row],[Licenses Bought]],0)</f>
        <v>6</v>
      </c>
      <c r="Q360" s="3">
        <f>IF(Sales[[#This Row],[Sales Month]]=MAX(Sales[Sales Month]),Sales[[#This Row],[Upsell $ Per Non-Paying User]]*Sales[[#This Row],[Non-Paying Users]],0)</f>
        <v>0</v>
      </c>
      <c r="R360" s="3" t="str" cm="1">
        <f t="array" ref="R360" xml:space="preserve"> _xlfn.IFS(Sales[[#This Row],[Current Upsell $]]=0," ",Sales[[#This Row],[Current Upsell $]]&gt;=400,"high",Sales[[#This Row],[Current Upsell $]]&gt;=100,"medium",Sales[[#This Row],[Current Upsell $]]&lt;100,"low")</f>
        <v xml:space="preserve"> </v>
      </c>
      <c r="S360" s="3" t="str">
        <f xml:space="preserve"> IF(Sales[[#This Row],[Current Upsell $]]&gt;0,_xlfn.CONCAT(Sales[[#This Row],[Subscription Type]],"  ",Sales[[#This Row],[Upsell Priority]],"  ",TEXT(Sales[[#This Row],[Current Upsell $]],"$#"))," ")</f>
        <v xml:space="preserve"> </v>
      </c>
      <c r="T360" s="3"/>
      <c r="U360" s="1"/>
    </row>
    <row r="361" spans="1:21" x14ac:dyDescent="0.3">
      <c r="A361">
        <v>100028</v>
      </c>
      <c r="B361" t="s">
        <v>0</v>
      </c>
      <c r="D361" s="1"/>
      <c r="E361" s="1"/>
      <c r="F361" s="3">
        <v>25</v>
      </c>
      <c r="G361" s="3">
        <v>36</v>
      </c>
      <c r="H361" s="1">
        <v>43952</v>
      </c>
      <c r="I361" s="1">
        <v>44378</v>
      </c>
      <c r="J361">
        <v>14</v>
      </c>
      <c r="K361">
        <v>0</v>
      </c>
      <c r="L361" s="1">
        <v>44105</v>
      </c>
      <c r="M361" s="3">
        <f>IF(Sales[[#This Row],[Sales Amount]] = 0, 0,N361 / F361)</f>
        <v>10</v>
      </c>
      <c r="N361" s="3">
        <v>250</v>
      </c>
      <c r="O361" s="3" t="str" cm="1">
        <f t="array" ref="O361" xml:space="preserve"> _xlfn.SWITCH(Sales[[#This Row],[Subscription Type]],"Basic", "10",,"Premium","10","Business","25","Enterprise","27")</f>
        <v>27</v>
      </c>
      <c r="P361" s="3">
        <f xml:space="preserve"> IF(Sales[[#This Row],[Number of Users]]-Sales[[#This Row],[Licenses Bought]] &gt; 0,Sales[[#This Row],[Number of Users]]-Sales[[#This Row],[Licenses Bought]],0)</f>
        <v>11</v>
      </c>
      <c r="Q361" s="3">
        <f>IF(Sales[[#This Row],[Sales Month]]=MAX(Sales[Sales Month]),Sales[[#This Row],[Upsell $ Per Non-Paying User]]*Sales[[#This Row],[Non-Paying Users]],0)</f>
        <v>0</v>
      </c>
      <c r="R361" s="3" t="str" cm="1">
        <f t="array" ref="R361" xml:space="preserve"> _xlfn.IFS(Sales[[#This Row],[Current Upsell $]]=0," ",Sales[[#This Row],[Current Upsell $]]&gt;=400,"high",Sales[[#This Row],[Current Upsell $]]&gt;=100,"medium",Sales[[#This Row],[Current Upsell $]]&lt;100,"low")</f>
        <v xml:space="preserve"> </v>
      </c>
      <c r="S361" s="3" t="str">
        <f xml:space="preserve"> IF(Sales[[#This Row],[Current Upsell $]]&gt;0,_xlfn.CONCAT(Sales[[#This Row],[Subscription Type]],"  ",Sales[[#This Row],[Upsell Priority]],"  ",TEXT(Sales[[#This Row],[Current Upsell $]],"$#"))," ")</f>
        <v xml:space="preserve"> </v>
      </c>
      <c r="T361" s="3"/>
      <c r="U361" s="1"/>
    </row>
    <row r="362" spans="1:21" x14ac:dyDescent="0.3">
      <c r="A362">
        <v>100028</v>
      </c>
      <c r="B362" t="s">
        <v>0</v>
      </c>
      <c r="D362" s="1"/>
      <c r="E362" s="1"/>
      <c r="F362" s="3">
        <v>25</v>
      </c>
      <c r="G362" s="3">
        <v>28</v>
      </c>
      <c r="H362" s="1">
        <v>43952</v>
      </c>
      <c r="I362" s="1">
        <v>44378</v>
      </c>
      <c r="J362">
        <v>14</v>
      </c>
      <c r="K362">
        <v>0</v>
      </c>
      <c r="L362" s="1">
        <v>44136</v>
      </c>
      <c r="M362" s="3">
        <f>IF(Sales[[#This Row],[Sales Amount]] = 0, 0,N362 / F362)</f>
        <v>10</v>
      </c>
      <c r="N362" s="3">
        <v>250</v>
      </c>
      <c r="O362" s="3" t="str" cm="1">
        <f t="array" ref="O362" xml:space="preserve"> _xlfn.SWITCH(Sales[[#This Row],[Subscription Type]],"Basic", "10",,"Premium","10","Business","25","Enterprise","27")</f>
        <v>27</v>
      </c>
      <c r="P362" s="3">
        <f xml:space="preserve"> IF(Sales[[#This Row],[Number of Users]]-Sales[[#This Row],[Licenses Bought]] &gt; 0,Sales[[#This Row],[Number of Users]]-Sales[[#This Row],[Licenses Bought]],0)</f>
        <v>3</v>
      </c>
      <c r="Q362" s="3">
        <f>IF(Sales[[#This Row],[Sales Month]]=MAX(Sales[Sales Month]),Sales[[#This Row],[Upsell $ Per Non-Paying User]]*Sales[[#This Row],[Non-Paying Users]],0)</f>
        <v>0</v>
      </c>
      <c r="R362" s="3" t="str" cm="1">
        <f t="array" ref="R362" xml:space="preserve"> _xlfn.IFS(Sales[[#This Row],[Current Upsell $]]=0," ",Sales[[#This Row],[Current Upsell $]]&gt;=400,"high",Sales[[#This Row],[Current Upsell $]]&gt;=100,"medium",Sales[[#This Row],[Current Upsell $]]&lt;100,"low")</f>
        <v xml:space="preserve"> </v>
      </c>
      <c r="S362" s="3" t="str">
        <f xml:space="preserve"> IF(Sales[[#This Row],[Current Upsell $]]&gt;0,_xlfn.CONCAT(Sales[[#This Row],[Subscription Type]],"  ",Sales[[#This Row],[Upsell Priority]],"  ",TEXT(Sales[[#This Row],[Current Upsell $]],"$#"))," ")</f>
        <v xml:space="preserve"> </v>
      </c>
      <c r="T362" s="3"/>
      <c r="U362" s="1"/>
    </row>
    <row r="363" spans="1:21" x14ac:dyDescent="0.3">
      <c r="A363">
        <v>100028</v>
      </c>
      <c r="B363" t="s">
        <v>0</v>
      </c>
      <c r="D363" s="1"/>
      <c r="E363" s="1"/>
      <c r="F363" s="3">
        <v>25</v>
      </c>
      <c r="G363" s="3">
        <v>24</v>
      </c>
      <c r="H363" s="1">
        <v>43952</v>
      </c>
      <c r="I363" s="1">
        <v>44378</v>
      </c>
      <c r="J363">
        <v>14</v>
      </c>
      <c r="K363">
        <v>0</v>
      </c>
      <c r="L363" s="1">
        <v>44166</v>
      </c>
      <c r="M363" s="3">
        <f>IF(Sales[[#This Row],[Sales Amount]] = 0, 0,N363 / F363)</f>
        <v>10</v>
      </c>
      <c r="N363" s="3">
        <v>250</v>
      </c>
      <c r="O363" s="3" t="str" cm="1">
        <f t="array" ref="O363" xml:space="preserve"> _xlfn.SWITCH(Sales[[#This Row],[Subscription Type]],"Basic", "10",,"Premium","10","Business","25","Enterprise","27")</f>
        <v>27</v>
      </c>
      <c r="P363" s="3">
        <f xml:space="preserve"> IF(Sales[[#This Row],[Number of Users]]-Sales[[#This Row],[Licenses Bought]] &gt; 0,Sales[[#This Row],[Number of Users]]-Sales[[#This Row],[Licenses Bought]],0)</f>
        <v>0</v>
      </c>
      <c r="Q363" s="3">
        <f>IF(Sales[[#This Row],[Sales Month]]=MAX(Sales[Sales Month]),Sales[[#This Row],[Upsell $ Per Non-Paying User]]*Sales[[#This Row],[Non-Paying Users]],0)</f>
        <v>0</v>
      </c>
      <c r="R363" s="3" t="str" cm="1">
        <f t="array" ref="R363" xml:space="preserve"> _xlfn.IFS(Sales[[#This Row],[Current Upsell $]]=0," ",Sales[[#This Row],[Current Upsell $]]&gt;=400,"high",Sales[[#This Row],[Current Upsell $]]&gt;=100,"medium",Sales[[#This Row],[Current Upsell $]]&lt;100,"low")</f>
        <v xml:space="preserve"> </v>
      </c>
      <c r="S363" s="3" t="str">
        <f xml:space="preserve"> IF(Sales[[#This Row],[Current Upsell $]]&gt;0,_xlfn.CONCAT(Sales[[#This Row],[Subscription Type]],"  ",Sales[[#This Row],[Upsell Priority]],"  ",TEXT(Sales[[#This Row],[Current Upsell $]],"$#"))," ")</f>
        <v xml:space="preserve"> </v>
      </c>
      <c r="T363" s="3"/>
      <c r="U363" s="1"/>
    </row>
    <row r="364" spans="1:21" x14ac:dyDescent="0.3">
      <c r="A364">
        <v>100028</v>
      </c>
      <c r="B364" t="s">
        <v>0</v>
      </c>
      <c r="D364" s="1"/>
      <c r="E364" s="1"/>
      <c r="F364" s="3">
        <v>25</v>
      </c>
      <c r="G364" s="3">
        <v>32</v>
      </c>
      <c r="H364" s="1">
        <v>43952</v>
      </c>
      <c r="I364" s="1">
        <v>44378</v>
      </c>
      <c r="J364">
        <v>14</v>
      </c>
      <c r="K364">
        <v>0</v>
      </c>
      <c r="L364" s="1">
        <v>44197</v>
      </c>
      <c r="M364" s="3">
        <f>IF(Sales[[#This Row],[Sales Amount]] = 0, 0,N364 / F364)</f>
        <v>10</v>
      </c>
      <c r="N364" s="3">
        <v>250</v>
      </c>
      <c r="O364" s="3" t="str" cm="1">
        <f t="array" ref="O364" xml:space="preserve"> _xlfn.SWITCH(Sales[[#This Row],[Subscription Type]],"Basic", "10",,"Premium","10","Business","25","Enterprise","27")</f>
        <v>27</v>
      </c>
      <c r="P364" s="3">
        <f xml:space="preserve"> IF(Sales[[#This Row],[Number of Users]]-Sales[[#This Row],[Licenses Bought]] &gt; 0,Sales[[#This Row],[Number of Users]]-Sales[[#This Row],[Licenses Bought]],0)</f>
        <v>7</v>
      </c>
      <c r="Q364" s="3">
        <f>IF(Sales[[#This Row],[Sales Month]]=MAX(Sales[Sales Month]),Sales[[#This Row],[Upsell $ Per Non-Paying User]]*Sales[[#This Row],[Non-Paying Users]],0)</f>
        <v>0</v>
      </c>
      <c r="R364" s="3" t="str" cm="1">
        <f t="array" ref="R364" xml:space="preserve"> _xlfn.IFS(Sales[[#This Row],[Current Upsell $]]=0," ",Sales[[#This Row],[Current Upsell $]]&gt;=400,"high",Sales[[#This Row],[Current Upsell $]]&gt;=100,"medium",Sales[[#This Row],[Current Upsell $]]&lt;100,"low")</f>
        <v xml:space="preserve"> </v>
      </c>
      <c r="S364" s="3" t="str">
        <f xml:space="preserve"> IF(Sales[[#This Row],[Current Upsell $]]&gt;0,_xlfn.CONCAT(Sales[[#This Row],[Subscription Type]],"  ",Sales[[#This Row],[Upsell Priority]],"  ",TEXT(Sales[[#This Row],[Current Upsell $]],"$#"))," ")</f>
        <v xml:space="preserve"> </v>
      </c>
      <c r="T364" s="3"/>
      <c r="U364" s="1"/>
    </row>
    <row r="365" spans="1:21" x14ac:dyDescent="0.3">
      <c r="A365">
        <v>100028</v>
      </c>
      <c r="B365" t="s">
        <v>0</v>
      </c>
      <c r="D365" s="1"/>
      <c r="E365" s="1"/>
      <c r="F365" s="3">
        <v>25</v>
      </c>
      <c r="G365" s="3">
        <v>25</v>
      </c>
      <c r="H365" s="1">
        <v>43952</v>
      </c>
      <c r="I365" s="1">
        <v>44378</v>
      </c>
      <c r="J365">
        <v>14</v>
      </c>
      <c r="K365">
        <v>0</v>
      </c>
      <c r="L365" s="1">
        <v>44228</v>
      </c>
      <c r="M365" s="3">
        <f>IF(Sales[[#This Row],[Sales Amount]] = 0, 0,N365 / F365)</f>
        <v>10</v>
      </c>
      <c r="N365" s="3">
        <v>250</v>
      </c>
      <c r="O365" s="3" t="str" cm="1">
        <f t="array" ref="O365" xml:space="preserve"> _xlfn.SWITCH(Sales[[#This Row],[Subscription Type]],"Basic", "10",,"Premium","10","Business","25","Enterprise","27")</f>
        <v>27</v>
      </c>
      <c r="P365" s="3">
        <f xml:space="preserve"> IF(Sales[[#This Row],[Number of Users]]-Sales[[#This Row],[Licenses Bought]] &gt; 0,Sales[[#This Row],[Number of Users]]-Sales[[#This Row],[Licenses Bought]],0)</f>
        <v>0</v>
      </c>
      <c r="Q365" s="3">
        <f>IF(Sales[[#This Row],[Sales Month]]=MAX(Sales[Sales Month]),Sales[[#This Row],[Upsell $ Per Non-Paying User]]*Sales[[#This Row],[Non-Paying Users]],0)</f>
        <v>0</v>
      </c>
      <c r="R365" s="3" t="str" cm="1">
        <f t="array" ref="R365" xml:space="preserve"> _xlfn.IFS(Sales[[#This Row],[Current Upsell $]]=0," ",Sales[[#This Row],[Current Upsell $]]&gt;=400,"high",Sales[[#This Row],[Current Upsell $]]&gt;=100,"medium",Sales[[#This Row],[Current Upsell $]]&lt;100,"low")</f>
        <v xml:space="preserve"> </v>
      </c>
      <c r="S365" s="3" t="str">
        <f xml:space="preserve"> IF(Sales[[#This Row],[Current Upsell $]]&gt;0,_xlfn.CONCAT(Sales[[#This Row],[Subscription Type]],"  ",Sales[[#This Row],[Upsell Priority]],"  ",TEXT(Sales[[#This Row],[Current Upsell $]],"$#"))," ")</f>
        <v xml:space="preserve"> </v>
      </c>
      <c r="T365" s="3"/>
      <c r="U365" s="1"/>
    </row>
    <row r="366" spans="1:21" x14ac:dyDescent="0.3">
      <c r="A366">
        <v>100028</v>
      </c>
      <c r="B366" t="s">
        <v>0</v>
      </c>
      <c r="D366" s="1"/>
      <c r="E366" s="1"/>
      <c r="F366" s="3">
        <v>25</v>
      </c>
      <c r="G366" s="3">
        <v>33</v>
      </c>
      <c r="H366" s="1">
        <v>43952</v>
      </c>
      <c r="I366" s="1">
        <v>44378</v>
      </c>
      <c r="J366">
        <v>14</v>
      </c>
      <c r="K366">
        <v>0</v>
      </c>
      <c r="L366" s="1">
        <v>44256</v>
      </c>
      <c r="M366" s="3">
        <f>IF(Sales[[#This Row],[Sales Amount]] = 0, 0,N366 / F366)</f>
        <v>10</v>
      </c>
      <c r="N366" s="3">
        <v>250</v>
      </c>
      <c r="O366" s="3" t="str" cm="1">
        <f t="array" ref="O366" xml:space="preserve"> _xlfn.SWITCH(Sales[[#This Row],[Subscription Type]],"Basic", "10",,"Premium","10","Business","25","Enterprise","27")</f>
        <v>27</v>
      </c>
      <c r="P366" s="3">
        <f xml:space="preserve"> IF(Sales[[#This Row],[Number of Users]]-Sales[[#This Row],[Licenses Bought]] &gt; 0,Sales[[#This Row],[Number of Users]]-Sales[[#This Row],[Licenses Bought]],0)</f>
        <v>8</v>
      </c>
      <c r="Q366" s="3">
        <f>IF(Sales[[#This Row],[Sales Month]]=MAX(Sales[Sales Month]),Sales[[#This Row],[Upsell $ Per Non-Paying User]]*Sales[[#This Row],[Non-Paying Users]],0)</f>
        <v>0</v>
      </c>
      <c r="R366" s="3" t="str" cm="1">
        <f t="array" ref="R366" xml:space="preserve"> _xlfn.IFS(Sales[[#This Row],[Current Upsell $]]=0," ",Sales[[#This Row],[Current Upsell $]]&gt;=400,"high",Sales[[#This Row],[Current Upsell $]]&gt;=100,"medium",Sales[[#This Row],[Current Upsell $]]&lt;100,"low")</f>
        <v xml:space="preserve"> </v>
      </c>
      <c r="S366" s="3" t="str">
        <f xml:space="preserve"> IF(Sales[[#This Row],[Current Upsell $]]&gt;0,_xlfn.CONCAT(Sales[[#This Row],[Subscription Type]],"  ",Sales[[#This Row],[Upsell Priority]],"  ",TEXT(Sales[[#This Row],[Current Upsell $]],"$#"))," ")</f>
        <v xml:space="preserve"> </v>
      </c>
      <c r="T366" s="3"/>
      <c r="U366" s="1"/>
    </row>
    <row r="367" spans="1:21" x14ac:dyDescent="0.3">
      <c r="A367">
        <v>100028</v>
      </c>
      <c r="B367" t="s">
        <v>0</v>
      </c>
      <c r="D367" s="1"/>
      <c r="E367" s="1"/>
      <c r="F367" s="3">
        <v>25</v>
      </c>
      <c r="G367" s="3">
        <v>31</v>
      </c>
      <c r="H367" s="1">
        <v>43952</v>
      </c>
      <c r="I367" s="1">
        <v>44378</v>
      </c>
      <c r="J367">
        <v>14</v>
      </c>
      <c r="K367">
        <v>0</v>
      </c>
      <c r="L367" s="1">
        <v>44287</v>
      </c>
      <c r="M367" s="3">
        <f>IF(Sales[[#This Row],[Sales Amount]] = 0, 0,N367 / F367)</f>
        <v>10</v>
      </c>
      <c r="N367" s="3">
        <v>250</v>
      </c>
      <c r="O367" s="3" t="str" cm="1">
        <f t="array" ref="O367" xml:space="preserve"> _xlfn.SWITCH(Sales[[#This Row],[Subscription Type]],"Basic", "10",,"Premium","10","Business","25","Enterprise","27")</f>
        <v>27</v>
      </c>
      <c r="P367" s="3">
        <f xml:space="preserve"> IF(Sales[[#This Row],[Number of Users]]-Sales[[#This Row],[Licenses Bought]] &gt; 0,Sales[[#This Row],[Number of Users]]-Sales[[#This Row],[Licenses Bought]],0)</f>
        <v>6</v>
      </c>
      <c r="Q367" s="3">
        <f>IF(Sales[[#This Row],[Sales Month]]=MAX(Sales[Sales Month]),Sales[[#This Row],[Upsell $ Per Non-Paying User]]*Sales[[#This Row],[Non-Paying Users]],0)</f>
        <v>0</v>
      </c>
      <c r="R367" s="3" t="str" cm="1">
        <f t="array" ref="R367" xml:space="preserve"> _xlfn.IFS(Sales[[#This Row],[Current Upsell $]]=0," ",Sales[[#This Row],[Current Upsell $]]&gt;=400,"high",Sales[[#This Row],[Current Upsell $]]&gt;=100,"medium",Sales[[#This Row],[Current Upsell $]]&lt;100,"low")</f>
        <v xml:space="preserve"> </v>
      </c>
      <c r="S367" s="3" t="str">
        <f xml:space="preserve"> IF(Sales[[#This Row],[Current Upsell $]]&gt;0,_xlfn.CONCAT(Sales[[#This Row],[Subscription Type]],"  ",Sales[[#This Row],[Upsell Priority]],"  ",TEXT(Sales[[#This Row],[Current Upsell $]],"$#"))," ")</f>
        <v xml:space="preserve"> </v>
      </c>
      <c r="T367" s="3"/>
      <c r="U367" s="1"/>
    </row>
    <row r="368" spans="1:21" x14ac:dyDescent="0.3">
      <c r="A368">
        <v>100028</v>
      </c>
      <c r="B368" t="s">
        <v>0</v>
      </c>
      <c r="D368" s="1"/>
      <c r="E368" s="1"/>
      <c r="F368" s="3">
        <v>25</v>
      </c>
      <c r="G368" s="3">
        <v>31</v>
      </c>
      <c r="H368" s="1">
        <v>43952</v>
      </c>
      <c r="I368" s="1">
        <v>44378</v>
      </c>
      <c r="J368">
        <v>14</v>
      </c>
      <c r="K368">
        <v>0</v>
      </c>
      <c r="L368" s="1">
        <v>44317</v>
      </c>
      <c r="M368" s="3">
        <f>IF(Sales[[#This Row],[Sales Amount]] = 0, 0,N368 / F368)</f>
        <v>10</v>
      </c>
      <c r="N368" s="3">
        <v>250</v>
      </c>
      <c r="O368" s="3" t="str" cm="1">
        <f t="array" ref="O368" xml:space="preserve"> _xlfn.SWITCH(Sales[[#This Row],[Subscription Type]],"Basic", "10",,"Premium","10","Business","25","Enterprise","27")</f>
        <v>27</v>
      </c>
      <c r="P368" s="3">
        <f xml:space="preserve"> IF(Sales[[#This Row],[Number of Users]]-Sales[[#This Row],[Licenses Bought]] &gt; 0,Sales[[#This Row],[Number of Users]]-Sales[[#This Row],[Licenses Bought]],0)</f>
        <v>6</v>
      </c>
      <c r="Q368" s="3">
        <f>IF(Sales[[#This Row],[Sales Month]]=MAX(Sales[Sales Month]),Sales[[#This Row],[Upsell $ Per Non-Paying User]]*Sales[[#This Row],[Non-Paying Users]],0)</f>
        <v>0</v>
      </c>
      <c r="R368" s="3" t="str" cm="1">
        <f t="array" ref="R368" xml:space="preserve"> _xlfn.IFS(Sales[[#This Row],[Current Upsell $]]=0," ",Sales[[#This Row],[Current Upsell $]]&gt;=400,"high",Sales[[#This Row],[Current Upsell $]]&gt;=100,"medium",Sales[[#This Row],[Current Upsell $]]&lt;100,"low")</f>
        <v xml:space="preserve"> </v>
      </c>
      <c r="S368" s="3" t="str">
        <f xml:space="preserve"> IF(Sales[[#This Row],[Current Upsell $]]&gt;0,_xlfn.CONCAT(Sales[[#This Row],[Subscription Type]],"  ",Sales[[#This Row],[Upsell Priority]],"  ",TEXT(Sales[[#This Row],[Current Upsell $]],"$#"))," ")</f>
        <v xml:space="preserve"> </v>
      </c>
      <c r="T368" s="3"/>
      <c r="U368" s="1"/>
    </row>
    <row r="369" spans="1:21" x14ac:dyDescent="0.3">
      <c r="A369">
        <v>100028</v>
      </c>
      <c r="B369" t="s">
        <v>0</v>
      </c>
      <c r="D369" s="1"/>
      <c r="E369" s="1"/>
      <c r="F369" s="3">
        <v>25</v>
      </c>
      <c r="G369" s="3">
        <v>32</v>
      </c>
      <c r="H369" s="1">
        <v>43952</v>
      </c>
      <c r="I369" s="1">
        <v>44378</v>
      </c>
      <c r="J369">
        <v>14</v>
      </c>
      <c r="K369">
        <v>0</v>
      </c>
      <c r="L369" s="1">
        <v>44348</v>
      </c>
      <c r="M369" s="3">
        <f>IF(Sales[[#This Row],[Sales Amount]] = 0, 0,N369 / F369)</f>
        <v>10</v>
      </c>
      <c r="N369" s="3">
        <v>250</v>
      </c>
      <c r="O369" s="3" t="str" cm="1">
        <f t="array" ref="O369" xml:space="preserve"> _xlfn.SWITCH(Sales[[#This Row],[Subscription Type]],"Basic", "10",,"Premium","10","Business","25","Enterprise","27")</f>
        <v>27</v>
      </c>
      <c r="P369" s="3">
        <f xml:space="preserve"> IF(Sales[[#This Row],[Number of Users]]-Sales[[#This Row],[Licenses Bought]] &gt; 0,Sales[[#This Row],[Number of Users]]-Sales[[#This Row],[Licenses Bought]],0)</f>
        <v>7</v>
      </c>
      <c r="Q369" s="3">
        <f>IF(Sales[[#This Row],[Sales Month]]=MAX(Sales[Sales Month]),Sales[[#This Row],[Upsell $ Per Non-Paying User]]*Sales[[#This Row],[Non-Paying Users]],0)</f>
        <v>189</v>
      </c>
      <c r="R369" s="3" t="str" cm="1">
        <f t="array" ref="R369" xml:space="preserve"> _xlfn.IFS(Sales[[#This Row],[Current Upsell $]]=0," ",Sales[[#This Row],[Current Upsell $]]&gt;=400,"high",Sales[[#This Row],[Current Upsell $]]&gt;=100,"medium",Sales[[#This Row],[Current Upsell $]]&lt;100,"low")</f>
        <v>medium</v>
      </c>
      <c r="S369" s="3" t="str">
        <f xml:space="preserve"> IF(Sales[[#This Row],[Current Upsell $]]&gt;0,_xlfn.CONCAT(Sales[[#This Row],[Subscription Type]],"  ",Sales[[#This Row],[Upsell Priority]],"  ",TEXT(Sales[[#This Row],[Current Upsell $]],"$#"))," ")</f>
        <v>Premium  medium  $189</v>
      </c>
      <c r="T369" s="3"/>
      <c r="U369" s="1"/>
    </row>
    <row r="370" spans="1:21" x14ac:dyDescent="0.3">
      <c r="A370">
        <v>100029</v>
      </c>
      <c r="B370" t="s">
        <v>3</v>
      </c>
      <c r="F370" s="3">
        <v>0</v>
      </c>
      <c r="G370" s="3">
        <v>9</v>
      </c>
      <c r="H370" s="1">
        <v>43952</v>
      </c>
      <c r="I370" s="1">
        <v>43983</v>
      </c>
      <c r="J370">
        <v>1</v>
      </c>
      <c r="K370">
        <v>12</v>
      </c>
      <c r="L370" s="1">
        <v>43952</v>
      </c>
      <c r="M370" s="3">
        <f>IF(Sales[[#This Row],[Sales Amount]] = 0, 0,N370 / F370)</f>
        <v>0</v>
      </c>
      <c r="N370" s="3">
        <v>0</v>
      </c>
      <c r="O370" s="3" t="str" cm="1">
        <f t="array" ref="O370" xml:space="preserve"> _xlfn.SWITCH(Sales[[#This Row],[Subscription Type]],"Basic", "10",,"Premium","10","Business","25","Enterprise","27")</f>
        <v>10</v>
      </c>
      <c r="P370" s="3">
        <f xml:space="preserve"> IF(Sales[[#This Row],[Number of Users]]-Sales[[#This Row],[Licenses Bought]] &gt; 0,Sales[[#This Row],[Number of Users]]-Sales[[#This Row],[Licenses Bought]],0)</f>
        <v>9</v>
      </c>
      <c r="Q370" s="3">
        <f>IF(Sales[[#This Row],[Sales Month]]=MAX(Sales[Sales Month]),Sales[[#This Row],[Upsell $ Per Non-Paying User]]*Sales[[#This Row],[Non-Paying Users]],0)</f>
        <v>0</v>
      </c>
      <c r="R370" s="3" t="str" cm="1">
        <f t="array" ref="R370" xml:space="preserve"> _xlfn.IFS(Sales[[#This Row],[Current Upsell $]]=0," ",Sales[[#This Row],[Current Upsell $]]&gt;=400,"high",Sales[[#This Row],[Current Upsell $]]&gt;=100,"medium",Sales[[#This Row],[Current Upsell $]]&lt;100,"low")</f>
        <v xml:space="preserve"> </v>
      </c>
      <c r="S370" s="3" t="str">
        <f xml:space="preserve"> IF(Sales[[#This Row],[Current Upsell $]]&gt;0,_xlfn.CONCAT(Sales[[#This Row],[Subscription Type]],"  ",Sales[[#This Row],[Upsell Priority]],"  ",TEXT(Sales[[#This Row],[Current Upsell $]],"$#"))," ")</f>
        <v xml:space="preserve"> </v>
      </c>
      <c r="T370" s="3"/>
      <c r="U370" s="1"/>
    </row>
    <row r="371" spans="1:21" x14ac:dyDescent="0.3">
      <c r="A371">
        <v>100029</v>
      </c>
      <c r="B371" t="s">
        <v>3</v>
      </c>
      <c r="F371" s="3">
        <v>0</v>
      </c>
      <c r="G371" s="3">
        <v>8</v>
      </c>
      <c r="H371" s="1">
        <v>43952</v>
      </c>
      <c r="I371" s="1">
        <v>43983</v>
      </c>
      <c r="J371">
        <v>1</v>
      </c>
      <c r="K371">
        <v>12</v>
      </c>
      <c r="L371" s="1">
        <v>43983</v>
      </c>
      <c r="M371" s="3">
        <f>IF(Sales[[#This Row],[Sales Amount]] = 0, 0,N371 / F371)</f>
        <v>0</v>
      </c>
      <c r="N371" s="3">
        <v>0</v>
      </c>
      <c r="O371" s="3" t="str" cm="1">
        <f t="array" ref="O371" xml:space="preserve"> _xlfn.SWITCH(Sales[[#This Row],[Subscription Type]],"Basic", "10",,"Premium","10","Business","25","Enterprise","27")</f>
        <v>10</v>
      </c>
      <c r="P371" s="3">
        <f xml:space="preserve"> IF(Sales[[#This Row],[Number of Users]]-Sales[[#This Row],[Licenses Bought]] &gt; 0,Sales[[#This Row],[Number of Users]]-Sales[[#This Row],[Licenses Bought]],0)</f>
        <v>8</v>
      </c>
      <c r="Q371" s="3">
        <f>IF(Sales[[#This Row],[Sales Month]]=MAX(Sales[Sales Month]),Sales[[#This Row],[Upsell $ Per Non-Paying User]]*Sales[[#This Row],[Non-Paying Users]],0)</f>
        <v>0</v>
      </c>
      <c r="R371" s="3" t="str" cm="1">
        <f t="array" ref="R371" xml:space="preserve"> _xlfn.IFS(Sales[[#This Row],[Current Upsell $]]=0," ",Sales[[#This Row],[Current Upsell $]]&gt;=400,"high",Sales[[#This Row],[Current Upsell $]]&gt;=100,"medium",Sales[[#This Row],[Current Upsell $]]&lt;100,"low")</f>
        <v xml:space="preserve"> </v>
      </c>
      <c r="S371" s="3" t="str">
        <f xml:space="preserve"> IF(Sales[[#This Row],[Current Upsell $]]&gt;0,_xlfn.CONCAT(Sales[[#This Row],[Subscription Type]],"  ",Sales[[#This Row],[Upsell Priority]],"  ",TEXT(Sales[[#This Row],[Current Upsell $]],"$#"))," ")</f>
        <v xml:space="preserve"> </v>
      </c>
      <c r="T371" s="3"/>
      <c r="U371" s="1"/>
    </row>
    <row r="372" spans="1:21" x14ac:dyDescent="0.3">
      <c r="A372">
        <v>100030</v>
      </c>
      <c r="B372" t="s">
        <v>3</v>
      </c>
      <c r="F372" s="3">
        <v>0</v>
      </c>
      <c r="G372" s="3">
        <v>8</v>
      </c>
      <c r="H372" s="1">
        <v>43952</v>
      </c>
      <c r="I372" s="1">
        <v>44378</v>
      </c>
      <c r="J372">
        <v>14</v>
      </c>
      <c r="K372">
        <v>0</v>
      </c>
      <c r="L372" s="1">
        <v>43952</v>
      </c>
      <c r="M372" s="3">
        <f>IF(Sales[[#This Row],[Sales Amount]] = 0, 0,N372 / F372)</f>
        <v>0</v>
      </c>
      <c r="N372" s="3">
        <v>0</v>
      </c>
      <c r="O372" s="3" t="str" cm="1">
        <f t="array" ref="O372" xml:space="preserve"> _xlfn.SWITCH(Sales[[#This Row],[Subscription Type]],"Basic", "10",,"Premium","10","Business","25","Enterprise","27")</f>
        <v>10</v>
      </c>
      <c r="P372" s="3">
        <f xml:space="preserve"> IF(Sales[[#This Row],[Number of Users]]-Sales[[#This Row],[Licenses Bought]] &gt; 0,Sales[[#This Row],[Number of Users]]-Sales[[#This Row],[Licenses Bought]],0)</f>
        <v>8</v>
      </c>
      <c r="Q372" s="3">
        <f>IF(Sales[[#This Row],[Sales Month]]=MAX(Sales[Sales Month]),Sales[[#This Row],[Upsell $ Per Non-Paying User]]*Sales[[#This Row],[Non-Paying Users]],0)</f>
        <v>0</v>
      </c>
      <c r="R372" s="3" t="str" cm="1">
        <f t="array" ref="R372" xml:space="preserve"> _xlfn.IFS(Sales[[#This Row],[Current Upsell $]]=0," ",Sales[[#This Row],[Current Upsell $]]&gt;=400,"high",Sales[[#This Row],[Current Upsell $]]&gt;=100,"medium",Sales[[#This Row],[Current Upsell $]]&lt;100,"low")</f>
        <v xml:space="preserve"> </v>
      </c>
      <c r="S372" s="3" t="str">
        <f xml:space="preserve"> IF(Sales[[#This Row],[Current Upsell $]]&gt;0,_xlfn.CONCAT(Sales[[#This Row],[Subscription Type]],"  ",Sales[[#This Row],[Upsell Priority]],"  ",TEXT(Sales[[#This Row],[Current Upsell $]],"$#"))," ")</f>
        <v xml:space="preserve"> </v>
      </c>
      <c r="T372" s="3"/>
      <c r="U372" s="1"/>
    </row>
    <row r="373" spans="1:21" x14ac:dyDescent="0.3">
      <c r="A373">
        <v>100030</v>
      </c>
      <c r="B373" t="s">
        <v>3</v>
      </c>
      <c r="F373" s="3">
        <v>0</v>
      </c>
      <c r="G373" s="3">
        <v>7</v>
      </c>
      <c r="H373" s="1">
        <v>43952</v>
      </c>
      <c r="I373" s="1">
        <v>44378</v>
      </c>
      <c r="J373">
        <v>14</v>
      </c>
      <c r="K373">
        <v>0</v>
      </c>
      <c r="L373" s="1">
        <v>43983</v>
      </c>
      <c r="M373" s="3">
        <f>IF(Sales[[#This Row],[Sales Amount]] = 0, 0,N373 / F373)</f>
        <v>0</v>
      </c>
      <c r="N373" s="3">
        <v>0</v>
      </c>
      <c r="O373" s="3" t="str" cm="1">
        <f t="array" ref="O373" xml:space="preserve"> _xlfn.SWITCH(Sales[[#This Row],[Subscription Type]],"Basic", "10",,"Premium","10","Business","25","Enterprise","27")</f>
        <v>10</v>
      </c>
      <c r="P373" s="3">
        <f xml:space="preserve"> IF(Sales[[#This Row],[Number of Users]]-Sales[[#This Row],[Licenses Bought]] &gt; 0,Sales[[#This Row],[Number of Users]]-Sales[[#This Row],[Licenses Bought]],0)</f>
        <v>7</v>
      </c>
      <c r="Q373" s="3">
        <f>IF(Sales[[#This Row],[Sales Month]]=MAX(Sales[Sales Month]),Sales[[#This Row],[Upsell $ Per Non-Paying User]]*Sales[[#This Row],[Non-Paying Users]],0)</f>
        <v>0</v>
      </c>
      <c r="R373" s="3" t="str" cm="1">
        <f t="array" ref="R373" xml:space="preserve"> _xlfn.IFS(Sales[[#This Row],[Current Upsell $]]=0," ",Sales[[#This Row],[Current Upsell $]]&gt;=400,"high",Sales[[#This Row],[Current Upsell $]]&gt;=100,"medium",Sales[[#This Row],[Current Upsell $]]&lt;100,"low")</f>
        <v xml:space="preserve"> </v>
      </c>
      <c r="S373" s="3" t="str">
        <f xml:space="preserve"> IF(Sales[[#This Row],[Current Upsell $]]&gt;0,_xlfn.CONCAT(Sales[[#This Row],[Subscription Type]],"  ",Sales[[#This Row],[Upsell Priority]],"  ",TEXT(Sales[[#This Row],[Current Upsell $]],"$#"))," ")</f>
        <v xml:space="preserve"> </v>
      </c>
      <c r="T373" s="3"/>
      <c r="U373" s="1"/>
    </row>
    <row r="374" spans="1:21" x14ac:dyDescent="0.3">
      <c r="A374">
        <v>100030</v>
      </c>
      <c r="B374" t="s">
        <v>3</v>
      </c>
      <c r="F374" s="3">
        <v>0</v>
      </c>
      <c r="G374" s="3">
        <v>9</v>
      </c>
      <c r="H374" s="1">
        <v>43952</v>
      </c>
      <c r="I374" s="1">
        <v>44378</v>
      </c>
      <c r="J374">
        <v>14</v>
      </c>
      <c r="K374">
        <v>0</v>
      </c>
      <c r="L374" s="1">
        <v>44013</v>
      </c>
      <c r="M374" s="3">
        <f>IF(Sales[[#This Row],[Sales Amount]] = 0, 0,N374 / F374)</f>
        <v>0</v>
      </c>
      <c r="N374" s="3">
        <v>0</v>
      </c>
      <c r="O374" s="3" t="str" cm="1">
        <f t="array" ref="O374" xml:space="preserve"> _xlfn.SWITCH(Sales[[#This Row],[Subscription Type]],"Basic", "10",,"Premium","10","Business","25","Enterprise","27")</f>
        <v>10</v>
      </c>
      <c r="P374" s="3">
        <f xml:space="preserve"> IF(Sales[[#This Row],[Number of Users]]-Sales[[#This Row],[Licenses Bought]] &gt; 0,Sales[[#This Row],[Number of Users]]-Sales[[#This Row],[Licenses Bought]],0)</f>
        <v>9</v>
      </c>
      <c r="Q374" s="3">
        <f>IF(Sales[[#This Row],[Sales Month]]=MAX(Sales[Sales Month]),Sales[[#This Row],[Upsell $ Per Non-Paying User]]*Sales[[#This Row],[Non-Paying Users]],0)</f>
        <v>0</v>
      </c>
      <c r="R374" s="3" t="str" cm="1">
        <f t="array" ref="R374" xml:space="preserve"> _xlfn.IFS(Sales[[#This Row],[Current Upsell $]]=0," ",Sales[[#This Row],[Current Upsell $]]&gt;=400,"high",Sales[[#This Row],[Current Upsell $]]&gt;=100,"medium",Sales[[#This Row],[Current Upsell $]]&lt;100,"low")</f>
        <v xml:space="preserve"> </v>
      </c>
      <c r="S374" s="3" t="str">
        <f xml:space="preserve"> IF(Sales[[#This Row],[Current Upsell $]]&gt;0,_xlfn.CONCAT(Sales[[#This Row],[Subscription Type]],"  ",Sales[[#This Row],[Upsell Priority]],"  ",TEXT(Sales[[#This Row],[Current Upsell $]],"$#"))," ")</f>
        <v xml:space="preserve"> </v>
      </c>
      <c r="T374" s="3"/>
      <c r="U374" s="1"/>
    </row>
    <row r="375" spans="1:21" x14ac:dyDescent="0.3">
      <c r="A375">
        <v>100030</v>
      </c>
      <c r="B375" t="s">
        <v>3</v>
      </c>
      <c r="F375" s="3">
        <v>0</v>
      </c>
      <c r="G375" s="3">
        <v>8</v>
      </c>
      <c r="H375" s="1">
        <v>43952</v>
      </c>
      <c r="I375" s="1">
        <v>44378</v>
      </c>
      <c r="J375">
        <v>14</v>
      </c>
      <c r="K375">
        <v>0</v>
      </c>
      <c r="L375" s="1">
        <v>44044</v>
      </c>
      <c r="M375" s="3">
        <f>IF(Sales[[#This Row],[Sales Amount]] = 0, 0,N375 / F375)</f>
        <v>0</v>
      </c>
      <c r="N375" s="3">
        <v>0</v>
      </c>
      <c r="O375" s="3" t="str" cm="1">
        <f t="array" ref="O375" xml:space="preserve"> _xlfn.SWITCH(Sales[[#This Row],[Subscription Type]],"Basic", "10",,"Premium","10","Business","25","Enterprise","27")</f>
        <v>10</v>
      </c>
      <c r="P375" s="3">
        <f xml:space="preserve"> IF(Sales[[#This Row],[Number of Users]]-Sales[[#This Row],[Licenses Bought]] &gt; 0,Sales[[#This Row],[Number of Users]]-Sales[[#This Row],[Licenses Bought]],0)</f>
        <v>8</v>
      </c>
      <c r="Q375" s="3">
        <f>IF(Sales[[#This Row],[Sales Month]]=MAX(Sales[Sales Month]),Sales[[#This Row],[Upsell $ Per Non-Paying User]]*Sales[[#This Row],[Non-Paying Users]],0)</f>
        <v>0</v>
      </c>
      <c r="R375" s="3" t="str" cm="1">
        <f t="array" ref="R375" xml:space="preserve"> _xlfn.IFS(Sales[[#This Row],[Current Upsell $]]=0," ",Sales[[#This Row],[Current Upsell $]]&gt;=400,"high",Sales[[#This Row],[Current Upsell $]]&gt;=100,"medium",Sales[[#This Row],[Current Upsell $]]&lt;100,"low")</f>
        <v xml:space="preserve"> </v>
      </c>
      <c r="S375" s="3" t="str">
        <f xml:space="preserve"> IF(Sales[[#This Row],[Current Upsell $]]&gt;0,_xlfn.CONCAT(Sales[[#This Row],[Subscription Type]],"  ",Sales[[#This Row],[Upsell Priority]],"  ",TEXT(Sales[[#This Row],[Current Upsell $]],"$#"))," ")</f>
        <v xml:space="preserve"> </v>
      </c>
      <c r="T375" s="3"/>
      <c r="U375" s="1"/>
    </row>
    <row r="376" spans="1:21" x14ac:dyDescent="0.3">
      <c r="A376">
        <v>100030</v>
      </c>
      <c r="B376" t="s">
        <v>3</v>
      </c>
      <c r="F376" s="3">
        <v>0</v>
      </c>
      <c r="G376" s="3">
        <v>7</v>
      </c>
      <c r="H376" s="1">
        <v>43952</v>
      </c>
      <c r="I376" s="1">
        <v>44378</v>
      </c>
      <c r="J376">
        <v>14</v>
      </c>
      <c r="K376">
        <v>0</v>
      </c>
      <c r="L376" s="1">
        <v>44075</v>
      </c>
      <c r="M376" s="3">
        <f>IF(Sales[[#This Row],[Sales Amount]] = 0, 0,N376 / F376)</f>
        <v>0</v>
      </c>
      <c r="N376" s="3">
        <v>0</v>
      </c>
      <c r="O376" s="3" t="str" cm="1">
        <f t="array" ref="O376" xml:space="preserve"> _xlfn.SWITCH(Sales[[#This Row],[Subscription Type]],"Basic", "10",,"Premium","10","Business","25","Enterprise","27")</f>
        <v>10</v>
      </c>
      <c r="P376" s="3">
        <f xml:space="preserve"> IF(Sales[[#This Row],[Number of Users]]-Sales[[#This Row],[Licenses Bought]] &gt; 0,Sales[[#This Row],[Number of Users]]-Sales[[#This Row],[Licenses Bought]],0)</f>
        <v>7</v>
      </c>
      <c r="Q376" s="3">
        <f>IF(Sales[[#This Row],[Sales Month]]=MAX(Sales[Sales Month]),Sales[[#This Row],[Upsell $ Per Non-Paying User]]*Sales[[#This Row],[Non-Paying Users]],0)</f>
        <v>0</v>
      </c>
      <c r="R376" s="3" t="str" cm="1">
        <f t="array" ref="R376" xml:space="preserve"> _xlfn.IFS(Sales[[#This Row],[Current Upsell $]]=0," ",Sales[[#This Row],[Current Upsell $]]&gt;=400,"high",Sales[[#This Row],[Current Upsell $]]&gt;=100,"medium",Sales[[#This Row],[Current Upsell $]]&lt;100,"low")</f>
        <v xml:space="preserve"> </v>
      </c>
      <c r="S376" s="3" t="str">
        <f xml:space="preserve"> IF(Sales[[#This Row],[Current Upsell $]]&gt;0,_xlfn.CONCAT(Sales[[#This Row],[Subscription Type]],"  ",Sales[[#This Row],[Upsell Priority]],"  ",TEXT(Sales[[#This Row],[Current Upsell $]],"$#"))," ")</f>
        <v xml:space="preserve"> </v>
      </c>
      <c r="T376" s="3"/>
      <c r="U376" s="1"/>
    </row>
    <row r="377" spans="1:21" x14ac:dyDescent="0.3">
      <c r="A377">
        <v>100030</v>
      </c>
      <c r="B377" t="s">
        <v>3</v>
      </c>
      <c r="F377" s="3">
        <v>0</v>
      </c>
      <c r="G377" s="3">
        <v>7</v>
      </c>
      <c r="H377" s="1">
        <v>43952</v>
      </c>
      <c r="I377" s="1">
        <v>44378</v>
      </c>
      <c r="J377">
        <v>14</v>
      </c>
      <c r="K377">
        <v>0</v>
      </c>
      <c r="L377" s="1">
        <v>44105</v>
      </c>
      <c r="M377" s="3">
        <f>IF(Sales[[#This Row],[Sales Amount]] = 0, 0,N377 / F377)</f>
        <v>0</v>
      </c>
      <c r="N377" s="3">
        <v>0</v>
      </c>
      <c r="O377" s="3" t="str" cm="1">
        <f t="array" ref="O377" xml:space="preserve"> _xlfn.SWITCH(Sales[[#This Row],[Subscription Type]],"Basic", "10",,"Premium","10","Business","25","Enterprise","27")</f>
        <v>10</v>
      </c>
      <c r="P377" s="3">
        <f xml:space="preserve"> IF(Sales[[#This Row],[Number of Users]]-Sales[[#This Row],[Licenses Bought]] &gt; 0,Sales[[#This Row],[Number of Users]]-Sales[[#This Row],[Licenses Bought]],0)</f>
        <v>7</v>
      </c>
      <c r="Q377" s="3">
        <f>IF(Sales[[#This Row],[Sales Month]]=MAX(Sales[Sales Month]),Sales[[#This Row],[Upsell $ Per Non-Paying User]]*Sales[[#This Row],[Non-Paying Users]],0)</f>
        <v>0</v>
      </c>
      <c r="R377" s="3" t="str" cm="1">
        <f t="array" ref="R377" xml:space="preserve"> _xlfn.IFS(Sales[[#This Row],[Current Upsell $]]=0," ",Sales[[#This Row],[Current Upsell $]]&gt;=400,"high",Sales[[#This Row],[Current Upsell $]]&gt;=100,"medium",Sales[[#This Row],[Current Upsell $]]&lt;100,"low")</f>
        <v xml:space="preserve"> </v>
      </c>
      <c r="S377" s="3" t="str">
        <f xml:space="preserve"> IF(Sales[[#This Row],[Current Upsell $]]&gt;0,_xlfn.CONCAT(Sales[[#This Row],[Subscription Type]],"  ",Sales[[#This Row],[Upsell Priority]],"  ",TEXT(Sales[[#This Row],[Current Upsell $]],"$#"))," ")</f>
        <v xml:space="preserve"> </v>
      </c>
      <c r="T377" s="3"/>
      <c r="U377" s="1"/>
    </row>
    <row r="378" spans="1:21" x14ac:dyDescent="0.3">
      <c r="A378">
        <v>100030</v>
      </c>
      <c r="B378" t="s">
        <v>3</v>
      </c>
      <c r="F378" s="3">
        <v>0</v>
      </c>
      <c r="G378" s="3">
        <v>9</v>
      </c>
      <c r="H378" s="1">
        <v>43952</v>
      </c>
      <c r="I378" s="1">
        <v>44378</v>
      </c>
      <c r="J378">
        <v>14</v>
      </c>
      <c r="K378">
        <v>0</v>
      </c>
      <c r="L378" s="1">
        <v>44136</v>
      </c>
      <c r="M378" s="3">
        <f>IF(Sales[[#This Row],[Sales Amount]] = 0, 0,N378 / F378)</f>
        <v>0</v>
      </c>
      <c r="N378" s="3">
        <v>0</v>
      </c>
      <c r="O378" s="3" t="str" cm="1">
        <f t="array" ref="O378" xml:space="preserve"> _xlfn.SWITCH(Sales[[#This Row],[Subscription Type]],"Basic", "10",,"Premium","10","Business","25","Enterprise","27")</f>
        <v>10</v>
      </c>
      <c r="P378" s="3">
        <f xml:space="preserve"> IF(Sales[[#This Row],[Number of Users]]-Sales[[#This Row],[Licenses Bought]] &gt; 0,Sales[[#This Row],[Number of Users]]-Sales[[#This Row],[Licenses Bought]],0)</f>
        <v>9</v>
      </c>
      <c r="Q378" s="3">
        <f>IF(Sales[[#This Row],[Sales Month]]=MAX(Sales[Sales Month]),Sales[[#This Row],[Upsell $ Per Non-Paying User]]*Sales[[#This Row],[Non-Paying Users]],0)</f>
        <v>0</v>
      </c>
      <c r="R378" s="3" t="str" cm="1">
        <f t="array" ref="R378" xml:space="preserve"> _xlfn.IFS(Sales[[#This Row],[Current Upsell $]]=0," ",Sales[[#This Row],[Current Upsell $]]&gt;=400,"high",Sales[[#This Row],[Current Upsell $]]&gt;=100,"medium",Sales[[#This Row],[Current Upsell $]]&lt;100,"low")</f>
        <v xml:space="preserve"> </v>
      </c>
      <c r="S378" s="3" t="str">
        <f xml:space="preserve"> IF(Sales[[#This Row],[Current Upsell $]]&gt;0,_xlfn.CONCAT(Sales[[#This Row],[Subscription Type]],"  ",Sales[[#This Row],[Upsell Priority]],"  ",TEXT(Sales[[#This Row],[Current Upsell $]],"$#"))," ")</f>
        <v xml:space="preserve"> </v>
      </c>
      <c r="T378" s="3"/>
      <c r="U378" s="1"/>
    </row>
    <row r="379" spans="1:21" x14ac:dyDescent="0.3">
      <c r="A379">
        <v>100030</v>
      </c>
      <c r="B379" t="s">
        <v>3</v>
      </c>
      <c r="F379" s="3">
        <v>0</v>
      </c>
      <c r="G379" s="3">
        <v>9</v>
      </c>
      <c r="H379" s="1">
        <v>43952</v>
      </c>
      <c r="I379" s="1">
        <v>44378</v>
      </c>
      <c r="J379">
        <v>14</v>
      </c>
      <c r="K379">
        <v>0</v>
      </c>
      <c r="L379" s="1">
        <v>44166</v>
      </c>
      <c r="M379" s="3">
        <f>IF(Sales[[#This Row],[Sales Amount]] = 0, 0,N379 / F379)</f>
        <v>0</v>
      </c>
      <c r="N379" s="3">
        <v>0</v>
      </c>
      <c r="O379" s="3" t="str" cm="1">
        <f t="array" ref="O379" xml:space="preserve"> _xlfn.SWITCH(Sales[[#This Row],[Subscription Type]],"Basic", "10",,"Premium","10","Business","25","Enterprise","27")</f>
        <v>10</v>
      </c>
      <c r="P379" s="3">
        <f xml:space="preserve"> IF(Sales[[#This Row],[Number of Users]]-Sales[[#This Row],[Licenses Bought]] &gt; 0,Sales[[#This Row],[Number of Users]]-Sales[[#This Row],[Licenses Bought]],0)</f>
        <v>9</v>
      </c>
      <c r="Q379" s="3">
        <f>IF(Sales[[#This Row],[Sales Month]]=MAX(Sales[Sales Month]),Sales[[#This Row],[Upsell $ Per Non-Paying User]]*Sales[[#This Row],[Non-Paying Users]],0)</f>
        <v>0</v>
      </c>
      <c r="R379" s="3" t="str" cm="1">
        <f t="array" ref="R379" xml:space="preserve"> _xlfn.IFS(Sales[[#This Row],[Current Upsell $]]=0," ",Sales[[#This Row],[Current Upsell $]]&gt;=400,"high",Sales[[#This Row],[Current Upsell $]]&gt;=100,"medium",Sales[[#This Row],[Current Upsell $]]&lt;100,"low")</f>
        <v xml:space="preserve"> </v>
      </c>
      <c r="S379" s="3" t="str">
        <f xml:space="preserve"> IF(Sales[[#This Row],[Current Upsell $]]&gt;0,_xlfn.CONCAT(Sales[[#This Row],[Subscription Type]],"  ",Sales[[#This Row],[Upsell Priority]],"  ",TEXT(Sales[[#This Row],[Current Upsell $]],"$#"))," ")</f>
        <v xml:space="preserve"> </v>
      </c>
      <c r="T379" s="3"/>
      <c r="U379" s="1"/>
    </row>
    <row r="380" spans="1:21" x14ac:dyDescent="0.3">
      <c r="A380">
        <v>100030</v>
      </c>
      <c r="B380" t="s">
        <v>3</v>
      </c>
      <c r="F380" s="3">
        <v>0</v>
      </c>
      <c r="G380" s="3">
        <v>8</v>
      </c>
      <c r="H380" s="1">
        <v>43952</v>
      </c>
      <c r="I380" s="1">
        <v>44378</v>
      </c>
      <c r="J380">
        <v>14</v>
      </c>
      <c r="K380">
        <v>0</v>
      </c>
      <c r="L380" s="1">
        <v>44197</v>
      </c>
      <c r="M380" s="3">
        <f>IF(Sales[[#This Row],[Sales Amount]] = 0, 0,N380 / F380)</f>
        <v>0</v>
      </c>
      <c r="N380" s="3">
        <v>0</v>
      </c>
      <c r="O380" s="3" t="str" cm="1">
        <f t="array" ref="O380" xml:space="preserve"> _xlfn.SWITCH(Sales[[#This Row],[Subscription Type]],"Basic", "10",,"Premium","10","Business","25","Enterprise","27")</f>
        <v>10</v>
      </c>
      <c r="P380" s="3">
        <f xml:space="preserve"> IF(Sales[[#This Row],[Number of Users]]-Sales[[#This Row],[Licenses Bought]] &gt; 0,Sales[[#This Row],[Number of Users]]-Sales[[#This Row],[Licenses Bought]],0)</f>
        <v>8</v>
      </c>
      <c r="Q380" s="3">
        <f>IF(Sales[[#This Row],[Sales Month]]=MAX(Sales[Sales Month]),Sales[[#This Row],[Upsell $ Per Non-Paying User]]*Sales[[#This Row],[Non-Paying Users]],0)</f>
        <v>0</v>
      </c>
      <c r="R380" s="3" t="str" cm="1">
        <f t="array" ref="R380" xml:space="preserve"> _xlfn.IFS(Sales[[#This Row],[Current Upsell $]]=0," ",Sales[[#This Row],[Current Upsell $]]&gt;=400,"high",Sales[[#This Row],[Current Upsell $]]&gt;=100,"medium",Sales[[#This Row],[Current Upsell $]]&lt;100,"low")</f>
        <v xml:space="preserve"> </v>
      </c>
      <c r="S380" s="3" t="str">
        <f xml:space="preserve"> IF(Sales[[#This Row],[Current Upsell $]]&gt;0,_xlfn.CONCAT(Sales[[#This Row],[Subscription Type]],"  ",Sales[[#This Row],[Upsell Priority]],"  ",TEXT(Sales[[#This Row],[Current Upsell $]],"$#"))," ")</f>
        <v xml:space="preserve"> </v>
      </c>
      <c r="T380" s="3"/>
      <c r="U380" s="1"/>
    </row>
    <row r="381" spans="1:21" x14ac:dyDescent="0.3">
      <c r="A381">
        <v>100030</v>
      </c>
      <c r="B381" t="s">
        <v>3</v>
      </c>
      <c r="F381" s="3">
        <v>0</v>
      </c>
      <c r="G381" s="3">
        <v>8</v>
      </c>
      <c r="H381" s="1">
        <v>43952</v>
      </c>
      <c r="I381" s="1">
        <v>44378</v>
      </c>
      <c r="J381">
        <v>14</v>
      </c>
      <c r="K381">
        <v>0</v>
      </c>
      <c r="L381" s="1">
        <v>44228</v>
      </c>
      <c r="M381" s="3">
        <f>IF(Sales[[#This Row],[Sales Amount]] = 0, 0,N381 / F381)</f>
        <v>0</v>
      </c>
      <c r="N381" s="3">
        <v>0</v>
      </c>
      <c r="O381" s="3" t="str" cm="1">
        <f t="array" ref="O381" xml:space="preserve"> _xlfn.SWITCH(Sales[[#This Row],[Subscription Type]],"Basic", "10",,"Premium","10","Business","25","Enterprise","27")</f>
        <v>10</v>
      </c>
      <c r="P381" s="3">
        <f xml:space="preserve"> IF(Sales[[#This Row],[Number of Users]]-Sales[[#This Row],[Licenses Bought]] &gt; 0,Sales[[#This Row],[Number of Users]]-Sales[[#This Row],[Licenses Bought]],0)</f>
        <v>8</v>
      </c>
      <c r="Q381" s="3">
        <f>IF(Sales[[#This Row],[Sales Month]]=MAX(Sales[Sales Month]),Sales[[#This Row],[Upsell $ Per Non-Paying User]]*Sales[[#This Row],[Non-Paying Users]],0)</f>
        <v>0</v>
      </c>
      <c r="R381" s="3" t="str" cm="1">
        <f t="array" ref="R381" xml:space="preserve"> _xlfn.IFS(Sales[[#This Row],[Current Upsell $]]=0," ",Sales[[#This Row],[Current Upsell $]]&gt;=400,"high",Sales[[#This Row],[Current Upsell $]]&gt;=100,"medium",Sales[[#This Row],[Current Upsell $]]&lt;100,"low")</f>
        <v xml:space="preserve"> </v>
      </c>
      <c r="S381" s="3" t="str">
        <f xml:space="preserve"> IF(Sales[[#This Row],[Current Upsell $]]&gt;0,_xlfn.CONCAT(Sales[[#This Row],[Subscription Type]],"  ",Sales[[#This Row],[Upsell Priority]],"  ",TEXT(Sales[[#This Row],[Current Upsell $]],"$#"))," ")</f>
        <v xml:space="preserve"> </v>
      </c>
      <c r="T381" s="3"/>
      <c r="U381" s="1"/>
    </row>
    <row r="382" spans="1:21" x14ac:dyDescent="0.3">
      <c r="A382">
        <v>100030</v>
      </c>
      <c r="B382" t="s">
        <v>3</v>
      </c>
      <c r="F382" s="3">
        <v>0</v>
      </c>
      <c r="G382" s="3">
        <v>8</v>
      </c>
      <c r="H382" s="1">
        <v>43952</v>
      </c>
      <c r="I382" s="1">
        <v>44378</v>
      </c>
      <c r="J382">
        <v>14</v>
      </c>
      <c r="K382">
        <v>0</v>
      </c>
      <c r="L382" s="1">
        <v>44256</v>
      </c>
      <c r="M382" s="3">
        <f>IF(Sales[[#This Row],[Sales Amount]] = 0, 0,N382 / F382)</f>
        <v>0</v>
      </c>
      <c r="N382" s="3">
        <v>0</v>
      </c>
      <c r="O382" s="3" t="str" cm="1">
        <f t="array" ref="O382" xml:space="preserve"> _xlfn.SWITCH(Sales[[#This Row],[Subscription Type]],"Basic", "10",,"Premium","10","Business","25","Enterprise","27")</f>
        <v>10</v>
      </c>
      <c r="P382" s="3">
        <f xml:space="preserve"> IF(Sales[[#This Row],[Number of Users]]-Sales[[#This Row],[Licenses Bought]] &gt; 0,Sales[[#This Row],[Number of Users]]-Sales[[#This Row],[Licenses Bought]],0)</f>
        <v>8</v>
      </c>
      <c r="Q382" s="3">
        <f>IF(Sales[[#This Row],[Sales Month]]=MAX(Sales[Sales Month]),Sales[[#This Row],[Upsell $ Per Non-Paying User]]*Sales[[#This Row],[Non-Paying Users]],0)</f>
        <v>0</v>
      </c>
      <c r="R382" s="3" t="str" cm="1">
        <f t="array" ref="R382" xml:space="preserve"> _xlfn.IFS(Sales[[#This Row],[Current Upsell $]]=0," ",Sales[[#This Row],[Current Upsell $]]&gt;=400,"high",Sales[[#This Row],[Current Upsell $]]&gt;=100,"medium",Sales[[#This Row],[Current Upsell $]]&lt;100,"low")</f>
        <v xml:space="preserve"> </v>
      </c>
      <c r="S382" s="3" t="str">
        <f xml:space="preserve"> IF(Sales[[#This Row],[Current Upsell $]]&gt;0,_xlfn.CONCAT(Sales[[#This Row],[Subscription Type]],"  ",Sales[[#This Row],[Upsell Priority]],"  ",TEXT(Sales[[#This Row],[Current Upsell $]],"$#"))," ")</f>
        <v xml:space="preserve"> </v>
      </c>
      <c r="T382" s="3"/>
      <c r="U382" s="1"/>
    </row>
    <row r="383" spans="1:21" x14ac:dyDescent="0.3">
      <c r="A383">
        <v>100030</v>
      </c>
      <c r="B383" t="s">
        <v>3</v>
      </c>
      <c r="F383" s="3">
        <v>0</v>
      </c>
      <c r="G383" s="3">
        <v>8</v>
      </c>
      <c r="H383" s="1">
        <v>43952</v>
      </c>
      <c r="I383" s="1">
        <v>44378</v>
      </c>
      <c r="J383">
        <v>14</v>
      </c>
      <c r="K383">
        <v>0</v>
      </c>
      <c r="L383" s="1">
        <v>44287</v>
      </c>
      <c r="M383" s="3">
        <f>IF(Sales[[#This Row],[Sales Amount]] = 0, 0,N383 / F383)</f>
        <v>0</v>
      </c>
      <c r="N383" s="3">
        <v>0</v>
      </c>
      <c r="O383" s="3" t="str" cm="1">
        <f t="array" ref="O383" xml:space="preserve"> _xlfn.SWITCH(Sales[[#This Row],[Subscription Type]],"Basic", "10",,"Premium","10","Business","25","Enterprise","27")</f>
        <v>10</v>
      </c>
      <c r="P383" s="3">
        <f xml:space="preserve"> IF(Sales[[#This Row],[Number of Users]]-Sales[[#This Row],[Licenses Bought]] &gt; 0,Sales[[#This Row],[Number of Users]]-Sales[[#This Row],[Licenses Bought]],0)</f>
        <v>8</v>
      </c>
      <c r="Q383" s="3">
        <f>IF(Sales[[#This Row],[Sales Month]]=MAX(Sales[Sales Month]),Sales[[#This Row],[Upsell $ Per Non-Paying User]]*Sales[[#This Row],[Non-Paying Users]],0)</f>
        <v>0</v>
      </c>
      <c r="R383" s="3" t="str" cm="1">
        <f t="array" ref="R383" xml:space="preserve"> _xlfn.IFS(Sales[[#This Row],[Current Upsell $]]=0," ",Sales[[#This Row],[Current Upsell $]]&gt;=400,"high",Sales[[#This Row],[Current Upsell $]]&gt;=100,"medium",Sales[[#This Row],[Current Upsell $]]&lt;100,"low")</f>
        <v xml:space="preserve"> </v>
      </c>
      <c r="S383" s="3" t="str">
        <f xml:space="preserve"> IF(Sales[[#This Row],[Current Upsell $]]&gt;0,_xlfn.CONCAT(Sales[[#This Row],[Subscription Type]],"  ",Sales[[#This Row],[Upsell Priority]],"  ",TEXT(Sales[[#This Row],[Current Upsell $]],"$#"))," ")</f>
        <v xml:space="preserve"> </v>
      </c>
      <c r="T383" s="3"/>
      <c r="U383" s="1"/>
    </row>
    <row r="384" spans="1:21" x14ac:dyDescent="0.3">
      <c r="A384">
        <v>100030</v>
      </c>
      <c r="B384" t="s">
        <v>3</v>
      </c>
      <c r="F384" s="3">
        <v>0</v>
      </c>
      <c r="G384" s="3">
        <v>9</v>
      </c>
      <c r="H384" s="1">
        <v>43952</v>
      </c>
      <c r="I384" s="1">
        <v>44378</v>
      </c>
      <c r="J384">
        <v>14</v>
      </c>
      <c r="K384">
        <v>0</v>
      </c>
      <c r="L384" s="1">
        <v>44317</v>
      </c>
      <c r="M384" s="3">
        <f>IF(Sales[[#This Row],[Sales Amount]] = 0, 0,N384 / F384)</f>
        <v>0</v>
      </c>
      <c r="N384" s="3">
        <v>0</v>
      </c>
      <c r="O384" s="3" t="str" cm="1">
        <f t="array" ref="O384" xml:space="preserve"> _xlfn.SWITCH(Sales[[#This Row],[Subscription Type]],"Basic", "10",,"Premium","10","Business","25","Enterprise","27")</f>
        <v>10</v>
      </c>
      <c r="P384" s="3">
        <f xml:space="preserve"> IF(Sales[[#This Row],[Number of Users]]-Sales[[#This Row],[Licenses Bought]] &gt; 0,Sales[[#This Row],[Number of Users]]-Sales[[#This Row],[Licenses Bought]],0)</f>
        <v>9</v>
      </c>
      <c r="Q384" s="3">
        <f>IF(Sales[[#This Row],[Sales Month]]=MAX(Sales[Sales Month]),Sales[[#This Row],[Upsell $ Per Non-Paying User]]*Sales[[#This Row],[Non-Paying Users]],0)</f>
        <v>0</v>
      </c>
      <c r="R384" s="3" t="str" cm="1">
        <f t="array" ref="R384" xml:space="preserve"> _xlfn.IFS(Sales[[#This Row],[Current Upsell $]]=0," ",Sales[[#This Row],[Current Upsell $]]&gt;=400,"high",Sales[[#This Row],[Current Upsell $]]&gt;=100,"medium",Sales[[#This Row],[Current Upsell $]]&lt;100,"low")</f>
        <v xml:space="preserve"> </v>
      </c>
      <c r="S384" s="3" t="str">
        <f xml:space="preserve"> IF(Sales[[#This Row],[Current Upsell $]]&gt;0,_xlfn.CONCAT(Sales[[#This Row],[Subscription Type]],"  ",Sales[[#This Row],[Upsell Priority]],"  ",TEXT(Sales[[#This Row],[Current Upsell $]],"$#"))," ")</f>
        <v xml:space="preserve"> </v>
      </c>
      <c r="T384" s="3"/>
      <c r="U384" s="1"/>
    </row>
    <row r="385" spans="1:21" x14ac:dyDescent="0.3">
      <c r="A385">
        <v>100030</v>
      </c>
      <c r="B385" t="s">
        <v>3</v>
      </c>
      <c r="F385" s="3">
        <v>0</v>
      </c>
      <c r="G385" s="3">
        <v>8</v>
      </c>
      <c r="H385" s="1">
        <v>43952</v>
      </c>
      <c r="I385" s="1">
        <v>44378</v>
      </c>
      <c r="J385">
        <v>14</v>
      </c>
      <c r="K385">
        <v>0</v>
      </c>
      <c r="L385" s="1">
        <v>44348</v>
      </c>
      <c r="M385" s="3">
        <f>IF(Sales[[#This Row],[Sales Amount]] = 0, 0,N385 / F385)</f>
        <v>0</v>
      </c>
      <c r="N385" s="3">
        <v>0</v>
      </c>
      <c r="O385" s="3" t="str" cm="1">
        <f t="array" ref="O385" xml:space="preserve"> _xlfn.SWITCH(Sales[[#This Row],[Subscription Type]],"Basic", "10",,"Premium","10","Business","25","Enterprise","27")</f>
        <v>10</v>
      </c>
      <c r="P385" s="3">
        <f xml:space="preserve"> IF(Sales[[#This Row],[Number of Users]]-Sales[[#This Row],[Licenses Bought]] &gt; 0,Sales[[#This Row],[Number of Users]]-Sales[[#This Row],[Licenses Bought]],0)</f>
        <v>8</v>
      </c>
      <c r="Q385" s="3">
        <f>IF(Sales[[#This Row],[Sales Month]]=MAX(Sales[Sales Month]),Sales[[#This Row],[Upsell $ Per Non-Paying User]]*Sales[[#This Row],[Non-Paying Users]],0)</f>
        <v>80</v>
      </c>
      <c r="R385" s="3" t="str" cm="1">
        <f t="array" ref="R385" xml:space="preserve"> _xlfn.IFS(Sales[[#This Row],[Current Upsell $]]=0," ",Sales[[#This Row],[Current Upsell $]]&gt;=400,"high",Sales[[#This Row],[Current Upsell $]]&gt;=100,"medium",Sales[[#This Row],[Current Upsell $]]&lt;100,"low")</f>
        <v>low</v>
      </c>
      <c r="S385" s="3" t="str">
        <f xml:space="preserve"> IF(Sales[[#This Row],[Current Upsell $]]&gt;0,_xlfn.CONCAT(Sales[[#This Row],[Subscription Type]],"  ",Sales[[#This Row],[Upsell Priority]],"  ",TEXT(Sales[[#This Row],[Current Upsell $]],"$#"))," ")</f>
        <v>Basic  low  $80</v>
      </c>
      <c r="T385" s="3"/>
      <c r="U385" s="1"/>
    </row>
    <row r="386" spans="1:21" x14ac:dyDescent="0.3">
      <c r="A386">
        <v>100031</v>
      </c>
      <c r="B386" t="s">
        <v>3</v>
      </c>
      <c r="F386" s="3">
        <v>0</v>
      </c>
      <c r="G386" s="3">
        <v>5</v>
      </c>
      <c r="H386" s="1">
        <v>43952</v>
      </c>
      <c r="I386" s="1">
        <v>44378</v>
      </c>
      <c r="J386">
        <v>14</v>
      </c>
      <c r="K386">
        <v>0</v>
      </c>
      <c r="L386" s="1">
        <v>43952</v>
      </c>
      <c r="M386" s="3">
        <f>IF(Sales[[#This Row],[Sales Amount]] = 0, 0,N386 / F386)</f>
        <v>0</v>
      </c>
      <c r="N386" s="3">
        <v>0</v>
      </c>
      <c r="O386" s="3" t="str" cm="1">
        <f t="array" ref="O386" xml:space="preserve"> _xlfn.SWITCH(Sales[[#This Row],[Subscription Type]],"Basic", "10",,"Premium","10","Business","25","Enterprise","27")</f>
        <v>10</v>
      </c>
      <c r="P386" s="3">
        <f xml:space="preserve"> IF(Sales[[#This Row],[Number of Users]]-Sales[[#This Row],[Licenses Bought]] &gt; 0,Sales[[#This Row],[Number of Users]]-Sales[[#This Row],[Licenses Bought]],0)</f>
        <v>5</v>
      </c>
      <c r="Q386" s="3">
        <f>IF(Sales[[#This Row],[Sales Month]]=MAX(Sales[Sales Month]),Sales[[#This Row],[Upsell $ Per Non-Paying User]]*Sales[[#This Row],[Non-Paying Users]],0)</f>
        <v>0</v>
      </c>
      <c r="R386" s="3" t="str" cm="1">
        <f t="array" ref="R386" xml:space="preserve"> _xlfn.IFS(Sales[[#This Row],[Current Upsell $]]=0," ",Sales[[#This Row],[Current Upsell $]]&gt;=400,"high",Sales[[#This Row],[Current Upsell $]]&gt;=100,"medium",Sales[[#This Row],[Current Upsell $]]&lt;100,"low")</f>
        <v xml:space="preserve"> </v>
      </c>
      <c r="S386" s="3" t="str">
        <f xml:space="preserve"> IF(Sales[[#This Row],[Current Upsell $]]&gt;0,_xlfn.CONCAT(Sales[[#This Row],[Subscription Type]],"  ",Sales[[#This Row],[Upsell Priority]],"  ",TEXT(Sales[[#This Row],[Current Upsell $]],"$#"))," ")</f>
        <v xml:space="preserve"> </v>
      </c>
      <c r="T386" s="3"/>
      <c r="U386" s="1"/>
    </row>
    <row r="387" spans="1:21" x14ac:dyDescent="0.3">
      <c r="A387">
        <v>100031</v>
      </c>
      <c r="B387" t="s">
        <v>3</v>
      </c>
      <c r="F387" s="3">
        <v>0</v>
      </c>
      <c r="G387" s="3">
        <v>5</v>
      </c>
      <c r="H387" s="1">
        <v>43952</v>
      </c>
      <c r="I387" s="1">
        <v>44378</v>
      </c>
      <c r="J387">
        <v>14</v>
      </c>
      <c r="K387">
        <v>0</v>
      </c>
      <c r="L387" s="1">
        <v>43983</v>
      </c>
      <c r="M387" s="3">
        <f>IF(Sales[[#This Row],[Sales Amount]] = 0, 0,N387 / F387)</f>
        <v>0</v>
      </c>
      <c r="N387" s="3">
        <v>0</v>
      </c>
      <c r="O387" s="3" t="str" cm="1">
        <f t="array" ref="O387" xml:space="preserve"> _xlfn.SWITCH(Sales[[#This Row],[Subscription Type]],"Basic", "10",,"Premium","10","Business","25","Enterprise","27")</f>
        <v>10</v>
      </c>
      <c r="P387" s="3">
        <f xml:space="preserve"> IF(Sales[[#This Row],[Number of Users]]-Sales[[#This Row],[Licenses Bought]] &gt; 0,Sales[[#This Row],[Number of Users]]-Sales[[#This Row],[Licenses Bought]],0)</f>
        <v>5</v>
      </c>
      <c r="Q387" s="3">
        <f>IF(Sales[[#This Row],[Sales Month]]=MAX(Sales[Sales Month]),Sales[[#This Row],[Upsell $ Per Non-Paying User]]*Sales[[#This Row],[Non-Paying Users]],0)</f>
        <v>0</v>
      </c>
      <c r="R387" s="3" t="str" cm="1">
        <f t="array" ref="R387" xml:space="preserve"> _xlfn.IFS(Sales[[#This Row],[Current Upsell $]]=0," ",Sales[[#This Row],[Current Upsell $]]&gt;=400,"high",Sales[[#This Row],[Current Upsell $]]&gt;=100,"medium",Sales[[#This Row],[Current Upsell $]]&lt;100,"low")</f>
        <v xml:space="preserve"> </v>
      </c>
      <c r="S387" s="3" t="str">
        <f xml:space="preserve"> IF(Sales[[#This Row],[Current Upsell $]]&gt;0,_xlfn.CONCAT(Sales[[#This Row],[Subscription Type]],"  ",Sales[[#This Row],[Upsell Priority]],"  ",TEXT(Sales[[#This Row],[Current Upsell $]],"$#"))," ")</f>
        <v xml:space="preserve"> </v>
      </c>
      <c r="T387" s="3"/>
      <c r="U387" s="1"/>
    </row>
    <row r="388" spans="1:21" x14ac:dyDescent="0.3">
      <c r="A388">
        <v>100031</v>
      </c>
      <c r="B388" t="s">
        <v>3</v>
      </c>
      <c r="F388" s="3">
        <v>0</v>
      </c>
      <c r="G388" s="3">
        <v>6</v>
      </c>
      <c r="H388" s="1">
        <v>43952</v>
      </c>
      <c r="I388" s="1">
        <v>44378</v>
      </c>
      <c r="J388">
        <v>14</v>
      </c>
      <c r="K388">
        <v>0</v>
      </c>
      <c r="L388" s="1">
        <v>44013</v>
      </c>
      <c r="M388" s="3">
        <f>IF(Sales[[#This Row],[Sales Amount]] = 0, 0,N388 / F388)</f>
        <v>0</v>
      </c>
      <c r="N388" s="3">
        <v>0</v>
      </c>
      <c r="O388" s="3" t="str" cm="1">
        <f t="array" ref="O388" xml:space="preserve"> _xlfn.SWITCH(Sales[[#This Row],[Subscription Type]],"Basic", "10",,"Premium","10","Business","25","Enterprise","27")</f>
        <v>10</v>
      </c>
      <c r="P388" s="3">
        <f xml:space="preserve"> IF(Sales[[#This Row],[Number of Users]]-Sales[[#This Row],[Licenses Bought]] &gt; 0,Sales[[#This Row],[Number of Users]]-Sales[[#This Row],[Licenses Bought]],0)</f>
        <v>6</v>
      </c>
      <c r="Q388" s="3">
        <f>IF(Sales[[#This Row],[Sales Month]]=MAX(Sales[Sales Month]),Sales[[#This Row],[Upsell $ Per Non-Paying User]]*Sales[[#This Row],[Non-Paying Users]],0)</f>
        <v>0</v>
      </c>
      <c r="R388" s="3" t="str" cm="1">
        <f t="array" ref="R388" xml:space="preserve"> _xlfn.IFS(Sales[[#This Row],[Current Upsell $]]=0," ",Sales[[#This Row],[Current Upsell $]]&gt;=400,"high",Sales[[#This Row],[Current Upsell $]]&gt;=100,"medium",Sales[[#This Row],[Current Upsell $]]&lt;100,"low")</f>
        <v xml:space="preserve"> </v>
      </c>
      <c r="S388" s="3" t="str">
        <f xml:space="preserve"> IF(Sales[[#This Row],[Current Upsell $]]&gt;0,_xlfn.CONCAT(Sales[[#This Row],[Subscription Type]],"  ",Sales[[#This Row],[Upsell Priority]],"  ",TEXT(Sales[[#This Row],[Current Upsell $]],"$#"))," ")</f>
        <v xml:space="preserve"> </v>
      </c>
      <c r="T388" s="3"/>
      <c r="U388" s="1"/>
    </row>
    <row r="389" spans="1:21" x14ac:dyDescent="0.3">
      <c r="A389">
        <v>100031</v>
      </c>
      <c r="B389" t="s">
        <v>3</v>
      </c>
      <c r="F389" s="3">
        <v>0</v>
      </c>
      <c r="G389" s="3">
        <v>6</v>
      </c>
      <c r="H389" s="1">
        <v>43952</v>
      </c>
      <c r="I389" s="1">
        <v>44378</v>
      </c>
      <c r="J389">
        <v>14</v>
      </c>
      <c r="K389">
        <v>0</v>
      </c>
      <c r="L389" s="1">
        <v>44044</v>
      </c>
      <c r="M389" s="3">
        <f>IF(Sales[[#This Row],[Sales Amount]] = 0, 0,N389 / F389)</f>
        <v>0</v>
      </c>
      <c r="N389" s="3">
        <v>0</v>
      </c>
      <c r="O389" s="3" t="str" cm="1">
        <f t="array" ref="O389" xml:space="preserve"> _xlfn.SWITCH(Sales[[#This Row],[Subscription Type]],"Basic", "10",,"Premium","10","Business","25","Enterprise","27")</f>
        <v>10</v>
      </c>
      <c r="P389" s="3">
        <f xml:space="preserve"> IF(Sales[[#This Row],[Number of Users]]-Sales[[#This Row],[Licenses Bought]] &gt; 0,Sales[[#This Row],[Number of Users]]-Sales[[#This Row],[Licenses Bought]],0)</f>
        <v>6</v>
      </c>
      <c r="Q389" s="3">
        <f>IF(Sales[[#This Row],[Sales Month]]=MAX(Sales[Sales Month]),Sales[[#This Row],[Upsell $ Per Non-Paying User]]*Sales[[#This Row],[Non-Paying Users]],0)</f>
        <v>0</v>
      </c>
      <c r="R389" s="3" t="str" cm="1">
        <f t="array" ref="R389" xml:space="preserve"> _xlfn.IFS(Sales[[#This Row],[Current Upsell $]]=0," ",Sales[[#This Row],[Current Upsell $]]&gt;=400,"high",Sales[[#This Row],[Current Upsell $]]&gt;=100,"medium",Sales[[#This Row],[Current Upsell $]]&lt;100,"low")</f>
        <v xml:space="preserve"> </v>
      </c>
      <c r="S389" s="3" t="str">
        <f xml:space="preserve"> IF(Sales[[#This Row],[Current Upsell $]]&gt;0,_xlfn.CONCAT(Sales[[#This Row],[Subscription Type]],"  ",Sales[[#This Row],[Upsell Priority]],"  ",TEXT(Sales[[#This Row],[Current Upsell $]],"$#"))," ")</f>
        <v xml:space="preserve"> </v>
      </c>
      <c r="T389" s="3"/>
      <c r="U389" s="1"/>
    </row>
    <row r="390" spans="1:21" x14ac:dyDescent="0.3">
      <c r="A390">
        <v>100031</v>
      </c>
      <c r="B390" t="s">
        <v>3</v>
      </c>
      <c r="F390" s="3">
        <v>0</v>
      </c>
      <c r="G390" s="3">
        <v>5</v>
      </c>
      <c r="H390" s="1">
        <v>43952</v>
      </c>
      <c r="I390" s="1">
        <v>44378</v>
      </c>
      <c r="J390">
        <v>14</v>
      </c>
      <c r="K390">
        <v>0</v>
      </c>
      <c r="L390" s="1">
        <v>44075</v>
      </c>
      <c r="M390" s="3">
        <f>IF(Sales[[#This Row],[Sales Amount]] = 0, 0,N390 / F390)</f>
        <v>0</v>
      </c>
      <c r="N390" s="3">
        <v>0</v>
      </c>
      <c r="O390" s="3" t="str" cm="1">
        <f t="array" ref="O390" xml:space="preserve"> _xlfn.SWITCH(Sales[[#This Row],[Subscription Type]],"Basic", "10",,"Premium","10","Business","25","Enterprise","27")</f>
        <v>10</v>
      </c>
      <c r="P390" s="3">
        <f xml:space="preserve"> IF(Sales[[#This Row],[Number of Users]]-Sales[[#This Row],[Licenses Bought]] &gt; 0,Sales[[#This Row],[Number of Users]]-Sales[[#This Row],[Licenses Bought]],0)</f>
        <v>5</v>
      </c>
      <c r="Q390" s="3">
        <f>IF(Sales[[#This Row],[Sales Month]]=MAX(Sales[Sales Month]),Sales[[#This Row],[Upsell $ Per Non-Paying User]]*Sales[[#This Row],[Non-Paying Users]],0)</f>
        <v>0</v>
      </c>
      <c r="R390" s="3" t="str" cm="1">
        <f t="array" ref="R390" xml:space="preserve"> _xlfn.IFS(Sales[[#This Row],[Current Upsell $]]=0," ",Sales[[#This Row],[Current Upsell $]]&gt;=400,"high",Sales[[#This Row],[Current Upsell $]]&gt;=100,"medium",Sales[[#This Row],[Current Upsell $]]&lt;100,"low")</f>
        <v xml:space="preserve"> </v>
      </c>
      <c r="S390" s="3" t="str">
        <f xml:space="preserve"> IF(Sales[[#This Row],[Current Upsell $]]&gt;0,_xlfn.CONCAT(Sales[[#This Row],[Subscription Type]],"  ",Sales[[#This Row],[Upsell Priority]],"  ",TEXT(Sales[[#This Row],[Current Upsell $]],"$#"))," ")</f>
        <v xml:space="preserve"> </v>
      </c>
      <c r="T390" s="3"/>
      <c r="U390" s="1"/>
    </row>
    <row r="391" spans="1:21" x14ac:dyDescent="0.3">
      <c r="A391">
        <v>100031</v>
      </c>
      <c r="B391" t="s">
        <v>3</v>
      </c>
      <c r="F391" s="3">
        <v>0</v>
      </c>
      <c r="G391" s="3">
        <v>7</v>
      </c>
      <c r="H391" s="1">
        <v>43952</v>
      </c>
      <c r="I391" s="1">
        <v>44378</v>
      </c>
      <c r="J391">
        <v>14</v>
      </c>
      <c r="K391">
        <v>0</v>
      </c>
      <c r="L391" s="1">
        <v>44105</v>
      </c>
      <c r="M391" s="3">
        <f>IF(Sales[[#This Row],[Sales Amount]] = 0, 0,N391 / F391)</f>
        <v>0</v>
      </c>
      <c r="N391" s="3">
        <v>0</v>
      </c>
      <c r="O391" s="3" t="str" cm="1">
        <f t="array" ref="O391" xml:space="preserve"> _xlfn.SWITCH(Sales[[#This Row],[Subscription Type]],"Basic", "10",,"Premium","10","Business","25","Enterprise","27")</f>
        <v>10</v>
      </c>
      <c r="P391" s="3">
        <f xml:space="preserve"> IF(Sales[[#This Row],[Number of Users]]-Sales[[#This Row],[Licenses Bought]] &gt; 0,Sales[[#This Row],[Number of Users]]-Sales[[#This Row],[Licenses Bought]],0)</f>
        <v>7</v>
      </c>
      <c r="Q391" s="3">
        <f>IF(Sales[[#This Row],[Sales Month]]=MAX(Sales[Sales Month]),Sales[[#This Row],[Upsell $ Per Non-Paying User]]*Sales[[#This Row],[Non-Paying Users]],0)</f>
        <v>0</v>
      </c>
      <c r="R391" s="3" t="str" cm="1">
        <f t="array" ref="R391" xml:space="preserve"> _xlfn.IFS(Sales[[#This Row],[Current Upsell $]]=0," ",Sales[[#This Row],[Current Upsell $]]&gt;=400,"high",Sales[[#This Row],[Current Upsell $]]&gt;=100,"medium",Sales[[#This Row],[Current Upsell $]]&lt;100,"low")</f>
        <v xml:space="preserve"> </v>
      </c>
      <c r="S391" s="3" t="str">
        <f xml:space="preserve"> IF(Sales[[#This Row],[Current Upsell $]]&gt;0,_xlfn.CONCAT(Sales[[#This Row],[Subscription Type]],"  ",Sales[[#This Row],[Upsell Priority]],"  ",TEXT(Sales[[#This Row],[Current Upsell $]],"$#"))," ")</f>
        <v xml:space="preserve"> </v>
      </c>
      <c r="T391" s="3"/>
      <c r="U391" s="1"/>
    </row>
    <row r="392" spans="1:21" x14ac:dyDescent="0.3">
      <c r="A392">
        <v>100031</v>
      </c>
      <c r="B392" t="s">
        <v>3</v>
      </c>
      <c r="F392" s="3">
        <v>0</v>
      </c>
      <c r="G392" s="3">
        <v>6</v>
      </c>
      <c r="H392" s="1">
        <v>43952</v>
      </c>
      <c r="I392" s="1">
        <v>44378</v>
      </c>
      <c r="J392">
        <v>14</v>
      </c>
      <c r="K392">
        <v>0</v>
      </c>
      <c r="L392" s="1">
        <v>44136</v>
      </c>
      <c r="M392" s="3">
        <f>IF(Sales[[#This Row],[Sales Amount]] = 0, 0,N392 / F392)</f>
        <v>0</v>
      </c>
      <c r="N392" s="3">
        <v>0</v>
      </c>
      <c r="O392" s="3" t="str" cm="1">
        <f t="array" ref="O392" xml:space="preserve"> _xlfn.SWITCH(Sales[[#This Row],[Subscription Type]],"Basic", "10",,"Premium","10","Business","25","Enterprise","27")</f>
        <v>10</v>
      </c>
      <c r="P392" s="3">
        <f xml:space="preserve"> IF(Sales[[#This Row],[Number of Users]]-Sales[[#This Row],[Licenses Bought]] &gt; 0,Sales[[#This Row],[Number of Users]]-Sales[[#This Row],[Licenses Bought]],0)</f>
        <v>6</v>
      </c>
      <c r="Q392" s="3">
        <f>IF(Sales[[#This Row],[Sales Month]]=MAX(Sales[Sales Month]),Sales[[#This Row],[Upsell $ Per Non-Paying User]]*Sales[[#This Row],[Non-Paying Users]],0)</f>
        <v>0</v>
      </c>
      <c r="R392" s="3" t="str" cm="1">
        <f t="array" ref="R392" xml:space="preserve"> _xlfn.IFS(Sales[[#This Row],[Current Upsell $]]=0," ",Sales[[#This Row],[Current Upsell $]]&gt;=400,"high",Sales[[#This Row],[Current Upsell $]]&gt;=100,"medium",Sales[[#This Row],[Current Upsell $]]&lt;100,"low")</f>
        <v xml:space="preserve"> </v>
      </c>
      <c r="S392" s="3" t="str">
        <f xml:space="preserve"> IF(Sales[[#This Row],[Current Upsell $]]&gt;0,_xlfn.CONCAT(Sales[[#This Row],[Subscription Type]],"  ",Sales[[#This Row],[Upsell Priority]],"  ",TEXT(Sales[[#This Row],[Current Upsell $]],"$#"))," ")</f>
        <v xml:space="preserve"> </v>
      </c>
      <c r="T392" s="3"/>
      <c r="U392" s="1"/>
    </row>
    <row r="393" spans="1:21" x14ac:dyDescent="0.3">
      <c r="A393">
        <v>100031</v>
      </c>
      <c r="B393" t="s">
        <v>3</v>
      </c>
      <c r="F393" s="3">
        <v>0</v>
      </c>
      <c r="G393" s="3">
        <v>5</v>
      </c>
      <c r="H393" s="1">
        <v>43952</v>
      </c>
      <c r="I393" s="1">
        <v>44378</v>
      </c>
      <c r="J393">
        <v>14</v>
      </c>
      <c r="K393">
        <v>0</v>
      </c>
      <c r="L393" s="1">
        <v>44166</v>
      </c>
      <c r="M393" s="3">
        <f>IF(Sales[[#This Row],[Sales Amount]] = 0, 0,N393 / F393)</f>
        <v>0</v>
      </c>
      <c r="N393" s="3">
        <v>0</v>
      </c>
      <c r="O393" s="3" t="str" cm="1">
        <f t="array" ref="O393" xml:space="preserve"> _xlfn.SWITCH(Sales[[#This Row],[Subscription Type]],"Basic", "10",,"Premium","10","Business","25","Enterprise","27")</f>
        <v>10</v>
      </c>
      <c r="P393" s="3">
        <f xml:space="preserve"> IF(Sales[[#This Row],[Number of Users]]-Sales[[#This Row],[Licenses Bought]] &gt; 0,Sales[[#This Row],[Number of Users]]-Sales[[#This Row],[Licenses Bought]],0)</f>
        <v>5</v>
      </c>
      <c r="Q393" s="3">
        <f>IF(Sales[[#This Row],[Sales Month]]=MAX(Sales[Sales Month]),Sales[[#This Row],[Upsell $ Per Non-Paying User]]*Sales[[#This Row],[Non-Paying Users]],0)</f>
        <v>0</v>
      </c>
      <c r="R393" s="3" t="str" cm="1">
        <f t="array" ref="R393" xml:space="preserve"> _xlfn.IFS(Sales[[#This Row],[Current Upsell $]]=0," ",Sales[[#This Row],[Current Upsell $]]&gt;=400,"high",Sales[[#This Row],[Current Upsell $]]&gt;=100,"medium",Sales[[#This Row],[Current Upsell $]]&lt;100,"low")</f>
        <v xml:space="preserve"> </v>
      </c>
      <c r="S393" s="3" t="str">
        <f xml:space="preserve"> IF(Sales[[#This Row],[Current Upsell $]]&gt;0,_xlfn.CONCAT(Sales[[#This Row],[Subscription Type]],"  ",Sales[[#This Row],[Upsell Priority]],"  ",TEXT(Sales[[#This Row],[Current Upsell $]],"$#"))," ")</f>
        <v xml:space="preserve"> </v>
      </c>
      <c r="T393" s="3"/>
      <c r="U393" s="1"/>
    </row>
    <row r="394" spans="1:21" x14ac:dyDescent="0.3">
      <c r="A394">
        <v>100031</v>
      </c>
      <c r="B394" t="s">
        <v>3</v>
      </c>
      <c r="F394" s="3">
        <v>0</v>
      </c>
      <c r="G394" s="3">
        <v>6</v>
      </c>
      <c r="H394" s="1">
        <v>43952</v>
      </c>
      <c r="I394" s="1">
        <v>44378</v>
      </c>
      <c r="J394">
        <v>14</v>
      </c>
      <c r="K394">
        <v>0</v>
      </c>
      <c r="L394" s="1">
        <v>44197</v>
      </c>
      <c r="M394" s="3">
        <f>IF(Sales[[#This Row],[Sales Amount]] = 0, 0,N394 / F394)</f>
        <v>0</v>
      </c>
      <c r="N394" s="3">
        <v>0</v>
      </c>
      <c r="O394" s="3" t="str" cm="1">
        <f t="array" ref="O394" xml:space="preserve"> _xlfn.SWITCH(Sales[[#This Row],[Subscription Type]],"Basic", "10",,"Premium","10","Business","25","Enterprise","27")</f>
        <v>10</v>
      </c>
      <c r="P394" s="3">
        <f xml:space="preserve"> IF(Sales[[#This Row],[Number of Users]]-Sales[[#This Row],[Licenses Bought]] &gt; 0,Sales[[#This Row],[Number of Users]]-Sales[[#This Row],[Licenses Bought]],0)</f>
        <v>6</v>
      </c>
      <c r="Q394" s="3">
        <f>IF(Sales[[#This Row],[Sales Month]]=MAX(Sales[Sales Month]),Sales[[#This Row],[Upsell $ Per Non-Paying User]]*Sales[[#This Row],[Non-Paying Users]],0)</f>
        <v>0</v>
      </c>
      <c r="R394" s="3" t="str" cm="1">
        <f t="array" ref="R394" xml:space="preserve"> _xlfn.IFS(Sales[[#This Row],[Current Upsell $]]=0," ",Sales[[#This Row],[Current Upsell $]]&gt;=400,"high",Sales[[#This Row],[Current Upsell $]]&gt;=100,"medium",Sales[[#This Row],[Current Upsell $]]&lt;100,"low")</f>
        <v xml:space="preserve"> </v>
      </c>
      <c r="S394" s="3" t="str">
        <f xml:space="preserve"> IF(Sales[[#This Row],[Current Upsell $]]&gt;0,_xlfn.CONCAT(Sales[[#This Row],[Subscription Type]],"  ",Sales[[#This Row],[Upsell Priority]],"  ",TEXT(Sales[[#This Row],[Current Upsell $]],"$#"))," ")</f>
        <v xml:space="preserve"> </v>
      </c>
      <c r="T394" s="3"/>
      <c r="U394" s="1"/>
    </row>
    <row r="395" spans="1:21" x14ac:dyDescent="0.3">
      <c r="A395">
        <v>100031</v>
      </c>
      <c r="B395" t="s">
        <v>3</v>
      </c>
      <c r="F395" s="3">
        <v>0</v>
      </c>
      <c r="G395" s="3">
        <v>5</v>
      </c>
      <c r="H395" s="1">
        <v>43952</v>
      </c>
      <c r="I395" s="1">
        <v>44378</v>
      </c>
      <c r="J395">
        <v>14</v>
      </c>
      <c r="K395">
        <v>0</v>
      </c>
      <c r="L395" s="1">
        <v>44228</v>
      </c>
      <c r="M395" s="3">
        <f>IF(Sales[[#This Row],[Sales Amount]] = 0, 0,N395 / F395)</f>
        <v>0</v>
      </c>
      <c r="N395" s="3">
        <v>0</v>
      </c>
      <c r="O395" s="3" t="str" cm="1">
        <f t="array" ref="O395" xml:space="preserve"> _xlfn.SWITCH(Sales[[#This Row],[Subscription Type]],"Basic", "10",,"Premium","10","Business","25","Enterprise","27")</f>
        <v>10</v>
      </c>
      <c r="P395" s="3">
        <f xml:space="preserve"> IF(Sales[[#This Row],[Number of Users]]-Sales[[#This Row],[Licenses Bought]] &gt; 0,Sales[[#This Row],[Number of Users]]-Sales[[#This Row],[Licenses Bought]],0)</f>
        <v>5</v>
      </c>
      <c r="Q395" s="3">
        <f>IF(Sales[[#This Row],[Sales Month]]=MAX(Sales[Sales Month]),Sales[[#This Row],[Upsell $ Per Non-Paying User]]*Sales[[#This Row],[Non-Paying Users]],0)</f>
        <v>0</v>
      </c>
      <c r="R395" s="3" t="str" cm="1">
        <f t="array" ref="R395" xml:space="preserve"> _xlfn.IFS(Sales[[#This Row],[Current Upsell $]]=0," ",Sales[[#This Row],[Current Upsell $]]&gt;=400,"high",Sales[[#This Row],[Current Upsell $]]&gt;=100,"medium",Sales[[#This Row],[Current Upsell $]]&lt;100,"low")</f>
        <v xml:space="preserve"> </v>
      </c>
      <c r="S395" s="3" t="str">
        <f xml:space="preserve"> IF(Sales[[#This Row],[Current Upsell $]]&gt;0,_xlfn.CONCAT(Sales[[#This Row],[Subscription Type]],"  ",Sales[[#This Row],[Upsell Priority]],"  ",TEXT(Sales[[#This Row],[Current Upsell $]],"$#"))," ")</f>
        <v xml:space="preserve"> </v>
      </c>
      <c r="T395" s="3"/>
      <c r="U395" s="1"/>
    </row>
    <row r="396" spans="1:21" x14ac:dyDescent="0.3">
      <c r="A396">
        <v>100031</v>
      </c>
      <c r="B396" t="s">
        <v>3</v>
      </c>
      <c r="F396" s="3">
        <v>0</v>
      </c>
      <c r="G396" s="3">
        <v>5</v>
      </c>
      <c r="H396" s="1">
        <v>43952</v>
      </c>
      <c r="I396" s="1">
        <v>44378</v>
      </c>
      <c r="J396">
        <v>14</v>
      </c>
      <c r="K396">
        <v>0</v>
      </c>
      <c r="L396" s="1">
        <v>44256</v>
      </c>
      <c r="M396" s="3">
        <f>IF(Sales[[#This Row],[Sales Amount]] = 0, 0,N396 / F396)</f>
        <v>0</v>
      </c>
      <c r="N396" s="3">
        <v>0</v>
      </c>
      <c r="O396" s="3" t="str" cm="1">
        <f t="array" ref="O396" xml:space="preserve"> _xlfn.SWITCH(Sales[[#This Row],[Subscription Type]],"Basic", "10",,"Premium","10","Business","25","Enterprise","27")</f>
        <v>10</v>
      </c>
      <c r="P396" s="3">
        <f xml:space="preserve"> IF(Sales[[#This Row],[Number of Users]]-Sales[[#This Row],[Licenses Bought]] &gt; 0,Sales[[#This Row],[Number of Users]]-Sales[[#This Row],[Licenses Bought]],0)</f>
        <v>5</v>
      </c>
      <c r="Q396" s="3">
        <f>IF(Sales[[#This Row],[Sales Month]]=MAX(Sales[Sales Month]),Sales[[#This Row],[Upsell $ Per Non-Paying User]]*Sales[[#This Row],[Non-Paying Users]],0)</f>
        <v>0</v>
      </c>
      <c r="R396" s="3" t="str" cm="1">
        <f t="array" ref="R396" xml:space="preserve"> _xlfn.IFS(Sales[[#This Row],[Current Upsell $]]=0," ",Sales[[#This Row],[Current Upsell $]]&gt;=400,"high",Sales[[#This Row],[Current Upsell $]]&gt;=100,"medium",Sales[[#This Row],[Current Upsell $]]&lt;100,"low")</f>
        <v xml:space="preserve"> </v>
      </c>
      <c r="S396" s="3" t="str">
        <f xml:space="preserve"> IF(Sales[[#This Row],[Current Upsell $]]&gt;0,_xlfn.CONCAT(Sales[[#This Row],[Subscription Type]],"  ",Sales[[#This Row],[Upsell Priority]],"  ",TEXT(Sales[[#This Row],[Current Upsell $]],"$#"))," ")</f>
        <v xml:space="preserve"> </v>
      </c>
      <c r="T396" s="3"/>
      <c r="U396" s="1"/>
    </row>
    <row r="397" spans="1:21" x14ac:dyDescent="0.3">
      <c r="A397">
        <v>100031</v>
      </c>
      <c r="B397" t="s">
        <v>3</v>
      </c>
      <c r="F397" s="3">
        <v>0</v>
      </c>
      <c r="G397" s="3">
        <v>5</v>
      </c>
      <c r="H397" s="1">
        <v>43952</v>
      </c>
      <c r="I397" s="1">
        <v>44378</v>
      </c>
      <c r="J397">
        <v>14</v>
      </c>
      <c r="K397">
        <v>0</v>
      </c>
      <c r="L397" s="1">
        <v>44287</v>
      </c>
      <c r="M397" s="3">
        <f>IF(Sales[[#This Row],[Sales Amount]] = 0, 0,N397 / F397)</f>
        <v>0</v>
      </c>
      <c r="N397" s="3">
        <v>0</v>
      </c>
      <c r="O397" s="3" t="str" cm="1">
        <f t="array" ref="O397" xml:space="preserve"> _xlfn.SWITCH(Sales[[#This Row],[Subscription Type]],"Basic", "10",,"Premium","10","Business","25","Enterprise","27")</f>
        <v>10</v>
      </c>
      <c r="P397" s="3">
        <f xml:space="preserve"> IF(Sales[[#This Row],[Number of Users]]-Sales[[#This Row],[Licenses Bought]] &gt; 0,Sales[[#This Row],[Number of Users]]-Sales[[#This Row],[Licenses Bought]],0)</f>
        <v>5</v>
      </c>
      <c r="Q397" s="3">
        <f>IF(Sales[[#This Row],[Sales Month]]=MAX(Sales[Sales Month]),Sales[[#This Row],[Upsell $ Per Non-Paying User]]*Sales[[#This Row],[Non-Paying Users]],0)</f>
        <v>0</v>
      </c>
      <c r="R397" s="3" t="str" cm="1">
        <f t="array" ref="R397" xml:space="preserve"> _xlfn.IFS(Sales[[#This Row],[Current Upsell $]]=0," ",Sales[[#This Row],[Current Upsell $]]&gt;=400,"high",Sales[[#This Row],[Current Upsell $]]&gt;=100,"medium",Sales[[#This Row],[Current Upsell $]]&lt;100,"low")</f>
        <v xml:space="preserve"> </v>
      </c>
      <c r="S397" s="3" t="str">
        <f xml:space="preserve"> IF(Sales[[#This Row],[Current Upsell $]]&gt;0,_xlfn.CONCAT(Sales[[#This Row],[Subscription Type]],"  ",Sales[[#This Row],[Upsell Priority]],"  ",TEXT(Sales[[#This Row],[Current Upsell $]],"$#"))," ")</f>
        <v xml:space="preserve"> </v>
      </c>
      <c r="T397" s="3"/>
      <c r="U397" s="1"/>
    </row>
    <row r="398" spans="1:21" x14ac:dyDescent="0.3">
      <c r="A398">
        <v>100031</v>
      </c>
      <c r="B398" t="s">
        <v>3</v>
      </c>
      <c r="F398" s="3">
        <v>0</v>
      </c>
      <c r="G398" s="3">
        <v>4</v>
      </c>
      <c r="H398" s="1">
        <v>43952</v>
      </c>
      <c r="I398" s="1">
        <v>44378</v>
      </c>
      <c r="J398">
        <v>14</v>
      </c>
      <c r="K398">
        <v>0</v>
      </c>
      <c r="L398" s="1">
        <v>44317</v>
      </c>
      <c r="M398" s="3">
        <f>IF(Sales[[#This Row],[Sales Amount]] = 0, 0,N398 / F398)</f>
        <v>0</v>
      </c>
      <c r="N398" s="3">
        <v>0</v>
      </c>
      <c r="O398" s="3" t="str" cm="1">
        <f t="array" ref="O398" xml:space="preserve"> _xlfn.SWITCH(Sales[[#This Row],[Subscription Type]],"Basic", "10",,"Premium","10","Business","25","Enterprise","27")</f>
        <v>10</v>
      </c>
      <c r="P398" s="3">
        <f xml:space="preserve"> IF(Sales[[#This Row],[Number of Users]]-Sales[[#This Row],[Licenses Bought]] &gt; 0,Sales[[#This Row],[Number of Users]]-Sales[[#This Row],[Licenses Bought]],0)</f>
        <v>4</v>
      </c>
      <c r="Q398" s="3">
        <f>IF(Sales[[#This Row],[Sales Month]]=MAX(Sales[Sales Month]),Sales[[#This Row],[Upsell $ Per Non-Paying User]]*Sales[[#This Row],[Non-Paying Users]],0)</f>
        <v>0</v>
      </c>
      <c r="R398" s="3" t="str" cm="1">
        <f t="array" ref="R398" xml:space="preserve"> _xlfn.IFS(Sales[[#This Row],[Current Upsell $]]=0," ",Sales[[#This Row],[Current Upsell $]]&gt;=400,"high",Sales[[#This Row],[Current Upsell $]]&gt;=100,"medium",Sales[[#This Row],[Current Upsell $]]&lt;100,"low")</f>
        <v xml:space="preserve"> </v>
      </c>
      <c r="S398" s="3" t="str">
        <f xml:space="preserve"> IF(Sales[[#This Row],[Current Upsell $]]&gt;0,_xlfn.CONCAT(Sales[[#This Row],[Subscription Type]],"  ",Sales[[#This Row],[Upsell Priority]],"  ",TEXT(Sales[[#This Row],[Current Upsell $]],"$#"))," ")</f>
        <v xml:space="preserve"> </v>
      </c>
      <c r="T398" s="3"/>
      <c r="U398" s="1"/>
    </row>
    <row r="399" spans="1:21" x14ac:dyDescent="0.3">
      <c r="A399">
        <v>100031</v>
      </c>
      <c r="B399" t="s">
        <v>3</v>
      </c>
      <c r="F399" s="3">
        <v>0</v>
      </c>
      <c r="G399" s="3">
        <v>4</v>
      </c>
      <c r="H399" s="1">
        <v>43952</v>
      </c>
      <c r="I399" s="1">
        <v>44378</v>
      </c>
      <c r="J399">
        <v>14</v>
      </c>
      <c r="K399">
        <v>0</v>
      </c>
      <c r="L399" s="1">
        <v>44348</v>
      </c>
      <c r="M399" s="3">
        <f>IF(Sales[[#This Row],[Sales Amount]] = 0, 0,N399 / F399)</f>
        <v>0</v>
      </c>
      <c r="N399" s="3">
        <v>0</v>
      </c>
      <c r="O399" s="3" t="str" cm="1">
        <f t="array" ref="O399" xml:space="preserve"> _xlfn.SWITCH(Sales[[#This Row],[Subscription Type]],"Basic", "10",,"Premium","10","Business","25","Enterprise","27")</f>
        <v>10</v>
      </c>
      <c r="P399" s="3">
        <f xml:space="preserve"> IF(Sales[[#This Row],[Number of Users]]-Sales[[#This Row],[Licenses Bought]] &gt; 0,Sales[[#This Row],[Number of Users]]-Sales[[#This Row],[Licenses Bought]],0)</f>
        <v>4</v>
      </c>
      <c r="Q399" s="3">
        <f>IF(Sales[[#This Row],[Sales Month]]=MAX(Sales[Sales Month]),Sales[[#This Row],[Upsell $ Per Non-Paying User]]*Sales[[#This Row],[Non-Paying Users]],0)</f>
        <v>40</v>
      </c>
      <c r="R399" s="3" t="str" cm="1">
        <f t="array" ref="R399" xml:space="preserve"> _xlfn.IFS(Sales[[#This Row],[Current Upsell $]]=0," ",Sales[[#This Row],[Current Upsell $]]&gt;=400,"high",Sales[[#This Row],[Current Upsell $]]&gt;=100,"medium",Sales[[#This Row],[Current Upsell $]]&lt;100,"low")</f>
        <v>low</v>
      </c>
      <c r="S399" s="3" t="str">
        <f xml:space="preserve"> IF(Sales[[#This Row],[Current Upsell $]]&gt;0,_xlfn.CONCAT(Sales[[#This Row],[Subscription Type]],"  ",Sales[[#This Row],[Upsell Priority]],"  ",TEXT(Sales[[#This Row],[Current Upsell $]],"$#"))," ")</f>
        <v>Basic  low  $40</v>
      </c>
      <c r="T399" s="3"/>
      <c r="U399" s="1"/>
    </row>
    <row r="400" spans="1:21" x14ac:dyDescent="0.3">
      <c r="A400">
        <v>100032</v>
      </c>
      <c r="B400" t="s">
        <v>3</v>
      </c>
      <c r="F400" s="3">
        <v>0</v>
      </c>
      <c r="G400" s="3">
        <v>5</v>
      </c>
      <c r="H400" s="1">
        <v>43952</v>
      </c>
      <c r="I400" s="1">
        <v>44256</v>
      </c>
      <c r="J400">
        <v>10</v>
      </c>
      <c r="K400">
        <v>3</v>
      </c>
      <c r="L400" s="1">
        <v>43952</v>
      </c>
      <c r="M400" s="3">
        <f>IF(Sales[[#This Row],[Sales Amount]] = 0, 0,N400 / F400)</f>
        <v>0</v>
      </c>
      <c r="N400" s="3">
        <v>0</v>
      </c>
      <c r="O400" s="3" t="str" cm="1">
        <f t="array" ref="O400" xml:space="preserve"> _xlfn.SWITCH(Sales[[#This Row],[Subscription Type]],"Basic", "10",,"Premium","10","Business","25","Enterprise","27")</f>
        <v>10</v>
      </c>
      <c r="P400" s="3">
        <f xml:space="preserve"> IF(Sales[[#This Row],[Number of Users]]-Sales[[#This Row],[Licenses Bought]] &gt; 0,Sales[[#This Row],[Number of Users]]-Sales[[#This Row],[Licenses Bought]],0)</f>
        <v>5</v>
      </c>
      <c r="Q400" s="3">
        <f>IF(Sales[[#This Row],[Sales Month]]=MAX(Sales[Sales Month]),Sales[[#This Row],[Upsell $ Per Non-Paying User]]*Sales[[#This Row],[Non-Paying Users]],0)</f>
        <v>0</v>
      </c>
      <c r="R400" s="3" t="str" cm="1">
        <f t="array" ref="R400" xml:space="preserve"> _xlfn.IFS(Sales[[#This Row],[Current Upsell $]]=0," ",Sales[[#This Row],[Current Upsell $]]&gt;=400,"high",Sales[[#This Row],[Current Upsell $]]&gt;=100,"medium",Sales[[#This Row],[Current Upsell $]]&lt;100,"low")</f>
        <v xml:space="preserve"> </v>
      </c>
      <c r="S400" s="3" t="str">
        <f xml:space="preserve"> IF(Sales[[#This Row],[Current Upsell $]]&gt;0,_xlfn.CONCAT(Sales[[#This Row],[Subscription Type]],"  ",Sales[[#This Row],[Upsell Priority]],"  ",TEXT(Sales[[#This Row],[Current Upsell $]],"$#"))," ")</f>
        <v xml:space="preserve"> </v>
      </c>
      <c r="T400" s="3"/>
      <c r="U400" s="1"/>
    </row>
    <row r="401" spans="1:21" x14ac:dyDescent="0.3">
      <c r="A401">
        <v>100032</v>
      </c>
      <c r="B401" t="s">
        <v>3</v>
      </c>
      <c r="F401" s="3">
        <v>0</v>
      </c>
      <c r="G401" s="3">
        <v>5</v>
      </c>
      <c r="H401" s="1">
        <v>43952</v>
      </c>
      <c r="I401" s="1">
        <v>44256</v>
      </c>
      <c r="J401">
        <v>10</v>
      </c>
      <c r="K401">
        <v>3</v>
      </c>
      <c r="L401" s="1">
        <v>43983</v>
      </c>
      <c r="M401" s="3">
        <f>IF(Sales[[#This Row],[Sales Amount]] = 0, 0,N401 / F401)</f>
        <v>0</v>
      </c>
      <c r="N401" s="3">
        <v>0</v>
      </c>
      <c r="O401" s="3" t="str" cm="1">
        <f t="array" ref="O401" xml:space="preserve"> _xlfn.SWITCH(Sales[[#This Row],[Subscription Type]],"Basic", "10",,"Premium","10","Business","25","Enterprise","27")</f>
        <v>10</v>
      </c>
      <c r="P401" s="3">
        <f xml:space="preserve"> IF(Sales[[#This Row],[Number of Users]]-Sales[[#This Row],[Licenses Bought]] &gt; 0,Sales[[#This Row],[Number of Users]]-Sales[[#This Row],[Licenses Bought]],0)</f>
        <v>5</v>
      </c>
      <c r="Q401" s="3">
        <f>IF(Sales[[#This Row],[Sales Month]]=MAX(Sales[Sales Month]),Sales[[#This Row],[Upsell $ Per Non-Paying User]]*Sales[[#This Row],[Non-Paying Users]],0)</f>
        <v>0</v>
      </c>
      <c r="R401" s="3" t="str" cm="1">
        <f t="array" ref="R401" xml:space="preserve"> _xlfn.IFS(Sales[[#This Row],[Current Upsell $]]=0," ",Sales[[#This Row],[Current Upsell $]]&gt;=400,"high",Sales[[#This Row],[Current Upsell $]]&gt;=100,"medium",Sales[[#This Row],[Current Upsell $]]&lt;100,"low")</f>
        <v xml:space="preserve"> </v>
      </c>
      <c r="S401" s="3" t="str">
        <f xml:space="preserve"> IF(Sales[[#This Row],[Current Upsell $]]&gt;0,_xlfn.CONCAT(Sales[[#This Row],[Subscription Type]],"  ",Sales[[#This Row],[Upsell Priority]],"  ",TEXT(Sales[[#This Row],[Current Upsell $]],"$#"))," ")</f>
        <v xml:space="preserve"> </v>
      </c>
      <c r="T401" s="3"/>
      <c r="U401" s="1"/>
    </row>
    <row r="402" spans="1:21" x14ac:dyDescent="0.3">
      <c r="A402">
        <v>100032</v>
      </c>
      <c r="B402" t="s">
        <v>3</v>
      </c>
      <c r="F402" s="3">
        <v>0</v>
      </c>
      <c r="G402" s="3">
        <v>5</v>
      </c>
      <c r="H402" s="1">
        <v>43952</v>
      </c>
      <c r="I402" s="1">
        <v>44256</v>
      </c>
      <c r="J402">
        <v>10</v>
      </c>
      <c r="K402">
        <v>3</v>
      </c>
      <c r="L402" s="1">
        <v>44013</v>
      </c>
      <c r="M402" s="3">
        <f>IF(Sales[[#This Row],[Sales Amount]] = 0, 0,N402 / F402)</f>
        <v>0</v>
      </c>
      <c r="N402" s="3">
        <v>0</v>
      </c>
      <c r="O402" s="3" t="str" cm="1">
        <f t="array" ref="O402" xml:space="preserve"> _xlfn.SWITCH(Sales[[#This Row],[Subscription Type]],"Basic", "10",,"Premium","10","Business","25","Enterprise","27")</f>
        <v>10</v>
      </c>
      <c r="P402" s="3">
        <f xml:space="preserve"> IF(Sales[[#This Row],[Number of Users]]-Sales[[#This Row],[Licenses Bought]] &gt; 0,Sales[[#This Row],[Number of Users]]-Sales[[#This Row],[Licenses Bought]],0)</f>
        <v>5</v>
      </c>
      <c r="Q402" s="3">
        <f>IF(Sales[[#This Row],[Sales Month]]=MAX(Sales[Sales Month]),Sales[[#This Row],[Upsell $ Per Non-Paying User]]*Sales[[#This Row],[Non-Paying Users]],0)</f>
        <v>0</v>
      </c>
      <c r="R402" s="3" t="str" cm="1">
        <f t="array" ref="R402" xml:space="preserve"> _xlfn.IFS(Sales[[#This Row],[Current Upsell $]]=0," ",Sales[[#This Row],[Current Upsell $]]&gt;=400,"high",Sales[[#This Row],[Current Upsell $]]&gt;=100,"medium",Sales[[#This Row],[Current Upsell $]]&lt;100,"low")</f>
        <v xml:space="preserve"> </v>
      </c>
      <c r="S402" s="3" t="str">
        <f xml:space="preserve"> IF(Sales[[#This Row],[Current Upsell $]]&gt;0,_xlfn.CONCAT(Sales[[#This Row],[Subscription Type]],"  ",Sales[[#This Row],[Upsell Priority]],"  ",TEXT(Sales[[#This Row],[Current Upsell $]],"$#"))," ")</f>
        <v xml:space="preserve"> </v>
      </c>
      <c r="T402" s="3"/>
      <c r="U402" s="1"/>
    </row>
    <row r="403" spans="1:21" x14ac:dyDescent="0.3">
      <c r="A403">
        <v>100032</v>
      </c>
      <c r="B403" t="s">
        <v>3</v>
      </c>
      <c r="F403" s="3">
        <v>0</v>
      </c>
      <c r="G403" s="3">
        <v>5</v>
      </c>
      <c r="H403" s="1">
        <v>43952</v>
      </c>
      <c r="I403" s="1">
        <v>44256</v>
      </c>
      <c r="J403">
        <v>10</v>
      </c>
      <c r="K403">
        <v>3</v>
      </c>
      <c r="L403" s="1">
        <v>44044</v>
      </c>
      <c r="M403" s="3">
        <f>IF(Sales[[#This Row],[Sales Amount]] = 0, 0,N403 / F403)</f>
        <v>0</v>
      </c>
      <c r="N403" s="3">
        <v>0</v>
      </c>
      <c r="O403" s="3" t="str" cm="1">
        <f t="array" ref="O403" xml:space="preserve"> _xlfn.SWITCH(Sales[[#This Row],[Subscription Type]],"Basic", "10",,"Premium","10","Business","25","Enterprise","27")</f>
        <v>10</v>
      </c>
      <c r="P403" s="3">
        <f xml:space="preserve"> IF(Sales[[#This Row],[Number of Users]]-Sales[[#This Row],[Licenses Bought]] &gt; 0,Sales[[#This Row],[Number of Users]]-Sales[[#This Row],[Licenses Bought]],0)</f>
        <v>5</v>
      </c>
      <c r="Q403" s="3">
        <f>IF(Sales[[#This Row],[Sales Month]]=MAX(Sales[Sales Month]),Sales[[#This Row],[Upsell $ Per Non-Paying User]]*Sales[[#This Row],[Non-Paying Users]],0)</f>
        <v>0</v>
      </c>
      <c r="R403" s="3" t="str" cm="1">
        <f t="array" ref="R403" xml:space="preserve"> _xlfn.IFS(Sales[[#This Row],[Current Upsell $]]=0," ",Sales[[#This Row],[Current Upsell $]]&gt;=400,"high",Sales[[#This Row],[Current Upsell $]]&gt;=100,"medium",Sales[[#This Row],[Current Upsell $]]&lt;100,"low")</f>
        <v xml:space="preserve"> </v>
      </c>
      <c r="S403" s="3" t="str">
        <f xml:space="preserve"> IF(Sales[[#This Row],[Current Upsell $]]&gt;0,_xlfn.CONCAT(Sales[[#This Row],[Subscription Type]],"  ",Sales[[#This Row],[Upsell Priority]],"  ",TEXT(Sales[[#This Row],[Current Upsell $]],"$#"))," ")</f>
        <v xml:space="preserve"> </v>
      </c>
      <c r="T403" s="3"/>
      <c r="U403" s="1"/>
    </row>
    <row r="404" spans="1:21" x14ac:dyDescent="0.3">
      <c r="A404">
        <v>100032</v>
      </c>
      <c r="B404" t="s">
        <v>3</v>
      </c>
      <c r="F404" s="3">
        <v>0</v>
      </c>
      <c r="G404" s="3">
        <v>3</v>
      </c>
      <c r="H404" s="1">
        <v>43952</v>
      </c>
      <c r="I404" s="1">
        <v>44256</v>
      </c>
      <c r="J404">
        <v>10</v>
      </c>
      <c r="K404">
        <v>3</v>
      </c>
      <c r="L404" s="1">
        <v>44075</v>
      </c>
      <c r="M404" s="3">
        <f>IF(Sales[[#This Row],[Sales Amount]] = 0, 0,N404 / F404)</f>
        <v>0</v>
      </c>
      <c r="N404" s="3">
        <v>0</v>
      </c>
      <c r="O404" s="3" t="str" cm="1">
        <f t="array" ref="O404" xml:space="preserve"> _xlfn.SWITCH(Sales[[#This Row],[Subscription Type]],"Basic", "10",,"Premium","10","Business","25","Enterprise","27")</f>
        <v>10</v>
      </c>
      <c r="P404" s="3">
        <f xml:space="preserve"> IF(Sales[[#This Row],[Number of Users]]-Sales[[#This Row],[Licenses Bought]] &gt; 0,Sales[[#This Row],[Number of Users]]-Sales[[#This Row],[Licenses Bought]],0)</f>
        <v>3</v>
      </c>
      <c r="Q404" s="3">
        <f>IF(Sales[[#This Row],[Sales Month]]=MAX(Sales[Sales Month]),Sales[[#This Row],[Upsell $ Per Non-Paying User]]*Sales[[#This Row],[Non-Paying Users]],0)</f>
        <v>0</v>
      </c>
      <c r="R404" s="3" t="str" cm="1">
        <f t="array" ref="R404" xml:space="preserve"> _xlfn.IFS(Sales[[#This Row],[Current Upsell $]]=0," ",Sales[[#This Row],[Current Upsell $]]&gt;=400,"high",Sales[[#This Row],[Current Upsell $]]&gt;=100,"medium",Sales[[#This Row],[Current Upsell $]]&lt;100,"low")</f>
        <v xml:space="preserve"> </v>
      </c>
      <c r="S404" s="3" t="str">
        <f xml:space="preserve"> IF(Sales[[#This Row],[Current Upsell $]]&gt;0,_xlfn.CONCAT(Sales[[#This Row],[Subscription Type]],"  ",Sales[[#This Row],[Upsell Priority]],"  ",TEXT(Sales[[#This Row],[Current Upsell $]],"$#"))," ")</f>
        <v xml:space="preserve"> </v>
      </c>
      <c r="T404" s="3"/>
      <c r="U404" s="1"/>
    </row>
    <row r="405" spans="1:21" x14ac:dyDescent="0.3">
      <c r="A405">
        <v>100032</v>
      </c>
      <c r="B405" t="s">
        <v>3</v>
      </c>
      <c r="F405" s="3">
        <v>0</v>
      </c>
      <c r="G405" s="3">
        <v>6</v>
      </c>
      <c r="H405" s="1">
        <v>43952</v>
      </c>
      <c r="I405" s="1">
        <v>44256</v>
      </c>
      <c r="J405">
        <v>10</v>
      </c>
      <c r="K405">
        <v>3</v>
      </c>
      <c r="L405" s="1">
        <v>44105</v>
      </c>
      <c r="M405" s="3">
        <f>IF(Sales[[#This Row],[Sales Amount]] = 0, 0,N405 / F405)</f>
        <v>0</v>
      </c>
      <c r="N405" s="3">
        <v>0</v>
      </c>
      <c r="O405" s="3" t="str" cm="1">
        <f t="array" ref="O405" xml:space="preserve"> _xlfn.SWITCH(Sales[[#This Row],[Subscription Type]],"Basic", "10",,"Premium","10","Business","25","Enterprise","27")</f>
        <v>10</v>
      </c>
      <c r="P405" s="3">
        <f xml:space="preserve"> IF(Sales[[#This Row],[Number of Users]]-Sales[[#This Row],[Licenses Bought]] &gt; 0,Sales[[#This Row],[Number of Users]]-Sales[[#This Row],[Licenses Bought]],0)</f>
        <v>6</v>
      </c>
      <c r="Q405" s="3">
        <f>IF(Sales[[#This Row],[Sales Month]]=MAX(Sales[Sales Month]),Sales[[#This Row],[Upsell $ Per Non-Paying User]]*Sales[[#This Row],[Non-Paying Users]],0)</f>
        <v>0</v>
      </c>
      <c r="R405" s="3" t="str" cm="1">
        <f t="array" ref="R405" xml:space="preserve"> _xlfn.IFS(Sales[[#This Row],[Current Upsell $]]=0," ",Sales[[#This Row],[Current Upsell $]]&gt;=400,"high",Sales[[#This Row],[Current Upsell $]]&gt;=100,"medium",Sales[[#This Row],[Current Upsell $]]&lt;100,"low")</f>
        <v xml:space="preserve"> </v>
      </c>
      <c r="S405" s="3" t="str">
        <f xml:space="preserve"> IF(Sales[[#This Row],[Current Upsell $]]&gt;0,_xlfn.CONCAT(Sales[[#This Row],[Subscription Type]],"  ",Sales[[#This Row],[Upsell Priority]],"  ",TEXT(Sales[[#This Row],[Current Upsell $]],"$#"))," ")</f>
        <v xml:space="preserve"> </v>
      </c>
      <c r="T405" s="3"/>
      <c r="U405" s="1"/>
    </row>
    <row r="406" spans="1:21" x14ac:dyDescent="0.3">
      <c r="A406">
        <v>100032</v>
      </c>
      <c r="B406" t="s">
        <v>3</v>
      </c>
      <c r="F406" s="3">
        <v>0</v>
      </c>
      <c r="G406" s="3">
        <v>4</v>
      </c>
      <c r="H406" s="1">
        <v>43952</v>
      </c>
      <c r="I406" s="1">
        <v>44256</v>
      </c>
      <c r="J406">
        <v>10</v>
      </c>
      <c r="K406">
        <v>3</v>
      </c>
      <c r="L406" s="1">
        <v>44136</v>
      </c>
      <c r="M406" s="3">
        <f>IF(Sales[[#This Row],[Sales Amount]] = 0, 0,N406 / F406)</f>
        <v>0</v>
      </c>
      <c r="N406" s="3">
        <v>0</v>
      </c>
      <c r="O406" s="3" t="str" cm="1">
        <f t="array" ref="O406" xml:space="preserve"> _xlfn.SWITCH(Sales[[#This Row],[Subscription Type]],"Basic", "10",,"Premium","10","Business","25","Enterprise","27")</f>
        <v>10</v>
      </c>
      <c r="P406" s="3">
        <f xml:space="preserve"> IF(Sales[[#This Row],[Number of Users]]-Sales[[#This Row],[Licenses Bought]] &gt; 0,Sales[[#This Row],[Number of Users]]-Sales[[#This Row],[Licenses Bought]],0)</f>
        <v>4</v>
      </c>
      <c r="Q406" s="3">
        <f>IF(Sales[[#This Row],[Sales Month]]=MAX(Sales[Sales Month]),Sales[[#This Row],[Upsell $ Per Non-Paying User]]*Sales[[#This Row],[Non-Paying Users]],0)</f>
        <v>0</v>
      </c>
      <c r="R406" s="3" t="str" cm="1">
        <f t="array" ref="R406" xml:space="preserve"> _xlfn.IFS(Sales[[#This Row],[Current Upsell $]]=0," ",Sales[[#This Row],[Current Upsell $]]&gt;=400,"high",Sales[[#This Row],[Current Upsell $]]&gt;=100,"medium",Sales[[#This Row],[Current Upsell $]]&lt;100,"low")</f>
        <v xml:space="preserve"> </v>
      </c>
      <c r="S406" s="3" t="str">
        <f xml:space="preserve"> IF(Sales[[#This Row],[Current Upsell $]]&gt;0,_xlfn.CONCAT(Sales[[#This Row],[Subscription Type]],"  ",Sales[[#This Row],[Upsell Priority]],"  ",TEXT(Sales[[#This Row],[Current Upsell $]],"$#"))," ")</f>
        <v xml:space="preserve"> </v>
      </c>
      <c r="T406" s="3"/>
      <c r="U406" s="1"/>
    </row>
    <row r="407" spans="1:21" x14ac:dyDescent="0.3">
      <c r="A407">
        <v>100032</v>
      </c>
      <c r="B407" t="s">
        <v>3</v>
      </c>
      <c r="F407" s="3">
        <v>0</v>
      </c>
      <c r="G407" s="3">
        <v>6</v>
      </c>
      <c r="H407" s="1">
        <v>43952</v>
      </c>
      <c r="I407" s="1">
        <v>44256</v>
      </c>
      <c r="J407">
        <v>10</v>
      </c>
      <c r="K407">
        <v>3</v>
      </c>
      <c r="L407" s="1">
        <v>44166</v>
      </c>
      <c r="M407" s="3">
        <f>IF(Sales[[#This Row],[Sales Amount]] = 0, 0,N407 / F407)</f>
        <v>0</v>
      </c>
      <c r="N407" s="3">
        <v>0</v>
      </c>
      <c r="O407" s="3" t="str" cm="1">
        <f t="array" ref="O407" xml:space="preserve"> _xlfn.SWITCH(Sales[[#This Row],[Subscription Type]],"Basic", "10",,"Premium","10","Business","25","Enterprise","27")</f>
        <v>10</v>
      </c>
      <c r="P407" s="3">
        <f xml:space="preserve"> IF(Sales[[#This Row],[Number of Users]]-Sales[[#This Row],[Licenses Bought]] &gt; 0,Sales[[#This Row],[Number of Users]]-Sales[[#This Row],[Licenses Bought]],0)</f>
        <v>6</v>
      </c>
      <c r="Q407" s="3">
        <f>IF(Sales[[#This Row],[Sales Month]]=MAX(Sales[Sales Month]),Sales[[#This Row],[Upsell $ Per Non-Paying User]]*Sales[[#This Row],[Non-Paying Users]],0)</f>
        <v>0</v>
      </c>
      <c r="R407" s="3" t="str" cm="1">
        <f t="array" ref="R407" xml:space="preserve"> _xlfn.IFS(Sales[[#This Row],[Current Upsell $]]=0," ",Sales[[#This Row],[Current Upsell $]]&gt;=400,"high",Sales[[#This Row],[Current Upsell $]]&gt;=100,"medium",Sales[[#This Row],[Current Upsell $]]&lt;100,"low")</f>
        <v xml:space="preserve"> </v>
      </c>
      <c r="S407" s="3" t="str">
        <f xml:space="preserve"> IF(Sales[[#This Row],[Current Upsell $]]&gt;0,_xlfn.CONCAT(Sales[[#This Row],[Subscription Type]],"  ",Sales[[#This Row],[Upsell Priority]],"  ",TEXT(Sales[[#This Row],[Current Upsell $]],"$#"))," ")</f>
        <v xml:space="preserve"> </v>
      </c>
      <c r="T407" s="3"/>
      <c r="U407" s="1"/>
    </row>
    <row r="408" spans="1:21" x14ac:dyDescent="0.3">
      <c r="A408">
        <v>100032</v>
      </c>
      <c r="B408" t="s">
        <v>3</v>
      </c>
      <c r="F408" s="3">
        <v>0</v>
      </c>
      <c r="G408" s="3">
        <v>5</v>
      </c>
      <c r="H408" s="1">
        <v>43952</v>
      </c>
      <c r="I408" s="1">
        <v>44256</v>
      </c>
      <c r="J408">
        <v>10</v>
      </c>
      <c r="K408">
        <v>3</v>
      </c>
      <c r="L408" s="1">
        <v>44197</v>
      </c>
      <c r="M408" s="3">
        <f>IF(Sales[[#This Row],[Sales Amount]] = 0, 0,N408 / F408)</f>
        <v>0</v>
      </c>
      <c r="N408" s="3">
        <v>0</v>
      </c>
      <c r="O408" s="3" t="str" cm="1">
        <f t="array" ref="O408" xml:space="preserve"> _xlfn.SWITCH(Sales[[#This Row],[Subscription Type]],"Basic", "10",,"Premium","10","Business","25","Enterprise","27")</f>
        <v>10</v>
      </c>
      <c r="P408" s="3">
        <f xml:space="preserve"> IF(Sales[[#This Row],[Number of Users]]-Sales[[#This Row],[Licenses Bought]] &gt; 0,Sales[[#This Row],[Number of Users]]-Sales[[#This Row],[Licenses Bought]],0)</f>
        <v>5</v>
      </c>
      <c r="Q408" s="3">
        <f>IF(Sales[[#This Row],[Sales Month]]=MAX(Sales[Sales Month]),Sales[[#This Row],[Upsell $ Per Non-Paying User]]*Sales[[#This Row],[Non-Paying Users]],0)</f>
        <v>0</v>
      </c>
      <c r="R408" s="3" t="str" cm="1">
        <f t="array" ref="R408" xml:space="preserve"> _xlfn.IFS(Sales[[#This Row],[Current Upsell $]]=0," ",Sales[[#This Row],[Current Upsell $]]&gt;=400,"high",Sales[[#This Row],[Current Upsell $]]&gt;=100,"medium",Sales[[#This Row],[Current Upsell $]]&lt;100,"low")</f>
        <v xml:space="preserve"> </v>
      </c>
      <c r="S408" s="3" t="str">
        <f xml:space="preserve"> IF(Sales[[#This Row],[Current Upsell $]]&gt;0,_xlfn.CONCAT(Sales[[#This Row],[Subscription Type]],"  ",Sales[[#This Row],[Upsell Priority]],"  ",TEXT(Sales[[#This Row],[Current Upsell $]],"$#"))," ")</f>
        <v xml:space="preserve"> </v>
      </c>
      <c r="T408" s="3"/>
      <c r="U408" s="1"/>
    </row>
    <row r="409" spans="1:21" x14ac:dyDescent="0.3">
      <c r="A409">
        <v>100032</v>
      </c>
      <c r="B409" t="s">
        <v>3</v>
      </c>
      <c r="F409" s="3">
        <v>0</v>
      </c>
      <c r="G409" s="3">
        <v>5</v>
      </c>
      <c r="H409" s="1">
        <v>43952</v>
      </c>
      <c r="I409" s="1">
        <v>44256</v>
      </c>
      <c r="J409">
        <v>10</v>
      </c>
      <c r="K409">
        <v>3</v>
      </c>
      <c r="L409" s="1">
        <v>44228</v>
      </c>
      <c r="M409" s="3">
        <f>IF(Sales[[#This Row],[Sales Amount]] = 0, 0,N409 / F409)</f>
        <v>0</v>
      </c>
      <c r="N409" s="3">
        <v>0</v>
      </c>
      <c r="O409" s="3" t="str" cm="1">
        <f t="array" ref="O409" xml:space="preserve"> _xlfn.SWITCH(Sales[[#This Row],[Subscription Type]],"Basic", "10",,"Premium","10","Business","25","Enterprise","27")</f>
        <v>10</v>
      </c>
      <c r="P409" s="3">
        <f xml:space="preserve"> IF(Sales[[#This Row],[Number of Users]]-Sales[[#This Row],[Licenses Bought]] &gt; 0,Sales[[#This Row],[Number of Users]]-Sales[[#This Row],[Licenses Bought]],0)</f>
        <v>5</v>
      </c>
      <c r="Q409" s="3">
        <f>IF(Sales[[#This Row],[Sales Month]]=MAX(Sales[Sales Month]),Sales[[#This Row],[Upsell $ Per Non-Paying User]]*Sales[[#This Row],[Non-Paying Users]],0)</f>
        <v>0</v>
      </c>
      <c r="R409" s="3" t="str" cm="1">
        <f t="array" ref="R409" xml:space="preserve"> _xlfn.IFS(Sales[[#This Row],[Current Upsell $]]=0," ",Sales[[#This Row],[Current Upsell $]]&gt;=400,"high",Sales[[#This Row],[Current Upsell $]]&gt;=100,"medium",Sales[[#This Row],[Current Upsell $]]&lt;100,"low")</f>
        <v xml:space="preserve"> </v>
      </c>
      <c r="S409" s="3" t="str">
        <f xml:space="preserve"> IF(Sales[[#This Row],[Current Upsell $]]&gt;0,_xlfn.CONCAT(Sales[[#This Row],[Subscription Type]],"  ",Sales[[#This Row],[Upsell Priority]],"  ",TEXT(Sales[[#This Row],[Current Upsell $]],"$#"))," ")</f>
        <v xml:space="preserve"> </v>
      </c>
      <c r="T409" s="3"/>
      <c r="U409" s="1"/>
    </row>
    <row r="410" spans="1:21" x14ac:dyDescent="0.3">
      <c r="A410">
        <v>100032</v>
      </c>
      <c r="B410" t="s">
        <v>3</v>
      </c>
      <c r="F410" s="3">
        <v>0</v>
      </c>
      <c r="G410" s="3">
        <v>5</v>
      </c>
      <c r="H410" s="1">
        <v>43952</v>
      </c>
      <c r="I410" s="1">
        <v>44256</v>
      </c>
      <c r="J410">
        <v>10</v>
      </c>
      <c r="K410">
        <v>3</v>
      </c>
      <c r="L410" s="1">
        <v>44256</v>
      </c>
      <c r="M410" s="3">
        <f>IF(Sales[[#This Row],[Sales Amount]] = 0, 0,N410 / F410)</f>
        <v>0</v>
      </c>
      <c r="N410" s="3">
        <v>0</v>
      </c>
      <c r="O410" s="3" t="str" cm="1">
        <f t="array" ref="O410" xml:space="preserve"> _xlfn.SWITCH(Sales[[#This Row],[Subscription Type]],"Basic", "10",,"Premium","10","Business","25","Enterprise","27")</f>
        <v>10</v>
      </c>
      <c r="P410" s="3">
        <f xml:space="preserve"> IF(Sales[[#This Row],[Number of Users]]-Sales[[#This Row],[Licenses Bought]] &gt; 0,Sales[[#This Row],[Number of Users]]-Sales[[#This Row],[Licenses Bought]],0)</f>
        <v>5</v>
      </c>
      <c r="Q410" s="3">
        <f>IF(Sales[[#This Row],[Sales Month]]=MAX(Sales[Sales Month]),Sales[[#This Row],[Upsell $ Per Non-Paying User]]*Sales[[#This Row],[Non-Paying Users]],0)</f>
        <v>0</v>
      </c>
      <c r="R410" s="3" t="str" cm="1">
        <f t="array" ref="R410" xml:space="preserve"> _xlfn.IFS(Sales[[#This Row],[Current Upsell $]]=0," ",Sales[[#This Row],[Current Upsell $]]&gt;=400,"high",Sales[[#This Row],[Current Upsell $]]&gt;=100,"medium",Sales[[#This Row],[Current Upsell $]]&lt;100,"low")</f>
        <v xml:space="preserve"> </v>
      </c>
      <c r="S410" s="3" t="str">
        <f xml:space="preserve"> IF(Sales[[#This Row],[Current Upsell $]]&gt;0,_xlfn.CONCAT(Sales[[#This Row],[Subscription Type]],"  ",Sales[[#This Row],[Upsell Priority]],"  ",TEXT(Sales[[#This Row],[Current Upsell $]],"$#"))," ")</f>
        <v xml:space="preserve"> </v>
      </c>
      <c r="T410" s="3"/>
      <c r="U410" s="1"/>
    </row>
    <row r="411" spans="1:21" x14ac:dyDescent="0.3">
      <c r="A411">
        <v>100033</v>
      </c>
      <c r="B411" t="s">
        <v>3</v>
      </c>
      <c r="F411" s="3">
        <v>0</v>
      </c>
      <c r="G411" s="3">
        <v>2</v>
      </c>
      <c r="H411" s="1">
        <v>43952</v>
      </c>
      <c r="I411" s="1">
        <v>44228</v>
      </c>
      <c r="J411">
        <v>9</v>
      </c>
      <c r="K411">
        <v>4</v>
      </c>
      <c r="L411" s="1">
        <v>43952</v>
      </c>
      <c r="M411" s="3">
        <f>IF(Sales[[#This Row],[Sales Amount]] = 0, 0,N411 / F411)</f>
        <v>0</v>
      </c>
      <c r="N411" s="3">
        <v>0</v>
      </c>
      <c r="O411" s="3" t="str" cm="1">
        <f t="array" ref="O411" xml:space="preserve"> _xlfn.SWITCH(Sales[[#This Row],[Subscription Type]],"Basic", "10",,"Premium","10","Business","25","Enterprise","27")</f>
        <v>10</v>
      </c>
      <c r="P411" s="3">
        <f xml:space="preserve"> IF(Sales[[#This Row],[Number of Users]]-Sales[[#This Row],[Licenses Bought]] &gt; 0,Sales[[#This Row],[Number of Users]]-Sales[[#This Row],[Licenses Bought]],0)</f>
        <v>2</v>
      </c>
      <c r="Q411" s="3">
        <f>IF(Sales[[#This Row],[Sales Month]]=MAX(Sales[Sales Month]),Sales[[#This Row],[Upsell $ Per Non-Paying User]]*Sales[[#This Row],[Non-Paying Users]],0)</f>
        <v>0</v>
      </c>
      <c r="R411" s="3" t="str" cm="1">
        <f t="array" ref="R411" xml:space="preserve"> _xlfn.IFS(Sales[[#This Row],[Current Upsell $]]=0," ",Sales[[#This Row],[Current Upsell $]]&gt;=400,"high",Sales[[#This Row],[Current Upsell $]]&gt;=100,"medium",Sales[[#This Row],[Current Upsell $]]&lt;100,"low")</f>
        <v xml:space="preserve"> </v>
      </c>
      <c r="S411" s="3" t="str">
        <f xml:space="preserve"> IF(Sales[[#This Row],[Current Upsell $]]&gt;0,_xlfn.CONCAT(Sales[[#This Row],[Subscription Type]],"  ",Sales[[#This Row],[Upsell Priority]],"  ",TEXT(Sales[[#This Row],[Current Upsell $]],"$#"))," ")</f>
        <v xml:space="preserve"> </v>
      </c>
      <c r="T411" s="3"/>
      <c r="U411" s="1"/>
    </row>
    <row r="412" spans="1:21" x14ac:dyDescent="0.3">
      <c r="A412">
        <v>100033</v>
      </c>
      <c r="B412" t="s">
        <v>3</v>
      </c>
      <c r="F412" s="3">
        <v>0</v>
      </c>
      <c r="G412" s="3">
        <v>2</v>
      </c>
      <c r="H412" s="1">
        <v>43952</v>
      </c>
      <c r="I412" s="1">
        <v>44228</v>
      </c>
      <c r="J412">
        <v>9</v>
      </c>
      <c r="K412">
        <v>4</v>
      </c>
      <c r="L412" s="1">
        <v>43983</v>
      </c>
      <c r="M412" s="3">
        <f>IF(Sales[[#This Row],[Sales Amount]] = 0, 0,N412 / F412)</f>
        <v>0</v>
      </c>
      <c r="N412" s="3">
        <v>0</v>
      </c>
      <c r="O412" s="3" t="str" cm="1">
        <f t="array" ref="O412" xml:space="preserve"> _xlfn.SWITCH(Sales[[#This Row],[Subscription Type]],"Basic", "10",,"Premium","10","Business","25","Enterprise","27")</f>
        <v>10</v>
      </c>
      <c r="P412" s="3">
        <f xml:space="preserve"> IF(Sales[[#This Row],[Number of Users]]-Sales[[#This Row],[Licenses Bought]] &gt; 0,Sales[[#This Row],[Number of Users]]-Sales[[#This Row],[Licenses Bought]],0)</f>
        <v>2</v>
      </c>
      <c r="Q412" s="3">
        <f>IF(Sales[[#This Row],[Sales Month]]=MAX(Sales[Sales Month]),Sales[[#This Row],[Upsell $ Per Non-Paying User]]*Sales[[#This Row],[Non-Paying Users]],0)</f>
        <v>0</v>
      </c>
      <c r="R412" s="3" t="str" cm="1">
        <f t="array" ref="R412" xml:space="preserve"> _xlfn.IFS(Sales[[#This Row],[Current Upsell $]]=0," ",Sales[[#This Row],[Current Upsell $]]&gt;=400,"high",Sales[[#This Row],[Current Upsell $]]&gt;=100,"medium",Sales[[#This Row],[Current Upsell $]]&lt;100,"low")</f>
        <v xml:space="preserve"> </v>
      </c>
      <c r="S412" s="3" t="str">
        <f xml:space="preserve"> IF(Sales[[#This Row],[Current Upsell $]]&gt;0,_xlfn.CONCAT(Sales[[#This Row],[Subscription Type]],"  ",Sales[[#This Row],[Upsell Priority]],"  ",TEXT(Sales[[#This Row],[Current Upsell $]],"$#"))," ")</f>
        <v xml:space="preserve"> </v>
      </c>
      <c r="T412" s="3"/>
      <c r="U412" s="1"/>
    </row>
    <row r="413" spans="1:21" x14ac:dyDescent="0.3">
      <c r="A413">
        <v>100033</v>
      </c>
      <c r="B413" t="s">
        <v>3</v>
      </c>
      <c r="F413" s="3">
        <v>0</v>
      </c>
      <c r="G413" s="3">
        <v>2</v>
      </c>
      <c r="H413" s="1">
        <v>43952</v>
      </c>
      <c r="I413" s="1">
        <v>44228</v>
      </c>
      <c r="J413">
        <v>9</v>
      </c>
      <c r="K413">
        <v>4</v>
      </c>
      <c r="L413" s="1">
        <v>44013</v>
      </c>
      <c r="M413" s="3">
        <f>IF(Sales[[#This Row],[Sales Amount]] = 0, 0,N413 / F413)</f>
        <v>0</v>
      </c>
      <c r="N413" s="3">
        <v>0</v>
      </c>
      <c r="O413" s="3" t="str" cm="1">
        <f t="array" ref="O413" xml:space="preserve"> _xlfn.SWITCH(Sales[[#This Row],[Subscription Type]],"Basic", "10",,"Premium","10","Business","25","Enterprise","27")</f>
        <v>10</v>
      </c>
      <c r="P413" s="3">
        <f xml:space="preserve"> IF(Sales[[#This Row],[Number of Users]]-Sales[[#This Row],[Licenses Bought]] &gt; 0,Sales[[#This Row],[Number of Users]]-Sales[[#This Row],[Licenses Bought]],0)</f>
        <v>2</v>
      </c>
      <c r="Q413" s="3">
        <f>IF(Sales[[#This Row],[Sales Month]]=MAX(Sales[Sales Month]),Sales[[#This Row],[Upsell $ Per Non-Paying User]]*Sales[[#This Row],[Non-Paying Users]],0)</f>
        <v>0</v>
      </c>
      <c r="R413" s="3" t="str" cm="1">
        <f t="array" ref="R413" xml:space="preserve"> _xlfn.IFS(Sales[[#This Row],[Current Upsell $]]=0," ",Sales[[#This Row],[Current Upsell $]]&gt;=400,"high",Sales[[#This Row],[Current Upsell $]]&gt;=100,"medium",Sales[[#This Row],[Current Upsell $]]&lt;100,"low")</f>
        <v xml:space="preserve"> </v>
      </c>
      <c r="S413" s="3" t="str">
        <f xml:space="preserve"> IF(Sales[[#This Row],[Current Upsell $]]&gt;0,_xlfn.CONCAT(Sales[[#This Row],[Subscription Type]],"  ",Sales[[#This Row],[Upsell Priority]],"  ",TEXT(Sales[[#This Row],[Current Upsell $]],"$#"))," ")</f>
        <v xml:space="preserve"> </v>
      </c>
      <c r="T413" s="3"/>
      <c r="U413" s="1"/>
    </row>
    <row r="414" spans="1:21" x14ac:dyDescent="0.3">
      <c r="A414">
        <v>100033</v>
      </c>
      <c r="B414" t="s">
        <v>3</v>
      </c>
      <c r="F414" s="3">
        <v>0</v>
      </c>
      <c r="G414" s="3">
        <v>2</v>
      </c>
      <c r="H414" s="1">
        <v>43952</v>
      </c>
      <c r="I414" s="1">
        <v>44228</v>
      </c>
      <c r="J414">
        <v>9</v>
      </c>
      <c r="K414">
        <v>4</v>
      </c>
      <c r="L414" s="1">
        <v>44044</v>
      </c>
      <c r="M414" s="3">
        <f>IF(Sales[[#This Row],[Sales Amount]] = 0, 0,N414 / F414)</f>
        <v>0</v>
      </c>
      <c r="N414" s="3">
        <v>0</v>
      </c>
      <c r="O414" s="3" t="str" cm="1">
        <f t="array" ref="O414" xml:space="preserve"> _xlfn.SWITCH(Sales[[#This Row],[Subscription Type]],"Basic", "10",,"Premium","10","Business","25","Enterprise","27")</f>
        <v>10</v>
      </c>
      <c r="P414" s="3">
        <f xml:space="preserve"> IF(Sales[[#This Row],[Number of Users]]-Sales[[#This Row],[Licenses Bought]] &gt; 0,Sales[[#This Row],[Number of Users]]-Sales[[#This Row],[Licenses Bought]],0)</f>
        <v>2</v>
      </c>
      <c r="Q414" s="3">
        <f>IF(Sales[[#This Row],[Sales Month]]=MAX(Sales[Sales Month]),Sales[[#This Row],[Upsell $ Per Non-Paying User]]*Sales[[#This Row],[Non-Paying Users]],0)</f>
        <v>0</v>
      </c>
      <c r="R414" s="3" t="str" cm="1">
        <f t="array" ref="R414" xml:space="preserve"> _xlfn.IFS(Sales[[#This Row],[Current Upsell $]]=0," ",Sales[[#This Row],[Current Upsell $]]&gt;=400,"high",Sales[[#This Row],[Current Upsell $]]&gt;=100,"medium",Sales[[#This Row],[Current Upsell $]]&lt;100,"low")</f>
        <v xml:space="preserve"> </v>
      </c>
      <c r="S414" s="3" t="str">
        <f xml:space="preserve"> IF(Sales[[#This Row],[Current Upsell $]]&gt;0,_xlfn.CONCAT(Sales[[#This Row],[Subscription Type]],"  ",Sales[[#This Row],[Upsell Priority]],"  ",TEXT(Sales[[#This Row],[Current Upsell $]],"$#"))," ")</f>
        <v xml:space="preserve"> </v>
      </c>
      <c r="T414" s="3"/>
      <c r="U414" s="1"/>
    </row>
    <row r="415" spans="1:21" x14ac:dyDescent="0.3">
      <c r="A415">
        <v>100033</v>
      </c>
      <c r="B415" t="s">
        <v>3</v>
      </c>
      <c r="F415" s="3">
        <v>0</v>
      </c>
      <c r="G415" s="3">
        <v>2</v>
      </c>
      <c r="H415" s="1">
        <v>43952</v>
      </c>
      <c r="I415" s="1">
        <v>44228</v>
      </c>
      <c r="J415">
        <v>9</v>
      </c>
      <c r="K415">
        <v>4</v>
      </c>
      <c r="L415" s="1">
        <v>44075</v>
      </c>
      <c r="M415" s="3">
        <f>IF(Sales[[#This Row],[Sales Amount]] = 0, 0,N415 / F415)</f>
        <v>0</v>
      </c>
      <c r="N415" s="3">
        <v>0</v>
      </c>
      <c r="O415" s="3" t="str" cm="1">
        <f t="array" ref="O415" xml:space="preserve"> _xlfn.SWITCH(Sales[[#This Row],[Subscription Type]],"Basic", "10",,"Premium","10","Business","25","Enterprise","27")</f>
        <v>10</v>
      </c>
      <c r="P415" s="3">
        <f xml:space="preserve"> IF(Sales[[#This Row],[Number of Users]]-Sales[[#This Row],[Licenses Bought]] &gt; 0,Sales[[#This Row],[Number of Users]]-Sales[[#This Row],[Licenses Bought]],0)</f>
        <v>2</v>
      </c>
      <c r="Q415" s="3">
        <f>IF(Sales[[#This Row],[Sales Month]]=MAX(Sales[Sales Month]),Sales[[#This Row],[Upsell $ Per Non-Paying User]]*Sales[[#This Row],[Non-Paying Users]],0)</f>
        <v>0</v>
      </c>
      <c r="R415" s="3" t="str" cm="1">
        <f t="array" ref="R415" xml:space="preserve"> _xlfn.IFS(Sales[[#This Row],[Current Upsell $]]=0," ",Sales[[#This Row],[Current Upsell $]]&gt;=400,"high",Sales[[#This Row],[Current Upsell $]]&gt;=100,"medium",Sales[[#This Row],[Current Upsell $]]&lt;100,"low")</f>
        <v xml:space="preserve"> </v>
      </c>
      <c r="S415" s="3" t="str">
        <f xml:space="preserve"> IF(Sales[[#This Row],[Current Upsell $]]&gt;0,_xlfn.CONCAT(Sales[[#This Row],[Subscription Type]],"  ",Sales[[#This Row],[Upsell Priority]],"  ",TEXT(Sales[[#This Row],[Current Upsell $]],"$#"))," ")</f>
        <v xml:space="preserve"> </v>
      </c>
      <c r="T415" s="3"/>
      <c r="U415" s="1"/>
    </row>
    <row r="416" spans="1:21" x14ac:dyDescent="0.3">
      <c r="A416">
        <v>100033</v>
      </c>
      <c r="B416" t="s">
        <v>3</v>
      </c>
      <c r="F416" s="3">
        <v>0</v>
      </c>
      <c r="G416" s="3">
        <v>2</v>
      </c>
      <c r="H416" s="1">
        <v>43952</v>
      </c>
      <c r="I416" s="1">
        <v>44228</v>
      </c>
      <c r="J416">
        <v>9</v>
      </c>
      <c r="K416">
        <v>4</v>
      </c>
      <c r="L416" s="1">
        <v>44105</v>
      </c>
      <c r="M416" s="3">
        <f>IF(Sales[[#This Row],[Sales Amount]] = 0, 0,N416 / F416)</f>
        <v>0</v>
      </c>
      <c r="N416" s="3">
        <v>0</v>
      </c>
      <c r="O416" s="3" t="str" cm="1">
        <f t="array" ref="O416" xml:space="preserve"> _xlfn.SWITCH(Sales[[#This Row],[Subscription Type]],"Basic", "10",,"Premium","10","Business","25","Enterprise","27")</f>
        <v>10</v>
      </c>
      <c r="P416" s="3">
        <f xml:space="preserve"> IF(Sales[[#This Row],[Number of Users]]-Sales[[#This Row],[Licenses Bought]] &gt; 0,Sales[[#This Row],[Number of Users]]-Sales[[#This Row],[Licenses Bought]],0)</f>
        <v>2</v>
      </c>
      <c r="Q416" s="3">
        <f>IF(Sales[[#This Row],[Sales Month]]=MAX(Sales[Sales Month]),Sales[[#This Row],[Upsell $ Per Non-Paying User]]*Sales[[#This Row],[Non-Paying Users]],0)</f>
        <v>0</v>
      </c>
      <c r="R416" s="3" t="str" cm="1">
        <f t="array" ref="R416" xml:space="preserve"> _xlfn.IFS(Sales[[#This Row],[Current Upsell $]]=0," ",Sales[[#This Row],[Current Upsell $]]&gt;=400,"high",Sales[[#This Row],[Current Upsell $]]&gt;=100,"medium",Sales[[#This Row],[Current Upsell $]]&lt;100,"low")</f>
        <v xml:space="preserve"> </v>
      </c>
      <c r="S416" s="3" t="str">
        <f xml:space="preserve"> IF(Sales[[#This Row],[Current Upsell $]]&gt;0,_xlfn.CONCAT(Sales[[#This Row],[Subscription Type]],"  ",Sales[[#This Row],[Upsell Priority]],"  ",TEXT(Sales[[#This Row],[Current Upsell $]],"$#"))," ")</f>
        <v xml:space="preserve"> </v>
      </c>
      <c r="T416" s="3"/>
      <c r="U416" s="1"/>
    </row>
    <row r="417" spans="1:21" x14ac:dyDescent="0.3">
      <c r="A417">
        <v>100033</v>
      </c>
      <c r="B417" t="s">
        <v>3</v>
      </c>
      <c r="F417" s="3">
        <v>0</v>
      </c>
      <c r="G417" s="3">
        <v>2</v>
      </c>
      <c r="H417" s="1">
        <v>43952</v>
      </c>
      <c r="I417" s="1">
        <v>44228</v>
      </c>
      <c r="J417">
        <v>9</v>
      </c>
      <c r="K417">
        <v>4</v>
      </c>
      <c r="L417" s="1">
        <v>44136</v>
      </c>
      <c r="M417" s="3">
        <f>IF(Sales[[#This Row],[Sales Amount]] = 0, 0,N417 / F417)</f>
        <v>0</v>
      </c>
      <c r="N417" s="3">
        <v>0</v>
      </c>
      <c r="O417" s="3" t="str" cm="1">
        <f t="array" ref="O417" xml:space="preserve"> _xlfn.SWITCH(Sales[[#This Row],[Subscription Type]],"Basic", "10",,"Premium","10","Business","25","Enterprise","27")</f>
        <v>10</v>
      </c>
      <c r="P417" s="3">
        <f xml:space="preserve"> IF(Sales[[#This Row],[Number of Users]]-Sales[[#This Row],[Licenses Bought]] &gt; 0,Sales[[#This Row],[Number of Users]]-Sales[[#This Row],[Licenses Bought]],0)</f>
        <v>2</v>
      </c>
      <c r="Q417" s="3">
        <f>IF(Sales[[#This Row],[Sales Month]]=MAX(Sales[Sales Month]),Sales[[#This Row],[Upsell $ Per Non-Paying User]]*Sales[[#This Row],[Non-Paying Users]],0)</f>
        <v>0</v>
      </c>
      <c r="R417" s="3" t="str" cm="1">
        <f t="array" ref="R417" xml:space="preserve"> _xlfn.IFS(Sales[[#This Row],[Current Upsell $]]=0," ",Sales[[#This Row],[Current Upsell $]]&gt;=400,"high",Sales[[#This Row],[Current Upsell $]]&gt;=100,"medium",Sales[[#This Row],[Current Upsell $]]&lt;100,"low")</f>
        <v xml:space="preserve"> </v>
      </c>
      <c r="S417" s="3" t="str">
        <f xml:space="preserve"> IF(Sales[[#This Row],[Current Upsell $]]&gt;0,_xlfn.CONCAT(Sales[[#This Row],[Subscription Type]],"  ",Sales[[#This Row],[Upsell Priority]],"  ",TEXT(Sales[[#This Row],[Current Upsell $]],"$#"))," ")</f>
        <v xml:space="preserve"> </v>
      </c>
      <c r="T417" s="3"/>
      <c r="U417" s="1"/>
    </row>
    <row r="418" spans="1:21" x14ac:dyDescent="0.3">
      <c r="A418">
        <v>100033</v>
      </c>
      <c r="B418" t="s">
        <v>3</v>
      </c>
      <c r="F418" s="3">
        <v>0</v>
      </c>
      <c r="G418" s="3">
        <v>2</v>
      </c>
      <c r="H418" s="1">
        <v>43952</v>
      </c>
      <c r="I418" s="1">
        <v>44228</v>
      </c>
      <c r="J418">
        <v>9</v>
      </c>
      <c r="K418">
        <v>4</v>
      </c>
      <c r="L418" s="1">
        <v>44166</v>
      </c>
      <c r="M418" s="3">
        <f>IF(Sales[[#This Row],[Sales Amount]] = 0, 0,N418 / F418)</f>
        <v>0</v>
      </c>
      <c r="N418" s="3">
        <v>0</v>
      </c>
      <c r="O418" s="3" t="str" cm="1">
        <f t="array" ref="O418" xml:space="preserve"> _xlfn.SWITCH(Sales[[#This Row],[Subscription Type]],"Basic", "10",,"Premium","10","Business","25","Enterprise","27")</f>
        <v>10</v>
      </c>
      <c r="P418" s="3">
        <f xml:space="preserve"> IF(Sales[[#This Row],[Number of Users]]-Sales[[#This Row],[Licenses Bought]] &gt; 0,Sales[[#This Row],[Number of Users]]-Sales[[#This Row],[Licenses Bought]],0)</f>
        <v>2</v>
      </c>
      <c r="Q418" s="3">
        <f>IF(Sales[[#This Row],[Sales Month]]=MAX(Sales[Sales Month]),Sales[[#This Row],[Upsell $ Per Non-Paying User]]*Sales[[#This Row],[Non-Paying Users]],0)</f>
        <v>0</v>
      </c>
      <c r="R418" s="3" t="str" cm="1">
        <f t="array" ref="R418" xml:space="preserve"> _xlfn.IFS(Sales[[#This Row],[Current Upsell $]]=0," ",Sales[[#This Row],[Current Upsell $]]&gt;=400,"high",Sales[[#This Row],[Current Upsell $]]&gt;=100,"medium",Sales[[#This Row],[Current Upsell $]]&lt;100,"low")</f>
        <v xml:space="preserve"> </v>
      </c>
      <c r="S418" s="3" t="str">
        <f xml:space="preserve"> IF(Sales[[#This Row],[Current Upsell $]]&gt;0,_xlfn.CONCAT(Sales[[#This Row],[Subscription Type]],"  ",Sales[[#This Row],[Upsell Priority]],"  ",TEXT(Sales[[#This Row],[Current Upsell $]],"$#"))," ")</f>
        <v xml:space="preserve"> </v>
      </c>
      <c r="T418" s="3"/>
      <c r="U418" s="1"/>
    </row>
    <row r="419" spans="1:21" x14ac:dyDescent="0.3">
      <c r="A419">
        <v>100033</v>
      </c>
      <c r="B419" t="s">
        <v>3</v>
      </c>
      <c r="F419" s="3">
        <v>0</v>
      </c>
      <c r="G419" s="3">
        <v>2</v>
      </c>
      <c r="H419" s="1">
        <v>43952</v>
      </c>
      <c r="I419" s="1">
        <v>44228</v>
      </c>
      <c r="J419">
        <v>9</v>
      </c>
      <c r="K419">
        <v>4</v>
      </c>
      <c r="L419" s="1">
        <v>44197</v>
      </c>
      <c r="M419" s="3">
        <f>IF(Sales[[#This Row],[Sales Amount]] = 0, 0,N419 / F419)</f>
        <v>0</v>
      </c>
      <c r="N419" s="3">
        <v>0</v>
      </c>
      <c r="O419" s="3" t="str" cm="1">
        <f t="array" ref="O419" xml:space="preserve"> _xlfn.SWITCH(Sales[[#This Row],[Subscription Type]],"Basic", "10",,"Premium","10","Business","25","Enterprise","27")</f>
        <v>10</v>
      </c>
      <c r="P419" s="3">
        <f xml:space="preserve"> IF(Sales[[#This Row],[Number of Users]]-Sales[[#This Row],[Licenses Bought]] &gt; 0,Sales[[#This Row],[Number of Users]]-Sales[[#This Row],[Licenses Bought]],0)</f>
        <v>2</v>
      </c>
      <c r="Q419" s="3">
        <f>IF(Sales[[#This Row],[Sales Month]]=MAX(Sales[Sales Month]),Sales[[#This Row],[Upsell $ Per Non-Paying User]]*Sales[[#This Row],[Non-Paying Users]],0)</f>
        <v>0</v>
      </c>
      <c r="R419" s="3" t="str" cm="1">
        <f t="array" ref="R419" xml:space="preserve"> _xlfn.IFS(Sales[[#This Row],[Current Upsell $]]=0," ",Sales[[#This Row],[Current Upsell $]]&gt;=400,"high",Sales[[#This Row],[Current Upsell $]]&gt;=100,"medium",Sales[[#This Row],[Current Upsell $]]&lt;100,"low")</f>
        <v xml:space="preserve"> </v>
      </c>
      <c r="S419" s="3" t="str">
        <f xml:space="preserve"> IF(Sales[[#This Row],[Current Upsell $]]&gt;0,_xlfn.CONCAT(Sales[[#This Row],[Subscription Type]],"  ",Sales[[#This Row],[Upsell Priority]],"  ",TEXT(Sales[[#This Row],[Current Upsell $]],"$#"))," ")</f>
        <v xml:space="preserve"> </v>
      </c>
      <c r="T419" s="3"/>
      <c r="U419" s="1"/>
    </row>
    <row r="420" spans="1:21" x14ac:dyDescent="0.3">
      <c r="A420">
        <v>100033</v>
      </c>
      <c r="B420" t="s">
        <v>3</v>
      </c>
      <c r="F420" s="3">
        <v>0</v>
      </c>
      <c r="G420" s="3">
        <v>2</v>
      </c>
      <c r="H420" s="1">
        <v>43952</v>
      </c>
      <c r="I420" s="1">
        <v>44228</v>
      </c>
      <c r="J420">
        <v>9</v>
      </c>
      <c r="K420">
        <v>4</v>
      </c>
      <c r="L420" s="1">
        <v>44228</v>
      </c>
      <c r="M420" s="3">
        <f>IF(Sales[[#This Row],[Sales Amount]] = 0, 0,N420 / F420)</f>
        <v>0</v>
      </c>
      <c r="N420" s="3">
        <v>0</v>
      </c>
      <c r="O420" s="3" t="str" cm="1">
        <f t="array" ref="O420" xml:space="preserve"> _xlfn.SWITCH(Sales[[#This Row],[Subscription Type]],"Basic", "10",,"Premium","10","Business","25","Enterprise","27")</f>
        <v>10</v>
      </c>
      <c r="P420" s="3">
        <f xml:space="preserve"> IF(Sales[[#This Row],[Number of Users]]-Sales[[#This Row],[Licenses Bought]] &gt; 0,Sales[[#This Row],[Number of Users]]-Sales[[#This Row],[Licenses Bought]],0)</f>
        <v>2</v>
      </c>
      <c r="Q420" s="3">
        <f>IF(Sales[[#This Row],[Sales Month]]=MAX(Sales[Sales Month]),Sales[[#This Row],[Upsell $ Per Non-Paying User]]*Sales[[#This Row],[Non-Paying Users]],0)</f>
        <v>0</v>
      </c>
      <c r="R420" s="3" t="str" cm="1">
        <f t="array" ref="R420" xml:space="preserve"> _xlfn.IFS(Sales[[#This Row],[Current Upsell $]]=0," ",Sales[[#This Row],[Current Upsell $]]&gt;=400,"high",Sales[[#This Row],[Current Upsell $]]&gt;=100,"medium",Sales[[#This Row],[Current Upsell $]]&lt;100,"low")</f>
        <v xml:space="preserve"> </v>
      </c>
      <c r="S420" s="3" t="str">
        <f xml:space="preserve"> IF(Sales[[#This Row],[Current Upsell $]]&gt;0,_xlfn.CONCAT(Sales[[#This Row],[Subscription Type]],"  ",Sales[[#This Row],[Upsell Priority]],"  ",TEXT(Sales[[#This Row],[Current Upsell $]],"$#"))," ")</f>
        <v xml:space="preserve"> </v>
      </c>
      <c r="T420" s="3"/>
      <c r="U420" s="1"/>
    </row>
    <row r="421" spans="1:21" x14ac:dyDescent="0.3">
      <c r="A421">
        <v>100034</v>
      </c>
      <c r="B421" t="s">
        <v>3</v>
      </c>
      <c r="F421" s="3">
        <v>0</v>
      </c>
      <c r="G421" s="3">
        <v>2</v>
      </c>
      <c r="H421" s="1">
        <v>43952</v>
      </c>
      <c r="I421" s="1">
        <v>44317</v>
      </c>
      <c r="J421">
        <v>12</v>
      </c>
      <c r="K421">
        <v>1</v>
      </c>
      <c r="L421" s="1">
        <v>43952</v>
      </c>
      <c r="M421" s="3">
        <f>IF(Sales[[#This Row],[Sales Amount]] = 0, 0,N421 / F421)</f>
        <v>0</v>
      </c>
      <c r="N421" s="3">
        <v>0</v>
      </c>
      <c r="O421" s="3" t="str" cm="1">
        <f t="array" ref="O421" xml:space="preserve"> _xlfn.SWITCH(Sales[[#This Row],[Subscription Type]],"Basic", "10",,"Premium","10","Business","25","Enterprise","27")</f>
        <v>10</v>
      </c>
      <c r="P421" s="3">
        <f xml:space="preserve"> IF(Sales[[#This Row],[Number of Users]]-Sales[[#This Row],[Licenses Bought]] &gt; 0,Sales[[#This Row],[Number of Users]]-Sales[[#This Row],[Licenses Bought]],0)</f>
        <v>2</v>
      </c>
      <c r="Q421" s="3">
        <f>IF(Sales[[#This Row],[Sales Month]]=MAX(Sales[Sales Month]),Sales[[#This Row],[Upsell $ Per Non-Paying User]]*Sales[[#This Row],[Non-Paying Users]],0)</f>
        <v>0</v>
      </c>
      <c r="R421" s="3" t="str" cm="1">
        <f t="array" ref="R421" xml:space="preserve"> _xlfn.IFS(Sales[[#This Row],[Current Upsell $]]=0," ",Sales[[#This Row],[Current Upsell $]]&gt;=400,"high",Sales[[#This Row],[Current Upsell $]]&gt;=100,"medium",Sales[[#This Row],[Current Upsell $]]&lt;100,"low")</f>
        <v xml:space="preserve"> </v>
      </c>
      <c r="S421" s="3" t="str">
        <f xml:space="preserve"> IF(Sales[[#This Row],[Current Upsell $]]&gt;0,_xlfn.CONCAT(Sales[[#This Row],[Subscription Type]],"  ",Sales[[#This Row],[Upsell Priority]],"  ",TEXT(Sales[[#This Row],[Current Upsell $]],"$#"))," ")</f>
        <v xml:space="preserve"> </v>
      </c>
      <c r="T421" s="3"/>
      <c r="U421" s="1"/>
    </row>
    <row r="422" spans="1:21" x14ac:dyDescent="0.3">
      <c r="A422">
        <v>100034</v>
      </c>
      <c r="B422" t="s">
        <v>3</v>
      </c>
      <c r="F422" s="3">
        <v>0</v>
      </c>
      <c r="G422" s="3">
        <v>2</v>
      </c>
      <c r="H422" s="1">
        <v>43952</v>
      </c>
      <c r="I422" s="1">
        <v>44317</v>
      </c>
      <c r="J422">
        <v>12</v>
      </c>
      <c r="K422">
        <v>1</v>
      </c>
      <c r="L422" s="1">
        <v>43983</v>
      </c>
      <c r="M422" s="3">
        <f>IF(Sales[[#This Row],[Sales Amount]] = 0, 0,N422 / F422)</f>
        <v>0</v>
      </c>
      <c r="N422" s="3">
        <v>0</v>
      </c>
      <c r="O422" s="3" t="str" cm="1">
        <f t="array" ref="O422" xml:space="preserve"> _xlfn.SWITCH(Sales[[#This Row],[Subscription Type]],"Basic", "10",,"Premium","10","Business","25","Enterprise","27")</f>
        <v>10</v>
      </c>
      <c r="P422" s="3">
        <f xml:space="preserve"> IF(Sales[[#This Row],[Number of Users]]-Sales[[#This Row],[Licenses Bought]] &gt; 0,Sales[[#This Row],[Number of Users]]-Sales[[#This Row],[Licenses Bought]],0)</f>
        <v>2</v>
      </c>
      <c r="Q422" s="3">
        <f>IF(Sales[[#This Row],[Sales Month]]=MAX(Sales[Sales Month]),Sales[[#This Row],[Upsell $ Per Non-Paying User]]*Sales[[#This Row],[Non-Paying Users]],0)</f>
        <v>0</v>
      </c>
      <c r="R422" s="3" t="str" cm="1">
        <f t="array" ref="R422" xml:space="preserve"> _xlfn.IFS(Sales[[#This Row],[Current Upsell $]]=0," ",Sales[[#This Row],[Current Upsell $]]&gt;=400,"high",Sales[[#This Row],[Current Upsell $]]&gt;=100,"medium",Sales[[#This Row],[Current Upsell $]]&lt;100,"low")</f>
        <v xml:space="preserve"> </v>
      </c>
      <c r="S422" s="3" t="str">
        <f xml:space="preserve"> IF(Sales[[#This Row],[Current Upsell $]]&gt;0,_xlfn.CONCAT(Sales[[#This Row],[Subscription Type]],"  ",Sales[[#This Row],[Upsell Priority]],"  ",TEXT(Sales[[#This Row],[Current Upsell $]],"$#"))," ")</f>
        <v xml:space="preserve"> </v>
      </c>
      <c r="T422" s="3"/>
      <c r="U422" s="1"/>
    </row>
    <row r="423" spans="1:21" x14ac:dyDescent="0.3">
      <c r="A423">
        <v>100034</v>
      </c>
      <c r="B423" t="s">
        <v>3</v>
      </c>
      <c r="F423" s="3">
        <v>0</v>
      </c>
      <c r="G423" s="3">
        <v>2</v>
      </c>
      <c r="H423" s="1">
        <v>43952</v>
      </c>
      <c r="I423" s="1">
        <v>44317</v>
      </c>
      <c r="J423">
        <v>12</v>
      </c>
      <c r="K423">
        <v>1</v>
      </c>
      <c r="L423" s="1">
        <v>44013</v>
      </c>
      <c r="M423" s="3">
        <f>IF(Sales[[#This Row],[Sales Amount]] = 0, 0,N423 / F423)</f>
        <v>0</v>
      </c>
      <c r="N423" s="3">
        <v>0</v>
      </c>
      <c r="O423" s="3" t="str" cm="1">
        <f t="array" ref="O423" xml:space="preserve"> _xlfn.SWITCH(Sales[[#This Row],[Subscription Type]],"Basic", "10",,"Premium","10","Business","25","Enterprise","27")</f>
        <v>10</v>
      </c>
      <c r="P423" s="3">
        <f xml:space="preserve"> IF(Sales[[#This Row],[Number of Users]]-Sales[[#This Row],[Licenses Bought]] &gt; 0,Sales[[#This Row],[Number of Users]]-Sales[[#This Row],[Licenses Bought]],0)</f>
        <v>2</v>
      </c>
      <c r="Q423" s="3">
        <f>IF(Sales[[#This Row],[Sales Month]]=MAX(Sales[Sales Month]),Sales[[#This Row],[Upsell $ Per Non-Paying User]]*Sales[[#This Row],[Non-Paying Users]],0)</f>
        <v>0</v>
      </c>
      <c r="R423" s="3" t="str" cm="1">
        <f t="array" ref="R423" xml:space="preserve"> _xlfn.IFS(Sales[[#This Row],[Current Upsell $]]=0," ",Sales[[#This Row],[Current Upsell $]]&gt;=400,"high",Sales[[#This Row],[Current Upsell $]]&gt;=100,"medium",Sales[[#This Row],[Current Upsell $]]&lt;100,"low")</f>
        <v xml:space="preserve"> </v>
      </c>
      <c r="S423" s="3" t="str">
        <f xml:space="preserve"> IF(Sales[[#This Row],[Current Upsell $]]&gt;0,_xlfn.CONCAT(Sales[[#This Row],[Subscription Type]],"  ",Sales[[#This Row],[Upsell Priority]],"  ",TEXT(Sales[[#This Row],[Current Upsell $]],"$#"))," ")</f>
        <v xml:space="preserve"> </v>
      </c>
      <c r="T423" s="3"/>
      <c r="U423" s="1"/>
    </row>
    <row r="424" spans="1:21" x14ac:dyDescent="0.3">
      <c r="A424">
        <v>100034</v>
      </c>
      <c r="B424" t="s">
        <v>3</v>
      </c>
      <c r="F424" s="3">
        <v>0</v>
      </c>
      <c r="G424" s="3">
        <v>2</v>
      </c>
      <c r="H424" s="1">
        <v>43952</v>
      </c>
      <c r="I424" s="1">
        <v>44317</v>
      </c>
      <c r="J424">
        <v>12</v>
      </c>
      <c r="K424">
        <v>1</v>
      </c>
      <c r="L424" s="1">
        <v>44044</v>
      </c>
      <c r="M424" s="3">
        <f>IF(Sales[[#This Row],[Sales Amount]] = 0, 0,N424 / F424)</f>
        <v>0</v>
      </c>
      <c r="N424" s="3">
        <v>0</v>
      </c>
      <c r="O424" s="3" t="str" cm="1">
        <f t="array" ref="O424" xml:space="preserve"> _xlfn.SWITCH(Sales[[#This Row],[Subscription Type]],"Basic", "10",,"Premium","10","Business","25","Enterprise","27")</f>
        <v>10</v>
      </c>
      <c r="P424" s="3">
        <f xml:space="preserve"> IF(Sales[[#This Row],[Number of Users]]-Sales[[#This Row],[Licenses Bought]] &gt; 0,Sales[[#This Row],[Number of Users]]-Sales[[#This Row],[Licenses Bought]],0)</f>
        <v>2</v>
      </c>
      <c r="Q424" s="3">
        <f>IF(Sales[[#This Row],[Sales Month]]=MAX(Sales[Sales Month]),Sales[[#This Row],[Upsell $ Per Non-Paying User]]*Sales[[#This Row],[Non-Paying Users]],0)</f>
        <v>0</v>
      </c>
      <c r="R424" s="3" t="str" cm="1">
        <f t="array" ref="R424" xml:space="preserve"> _xlfn.IFS(Sales[[#This Row],[Current Upsell $]]=0," ",Sales[[#This Row],[Current Upsell $]]&gt;=400,"high",Sales[[#This Row],[Current Upsell $]]&gt;=100,"medium",Sales[[#This Row],[Current Upsell $]]&lt;100,"low")</f>
        <v xml:space="preserve"> </v>
      </c>
      <c r="S424" s="3" t="str">
        <f xml:space="preserve"> IF(Sales[[#This Row],[Current Upsell $]]&gt;0,_xlfn.CONCAT(Sales[[#This Row],[Subscription Type]],"  ",Sales[[#This Row],[Upsell Priority]],"  ",TEXT(Sales[[#This Row],[Current Upsell $]],"$#"))," ")</f>
        <v xml:space="preserve"> </v>
      </c>
      <c r="T424" s="3"/>
      <c r="U424" s="1"/>
    </row>
    <row r="425" spans="1:21" x14ac:dyDescent="0.3">
      <c r="A425">
        <v>100034</v>
      </c>
      <c r="B425" t="s">
        <v>3</v>
      </c>
      <c r="F425" s="3">
        <v>0</v>
      </c>
      <c r="G425" s="3">
        <v>2</v>
      </c>
      <c r="H425" s="1">
        <v>43952</v>
      </c>
      <c r="I425" s="1">
        <v>44317</v>
      </c>
      <c r="J425">
        <v>12</v>
      </c>
      <c r="K425">
        <v>1</v>
      </c>
      <c r="L425" s="1">
        <v>44075</v>
      </c>
      <c r="M425" s="3">
        <f>IF(Sales[[#This Row],[Sales Amount]] = 0, 0,N425 / F425)</f>
        <v>0</v>
      </c>
      <c r="N425" s="3">
        <v>0</v>
      </c>
      <c r="O425" s="3" t="str" cm="1">
        <f t="array" ref="O425" xml:space="preserve"> _xlfn.SWITCH(Sales[[#This Row],[Subscription Type]],"Basic", "10",,"Premium","10","Business","25","Enterprise","27")</f>
        <v>10</v>
      </c>
      <c r="P425" s="3">
        <f xml:space="preserve"> IF(Sales[[#This Row],[Number of Users]]-Sales[[#This Row],[Licenses Bought]] &gt; 0,Sales[[#This Row],[Number of Users]]-Sales[[#This Row],[Licenses Bought]],0)</f>
        <v>2</v>
      </c>
      <c r="Q425" s="3">
        <f>IF(Sales[[#This Row],[Sales Month]]=MAX(Sales[Sales Month]),Sales[[#This Row],[Upsell $ Per Non-Paying User]]*Sales[[#This Row],[Non-Paying Users]],0)</f>
        <v>0</v>
      </c>
      <c r="R425" s="3" t="str" cm="1">
        <f t="array" ref="R425" xml:space="preserve"> _xlfn.IFS(Sales[[#This Row],[Current Upsell $]]=0," ",Sales[[#This Row],[Current Upsell $]]&gt;=400,"high",Sales[[#This Row],[Current Upsell $]]&gt;=100,"medium",Sales[[#This Row],[Current Upsell $]]&lt;100,"low")</f>
        <v xml:space="preserve"> </v>
      </c>
      <c r="S425" s="3" t="str">
        <f xml:space="preserve"> IF(Sales[[#This Row],[Current Upsell $]]&gt;0,_xlfn.CONCAT(Sales[[#This Row],[Subscription Type]],"  ",Sales[[#This Row],[Upsell Priority]],"  ",TEXT(Sales[[#This Row],[Current Upsell $]],"$#"))," ")</f>
        <v xml:space="preserve"> </v>
      </c>
      <c r="T425" s="3"/>
      <c r="U425" s="1"/>
    </row>
    <row r="426" spans="1:21" x14ac:dyDescent="0.3">
      <c r="A426">
        <v>100034</v>
      </c>
      <c r="B426" t="s">
        <v>3</v>
      </c>
      <c r="F426" s="3">
        <v>0</v>
      </c>
      <c r="G426" s="3">
        <v>2</v>
      </c>
      <c r="H426" s="1">
        <v>43952</v>
      </c>
      <c r="I426" s="1">
        <v>44317</v>
      </c>
      <c r="J426">
        <v>12</v>
      </c>
      <c r="K426">
        <v>1</v>
      </c>
      <c r="L426" s="1">
        <v>44105</v>
      </c>
      <c r="M426" s="3">
        <f>IF(Sales[[#This Row],[Sales Amount]] = 0, 0,N426 / F426)</f>
        <v>0</v>
      </c>
      <c r="N426" s="3">
        <v>0</v>
      </c>
      <c r="O426" s="3" t="str" cm="1">
        <f t="array" ref="O426" xml:space="preserve"> _xlfn.SWITCH(Sales[[#This Row],[Subscription Type]],"Basic", "10",,"Premium","10","Business","25","Enterprise","27")</f>
        <v>10</v>
      </c>
      <c r="P426" s="3">
        <f xml:space="preserve"> IF(Sales[[#This Row],[Number of Users]]-Sales[[#This Row],[Licenses Bought]] &gt; 0,Sales[[#This Row],[Number of Users]]-Sales[[#This Row],[Licenses Bought]],0)</f>
        <v>2</v>
      </c>
      <c r="Q426" s="3">
        <f>IF(Sales[[#This Row],[Sales Month]]=MAX(Sales[Sales Month]),Sales[[#This Row],[Upsell $ Per Non-Paying User]]*Sales[[#This Row],[Non-Paying Users]],0)</f>
        <v>0</v>
      </c>
      <c r="R426" s="3" t="str" cm="1">
        <f t="array" ref="R426" xml:space="preserve"> _xlfn.IFS(Sales[[#This Row],[Current Upsell $]]=0," ",Sales[[#This Row],[Current Upsell $]]&gt;=400,"high",Sales[[#This Row],[Current Upsell $]]&gt;=100,"medium",Sales[[#This Row],[Current Upsell $]]&lt;100,"low")</f>
        <v xml:space="preserve"> </v>
      </c>
      <c r="S426" s="3" t="str">
        <f xml:space="preserve"> IF(Sales[[#This Row],[Current Upsell $]]&gt;0,_xlfn.CONCAT(Sales[[#This Row],[Subscription Type]],"  ",Sales[[#This Row],[Upsell Priority]],"  ",TEXT(Sales[[#This Row],[Current Upsell $]],"$#"))," ")</f>
        <v xml:space="preserve"> </v>
      </c>
      <c r="T426" s="3"/>
      <c r="U426" s="1"/>
    </row>
    <row r="427" spans="1:21" x14ac:dyDescent="0.3">
      <c r="A427">
        <v>100034</v>
      </c>
      <c r="B427" t="s">
        <v>3</v>
      </c>
      <c r="F427" s="3">
        <v>0</v>
      </c>
      <c r="G427" s="3">
        <v>2</v>
      </c>
      <c r="H427" s="1">
        <v>43952</v>
      </c>
      <c r="I427" s="1">
        <v>44317</v>
      </c>
      <c r="J427">
        <v>12</v>
      </c>
      <c r="K427">
        <v>1</v>
      </c>
      <c r="L427" s="1">
        <v>44136</v>
      </c>
      <c r="M427" s="3">
        <f>IF(Sales[[#This Row],[Sales Amount]] = 0, 0,N427 / F427)</f>
        <v>0</v>
      </c>
      <c r="N427" s="3">
        <v>0</v>
      </c>
      <c r="O427" s="3" t="str" cm="1">
        <f t="array" ref="O427" xml:space="preserve"> _xlfn.SWITCH(Sales[[#This Row],[Subscription Type]],"Basic", "10",,"Premium","10","Business","25","Enterprise","27")</f>
        <v>10</v>
      </c>
      <c r="P427" s="3">
        <f xml:space="preserve"> IF(Sales[[#This Row],[Number of Users]]-Sales[[#This Row],[Licenses Bought]] &gt; 0,Sales[[#This Row],[Number of Users]]-Sales[[#This Row],[Licenses Bought]],0)</f>
        <v>2</v>
      </c>
      <c r="Q427" s="3">
        <f>IF(Sales[[#This Row],[Sales Month]]=MAX(Sales[Sales Month]),Sales[[#This Row],[Upsell $ Per Non-Paying User]]*Sales[[#This Row],[Non-Paying Users]],0)</f>
        <v>0</v>
      </c>
      <c r="R427" s="3" t="str" cm="1">
        <f t="array" ref="R427" xml:space="preserve"> _xlfn.IFS(Sales[[#This Row],[Current Upsell $]]=0," ",Sales[[#This Row],[Current Upsell $]]&gt;=400,"high",Sales[[#This Row],[Current Upsell $]]&gt;=100,"medium",Sales[[#This Row],[Current Upsell $]]&lt;100,"low")</f>
        <v xml:space="preserve"> </v>
      </c>
      <c r="S427" s="3" t="str">
        <f xml:space="preserve"> IF(Sales[[#This Row],[Current Upsell $]]&gt;0,_xlfn.CONCAT(Sales[[#This Row],[Subscription Type]],"  ",Sales[[#This Row],[Upsell Priority]],"  ",TEXT(Sales[[#This Row],[Current Upsell $]],"$#"))," ")</f>
        <v xml:space="preserve"> </v>
      </c>
      <c r="T427" s="3"/>
      <c r="U427" s="1"/>
    </row>
    <row r="428" spans="1:21" x14ac:dyDescent="0.3">
      <c r="A428">
        <v>100034</v>
      </c>
      <c r="B428" t="s">
        <v>3</v>
      </c>
      <c r="F428" s="3">
        <v>0</v>
      </c>
      <c r="G428" s="3">
        <v>2</v>
      </c>
      <c r="H428" s="1">
        <v>43952</v>
      </c>
      <c r="I428" s="1">
        <v>44317</v>
      </c>
      <c r="J428">
        <v>12</v>
      </c>
      <c r="K428">
        <v>1</v>
      </c>
      <c r="L428" s="1">
        <v>44166</v>
      </c>
      <c r="M428" s="3">
        <f>IF(Sales[[#This Row],[Sales Amount]] = 0, 0,N428 / F428)</f>
        <v>0</v>
      </c>
      <c r="N428" s="3">
        <v>0</v>
      </c>
      <c r="O428" s="3" t="str" cm="1">
        <f t="array" ref="O428" xml:space="preserve"> _xlfn.SWITCH(Sales[[#This Row],[Subscription Type]],"Basic", "10",,"Premium","10","Business","25","Enterprise","27")</f>
        <v>10</v>
      </c>
      <c r="P428" s="3">
        <f xml:space="preserve"> IF(Sales[[#This Row],[Number of Users]]-Sales[[#This Row],[Licenses Bought]] &gt; 0,Sales[[#This Row],[Number of Users]]-Sales[[#This Row],[Licenses Bought]],0)</f>
        <v>2</v>
      </c>
      <c r="Q428" s="3">
        <f>IF(Sales[[#This Row],[Sales Month]]=MAX(Sales[Sales Month]),Sales[[#This Row],[Upsell $ Per Non-Paying User]]*Sales[[#This Row],[Non-Paying Users]],0)</f>
        <v>0</v>
      </c>
      <c r="R428" s="3" t="str" cm="1">
        <f t="array" ref="R428" xml:space="preserve"> _xlfn.IFS(Sales[[#This Row],[Current Upsell $]]=0," ",Sales[[#This Row],[Current Upsell $]]&gt;=400,"high",Sales[[#This Row],[Current Upsell $]]&gt;=100,"medium",Sales[[#This Row],[Current Upsell $]]&lt;100,"low")</f>
        <v xml:space="preserve"> </v>
      </c>
      <c r="S428" s="3" t="str">
        <f xml:space="preserve"> IF(Sales[[#This Row],[Current Upsell $]]&gt;0,_xlfn.CONCAT(Sales[[#This Row],[Subscription Type]],"  ",Sales[[#This Row],[Upsell Priority]],"  ",TEXT(Sales[[#This Row],[Current Upsell $]],"$#"))," ")</f>
        <v xml:space="preserve"> </v>
      </c>
      <c r="T428" s="3"/>
      <c r="U428" s="1"/>
    </row>
    <row r="429" spans="1:21" x14ac:dyDescent="0.3">
      <c r="A429">
        <v>100034</v>
      </c>
      <c r="B429" t="s">
        <v>3</v>
      </c>
      <c r="F429" s="3">
        <v>0</v>
      </c>
      <c r="G429" s="3">
        <v>2</v>
      </c>
      <c r="H429" s="1">
        <v>43952</v>
      </c>
      <c r="I429" s="1">
        <v>44317</v>
      </c>
      <c r="J429">
        <v>12</v>
      </c>
      <c r="K429">
        <v>1</v>
      </c>
      <c r="L429" s="1">
        <v>44197</v>
      </c>
      <c r="M429" s="3">
        <f>IF(Sales[[#This Row],[Sales Amount]] = 0, 0,N429 / F429)</f>
        <v>0</v>
      </c>
      <c r="N429" s="3">
        <v>0</v>
      </c>
      <c r="O429" s="3" t="str" cm="1">
        <f t="array" ref="O429" xml:space="preserve"> _xlfn.SWITCH(Sales[[#This Row],[Subscription Type]],"Basic", "10",,"Premium","10","Business","25","Enterprise","27")</f>
        <v>10</v>
      </c>
      <c r="P429" s="3">
        <f xml:space="preserve"> IF(Sales[[#This Row],[Number of Users]]-Sales[[#This Row],[Licenses Bought]] &gt; 0,Sales[[#This Row],[Number of Users]]-Sales[[#This Row],[Licenses Bought]],0)</f>
        <v>2</v>
      </c>
      <c r="Q429" s="3">
        <f>IF(Sales[[#This Row],[Sales Month]]=MAX(Sales[Sales Month]),Sales[[#This Row],[Upsell $ Per Non-Paying User]]*Sales[[#This Row],[Non-Paying Users]],0)</f>
        <v>0</v>
      </c>
      <c r="R429" s="3" t="str" cm="1">
        <f t="array" ref="R429" xml:space="preserve"> _xlfn.IFS(Sales[[#This Row],[Current Upsell $]]=0," ",Sales[[#This Row],[Current Upsell $]]&gt;=400,"high",Sales[[#This Row],[Current Upsell $]]&gt;=100,"medium",Sales[[#This Row],[Current Upsell $]]&lt;100,"low")</f>
        <v xml:space="preserve"> </v>
      </c>
      <c r="S429" s="3" t="str">
        <f xml:space="preserve"> IF(Sales[[#This Row],[Current Upsell $]]&gt;0,_xlfn.CONCAT(Sales[[#This Row],[Subscription Type]],"  ",Sales[[#This Row],[Upsell Priority]],"  ",TEXT(Sales[[#This Row],[Current Upsell $]],"$#"))," ")</f>
        <v xml:space="preserve"> </v>
      </c>
      <c r="T429" s="3"/>
      <c r="U429" s="1"/>
    </row>
    <row r="430" spans="1:21" x14ac:dyDescent="0.3">
      <c r="A430">
        <v>100034</v>
      </c>
      <c r="B430" t="s">
        <v>3</v>
      </c>
      <c r="F430" s="3">
        <v>0</v>
      </c>
      <c r="G430" s="3">
        <v>2</v>
      </c>
      <c r="H430" s="1">
        <v>43952</v>
      </c>
      <c r="I430" s="1">
        <v>44317</v>
      </c>
      <c r="J430">
        <v>12</v>
      </c>
      <c r="K430">
        <v>1</v>
      </c>
      <c r="L430" s="1">
        <v>44228</v>
      </c>
      <c r="M430" s="3">
        <f>IF(Sales[[#This Row],[Sales Amount]] = 0, 0,N430 / F430)</f>
        <v>0</v>
      </c>
      <c r="N430" s="3">
        <v>0</v>
      </c>
      <c r="O430" s="3" t="str" cm="1">
        <f t="array" ref="O430" xml:space="preserve"> _xlfn.SWITCH(Sales[[#This Row],[Subscription Type]],"Basic", "10",,"Premium","10","Business","25","Enterprise","27")</f>
        <v>10</v>
      </c>
      <c r="P430" s="3">
        <f xml:space="preserve"> IF(Sales[[#This Row],[Number of Users]]-Sales[[#This Row],[Licenses Bought]] &gt; 0,Sales[[#This Row],[Number of Users]]-Sales[[#This Row],[Licenses Bought]],0)</f>
        <v>2</v>
      </c>
      <c r="Q430" s="3">
        <f>IF(Sales[[#This Row],[Sales Month]]=MAX(Sales[Sales Month]),Sales[[#This Row],[Upsell $ Per Non-Paying User]]*Sales[[#This Row],[Non-Paying Users]],0)</f>
        <v>0</v>
      </c>
      <c r="R430" s="3" t="str" cm="1">
        <f t="array" ref="R430" xml:space="preserve"> _xlfn.IFS(Sales[[#This Row],[Current Upsell $]]=0," ",Sales[[#This Row],[Current Upsell $]]&gt;=400,"high",Sales[[#This Row],[Current Upsell $]]&gt;=100,"medium",Sales[[#This Row],[Current Upsell $]]&lt;100,"low")</f>
        <v xml:space="preserve"> </v>
      </c>
      <c r="S430" s="3" t="str">
        <f xml:space="preserve"> IF(Sales[[#This Row],[Current Upsell $]]&gt;0,_xlfn.CONCAT(Sales[[#This Row],[Subscription Type]],"  ",Sales[[#This Row],[Upsell Priority]],"  ",TEXT(Sales[[#This Row],[Current Upsell $]],"$#"))," ")</f>
        <v xml:space="preserve"> </v>
      </c>
      <c r="T430" s="3"/>
      <c r="U430" s="1"/>
    </row>
    <row r="431" spans="1:21" x14ac:dyDescent="0.3">
      <c r="A431">
        <v>100034</v>
      </c>
      <c r="B431" t="s">
        <v>3</v>
      </c>
      <c r="F431" s="3">
        <v>0</v>
      </c>
      <c r="G431" s="3">
        <v>2</v>
      </c>
      <c r="H431" s="1">
        <v>43952</v>
      </c>
      <c r="I431" s="1">
        <v>44317</v>
      </c>
      <c r="J431">
        <v>12</v>
      </c>
      <c r="K431">
        <v>1</v>
      </c>
      <c r="L431" s="1">
        <v>44256</v>
      </c>
      <c r="M431" s="3">
        <f>IF(Sales[[#This Row],[Sales Amount]] = 0, 0,N431 / F431)</f>
        <v>0</v>
      </c>
      <c r="N431" s="3">
        <v>0</v>
      </c>
      <c r="O431" s="3" t="str" cm="1">
        <f t="array" ref="O431" xml:space="preserve"> _xlfn.SWITCH(Sales[[#This Row],[Subscription Type]],"Basic", "10",,"Premium","10","Business","25","Enterprise","27")</f>
        <v>10</v>
      </c>
      <c r="P431" s="3">
        <f xml:space="preserve"> IF(Sales[[#This Row],[Number of Users]]-Sales[[#This Row],[Licenses Bought]] &gt; 0,Sales[[#This Row],[Number of Users]]-Sales[[#This Row],[Licenses Bought]],0)</f>
        <v>2</v>
      </c>
      <c r="Q431" s="3">
        <f>IF(Sales[[#This Row],[Sales Month]]=MAX(Sales[Sales Month]),Sales[[#This Row],[Upsell $ Per Non-Paying User]]*Sales[[#This Row],[Non-Paying Users]],0)</f>
        <v>0</v>
      </c>
      <c r="R431" s="3" t="str" cm="1">
        <f t="array" ref="R431" xml:space="preserve"> _xlfn.IFS(Sales[[#This Row],[Current Upsell $]]=0," ",Sales[[#This Row],[Current Upsell $]]&gt;=400,"high",Sales[[#This Row],[Current Upsell $]]&gt;=100,"medium",Sales[[#This Row],[Current Upsell $]]&lt;100,"low")</f>
        <v xml:space="preserve"> </v>
      </c>
      <c r="S431" s="3" t="str">
        <f xml:space="preserve"> IF(Sales[[#This Row],[Current Upsell $]]&gt;0,_xlfn.CONCAT(Sales[[#This Row],[Subscription Type]],"  ",Sales[[#This Row],[Upsell Priority]],"  ",TEXT(Sales[[#This Row],[Current Upsell $]],"$#"))," ")</f>
        <v xml:space="preserve"> </v>
      </c>
      <c r="T431" s="3"/>
      <c r="U431" s="1"/>
    </row>
    <row r="432" spans="1:21" x14ac:dyDescent="0.3">
      <c r="A432">
        <v>100034</v>
      </c>
      <c r="B432" t="s">
        <v>3</v>
      </c>
      <c r="F432" s="3">
        <v>0</v>
      </c>
      <c r="G432" s="3">
        <v>2</v>
      </c>
      <c r="H432" s="1">
        <v>43952</v>
      </c>
      <c r="I432" s="1">
        <v>44317</v>
      </c>
      <c r="J432">
        <v>12</v>
      </c>
      <c r="K432">
        <v>1</v>
      </c>
      <c r="L432" s="1">
        <v>44287</v>
      </c>
      <c r="M432" s="3">
        <f>IF(Sales[[#This Row],[Sales Amount]] = 0, 0,N432 / F432)</f>
        <v>0</v>
      </c>
      <c r="N432" s="3">
        <v>0</v>
      </c>
      <c r="O432" s="3" t="str" cm="1">
        <f t="array" ref="O432" xml:space="preserve"> _xlfn.SWITCH(Sales[[#This Row],[Subscription Type]],"Basic", "10",,"Premium","10","Business","25","Enterprise","27")</f>
        <v>10</v>
      </c>
      <c r="P432" s="3">
        <f xml:space="preserve"> IF(Sales[[#This Row],[Number of Users]]-Sales[[#This Row],[Licenses Bought]] &gt; 0,Sales[[#This Row],[Number of Users]]-Sales[[#This Row],[Licenses Bought]],0)</f>
        <v>2</v>
      </c>
      <c r="Q432" s="3">
        <f>IF(Sales[[#This Row],[Sales Month]]=MAX(Sales[Sales Month]),Sales[[#This Row],[Upsell $ Per Non-Paying User]]*Sales[[#This Row],[Non-Paying Users]],0)</f>
        <v>0</v>
      </c>
      <c r="R432" s="3" t="str" cm="1">
        <f t="array" ref="R432" xml:space="preserve"> _xlfn.IFS(Sales[[#This Row],[Current Upsell $]]=0," ",Sales[[#This Row],[Current Upsell $]]&gt;=400,"high",Sales[[#This Row],[Current Upsell $]]&gt;=100,"medium",Sales[[#This Row],[Current Upsell $]]&lt;100,"low")</f>
        <v xml:space="preserve"> </v>
      </c>
      <c r="S432" s="3" t="str">
        <f xml:space="preserve"> IF(Sales[[#This Row],[Current Upsell $]]&gt;0,_xlfn.CONCAT(Sales[[#This Row],[Subscription Type]],"  ",Sales[[#This Row],[Upsell Priority]],"  ",TEXT(Sales[[#This Row],[Current Upsell $]],"$#"))," ")</f>
        <v xml:space="preserve"> </v>
      </c>
      <c r="T432" s="3"/>
      <c r="U432" s="1"/>
    </row>
    <row r="433" spans="1:21" x14ac:dyDescent="0.3">
      <c r="A433">
        <v>100034</v>
      </c>
      <c r="B433" t="s">
        <v>3</v>
      </c>
      <c r="F433" s="3">
        <v>0</v>
      </c>
      <c r="G433" s="3">
        <v>2</v>
      </c>
      <c r="H433" s="1">
        <v>43952</v>
      </c>
      <c r="I433" s="1">
        <v>44317</v>
      </c>
      <c r="J433">
        <v>12</v>
      </c>
      <c r="K433">
        <v>1</v>
      </c>
      <c r="L433" s="1">
        <v>44317</v>
      </c>
      <c r="M433" s="3">
        <f>IF(Sales[[#This Row],[Sales Amount]] = 0, 0,N433 / F433)</f>
        <v>0</v>
      </c>
      <c r="N433" s="3">
        <v>0</v>
      </c>
      <c r="O433" s="3" t="str" cm="1">
        <f t="array" ref="O433" xml:space="preserve"> _xlfn.SWITCH(Sales[[#This Row],[Subscription Type]],"Basic", "10",,"Premium","10","Business","25","Enterprise","27")</f>
        <v>10</v>
      </c>
      <c r="P433" s="3">
        <f xml:space="preserve"> IF(Sales[[#This Row],[Number of Users]]-Sales[[#This Row],[Licenses Bought]] &gt; 0,Sales[[#This Row],[Number of Users]]-Sales[[#This Row],[Licenses Bought]],0)</f>
        <v>2</v>
      </c>
      <c r="Q433" s="3">
        <f>IF(Sales[[#This Row],[Sales Month]]=MAX(Sales[Sales Month]),Sales[[#This Row],[Upsell $ Per Non-Paying User]]*Sales[[#This Row],[Non-Paying Users]],0)</f>
        <v>0</v>
      </c>
      <c r="R433" s="3" t="str" cm="1">
        <f t="array" ref="R433" xml:space="preserve"> _xlfn.IFS(Sales[[#This Row],[Current Upsell $]]=0," ",Sales[[#This Row],[Current Upsell $]]&gt;=400,"high",Sales[[#This Row],[Current Upsell $]]&gt;=100,"medium",Sales[[#This Row],[Current Upsell $]]&lt;100,"low")</f>
        <v xml:space="preserve"> </v>
      </c>
      <c r="S433" s="3" t="str">
        <f xml:space="preserve"> IF(Sales[[#This Row],[Current Upsell $]]&gt;0,_xlfn.CONCAT(Sales[[#This Row],[Subscription Type]],"  ",Sales[[#This Row],[Upsell Priority]],"  ",TEXT(Sales[[#This Row],[Current Upsell $]],"$#"))," ")</f>
        <v xml:space="preserve"> </v>
      </c>
      <c r="T433" s="3"/>
      <c r="U433" s="1"/>
    </row>
    <row r="434" spans="1:21" x14ac:dyDescent="0.3">
      <c r="A434">
        <v>100035</v>
      </c>
      <c r="B434" t="s">
        <v>3</v>
      </c>
      <c r="F434" s="3">
        <v>0</v>
      </c>
      <c r="G434" s="3">
        <v>2</v>
      </c>
      <c r="H434" s="1">
        <v>43952</v>
      </c>
      <c r="I434" s="1">
        <v>44228</v>
      </c>
      <c r="J434">
        <v>9</v>
      </c>
      <c r="K434">
        <v>4</v>
      </c>
      <c r="L434" s="1">
        <v>43952</v>
      </c>
      <c r="M434" s="3">
        <f>IF(Sales[[#This Row],[Sales Amount]] = 0, 0,N434 / F434)</f>
        <v>0</v>
      </c>
      <c r="N434" s="3">
        <v>0</v>
      </c>
      <c r="O434" s="3" t="str" cm="1">
        <f t="array" ref="O434" xml:space="preserve"> _xlfn.SWITCH(Sales[[#This Row],[Subscription Type]],"Basic", "10",,"Premium","10","Business","25","Enterprise","27")</f>
        <v>10</v>
      </c>
      <c r="P434" s="3">
        <f xml:space="preserve"> IF(Sales[[#This Row],[Number of Users]]-Sales[[#This Row],[Licenses Bought]] &gt; 0,Sales[[#This Row],[Number of Users]]-Sales[[#This Row],[Licenses Bought]],0)</f>
        <v>2</v>
      </c>
      <c r="Q434" s="3">
        <f>IF(Sales[[#This Row],[Sales Month]]=MAX(Sales[Sales Month]),Sales[[#This Row],[Upsell $ Per Non-Paying User]]*Sales[[#This Row],[Non-Paying Users]],0)</f>
        <v>0</v>
      </c>
      <c r="R434" s="3" t="str" cm="1">
        <f t="array" ref="R434" xml:space="preserve"> _xlfn.IFS(Sales[[#This Row],[Current Upsell $]]=0," ",Sales[[#This Row],[Current Upsell $]]&gt;=400,"high",Sales[[#This Row],[Current Upsell $]]&gt;=100,"medium",Sales[[#This Row],[Current Upsell $]]&lt;100,"low")</f>
        <v xml:space="preserve"> </v>
      </c>
      <c r="S434" s="3" t="str">
        <f xml:space="preserve"> IF(Sales[[#This Row],[Current Upsell $]]&gt;0,_xlfn.CONCAT(Sales[[#This Row],[Subscription Type]],"  ",Sales[[#This Row],[Upsell Priority]],"  ",TEXT(Sales[[#This Row],[Current Upsell $]],"$#"))," ")</f>
        <v xml:space="preserve"> </v>
      </c>
      <c r="T434" s="3"/>
      <c r="U434" s="1"/>
    </row>
    <row r="435" spans="1:21" x14ac:dyDescent="0.3">
      <c r="A435">
        <v>100035</v>
      </c>
      <c r="B435" t="s">
        <v>3</v>
      </c>
      <c r="F435" s="3">
        <v>0</v>
      </c>
      <c r="G435" s="3">
        <v>2</v>
      </c>
      <c r="H435" s="1">
        <v>43952</v>
      </c>
      <c r="I435" s="1">
        <v>44228</v>
      </c>
      <c r="J435">
        <v>9</v>
      </c>
      <c r="K435">
        <v>4</v>
      </c>
      <c r="L435" s="1">
        <v>43983</v>
      </c>
      <c r="M435" s="3">
        <f>IF(Sales[[#This Row],[Sales Amount]] = 0, 0,N435 / F435)</f>
        <v>0</v>
      </c>
      <c r="N435" s="3">
        <v>0</v>
      </c>
      <c r="O435" s="3" t="str" cm="1">
        <f t="array" ref="O435" xml:space="preserve"> _xlfn.SWITCH(Sales[[#This Row],[Subscription Type]],"Basic", "10",,"Premium","10","Business","25","Enterprise","27")</f>
        <v>10</v>
      </c>
      <c r="P435" s="3">
        <f xml:space="preserve"> IF(Sales[[#This Row],[Number of Users]]-Sales[[#This Row],[Licenses Bought]] &gt; 0,Sales[[#This Row],[Number of Users]]-Sales[[#This Row],[Licenses Bought]],0)</f>
        <v>2</v>
      </c>
      <c r="Q435" s="3">
        <f>IF(Sales[[#This Row],[Sales Month]]=MAX(Sales[Sales Month]),Sales[[#This Row],[Upsell $ Per Non-Paying User]]*Sales[[#This Row],[Non-Paying Users]],0)</f>
        <v>0</v>
      </c>
      <c r="R435" s="3" t="str" cm="1">
        <f t="array" ref="R435" xml:space="preserve"> _xlfn.IFS(Sales[[#This Row],[Current Upsell $]]=0," ",Sales[[#This Row],[Current Upsell $]]&gt;=400,"high",Sales[[#This Row],[Current Upsell $]]&gt;=100,"medium",Sales[[#This Row],[Current Upsell $]]&lt;100,"low")</f>
        <v xml:space="preserve"> </v>
      </c>
      <c r="S435" s="3" t="str">
        <f xml:space="preserve"> IF(Sales[[#This Row],[Current Upsell $]]&gt;0,_xlfn.CONCAT(Sales[[#This Row],[Subscription Type]],"  ",Sales[[#This Row],[Upsell Priority]],"  ",TEXT(Sales[[#This Row],[Current Upsell $]],"$#"))," ")</f>
        <v xml:space="preserve"> </v>
      </c>
      <c r="T435" s="3"/>
      <c r="U435" s="1"/>
    </row>
    <row r="436" spans="1:21" x14ac:dyDescent="0.3">
      <c r="A436">
        <v>100035</v>
      </c>
      <c r="B436" t="s">
        <v>3</v>
      </c>
      <c r="F436" s="3">
        <v>0</v>
      </c>
      <c r="G436" s="3">
        <v>2</v>
      </c>
      <c r="H436" s="1">
        <v>43952</v>
      </c>
      <c r="I436" s="1">
        <v>44228</v>
      </c>
      <c r="J436">
        <v>9</v>
      </c>
      <c r="K436">
        <v>4</v>
      </c>
      <c r="L436" s="1">
        <v>44013</v>
      </c>
      <c r="M436" s="3">
        <f>IF(Sales[[#This Row],[Sales Amount]] = 0, 0,N436 / F436)</f>
        <v>0</v>
      </c>
      <c r="N436" s="3">
        <v>0</v>
      </c>
      <c r="O436" s="3" t="str" cm="1">
        <f t="array" ref="O436" xml:space="preserve"> _xlfn.SWITCH(Sales[[#This Row],[Subscription Type]],"Basic", "10",,"Premium","10","Business","25","Enterprise","27")</f>
        <v>10</v>
      </c>
      <c r="P436" s="3">
        <f xml:space="preserve"> IF(Sales[[#This Row],[Number of Users]]-Sales[[#This Row],[Licenses Bought]] &gt; 0,Sales[[#This Row],[Number of Users]]-Sales[[#This Row],[Licenses Bought]],0)</f>
        <v>2</v>
      </c>
      <c r="Q436" s="3">
        <f>IF(Sales[[#This Row],[Sales Month]]=MAX(Sales[Sales Month]),Sales[[#This Row],[Upsell $ Per Non-Paying User]]*Sales[[#This Row],[Non-Paying Users]],0)</f>
        <v>0</v>
      </c>
      <c r="R436" s="3" t="str" cm="1">
        <f t="array" ref="R436" xml:space="preserve"> _xlfn.IFS(Sales[[#This Row],[Current Upsell $]]=0," ",Sales[[#This Row],[Current Upsell $]]&gt;=400,"high",Sales[[#This Row],[Current Upsell $]]&gt;=100,"medium",Sales[[#This Row],[Current Upsell $]]&lt;100,"low")</f>
        <v xml:space="preserve"> </v>
      </c>
      <c r="S436" s="3" t="str">
        <f xml:space="preserve"> IF(Sales[[#This Row],[Current Upsell $]]&gt;0,_xlfn.CONCAT(Sales[[#This Row],[Subscription Type]],"  ",Sales[[#This Row],[Upsell Priority]],"  ",TEXT(Sales[[#This Row],[Current Upsell $]],"$#"))," ")</f>
        <v xml:space="preserve"> </v>
      </c>
      <c r="T436" s="3"/>
      <c r="U436" s="1"/>
    </row>
    <row r="437" spans="1:21" x14ac:dyDescent="0.3">
      <c r="A437">
        <v>100035</v>
      </c>
      <c r="B437" t="s">
        <v>3</v>
      </c>
      <c r="F437" s="3">
        <v>0</v>
      </c>
      <c r="G437" s="3">
        <v>1</v>
      </c>
      <c r="H437" s="1">
        <v>43952</v>
      </c>
      <c r="I437" s="1">
        <v>44228</v>
      </c>
      <c r="J437">
        <v>9</v>
      </c>
      <c r="K437">
        <v>4</v>
      </c>
      <c r="L437" s="1">
        <v>44044</v>
      </c>
      <c r="M437" s="3">
        <f>IF(Sales[[#This Row],[Sales Amount]] = 0, 0,N437 / F437)</f>
        <v>0</v>
      </c>
      <c r="N437" s="3">
        <v>0</v>
      </c>
      <c r="O437" s="3" t="str" cm="1">
        <f t="array" ref="O437" xml:space="preserve"> _xlfn.SWITCH(Sales[[#This Row],[Subscription Type]],"Basic", "10",,"Premium","10","Business","25","Enterprise","27")</f>
        <v>10</v>
      </c>
      <c r="P437" s="3">
        <f xml:space="preserve"> IF(Sales[[#This Row],[Number of Users]]-Sales[[#This Row],[Licenses Bought]] &gt; 0,Sales[[#This Row],[Number of Users]]-Sales[[#This Row],[Licenses Bought]],0)</f>
        <v>1</v>
      </c>
      <c r="Q437" s="3">
        <f>IF(Sales[[#This Row],[Sales Month]]=MAX(Sales[Sales Month]),Sales[[#This Row],[Upsell $ Per Non-Paying User]]*Sales[[#This Row],[Non-Paying Users]],0)</f>
        <v>0</v>
      </c>
      <c r="R437" s="3" t="str" cm="1">
        <f t="array" ref="R437" xml:space="preserve"> _xlfn.IFS(Sales[[#This Row],[Current Upsell $]]=0," ",Sales[[#This Row],[Current Upsell $]]&gt;=400,"high",Sales[[#This Row],[Current Upsell $]]&gt;=100,"medium",Sales[[#This Row],[Current Upsell $]]&lt;100,"low")</f>
        <v xml:space="preserve"> </v>
      </c>
      <c r="S437" s="3" t="str">
        <f xml:space="preserve"> IF(Sales[[#This Row],[Current Upsell $]]&gt;0,_xlfn.CONCAT(Sales[[#This Row],[Subscription Type]],"  ",Sales[[#This Row],[Upsell Priority]],"  ",TEXT(Sales[[#This Row],[Current Upsell $]],"$#"))," ")</f>
        <v xml:space="preserve"> </v>
      </c>
      <c r="T437" s="3"/>
      <c r="U437" s="1"/>
    </row>
    <row r="438" spans="1:21" x14ac:dyDescent="0.3">
      <c r="A438">
        <v>100035</v>
      </c>
      <c r="B438" t="s">
        <v>3</v>
      </c>
      <c r="F438" s="3">
        <v>0</v>
      </c>
      <c r="G438" s="3">
        <v>2</v>
      </c>
      <c r="H438" s="1">
        <v>43952</v>
      </c>
      <c r="I438" s="1">
        <v>44228</v>
      </c>
      <c r="J438">
        <v>9</v>
      </c>
      <c r="K438">
        <v>4</v>
      </c>
      <c r="L438" s="1">
        <v>44075</v>
      </c>
      <c r="M438" s="3">
        <f>IF(Sales[[#This Row],[Sales Amount]] = 0, 0,N438 / F438)</f>
        <v>0</v>
      </c>
      <c r="N438" s="3">
        <v>0</v>
      </c>
      <c r="O438" s="3" t="str" cm="1">
        <f t="array" ref="O438" xml:space="preserve"> _xlfn.SWITCH(Sales[[#This Row],[Subscription Type]],"Basic", "10",,"Premium","10","Business","25","Enterprise","27")</f>
        <v>10</v>
      </c>
      <c r="P438" s="3">
        <f xml:space="preserve"> IF(Sales[[#This Row],[Number of Users]]-Sales[[#This Row],[Licenses Bought]] &gt; 0,Sales[[#This Row],[Number of Users]]-Sales[[#This Row],[Licenses Bought]],0)</f>
        <v>2</v>
      </c>
      <c r="Q438" s="3">
        <f>IF(Sales[[#This Row],[Sales Month]]=MAX(Sales[Sales Month]),Sales[[#This Row],[Upsell $ Per Non-Paying User]]*Sales[[#This Row],[Non-Paying Users]],0)</f>
        <v>0</v>
      </c>
      <c r="R438" s="3" t="str" cm="1">
        <f t="array" ref="R438" xml:space="preserve"> _xlfn.IFS(Sales[[#This Row],[Current Upsell $]]=0," ",Sales[[#This Row],[Current Upsell $]]&gt;=400,"high",Sales[[#This Row],[Current Upsell $]]&gt;=100,"medium",Sales[[#This Row],[Current Upsell $]]&lt;100,"low")</f>
        <v xml:space="preserve"> </v>
      </c>
      <c r="S438" s="3" t="str">
        <f xml:space="preserve"> IF(Sales[[#This Row],[Current Upsell $]]&gt;0,_xlfn.CONCAT(Sales[[#This Row],[Subscription Type]],"  ",Sales[[#This Row],[Upsell Priority]],"  ",TEXT(Sales[[#This Row],[Current Upsell $]],"$#"))," ")</f>
        <v xml:space="preserve"> </v>
      </c>
      <c r="T438" s="3"/>
      <c r="U438" s="1"/>
    </row>
    <row r="439" spans="1:21" x14ac:dyDescent="0.3">
      <c r="A439">
        <v>100035</v>
      </c>
      <c r="B439" t="s">
        <v>3</v>
      </c>
      <c r="F439" s="3">
        <v>0</v>
      </c>
      <c r="G439" s="3">
        <v>2</v>
      </c>
      <c r="H439" s="1">
        <v>43952</v>
      </c>
      <c r="I439" s="1">
        <v>44228</v>
      </c>
      <c r="J439">
        <v>9</v>
      </c>
      <c r="K439">
        <v>4</v>
      </c>
      <c r="L439" s="1">
        <v>44105</v>
      </c>
      <c r="M439" s="3">
        <f>IF(Sales[[#This Row],[Sales Amount]] = 0, 0,N439 / F439)</f>
        <v>0</v>
      </c>
      <c r="N439" s="3">
        <v>0</v>
      </c>
      <c r="O439" s="3" t="str" cm="1">
        <f t="array" ref="O439" xml:space="preserve"> _xlfn.SWITCH(Sales[[#This Row],[Subscription Type]],"Basic", "10",,"Premium","10","Business","25","Enterprise","27")</f>
        <v>10</v>
      </c>
      <c r="P439" s="3">
        <f xml:space="preserve"> IF(Sales[[#This Row],[Number of Users]]-Sales[[#This Row],[Licenses Bought]] &gt; 0,Sales[[#This Row],[Number of Users]]-Sales[[#This Row],[Licenses Bought]],0)</f>
        <v>2</v>
      </c>
      <c r="Q439" s="3">
        <f>IF(Sales[[#This Row],[Sales Month]]=MAX(Sales[Sales Month]),Sales[[#This Row],[Upsell $ Per Non-Paying User]]*Sales[[#This Row],[Non-Paying Users]],0)</f>
        <v>0</v>
      </c>
      <c r="R439" s="3" t="str" cm="1">
        <f t="array" ref="R439" xml:space="preserve"> _xlfn.IFS(Sales[[#This Row],[Current Upsell $]]=0," ",Sales[[#This Row],[Current Upsell $]]&gt;=400,"high",Sales[[#This Row],[Current Upsell $]]&gt;=100,"medium",Sales[[#This Row],[Current Upsell $]]&lt;100,"low")</f>
        <v xml:space="preserve"> </v>
      </c>
      <c r="S439" s="3" t="str">
        <f xml:space="preserve"> IF(Sales[[#This Row],[Current Upsell $]]&gt;0,_xlfn.CONCAT(Sales[[#This Row],[Subscription Type]],"  ",Sales[[#This Row],[Upsell Priority]],"  ",TEXT(Sales[[#This Row],[Current Upsell $]],"$#"))," ")</f>
        <v xml:space="preserve"> </v>
      </c>
      <c r="T439" s="3"/>
      <c r="U439" s="1"/>
    </row>
    <row r="440" spans="1:21" x14ac:dyDescent="0.3">
      <c r="A440">
        <v>100035</v>
      </c>
      <c r="B440" t="s">
        <v>3</v>
      </c>
      <c r="F440" s="3">
        <v>0</v>
      </c>
      <c r="G440" s="3">
        <v>2</v>
      </c>
      <c r="H440" s="1">
        <v>43952</v>
      </c>
      <c r="I440" s="1">
        <v>44228</v>
      </c>
      <c r="J440">
        <v>9</v>
      </c>
      <c r="K440">
        <v>4</v>
      </c>
      <c r="L440" s="1">
        <v>44136</v>
      </c>
      <c r="M440" s="3">
        <f>IF(Sales[[#This Row],[Sales Amount]] = 0, 0,N440 / F440)</f>
        <v>0</v>
      </c>
      <c r="N440" s="3">
        <v>0</v>
      </c>
      <c r="O440" s="3" t="str" cm="1">
        <f t="array" ref="O440" xml:space="preserve"> _xlfn.SWITCH(Sales[[#This Row],[Subscription Type]],"Basic", "10",,"Premium","10","Business","25","Enterprise","27")</f>
        <v>10</v>
      </c>
      <c r="P440" s="3">
        <f xml:space="preserve"> IF(Sales[[#This Row],[Number of Users]]-Sales[[#This Row],[Licenses Bought]] &gt; 0,Sales[[#This Row],[Number of Users]]-Sales[[#This Row],[Licenses Bought]],0)</f>
        <v>2</v>
      </c>
      <c r="Q440" s="3">
        <f>IF(Sales[[#This Row],[Sales Month]]=MAX(Sales[Sales Month]),Sales[[#This Row],[Upsell $ Per Non-Paying User]]*Sales[[#This Row],[Non-Paying Users]],0)</f>
        <v>0</v>
      </c>
      <c r="R440" s="3" t="str" cm="1">
        <f t="array" ref="R440" xml:space="preserve"> _xlfn.IFS(Sales[[#This Row],[Current Upsell $]]=0," ",Sales[[#This Row],[Current Upsell $]]&gt;=400,"high",Sales[[#This Row],[Current Upsell $]]&gt;=100,"medium",Sales[[#This Row],[Current Upsell $]]&lt;100,"low")</f>
        <v xml:space="preserve"> </v>
      </c>
      <c r="S440" s="3" t="str">
        <f xml:space="preserve"> IF(Sales[[#This Row],[Current Upsell $]]&gt;0,_xlfn.CONCAT(Sales[[#This Row],[Subscription Type]],"  ",Sales[[#This Row],[Upsell Priority]],"  ",TEXT(Sales[[#This Row],[Current Upsell $]],"$#"))," ")</f>
        <v xml:space="preserve"> </v>
      </c>
      <c r="T440" s="3"/>
      <c r="U440" s="1"/>
    </row>
    <row r="441" spans="1:21" x14ac:dyDescent="0.3">
      <c r="A441">
        <v>100035</v>
      </c>
      <c r="B441" t="s">
        <v>3</v>
      </c>
      <c r="F441" s="3">
        <v>0</v>
      </c>
      <c r="G441" s="3">
        <v>2</v>
      </c>
      <c r="H441" s="1">
        <v>43952</v>
      </c>
      <c r="I441" s="1">
        <v>44228</v>
      </c>
      <c r="J441">
        <v>9</v>
      </c>
      <c r="K441">
        <v>4</v>
      </c>
      <c r="L441" s="1">
        <v>44166</v>
      </c>
      <c r="M441" s="3">
        <f>IF(Sales[[#This Row],[Sales Amount]] = 0, 0,N441 / F441)</f>
        <v>0</v>
      </c>
      <c r="N441" s="3">
        <v>0</v>
      </c>
      <c r="O441" s="3" t="str" cm="1">
        <f t="array" ref="O441" xml:space="preserve"> _xlfn.SWITCH(Sales[[#This Row],[Subscription Type]],"Basic", "10",,"Premium","10","Business","25","Enterprise","27")</f>
        <v>10</v>
      </c>
      <c r="P441" s="3">
        <f xml:space="preserve"> IF(Sales[[#This Row],[Number of Users]]-Sales[[#This Row],[Licenses Bought]] &gt; 0,Sales[[#This Row],[Number of Users]]-Sales[[#This Row],[Licenses Bought]],0)</f>
        <v>2</v>
      </c>
      <c r="Q441" s="3">
        <f>IF(Sales[[#This Row],[Sales Month]]=MAX(Sales[Sales Month]),Sales[[#This Row],[Upsell $ Per Non-Paying User]]*Sales[[#This Row],[Non-Paying Users]],0)</f>
        <v>0</v>
      </c>
      <c r="R441" s="3" t="str" cm="1">
        <f t="array" ref="R441" xml:space="preserve"> _xlfn.IFS(Sales[[#This Row],[Current Upsell $]]=0," ",Sales[[#This Row],[Current Upsell $]]&gt;=400,"high",Sales[[#This Row],[Current Upsell $]]&gt;=100,"medium",Sales[[#This Row],[Current Upsell $]]&lt;100,"low")</f>
        <v xml:space="preserve"> </v>
      </c>
      <c r="S441" s="3" t="str">
        <f xml:space="preserve"> IF(Sales[[#This Row],[Current Upsell $]]&gt;0,_xlfn.CONCAT(Sales[[#This Row],[Subscription Type]],"  ",Sales[[#This Row],[Upsell Priority]],"  ",TEXT(Sales[[#This Row],[Current Upsell $]],"$#"))," ")</f>
        <v xml:space="preserve"> </v>
      </c>
      <c r="T441" s="3"/>
      <c r="U441" s="1"/>
    </row>
    <row r="442" spans="1:21" x14ac:dyDescent="0.3">
      <c r="A442">
        <v>100035</v>
      </c>
      <c r="B442" t="s">
        <v>3</v>
      </c>
      <c r="F442" s="3">
        <v>0</v>
      </c>
      <c r="G442" s="3">
        <v>2</v>
      </c>
      <c r="H442" s="1">
        <v>43952</v>
      </c>
      <c r="I442" s="1">
        <v>44228</v>
      </c>
      <c r="J442">
        <v>9</v>
      </c>
      <c r="K442">
        <v>4</v>
      </c>
      <c r="L442" s="1">
        <v>44197</v>
      </c>
      <c r="M442" s="3">
        <f>IF(Sales[[#This Row],[Sales Amount]] = 0, 0,N442 / F442)</f>
        <v>0</v>
      </c>
      <c r="N442" s="3">
        <v>0</v>
      </c>
      <c r="O442" s="3" t="str" cm="1">
        <f t="array" ref="O442" xml:space="preserve"> _xlfn.SWITCH(Sales[[#This Row],[Subscription Type]],"Basic", "10",,"Premium","10","Business","25","Enterprise","27")</f>
        <v>10</v>
      </c>
      <c r="P442" s="3">
        <f xml:space="preserve"> IF(Sales[[#This Row],[Number of Users]]-Sales[[#This Row],[Licenses Bought]] &gt; 0,Sales[[#This Row],[Number of Users]]-Sales[[#This Row],[Licenses Bought]],0)</f>
        <v>2</v>
      </c>
      <c r="Q442" s="3">
        <f>IF(Sales[[#This Row],[Sales Month]]=MAX(Sales[Sales Month]),Sales[[#This Row],[Upsell $ Per Non-Paying User]]*Sales[[#This Row],[Non-Paying Users]],0)</f>
        <v>0</v>
      </c>
      <c r="R442" s="3" t="str" cm="1">
        <f t="array" ref="R442" xml:space="preserve"> _xlfn.IFS(Sales[[#This Row],[Current Upsell $]]=0," ",Sales[[#This Row],[Current Upsell $]]&gt;=400,"high",Sales[[#This Row],[Current Upsell $]]&gt;=100,"medium",Sales[[#This Row],[Current Upsell $]]&lt;100,"low")</f>
        <v xml:space="preserve"> </v>
      </c>
      <c r="S442" s="3" t="str">
        <f xml:space="preserve"> IF(Sales[[#This Row],[Current Upsell $]]&gt;0,_xlfn.CONCAT(Sales[[#This Row],[Subscription Type]],"  ",Sales[[#This Row],[Upsell Priority]],"  ",TEXT(Sales[[#This Row],[Current Upsell $]],"$#"))," ")</f>
        <v xml:space="preserve"> </v>
      </c>
      <c r="T442" s="3"/>
      <c r="U442" s="1"/>
    </row>
    <row r="443" spans="1:21" x14ac:dyDescent="0.3">
      <c r="A443">
        <v>100035</v>
      </c>
      <c r="B443" t="s">
        <v>3</v>
      </c>
      <c r="F443" s="3">
        <v>0</v>
      </c>
      <c r="G443" s="3">
        <v>2</v>
      </c>
      <c r="H443" s="1">
        <v>43952</v>
      </c>
      <c r="I443" s="1">
        <v>44228</v>
      </c>
      <c r="J443">
        <v>9</v>
      </c>
      <c r="K443">
        <v>4</v>
      </c>
      <c r="L443" s="1">
        <v>44228</v>
      </c>
      <c r="M443" s="3">
        <f>IF(Sales[[#This Row],[Sales Amount]] = 0, 0,N443 / F443)</f>
        <v>0</v>
      </c>
      <c r="N443" s="3">
        <v>0</v>
      </c>
      <c r="O443" s="3" t="str" cm="1">
        <f t="array" ref="O443" xml:space="preserve"> _xlfn.SWITCH(Sales[[#This Row],[Subscription Type]],"Basic", "10",,"Premium","10","Business","25","Enterprise","27")</f>
        <v>10</v>
      </c>
      <c r="P443" s="3">
        <f xml:space="preserve"> IF(Sales[[#This Row],[Number of Users]]-Sales[[#This Row],[Licenses Bought]] &gt; 0,Sales[[#This Row],[Number of Users]]-Sales[[#This Row],[Licenses Bought]],0)</f>
        <v>2</v>
      </c>
      <c r="Q443" s="3">
        <f>IF(Sales[[#This Row],[Sales Month]]=MAX(Sales[Sales Month]),Sales[[#This Row],[Upsell $ Per Non-Paying User]]*Sales[[#This Row],[Non-Paying Users]],0)</f>
        <v>0</v>
      </c>
      <c r="R443" s="3" t="str" cm="1">
        <f t="array" ref="R443" xml:space="preserve"> _xlfn.IFS(Sales[[#This Row],[Current Upsell $]]=0," ",Sales[[#This Row],[Current Upsell $]]&gt;=400,"high",Sales[[#This Row],[Current Upsell $]]&gt;=100,"medium",Sales[[#This Row],[Current Upsell $]]&lt;100,"low")</f>
        <v xml:space="preserve"> </v>
      </c>
      <c r="S443" s="3" t="str">
        <f xml:space="preserve"> IF(Sales[[#This Row],[Current Upsell $]]&gt;0,_xlfn.CONCAT(Sales[[#This Row],[Subscription Type]],"  ",Sales[[#This Row],[Upsell Priority]],"  ",TEXT(Sales[[#This Row],[Current Upsell $]],"$#"))," ")</f>
        <v xml:space="preserve"> </v>
      </c>
      <c r="T443" s="3"/>
      <c r="U443" s="1"/>
    </row>
    <row r="444" spans="1:21" x14ac:dyDescent="0.3">
      <c r="A444">
        <v>100036</v>
      </c>
      <c r="B444" t="s">
        <v>3</v>
      </c>
      <c r="D444" s="1"/>
      <c r="E444" s="1"/>
      <c r="F444" s="3">
        <v>0</v>
      </c>
      <c r="G444" s="3">
        <v>2</v>
      </c>
      <c r="H444" s="1">
        <v>43952</v>
      </c>
      <c r="I444" s="1">
        <v>44378</v>
      </c>
      <c r="J444">
        <v>14</v>
      </c>
      <c r="K444">
        <v>0</v>
      </c>
      <c r="L444" s="1">
        <v>43952</v>
      </c>
      <c r="M444" s="3">
        <f>IF(Sales[[#This Row],[Sales Amount]] = 0, 0,N444 / F444)</f>
        <v>0</v>
      </c>
      <c r="N444" s="3">
        <v>0</v>
      </c>
      <c r="O444" s="3" t="str" cm="1">
        <f t="array" ref="O444" xml:space="preserve"> _xlfn.SWITCH(Sales[[#This Row],[Subscription Type]],"Basic", "10",,"Premium","10","Business","25","Enterprise","27")</f>
        <v>10</v>
      </c>
      <c r="P444" s="3">
        <f xml:space="preserve"> IF(Sales[[#This Row],[Number of Users]]-Sales[[#This Row],[Licenses Bought]] &gt; 0,Sales[[#This Row],[Number of Users]]-Sales[[#This Row],[Licenses Bought]],0)</f>
        <v>2</v>
      </c>
      <c r="Q444" s="3">
        <f>IF(Sales[[#This Row],[Sales Month]]=MAX(Sales[Sales Month]),Sales[[#This Row],[Upsell $ Per Non-Paying User]]*Sales[[#This Row],[Non-Paying Users]],0)</f>
        <v>0</v>
      </c>
      <c r="R444" s="3" t="str" cm="1">
        <f t="array" ref="R444" xml:space="preserve"> _xlfn.IFS(Sales[[#This Row],[Current Upsell $]]=0," ",Sales[[#This Row],[Current Upsell $]]&gt;=400,"high",Sales[[#This Row],[Current Upsell $]]&gt;=100,"medium",Sales[[#This Row],[Current Upsell $]]&lt;100,"low")</f>
        <v xml:space="preserve"> </v>
      </c>
      <c r="S444" s="3" t="str">
        <f xml:space="preserve"> IF(Sales[[#This Row],[Current Upsell $]]&gt;0,_xlfn.CONCAT(Sales[[#This Row],[Subscription Type]],"  ",Sales[[#This Row],[Upsell Priority]],"  ",TEXT(Sales[[#This Row],[Current Upsell $]],"$#"))," ")</f>
        <v xml:space="preserve"> </v>
      </c>
      <c r="T444" s="3"/>
      <c r="U444" s="1"/>
    </row>
    <row r="445" spans="1:21" x14ac:dyDescent="0.3">
      <c r="A445">
        <v>100036</v>
      </c>
      <c r="B445" t="s">
        <v>0</v>
      </c>
      <c r="D445" s="1"/>
      <c r="E445" s="1"/>
      <c r="F445" s="3">
        <v>1</v>
      </c>
      <c r="G445" s="3">
        <v>2</v>
      </c>
      <c r="H445" s="1">
        <v>43952</v>
      </c>
      <c r="I445" s="1">
        <v>44378</v>
      </c>
      <c r="J445">
        <v>14</v>
      </c>
      <c r="K445">
        <v>0</v>
      </c>
      <c r="L445" s="1">
        <v>43983</v>
      </c>
      <c r="M445" s="3">
        <f>IF(Sales[[#This Row],[Sales Amount]] = 0, 0,N445 / F445)</f>
        <v>10</v>
      </c>
      <c r="N445" s="3">
        <v>10</v>
      </c>
      <c r="O445" s="3" t="str" cm="1">
        <f t="array" ref="O445" xml:space="preserve"> _xlfn.SWITCH(Sales[[#This Row],[Subscription Type]],"Basic", "10",,"Premium","10","Business","25","Enterprise","27")</f>
        <v>27</v>
      </c>
      <c r="P445" s="3">
        <f xml:space="preserve"> IF(Sales[[#This Row],[Number of Users]]-Sales[[#This Row],[Licenses Bought]] &gt; 0,Sales[[#This Row],[Number of Users]]-Sales[[#This Row],[Licenses Bought]],0)</f>
        <v>1</v>
      </c>
      <c r="Q445" s="3">
        <f>IF(Sales[[#This Row],[Sales Month]]=MAX(Sales[Sales Month]),Sales[[#This Row],[Upsell $ Per Non-Paying User]]*Sales[[#This Row],[Non-Paying Users]],0)</f>
        <v>0</v>
      </c>
      <c r="R445" s="3" t="str" cm="1">
        <f t="array" ref="R445" xml:space="preserve"> _xlfn.IFS(Sales[[#This Row],[Current Upsell $]]=0," ",Sales[[#This Row],[Current Upsell $]]&gt;=400,"high",Sales[[#This Row],[Current Upsell $]]&gt;=100,"medium",Sales[[#This Row],[Current Upsell $]]&lt;100,"low")</f>
        <v xml:space="preserve"> </v>
      </c>
      <c r="S445" s="3" t="str">
        <f xml:space="preserve"> IF(Sales[[#This Row],[Current Upsell $]]&gt;0,_xlfn.CONCAT(Sales[[#This Row],[Subscription Type]],"  ",Sales[[#This Row],[Upsell Priority]],"  ",TEXT(Sales[[#This Row],[Current Upsell $]],"$#"))," ")</f>
        <v xml:space="preserve"> </v>
      </c>
      <c r="T445" s="3"/>
      <c r="U445" s="1"/>
    </row>
    <row r="446" spans="1:21" x14ac:dyDescent="0.3">
      <c r="A446">
        <v>100036</v>
      </c>
      <c r="B446" t="s">
        <v>0</v>
      </c>
      <c r="D446" s="1"/>
      <c r="E446" s="1"/>
      <c r="F446" s="3">
        <v>1</v>
      </c>
      <c r="G446" s="3">
        <v>2</v>
      </c>
      <c r="H446" s="1">
        <v>43952</v>
      </c>
      <c r="I446" s="1">
        <v>44378</v>
      </c>
      <c r="J446">
        <v>14</v>
      </c>
      <c r="K446">
        <v>0</v>
      </c>
      <c r="L446" s="1">
        <v>44013</v>
      </c>
      <c r="M446" s="3">
        <f>IF(Sales[[#This Row],[Sales Amount]] = 0, 0,N446 / F446)</f>
        <v>10</v>
      </c>
      <c r="N446" s="3">
        <v>10</v>
      </c>
      <c r="O446" s="3" t="str" cm="1">
        <f t="array" ref="O446" xml:space="preserve"> _xlfn.SWITCH(Sales[[#This Row],[Subscription Type]],"Basic", "10",,"Premium","10","Business","25","Enterprise","27")</f>
        <v>27</v>
      </c>
      <c r="P446" s="3">
        <f xml:space="preserve"> IF(Sales[[#This Row],[Number of Users]]-Sales[[#This Row],[Licenses Bought]] &gt; 0,Sales[[#This Row],[Number of Users]]-Sales[[#This Row],[Licenses Bought]],0)</f>
        <v>1</v>
      </c>
      <c r="Q446" s="3">
        <f>IF(Sales[[#This Row],[Sales Month]]=MAX(Sales[Sales Month]),Sales[[#This Row],[Upsell $ Per Non-Paying User]]*Sales[[#This Row],[Non-Paying Users]],0)</f>
        <v>0</v>
      </c>
      <c r="R446" s="3" t="str" cm="1">
        <f t="array" ref="R446" xml:space="preserve"> _xlfn.IFS(Sales[[#This Row],[Current Upsell $]]=0," ",Sales[[#This Row],[Current Upsell $]]&gt;=400,"high",Sales[[#This Row],[Current Upsell $]]&gt;=100,"medium",Sales[[#This Row],[Current Upsell $]]&lt;100,"low")</f>
        <v xml:space="preserve"> </v>
      </c>
      <c r="S446" s="3" t="str">
        <f xml:space="preserve"> IF(Sales[[#This Row],[Current Upsell $]]&gt;0,_xlfn.CONCAT(Sales[[#This Row],[Subscription Type]],"  ",Sales[[#This Row],[Upsell Priority]],"  ",TEXT(Sales[[#This Row],[Current Upsell $]],"$#"))," ")</f>
        <v xml:space="preserve"> </v>
      </c>
      <c r="T446" s="3"/>
      <c r="U446" s="1"/>
    </row>
    <row r="447" spans="1:21" x14ac:dyDescent="0.3">
      <c r="A447">
        <v>100036</v>
      </c>
      <c r="B447" t="s">
        <v>0</v>
      </c>
      <c r="D447" s="1"/>
      <c r="E447" s="1"/>
      <c r="F447" s="3">
        <v>1</v>
      </c>
      <c r="G447" s="3">
        <v>2</v>
      </c>
      <c r="H447" s="1">
        <v>43952</v>
      </c>
      <c r="I447" s="1">
        <v>44378</v>
      </c>
      <c r="J447">
        <v>14</v>
      </c>
      <c r="K447">
        <v>0</v>
      </c>
      <c r="L447" s="1">
        <v>44044</v>
      </c>
      <c r="M447" s="3">
        <f>IF(Sales[[#This Row],[Sales Amount]] = 0, 0,N447 / F447)</f>
        <v>10</v>
      </c>
      <c r="N447" s="3">
        <v>10</v>
      </c>
      <c r="O447" s="3" t="str" cm="1">
        <f t="array" ref="O447" xml:space="preserve"> _xlfn.SWITCH(Sales[[#This Row],[Subscription Type]],"Basic", "10",,"Premium","10","Business","25","Enterprise","27")</f>
        <v>27</v>
      </c>
      <c r="P447" s="3">
        <f xml:space="preserve"> IF(Sales[[#This Row],[Number of Users]]-Sales[[#This Row],[Licenses Bought]] &gt; 0,Sales[[#This Row],[Number of Users]]-Sales[[#This Row],[Licenses Bought]],0)</f>
        <v>1</v>
      </c>
      <c r="Q447" s="3">
        <f>IF(Sales[[#This Row],[Sales Month]]=MAX(Sales[Sales Month]),Sales[[#This Row],[Upsell $ Per Non-Paying User]]*Sales[[#This Row],[Non-Paying Users]],0)</f>
        <v>0</v>
      </c>
      <c r="R447" s="3" t="str" cm="1">
        <f t="array" ref="R447" xml:space="preserve"> _xlfn.IFS(Sales[[#This Row],[Current Upsell $]]=0," ",Sales[[#This Row],[Current Upsell $]]&gt;=400,"high",Sales[[#This Row],[Current Upsell $]]&gt;=100,"medium",Sales[[#This Row],[Current Upsell $]]&lt;100,"low")</f>
        <v xml:space="preserve"> </v>
      </c>
      <c r="S447" s="3" t="str">
        <f xml:space="preserve"> IF(Sales[[#This Row],[Current Upsell $]]&gt;0,_xlfn.CONCAT(Sales[[#This Row],[Subscription Type]],"  ",Sales[[#This Row],[Upsell Priority]],"  ",TEXT(Sales[[#This Row],[Current Upsell $]],"$#"))," ")</f>
        <v xml:space="preserve"> </v>
      </c>
      <c r="T447" s="3"/>
      <c r="U447" s="1"/>
    </row>
    <row r="448" spans="1:21" x14ac:dyDescent="0.3">
      <c r="A448">
        <v>100036</v>
      </c>
      <c r="B448" t="s">
        <v>0</v>
      </c>
      <c r="D448" s="1"/>
      <c r="E448" s="1"/>
      <c r="F448" s="3">
        <v>1</v>
      </c>
      <c r="G448" s="3">
        <v>2</v>
      </c>
      <c r="H448" s="1">
        <v>43952</v>
      </c>
      <c r="I448" s="1">
        <v>44378</v>
      </c>
      <c r="J448">
        <v>14</v>
      </c>
      <c r="K448">
        <v>0</v>
      </c>
      <c r="L448" s="1">
        <v>44075</v>
      </c>
      <c r="M448" s="3">
        <f>IF(Sales[[#This Row],[Sales Amount]] = 0, 0,N448 / F448)</f>
        <v>10</v>
      </c>
      <c r="N448" s="3">
        <v>10</v>
      </c>
      <c r="O448" s="3" t="str" cm="1">
        <f t="array" ref="O448" xml:space="preserve"> _xlfn.SWITCH(Sales[[#This Row],[Subscription Type]],"Basic", "10",,"Premium","10","Business","25","Enterprise","27")</f>
        <v>27</v>
      </c>
      <c r="P448" s="3">
        <f xml:space="preserve"> IF(Sales[[#This Row],[Number of Users]]-Sales[[#This Row],[Licenses Bought]] &gt; 0,Sales[[#This Row],[Number of Users]]-Sales[[#This Row],[Licenses Bought]],0)</f>
        <v>1</v>
      </c>
      <c r="Q448" s="3">
        <f>IF(Sales[[#This Row],[Sales Month]]=MAX(Sales[Sales Month]),Sales[[#This Row],[Upsell $ Per Non-Paying User]]*Sales[[#This Row],[Non-Paying Users]],0)</f>
        <v>0</v>
      </c>
      <c r="R448" s="3" t="str" cm="1">
        <f t="array" ref="R448" xml:space="preserve"> _xlfn.IFS(Sales[[#This Row],[Current Upsell $]]=0," ",Sales[[#This Row],[Current Upsell $]]&gt;=400,"high",Sales[[#This Row],[Current Upsell $]]&gt;=100,"medium",Sales[[#This Row],[Current Upsell $]]&lt;100,"low")</f>
        <v xml:space="preserve"> </v>
      </c>
      <c r="S448" s="3" t="str">
        <f xml:space="preserve"> IF(Sales[[#This Row],[Current Upsell $]]&gt;0,_xlfn.CONCAT(Sales[[#This Row],[Subscription Type]],"  ",Sales[[#This Row],[Upsell Priority]],"  ",TEXT(Sales[[#This Row],[Current Upsell $]],"$#"))," ")</f>
        <v xml:space="preserve"> </v>
      </c>
      <c r="T448" s="3"/>
      <c r="U448" s="1"/>
    </row>
    <row r="449" spans="1:21" x14ac:dyDescent="0.3">
      <c r="A449">
        <v>100036</v>
      </c>
      <c r="B449" t="s">
        <v>0</v>
      </c>
      <c r="D449" s="1"/>
      <c r="E449" s="1"/>
      <c r="F449" s="3">
        <v>1</v>
      </c>
      <c r="G449" s="3">
        <v>2</v>
      </c>
      <c r="H449" s="1">
        <v>43952</v>
      </c>
      <c r="I449" s="1">
        <v>44378</v>
      </c>
      <c r="J449">
        <v>14</v>
      </c>
      <c r="K449">
        <v>0</v>
      </c>
      <c r="L449" s="1">
        <v>44105</v>
      </c>
      <c r="M449" s="3">
        <f>IF(Sales[[#This Row],[Sales Amount]] = 0, 0,N449 / F449)</f>
        <v>10</v>
      </c>
      <c r="N449" s="3">
        <v>10</v>
      </c>
      <c r="O449" s="3" t="str" cm="1">
        <f t="array" ref="O449" xml:space="preserve"> _xlfn.SWITCH(Sales[[#This Row],[Subscription Type]],"Basic", "10",,"Premium","10","Business","25","Enterprise","27")</f>
        <v>27</v>
      </c>
      <c r="P449" s="3">
        <f xml:space="preserve"> IF(Sales[[#This Row],[Number of Users]]-Sales[[#This Row],[Licenses Bought]] &gt; 0,Sales[[#This Row],[Number of Users]]-Sales[[#This Row],[Licenses Bought]],0)</f>
        <v>1</v>
      </c>
      <c r="Q449" s="3">
        <f>IF(Sales[[#This Row],[Sales Month]]=MAX(Sales[Sales Month]),Sales[[#This Row],[Upsell $ Per Non-Paying User]]*Sales[[#This Row],[Non-Paying Users]],0)</f>
        <v>0</v>
      </c>
      <c r="R449" s="3" t="str" cm="1">
        <f t="array" ref="R449" xml:space="preserve"> _xlfn.IFS(Sales[[#This Row],[Current Upsell $]]=0," ",Sales[[#This Row],[Current Upsell $]]&gt;=400,"high",Sales[[#This Row],[Current Upsell $]]&gt;=100,"medium",Sales[[#This Row],[Current Upsell $]]&lt;100,"low")</f>
        <v xml:space="preserve"> </v>
      </c>
      <c r="S449" s="3" t="str">
        <f xml:space="preserve"> IF(Sales[[#This Row],[Current Upsell $]]&gt;0,_xlfn.CONCAT(Sales[[#This Row],[Subscription Type]],"  ",Sales[[#This Row],[Upsell Priority]],"  ",TEXT(Sales[[#This Row],[Current Upsell $]],"$#"))," ")</f>
        <v xml:space="preserve"> </v>
      </c>
      <c r="T449" s="3"/>
      <c r="U449" s="1"/>
    </row>
    <row r="450" spans="1:21" x14ac:dyDescent="0.3">
      <c r="A450">
        <v>100036</v>
      </c>
      <c r="B450" t="s">
        <v>0</v>
      </c>
      <c r="D450" s="1"/>
      <c r="E450" s="1"/>
      <c r="F450" s="3">
        <v>1</v>
      </c>
      <c r="G450" s="3">
        <v>2</v>
      </c>
      <c r="H450" s="1">
        <v>43952</v>
      </c>
      <c r="I450" s="1">
        <v>44378</v>
      </c>
      <c r="J450">
        <v>14</v>
      </c>
      <c r="K450">
        <v>0</v>
      </c>
      <c r="L450" s="1">
        <v>44136</v>
      </c>
      <c r="M450" s="3">
        <f>IF(Sales[[#This Row],[Sales Amount]] = 0, 0,N450 / F450)</f>
        <v>10</v>
      </c>
      <c r="N450" s="3">
        <v>10</v>
      </c>
      <c r="O450" s="3" t="str" cm="1">
        <f t="array" ref="O450" xml:space="preserve"> _xlfn.SWITCH(Sales[[#This Row],[Subscription Type]],"Basic", "10",,"Premium","10","Business","25","Enterprise","27")</f>
        <v>27</v>
      </c>
      <c r="P450" s="3">
        <f xml:space="preserve"> IF(Sales[[#This Row],[Number of Users]]-Sales[[#This Row],[Licenses Bought]] &gt; 0,Sales[[#This Row],[Number of Users]]-Sales[[#This Row],[Licenses Bought]],0)</f>
        <v>1</v>
      </c>
      <c r="Q450" s="3">
        <f>IF(Sales[[#This Row],[Sales Month]]=MAX(Sales[Sales Month]),Sales[[#This Row],[Upsell $ Per Non-Paying User]]*Sales[[#This Row],[Non-Paying Users]],0)</f>
        <v>0</v>
      </c>
      <c r="R450" s="3" t="str" cm="1">
        <f t="array" ref="R450" xml:space="preserve"> _xlfn.IFS(Sales[[#This Row],[Current Upsell $]]=0," ",Sales[[#This Row],[Current Upsell $]]&gt;=400,"high",Sales[[#This Row],[Current Upsell $]]&gt;=100,"medium",Sales[[#This Row],[Current Upsell $]]&lt;100,"low")</f>
        <v xml:space="preserve"> </v>
      </c>
      <c r="S450" s="3" t="str">
        <f xml:space="preserve"> IF(Sales[[#This Row],[Current Upsell $]]&gt;0,_xlfn.CONCAT(Sales[[#This Row],[Subscription Type]],"  ",Sales[[#This Row],[Upsell Priority]],"  ",TEXT(Sales[[#This Row],[Current Upsell $]],"$#"))," ")</f>
        <v xml:space="preserve"> </v>
      </c>
      <c r="T450" s="3"/>
      <c r="U450" s="1"/>
    </row>
    <row r="451" spans="1:21" x14ac:dyDescent="0.3">
      <c r="A451">
        <v>100036</v>
      </c>
      <c r="B451" t="s">
        <v>0</v>
      </c>
      <c r="D451" s="1"/>
      <c r="E451" s="1"/>
      <c r="F451" s="3">
        <v>1</v>
      </c>
      <c r="G451" s="3">
        <v>2</v>
      </c>
      <c r="H451" s="1">
        <v>43952</v>
      </c>
      <c r="I451" s="1">
        <v>44378</v>
      </c>
      <c r="J451">
        <v>14</v>
      </c>
      <c r="K451">
        <v>0</v>
      </c>
      <c r="L451" s="1">
        <v>44166</v>
      </c>
      <c r="M451" s="3">
        <f>IF(Sales[[#This Row],[Sales Amount]] = 0, 0,N451 / F451)</f>
        <v>10</v>
      </c>
      <c r="N451" s="3">
        <v>10</v>
      </c>
      <c r="O451" s="3" t="str" cm="1">
        <f t="array" ref="O451" xml:space="preserve"> _xlfn.SWITCH(Sales[[#This Row],[Subscription Type]],"Basic", "10",,"Premium","10","Business","25","Enterprise","27")</f>
        <v>27</v>
      </c>
      <c r="P451" s="3">
        <f xml:space="preserve"> IF(Sales[[#This Row],[Number of Users]]-Sales[[#This Row],[Licenses Bought]] &gt; 0,Sales[[#This Row],[Number of Users]]-Sales[[#This Row],[Licenses Bought]],0)</f>
        <v>1</v>
      </c>
      <c r="Q451" s="3">
        <f>IF(Sales[[#This Row],[Sales Month]]=MAX(Sales[Sales Month]),Sales[[#This Row],[Upsell $ Per Non-Paying User]]*Sales[[#This Row],[Non-Paying Users]],0)</f>
        <v>0</v>
      </c>
      <c r="R451" s="3" t="str" cm="1">
        <f t="array" ref="R451" xml:space="preserve"> _xlfn.IFS(Sales[[#This Row],[Current Upsell $]]=0," ",Sales[[#This Row],[Current Upsell $]]&gt;=400,"high",Sales[[#This Row],[Current Upsell $]]&gt;=100,"medium",Sales[[#This Row],[Current Upsell $]]&lt;100,"low")</f>
        <v xml:space="preserve"> </v>
      </c>
      <c r="S451" s="3" t="str">
        <f xml:space="preserve"> IF(Sales[[#This Row],[Current Upsell $]]&gt;0,_xlfn.CONCAT(Sales[[#This Row],[Subscription Type]],"  ",Sales[[#This Row],[Upsell Priority]],"  ",TEXT(Sales[[#This Row],[Current Upsell $]],"$#"))," ")</f>
        <v xml:space="preserve"> </v>
      </c>
      <c r="T451" s="3"/>
      <c r="U451" s="1"/>
    </row>
    <row r="452" spans="1:21" x14ac:dyDescent="0.3">
      <c r="A452">
        <v>100036</v>
      </c>
      <c r="B452" t="s">
        <v>0</v>
      </c>
      <c r="D452" s="1"/>
      <c r="E452" s="1"/>
      <c r="F452" s="3">
        <v>1</v>
      </c>
      <c r="G452" s="3">
        <v>2</v>
      </c>
      <c r="H452" s="1">
        <v>43952</v>
      </c>
      <c r="I452" s="1">
        <v>44378</v>
      </c>
      <c r="J452">
        <v>14</v>
      </c>
      <c r="K452">
        <v>0</v>
      </c>
      <c r="L452" s="1">
        <v>44197</v>
      </c>
      <c r="M452" s="3">
        <f>IF(Sales[[#This Row],[Sales Amount]] = 0, 0,N452 / F452)</f>
        <v>10</v>
      </c>
      <c r="N452" s="3">
        <v>10</v>
      </c>
      <c r="O452" s="3" t="str" cm="1">
        <f t="array" ref="O452" xml:space="preserve"> _xlfn.SWITCH(Sales[[#This Row],[Subscription Type]],"Basic", "10",,"Premium","10","Business","25","Enterprise","27")</f>
        <v>27</v>
      </c>
      <c r="P452" s="3">
        <f xml:space="preserve"> IF(Sales[[#This Row],[Number of Users]]-Sales[[#This Row],[Licenses Bought]] &gt; 0,Sales[[#This Row],[Number of Users]]-Sales[[#This Row],[Licenses Bought]],0)</f>
        <v>1</v>
      </c>
      <c r="Q452" s="3">
        <f>IF(Sales[[#This Row],[Sales Month]]=MAX(Sales[Sales Month]),Sales[[#This Row],[Upsell $ Per Non-Paying User]]*Sales[[#This Row],[Non-Paying Users]],0)</f>
        <v>0</v>
      </c>
      <c r="R452" s="3" t="str" cm="1">
        <f t="array" ref="R452" xml:space="preserve"> _xlfn.IFS(Sales[[#This Row],[Current Upsell $]]=0," ",Sales[[#This Row],[Current Upsell $]]&gt;=400,"high",Sales[[#This Row],[Current Upsell $]]&gt;=100,"medium",Sales[[#This Row],[Current Upsell $]]&lt;100,"low")</f>
        <v xml:space="preserve"> </v>
      </c>
      <c r="S452" s="3" t="str">
        <f xml:space="preserve"> IF(Sales[[#This Row],[Current Upsell $]]&gt;0,_xlfn.CONCAT(Sales[[#This Row],[Subscription Type]],"  ",Sales[[#This Row],[Upsell Priority]],"  ",TEXT(Sales[[#This Row],[Current Upsell $]],"$#"))," ")</f>
        <v xml:space="preserve"> </v>
      </c>
      <c r="T452" s="3"/>
      <c r="U452" s="1"/>
    </row>
    <row r="453" spans="1:21" x14ac:dyDescent="0.3">
      <c r="A453">
        <v>100036</v>
      </c>
      <c r="B453" t="s">
        <v>0</v>
      </c>
      <c r="D453" s="1"/>
      <c r="E453" s="1"/>
      <c r="F453" s="3">
        <v>1</v>
      </c>
      <c r="G453" s="3">
        <v>2</v>
      </c>
      <c r="H453" s="1">
        <v>43952</v>
      </c>
      <c r="I453" s="1">
        <v>44378</v>
      </c>
      <c r="J453">
        <v>14</v>
      </c>
      <c r="K453">
        <v>0</v>
      </c>
      <c r="L453" s="1">
        <v>44228</v>
      </c>
      <c r="M453" s="3">
        <f>IF(Sales[[#This Row],[Sales Amount]] = 0, 0,N453 / F453)</f>
        <v>10</v>
      </c>
      <c r="N453" s="3">
        <v>10</v>
      </c>
      <c r="O453" s="3" t="str" cm="1">
        <f t="array" ref="O453" xml:space="preserve"> _xlfn.SWITCH(Sales[[#This Row],[Subscription Type]],"Basic", "10",,"Premium","10","Business","25","Enterprise","27")</f>
        <v>27</v>
      </c>
      <c r="P453" s="3">
        <f xml:space="preserve"> IF(Sales[[#This Row],[Number of Users]]-Sales[[#This Row],[Licenses Bought]] &gt; 0,Sales[[#This Row],[Number of Users]]-Sales[[#This Row],[Licenses Bought]],0)</f>
        <v>1</v>
      </c>
      <c r="Q453" s="3">
        <f>IF(Sales[[#This Row],[Sales Month]]=MAX(Sales[Sales Month]),Sales[[#This Row],[Upsell $ Per Non-Paying User]]*Sales[[#This Row],[Non-Paying Users]],0)</f>
        <v>0</v>
      </c>
      <c r="R453" s="3" t="str" cm="1">
        <f t="array" ref="R453" xml:space="preserve"> _xlfn.IFS(Sales[[#This Row],[Current Upsell $]]=0," ",Sales[[#This Row],[Current Upsell $]]&gt;=400,"high",Sales[[#This Row],[Current Upsell $]]&gt;=100,"medium",Sales[[#This Row],[Current Upsell $]]&lt;100,"low")</f>
        <v xml:space="preserve"> </v>
      </c>
      <c r="S453" s="3" t="str">
        <f xml:space="preserve"> IF(Sales[[#This Row],[Current Upsell $]]&gt;0,_xlfn.CONCAT(Sales[[#This Row],[Subscription Type]],"  ",Sales[[#This Row],[Upsell Priority]],"  ",TEXT(Sales[[#This Row],[Current Upsell $]],"$#"))," ")</f>
        <v xml:space="preserve"> </v>
      </c>
      <c r="T453" s="3"/>
      <c r="U453" s="1"/>
    </row>
    <row r="454" spans="1:21" x14ac:dyDescent="0.3">
      <c r="A454">
        <v>100036</v>
      </c>
      <c r="B454" t="s">
        <v>0</v>
      </c>
      <c r="D454" s="1"/>
      <c r="E454" s="1"/>
      <c r="F454" s="3">
        <v>1</v>
      </c>
      <c r="G454" s="3">
        <v>2</v>
      </c>
      <c r="H454" s="1">
        <v>43952</v>
      </c>
      <c r="I454" s="1">
        <v>44378</v>
      </c>
      <c r="J454">
        <v>14</v>
      </c>
      <c r="K454">
        <v>0</v>
      </c>
      <c r="L454" s="1">
        <v>44256</v>
      </c>
      <c r="M454" s="3">
        <f>IF(Sales[[#This Row],[Sales Amount]] = 0, 0,N454 / F454)</f>
        <v>10</v>
      </c>
      <c r="N454" s="3">
        <v>10</v>
      </c>
      <c r="O454" s="3" t="str" cm="1">
        <f t="array" ref="O454" xml:space="preserve"> _xlfn.SWITCH(Sales[[#This Row],[Subscription Type]],"Basic", "10",,"Premium","10","Business","25","Enterprise","27")</f>
        <v>27</v>
      </c>
      <c r="P454" s="3">
        <f xml:space="preserve"> IF(Sales[[#This Row],[Number of Users]]-Sales[[#This Row],[Licenses Bought]] &gt; 0,Sales[[#This Row],[Number of Users]]-Sales[[#This Row],[Licenses Bought]],0)</f>
        <v>1</v>
      </c>
      <c r="Q454" s="3">
        <f>IF(Sales[[#This Row],[Sales Month]]=MAX(Sales[Sales Month]),Sales[[#This Row],[Upsell $ Per Non-Paying User]]*Sales[[#This Row],[Non-Paying Users]],0)</f>
        <v>0</v>
      </c>
      <c r="R454" s="3" t="str" cm="1">
        <f t="array" ref="R454" xml:space="preserve"> _xlfn.IFS(Sales[[#This Row],[Current Upsell $]]=0," ",Sales[[#This Row],[Current Upsell $]]&gt;=400,"high",Sales[[#This Row],[Current Upsell $]]&gt;=100,"medium",Sales[[#This Row],[Current Upsell $]]&lt;100,"low")</f>
        <v xml:space="preserve"> </v>
      </c>
      <c r="S454" s="3" t="str">
        <f xml:space="preserve"> IF(Sales[[#This Row],[Current Upsell $]]&gt;0,_xlfn.CONCAT(Sales[[#This Row],[Subscription Type]],"  ",Sales[[#This Row],[Upsell Priority]],"  ",TEXT(Sales[[#This Row],[Current Upsell $]],"$#"))," ")</f>
        <v xml:space="preserve"> </v>
      </c>
      <c r="T454" s="3"/>
      <c r="U454" s="1"/>
    </row>
    <row r="455" spans="1:21" x14ac:dyDescent="0.3">
      <c r="A455">
        <v>100036</v>
      </c>
      <c r="B455" t="s">
        <v>0</v>
      </c>
      <c r="D455" s="1"/>
      <c r="E455" s="1"/>
      <c r="F455" s="3">
        <v>1</v>
      </c>
      <c r="G455" s="3">
        <v>2</v>
      </c>
      <c r="H455" s="1">
        <v>43952</v>
      </c>
      <c r="I455" s="1">
        <v>44378</v>
      </c>
      <c r="J455">
        <v>14</v>
      </c>
      <c r="K455">
        <v>0</v>
      </c>
      <c r="L455" s="1">
        <v>44287</v>
      </c>
      <c r="M455" s="3">
        <f>IF(Sales[[#This Row],[Sales Amount]] = 0, 0,N455 / F455)</f>
        <v>10</v>
      </c>
      <c r="N455" s="3">
        <v>10</v>
      </c>
      <c r="O455" s="3" t="str" cm="1">
        <f t="array" ref="O455" xml:space="preserve"> _xlfn.SWITCH(Sales[[#This Row],[Subscription Type]],"Basic", "10",,"Premium","10","Business","25","Enterprise","27")</f>
        <v>27</v>
      </c>
      <c r="P455" s="3">
        <f xml:space="preserve"> IF(Sales[[#This Row],[Number of Users]]-Sales[[#This Row],[Licenses Bought]] &gt; 0,Sales[[#This Row],[Number of Users]]-Sales[[#This Row],[Licenses Bought]],0)</f>
        <v>1</v>
      </c>
      <c r="Q455" s="3">
        <f>IF(Sales[[#This Row],[Sales Month]]=MAX(Sales[Sales Month]),Sales[[#This Row],[Upsell $ Per Non-Paying User]]*Sales[[#This Row],[Non-Paying Users]],0)</f>
        <v>0</v>
      </c>
      <c r="R455" s="3" t="str" cm="1">
        <f t="array" ref="R455" xml:space="preserve"> _xlfn.IFS(Sales[[#This Row],[Current Upsell $]]=0," ",Sales[[#This Row],[Current Upsell $]]&gt;=400,"high",Sales[[#This Row],[Current Upsell $]]&gt;=100,"medium",Sales[[#This Row],[Current Upsell $]]&lt;100,"low")</f>
        <v xml:space="preserve"> </v>
      </c>
      <c r="S455" s="3" t="str">
        <f xml:space="preserve"> IF(Sales[[#This Row],[Current Upsell $]]&gt;0,_xlfn.CONCAT(Sales[[#This Row],[Subscription Type]],"  ",Sales[[#This Row],[Upsell Priority]],"  ",TEXT(Sales[[#This Row],[Current Upsell $]],"$#"))," ")</f>
        <v xml:space="preserve"> </v>
      </c>
      <c r="T455" s="3"/>
      <c r="U455" s="1"/>
    </row>
    <row r="456" spans="1:21" x14ac:dyDescent="0.3">
      <c r="A456">
        <v>100036</v>
      </c>
      <c r="B456" t="s">
        <v>0</v>
      </c>
      <c r="D456" s="1"/>
      <c r="E456" s="1"/>
      <c r="F456" s="3">
        <v>1</v>
      </c>
      <c r="G456" s="3">
        <v>1</v>
      </c>
      <c r="H456" s="1">
        <v>43952</v>
      </c>
      <c r="I456" s="1">
        <v>44378</v>
      </c>
      <c r="J456">
        <v>14</v>
      </c>
      <c r="K456">
        <v>0</v>
      </c>
      <c r="L456" s="1">
        <v>44317</v>
      </c>
      <c r="M456" s="3">
        <f>IF(Sales[[#This Row],[Sales Amount]] = 0, 0,N456 / F456)</f>
        <v>10</v>
      </c>
      <c r="N456" s="3">
        <v>10</v>
      </c>
      <c r="O456" s="3" t="str" cm="1">
        <f t="array" ref="O456" xml:space="preserve"> _xlfn.SWITCH(Sales[[#This Row],[Subscription Type]],"Basic", "10",,"Premium","10","Business","25","Enterprise","27")</f>
        <v>27</v>
      </c>
      <c r="P456" s="3">
        <f xml:space="preserve"> IF(Sales[[#This Row],[Number of Users]]-Sales[[#This Row],[Licenses Bought]] &gt; 0,Sales[[#This Row],[Number of Users]]-Sales[[#This Row],[Licenses Bought]],0)</f>
        <v>0</v>
      </c>
      <c r="Q456" s="3">
        <f>IF(Sales[[#This Row],[Sales Month]]=MAX(Sales[Sales Month]),Sales[[#This Row],[Upsell $ Per Non-Paying User]]*Sales[[#This Row],[Non-Paying Users]],0)</f>
        <v>0</v>
      </c>
      <c r="R456" s="3" t="str" cm="1">
        <f t="array" ref="R456" xml:space="preserve"> _xlfn.IFS(Sales[[#This Row],[Current Upsell $]]=0," ",Sales[[#This Row],[Current Upsell $]]&gt;=400,"high",Sales[[#This Row],[Current Upsell $]]&gt;=100,"medium",Sales[[#This Row],[Current Upsell $]]&lt;100,"low")</f>
        <v xml:space="preserve"> </v>
      </c>
      <c r="S456" s="3" t="str">
        <f xml:space="preserve"> IF(Sales[[#This Row],[Current Upsell $]]&gt;0,_xlfn.CONCAT(Sales[[#This Row],[Subscription Type]],"  ",Sales[[#This Row],[Upsell Priority]],"  ",TEXT(Sales[[#This Row],[Current Upsell $]],"$#"))," ")</f>
        <v xml:space="preserve"> </v>
      </c>
      <c r="T456" s="3"/>
      <c r="U456" s="1"/>
    </row>
    <row r="457" spans="1:21" x14ac:dyDescent="0.3">
      <c r="A457">
        <v>100036</v>
      </c>
      <c r="B457" t="s">
        <v>0</v>
      </c>
      <c r="D457" s="1"/>
      <c r="E457" s="1"/>
      <c r="F457" s="3">
        <v>1</v>
      </c>
      <c r="G457" s="3">
        <v>2</v>
      </c>
      <c r="H457" s="1">
        <v>43952</v>
      </c>
      <c r="I457" s="1">
        <v>44378</v>
      </c>
      <c r="J457">
        <v>14</v>
      </c>
      <c r="K457">
        <v>0</v>
      </c>
      <c r="L457" s="1">
        <v>44348</v>
      </c>
      <c r="M457" s="3">
        <f>IF(Sales[[#This Row],[Sales Amount]] = 0, 0,N457 / F457)</f>
        <v>10</v>
      </c>
      <c r="N457" s="3">
        <v>10</v>
      </c>
      <c r="O457" s="3" t="str" cm="1">
        <f t="array" ref="O457" xml:space="preserve"> _xlfn.SWITCH(Sales[[#This Row],[Subscription Type]],"Basic", "10",,"Premium","10","Business","25","Enterprise","27")</f>
        <v>27</v>
      </c>
      <c r="P457" s="3">
        <f xml:space="preserve"> IF(Sales[[#This Row],[Number of Users]]-Sales[[#This Row],[Licenses Bought]] &gt; 0,Sales[[#This Row],[Number of Users]]-Sales[[#This Row],[Licenses Bought]],0)</f>
        <v>1</v>
      </c>
      <c r="Q457" s="3">
        <f>IF(Sales[[#This Row],[Sales Month]]=MAX(Sales[Sales Month]),Sales[[#This Row],[Upsell $ Per Non-Paying User]]*Sales[[#This Row],[Non-Paying Users]],0)</f>
        <v>27</v>
      </c>
      <c r="R457" s="3" t="str" cm="1">
        <f t="array" ref="R457" xml:space="preserve"> _xlfn.IFS(Sales[[#This Row],[Current Upsell $]]=0," ",Sales[[#This Row],[Current Upsell $]]&gt;=400,"high",Sales[[#This Row],[Current Upsell $]]&gt;=100,"medium",Sales[[#This Row],[Current Upsell $]]&lt;100,"low")</f>
        <v>low</v>
      </c>
      <c r="S457" s="3" t="str">
        <f xml:space="preserve"> IF(Sales[[#This Row],[Current Upsell $]]&gt;0,_xlfn.CONCAT(Sales[[#This Row],[Subscription Type]],"  ",Sales[[#This Row],[Upsell Priority]],"  ",TEXT(Sales[[#This Row],[Current Upsell $]],"$#"))," ")</f>
        <v>Premium  low  $27</v>
      </c>
      <c r="T457" s="3"/>
      <c r="U457" s="1"/>
    </row>
    <row r="458" spans="1:21" x14ac:dyDescent="0.3">
      <c r="A458">
        <v>100037</v>
      </c>
      <c r="B458" t="s">
        <v>3</v>
      </c>
      <c r="D458" s="1"/>
      <c r="E458" s="1"/>
      <c r="F458" s="3">
        <v>0</v>
      </c>
      <c r="G458" s="3">
        <v>65</v>
      </c>
      <c r="H458" s="1">
        <v>43983</v>
      </c>
      <c r="I458" s="1">
        <v>44378</v>
      </c>
      <c r="J458">
        <v>13</v>
      </c>
      <c r="K458">
        <v>0</v>
      </c>
      <c r="L458" s="1">
        <v>43983</v>
      </c>
      <c r="M458" s="3">
        <f>IF(Sales[[#This Row],[Sales Amount]] = 0, 0,N458 / F458)</f>
        <v>0</v>
      </c>
      <c r="N458" s="3">
        <v>0</v>
      </c>
      <c r="O458" s="3" t="str" cm="1">
        <f t="array" ref="O458" xml:space="preserve"> _xlfn.SWITCH(Sales[[#This Row],[Subscription Type]],"Basic", "10",,"Premium","10","Business","25","Enterprise","27")</f>
        <v>10</v>
      </c>
      <c r="P458" s="3">
        <f xml:space="preserve"> IF(Sales[[#This Row],[Number of Users]]-Sales[[#This Row],[Licenses Bought]] &gt; 0,Sales[[#This Row],[Number of Users]]-Sales[[#This Row],[Licenses Bought]],0)</f>
        <v>65</v>
      </c>
      <c r="Q458" s="3">
        <f>IF(Sales[[#This Row],[Sales Month]]=MAX(Sales[Sales Month]),Sales[[#This Row],[Upsell $ Per Non-Paying User]]*Sales[[#This Row],[Non-Paying Users]],0)</f>
        <v>0</v>
      </c>
      <c r="R458" s="3" t="str" cm="1">
        <f t="array" ref="R458" xml:space="preserve"> _xlfn.IFS(Sales[[#This Row],[Current Upsell $]]=0," ",Sales[[#This Row],[Current Upsell $]]&gt;=400,"high",Sales[[#This Row],[Current Upsell $]]&gt;=100,"medium",Sales[[#This Row],[Current Upsell $]]&lt;100,"low")</f>
        <v xml:space="preserve"> </v>
      </c>
      <c r="S458" s="3" t="str">
        <f xml:space="preserve"> IF(Sales[[#This Row],[Current Upsell $]]&gt;0,_xlfn.CONCAT(Sales[[#This Row],[Subscription Type]],"  ",Sales[[#This Row],[Upsell Priority]],"  ",TEXT(Sales[[#This Row],[Current Upsell $]],"$#"))," ")</f>
        <v xml:space="preserve"> </v>
      </c>
      <c r="T458" s="3"/>
      <c r="U458" s="1"/>
    </row>
    <row r="459" spans="1:21" x14ac:dyDescent="0.3">
      <c r="A459">
        <v>100037</v>
      </c>
      <c r="B459" t="s">
        <v>0</v>
      </c>
      <c r="D459" s="1"/>
      <c r="E459" s="1"/>
      <c r="F459" s="3">
        <v>22</v>
      </c>
      <c r="G459" s="3">
        <v>65</v>
      </c>
      <c r="H459" s="1">
        <v>43983</v>
      </c>
      <c r="I459" s="1">
        <v>44378</v>
      </c>
      <c r="J459">
        <v>13</v>
      </c>
      <c r="K459">
        <v>0</v>
      </c>
      <c r="L459" s="1">
        <v>44013</v>
      </c>
      <c r="M459" s="3">
        <f>IF(Sales[[#This Row],[Sales Amount]] = 0, 0,N459 / F459)</f>
        <v>10</v>
      </c>
      <c r="N459" s="3">
        <v>220</v>
      </c>
      <c r="O459" s="3" t="str" cm="1">
        <f t="array" ref="O459" xml:space="preserve"> _xlfn.SWITCH(Sales[[#This Row],[Subscription Type]],"Basic", "10",,"Premium","10","Business","25","Enterprise","27")</f>
        <v>27</v>
      </c>
      <c r="P459" s="3">
        <f xml:space="preserve"> IF(Sales[[#This Row],[Number of Users]]-Sales[[#This Row],[Licenses Bought]] &gt; 0,Sales[[#This Row],[Number of Users]]-Sales[[#This Row],[Licenses Bought]],0)</f>
        <v>43</v>
      </c>
      <c r="Q459" s="3">
        <f>IF(Sales[[#This Row],[Sales Month]]=MAX(Sales[Sales Month]),Sales[[#This Row],[Upsell $ Per Non-Paying User]]*Sales[[#This Row],[Non-Paying Users]],0)</f>
        <v>0</v>
      </c>
      <c r="R459" s="3" t="str" cm="1">
        <f t="array" ref="R459" xml:space="preserve"> _xlfn.IFS(Sales[[#This Row],[Current Upsell $]]=0," ",Sales[[#This Row],[Current Upsell $]]&gt;=400,"high",Sales[[#This Row],[Current Upsell $]]&gt;=100,"medium",Sales[[#This Row],[Current Upsell $]]&lt;100,"low")</f>
        <v xml:space="preserve"> </v>
      </c>
      <c r="S459" s="3" t="str">
        <f xml:space="preserve"> IF(Sales[[#This Row],[Current Upsell $]]&gt;0,_xlfn.CONCAT(Sales[[#This Row],[Subscription Type]],"  ",Sales[[#This Row],[Upsell Priority]],"  ",TEXT(Sales[[#This Row],[Current Upsell $]],"$#"))," ")</f>
        <v xml:space="preserve"> </v>
      </c>
      <c r="T459" s="3"/>
      <c r="U459" s="1"/>
    </row>
    <row r="460" spans="1:21" x14ac:dyDescent="0.3">
      <c r="A460">
        <v>100037</v>
      </c>
      <c r="B460" t="s">
        <v>0</v>
      </c>
      <c r="D460" s="1"/>
      <c r="E460" s="1"/>
      <c r="F460" s="3">
        <v>53</v>
      </c>
      <c r="G460" s="3">
        <v>61</v>
      </c>
      <c r="H460" s="1">
        <v>43983</v>
      </c>
      <c r="I460" s="1">
        <v>44378</v>
      </c>
      <c r="J460">
        <v>13</v>
      </c>
      <c r="K460">
        <v>0</v>
      </c>
      <c r="L460" s="1">
        <v>44044</v>
      </c>
      <c r="M460" s="3">
        <f>IF(Sales[[#This Row],[Sales Amount]] = 0, 0,N460 / F460)</f>
        <v>10</v>
      </c>
      <c r="N460" s="3">
        <v>530</v>
      </c>
      <c r="O460" s="3" t="str" cm="1">
        <f t="array" ref="O460" xml:space="preserve"> _xlfn.SWITCH(Sales[[#This Row],[Subscription Type]],"Basic", "10",,"Premium","10","Business","25","Enterprise","27")</f>
        <v>27</v>
      </c>
      <c r="P460" s="3">
        <f xml:space="preserve"> IF(Sales[[#This Row],[Number of Users]]-Sales[[#This Row],[Licenses Bought]] &gt; 0,Sales[[#This Row],[Number of Users]]-Sales[[#This Row],[Licenses Bought]],0)</f>
        <v>8</v>
      </c>
      <c r="Q460" s="3">
        <f>IF(Sales[[#This Row],[Sales Month]]=MAX(Sales[Sales Month]),Sales[[#This Row],[Upsell $ Per Non-Paying User]]*Sales[[#This Row],[Non-Paying Users]],0)</f>
        <v>0</v>
      </c>
      <c r="R460" s="3" t="str" cm="1">
        <f t="array" ref="R460" xml:space="preserve"> _xlfn.IFS(Sales[[#This Row],[Current Upsell $]]=0," ",Sales[[#This Row],[Current Upsell $]]&gt;=400,"high",Sales[[#This Row],[Current Upsell $]]&gt;=100,"medium",Sales[[#This Row],[Current Upsell $]]&lt;100,"low")</f>
        <v xml:space="preserve"> </v>
      </c>
      <c r="S460" s="3" t="str">
        <f xml:space="preserve"> IF(Sales[[#This Row],[Current Upsell $]]&gt;0,_xlfn.CONCAT(Sales[[#This Row],[Subscription Type]],"  ",Sales[[#This Row],[Upsell Priority]],"  ",TEXT(Sales[[#This Row],[Current Upsell $]],"$#"))," ")</f>
        <v xml:space="preserve"> </v>
      </c>
      <c r="T460" s="3"/>
      <c r="U460" s="1"/>
    </row>
    <row r="461" spans="1:21" x14ac:dyDescent="0.3">
      <c r="A461">
        <v>100037</v>
      </c>
      <c r="B461" t="s">
        <v>0</v>
      </c>
      <c r="D461" s="1"/>
      <c r="E461" s="1"/>
      <c r="F461" s="3">
        <v>53</v>
      </c>
      <c r="G461" s="3">
        <v>71</v>
      </c>
      <c r="H461" s="1">
        <v>43983</v>
      </c>
      <c r="I461" s="1">
        <v>44378</v>
      </c>
      <c r="J461">
        <v>13</v>
      </c>
      <c r="K461">
        <v>0</v>
      </c>
      <c r="L461" s="1">
        <v>44075</v>
      </c>
      <c r="M461" s="3">
        <f>IF(Sales[[#This Row],[Sales Amount]] = 0, 0,N461 / F461)</f>
        <v>10</v>
      </c>
      <c r="N461" s="3">
        <v>530</v>
      </c>
      <c r="O461" s="3" t="str" cm="1">
        <f t="array" ref="O461" xml:space="preserve"> _xlfn.SWITCH(Sales[[#This Row],[Subscription Type]],"Basic", "10",,"Premium","10","Business","25","Enterprise","27")</f>
        <v>27</v>
      </c>
      <c r="P461" s="3">
        <f xml:space="preserve"> IF(Sales[[#This Row],[Number of Users]]-Sales[[#This Row],[Licenses Bought]] &gt; 0,Sales[[#This Row],[Number of Users]]-Sales[[#This Row],[Licenses Bought]],0)</f>
        <v>18</v>
      </c>
      <c r="Q461" s="3">
        <f>IF(Sales[[#This Row],[Sales Month]]=MAX(Sales[Sales Month]),Sales[[#This Row],[Upsell $ Per Non-Paying User]]*Sales[[#This Row],[Non-Paying Users]],0)</f>
        <v>0</v>
      </c>
      <c r="R461" s="3" t="str" cm="1">
        <f t="array" ref="R461" xml:space="preserve"> _xlfn.IFS(Sales[[#This Row],[Current Upsell $]]=0," ",Sales[[#This Row],[Current Upsell $]]&gt;=400,"high",Sales[[#This Row],[Current Upsell $]]&gt;=100,"medium",Sales[[#This Row],[Current Upsell $]]&lt;100,"low")</f>
        <v xml:space="preserve"> </v>
      </c>
      <c r="S461" s="3" t="str">
        <f xml:space="preserve"> IF(Sales[[#This Row],[Current Upsell $]]&gt;0,_xlfn.CONCAT(Sales[[#This Row],[Subscription Type]],"  ",Sales[[#This Row],[Upsell Priority]],"  ",TEXT(Sales[[#This Row],[Current Upsell $]],"$#"))," ")</f>
        <v xml:space="preserve"> </v>
      </c>
      <c r="T461" s="3"/>
      <c r="U461" s="1"/>
    </row>
    <row r="462" spans="1:21" x14ac:dyDescent="0.3">
      <c r="A462">
        <v>100037</v>
      </c>
      <c r="B462" t="s">
        <v>0</v>
      </c>
      <c r="D462" s="1"/>
      <c r="E462" s="1"/>
      <c r="F462" s="3">
        <v>53</v>
      </c>
      <c r="G462" s="3">
        <v>56</v>
      </c>
      <c r="H462" s="1">
        <v>43983</v>
      </c>
      <c r="I462" s="1">
        <v>44378</v>
      </c>
      <c r="J462">
        <v>13</v>
      </c>
      <c r="K462">
        <v>0</v>
      </c>
      <c r="L462" s="1">
        <v>44105</v>
      </c>
      <c r="M462" s="3">
        <f>IF(Sales[[#This Row],[Sales Amount]] = 0, 0,N462 / F462)</f>
        <v>10</v>
      </c>
      <c r="N462" s="3">
        <v>530</v>
      </c>
      <c r="O462" s="3" t="str" cm="1">
        <f t="array" ref="O462" xml:space="preserve"> _xlfn.SWITCH(Sales[[#This Row],[Subscription Type]],"Basic", "10",,"Premium","10","Business","25","Enterprise","27")</f>
        <v>27</v>
      </c>
      <c r="P462" s="3">
        <f xml:space="preserve"> IF(Sales[[#This Row],[Number of Users]]-Sales[[#This Row],[Licenses Bought]] &gt; 0,Sales[[#This Row],[Number of Users]]-Sales[[#This Row],[Licenses Bought]],0)</f>
        <v>3</v>
      </c>
      <c r="Q462" s="3">
        <f>IF(Sales[[#This Row],[Sales Month]]=MAX(Sales[Sales Month]),Sales[[#This Row],[Upsell $ Per Non-Paying User]]*Sales[[#This Row],[Non-Paying Users]],0)</f>
        <v>0</v>
      </c>
      <c r="R462" s="3" t="str" cm="1">
        <f t="array" ref="R462" xml:space="preserve"> _xlfn.IFS(Sales[[#This Row],[Current Upsell $]]=0," ",Sales[[#This Row],[Current Upsell $]]&gt;=400,"high",Sales[[#This Row],[Current Upsell $]]&gt;=100,"medium",Sales[[#This Row],[Current Upsell $]]&lt;100,"low")</f>
        <v xml:space="preserve"> </v>
      </c>
      <c r="S462" s="3" t="str">
        <f xml:space="preserve"> IF(Sales[[#This Row],[Current Upsell $]]&gt;0,_xlfn.CONCAT(Sales[[#This Row],[Subscription Type]],"  ",Sales[[#This Row],[Upsell Priority]],"  ",TEXT(Sales[[#This Row],[Current Upsell $]],"$#"))," ")</f>
        <v xml:space="preserve"> </v>
      </c>
      <c r="T462" s="3"/>
      <c r="U462" s="1"/>
    </row>
    <row r="463" spans="1:21" x14ac:dyDescent="0.3">
      <c r="A463">
        <v>100037</v>
      </c>
      <c r="B463" t="s">
        <v>0</v>
      </c>
      <c r="D463" s="1"/>
      <c r="E463" s="1"/>
      <c r="F463" s="3">
        <v>53</v>
      </c>
      <c r="G463" s="3">
        <v>73</v>
      </c>
      <c r="H463" s="1">
        <v>43983</v>
      </c>
      <c r="I463" s="1">
        <v>44378</v>
      </c>
      <c r="J463">
        <v>13</v>
      </c>
      <c r="K463">
        <v>0</v>
      </c>
      <c r="L463" s="1">
        <v>44136</v>
      </c>
      <c r="M463" s="3">
        <f>IF(Sales[[#This Row],[Sales Amount]] = 0, 0,N463 / F463)</f>
        <v>10</v>
      </c>
      <c r="N463" s="3">
        <v>530</v>
      </c>
      <c r="O463" s="3" t="str" cm="1">
        <f t="array" ref="O463" xml:space="preserve"> _xlfn.SWITCH(Sales[[#This Row],[Subscription Type]],"Basic", "10",,"Premium","10","Business","25","Enterprise","27")</f>
        <v>27</v>
      </c>
      <c r="P463" s="3">
        <f xml:space="preserve"> IF(Sales[[#This Row],[Number of Users]]-Sales[[#This Row],[Licenses Bought]] &gt; 0,Sales[[#This Row],[Number of Users]]-Sales[[#This Row],[Licenses Bought]],0)</f>
        <v>20</v>
      </c>
      <c r="Q463" s="3">
        <f>IF(Sales[[#This Row],[Sales Month]]=MAX(Sales[Sales Month]),Sales[[#This Row],[Upsell $ Per Non-Paying User]]*Sales[[#This Row],[Non-Paying Users]],0)</f>
        <v>0</v>
      </c>
      <c r="R463" s="3" t="str" cm="1">
        <f t="array" ref="R463" xml:space="preserve"> _xlfn.IFS(Sales[[#This Row],[Current Upsell $]]=0," ",Sales[[#This Row],[Current Upsell $]]&gt;=400,"high",Sales[[#This Row],[Current Upsell $]]&gt;=100,"medium",Sales[[#This Row],[Current Upsell $]]&lt;100,"low")</f>
        <v xml:space="preserve"> </v>
      </c>
      <c r="S463" s="3" t="str">
        <f xml:space="preserve"> IF(Sales[[#This Row],[Current Upsell $]]&gt;0,_xlfn.CONCAT(Sales[[#This Row],[Subscription Type]],"  ",Sales[[#This Row],[Upsell Priority]],"  ",TEXT(Sales[[#This Row],[Current Upsell $]],"$#"))," ")</f>
        <v xml:space="preserve"> </v>
      </c>
      <c r="T463" s="3"/>
      <c r="U463" s="1"/>
    </row>
    <row r="464" spans="1:21" x14ac:dyDescent="0.3">
      <c r="A464">
        <v>100037</v>
      </c>
      <c r="B464" t="s">
        <v>0</v>
      </c>
      <c r="D464" s="1"/>
      <c r="E464" s="1"/>
      <c r="F464" s="3">
        <v>53</v>
      </c>
      <c r="G464" s="3">
        <v>66</v>
      </c>
      <c r="H464" s="1">
        <v>43983</v>
      </c>
      <c r="I464" s="1">
        <v>44378</v>
      </c>
      <c r="J464">
        <v>13</v>
      </c>
      <c r="K464">
        <v>0</v>
      </c>
      <c r="L464" s="1">
        <v>44166</v>
      </c>
      <c r="M464" s="3">
        <f>IF(Sales[[#This Row],[Sales Amount]] = 0, 0,N464 / F464)</f>
        <v>10</v>
      </c>
      <c r="N464" s="3">
        <v>530</v>
      </c>
      <c r="O464" s="3" t="str" cm="1">
        <f t="array" ref="O464" xml:space="preserve"> _xlfn.SWITCH(Sales[[#This Row],[Subscription Type]],"Basic", "10",,"Premium","10","Business","25","Enterprise","27")</f>
        <v>27</v>
      </c>
      <c r="P464" s="3">
        <f xml:space="preserve"> IF(Sales[[#This Row],[Number of Users]]-Sales[[#This Row],[Licenses Bought]] &gt; 0,Sales[[#This Row],[Number of Users]]-Sales[[#This Row],[Licenses Bought]],0)</f>
        <v>13</v>
      </c>
      <c r="Q464" s="3">
        <f>IF(Sales[[#This Row],[Sales Month]]=MAX(Sales[Sales Month]),Sales[[#This Row],[Upsell $ Per Non-Paying User]]*Sales[[#This Row],[Non-Paying Users]],0)</f>
        <v>0</v>
      </c>
      <c r="R464" s="3" t="str" cm="1">
        <f t="array" ref="R464" xml:space="preserve"> _xlfn.IFS(Sales[[#This Row],[Current Upsell $]]=0," ",Sales[[#This Row],[Current Upsell $]]&gt;=400,"high",Sales[[#This Row],[Current Upsell $]]&gt;=100,"medium",Sales[[#This Row],[Current Upsell $]]&lt;100,"low")</f>
        <v xml:space="preserve"> </v>
      </c>
      <c r="S464" s="3" t="str">
        <f xml:space="preserve"> IF(Sales[[#This Row],[Current Upsell $]]&gt;0,_xlfn.CONCAT(Sales[[#This Row],[Subscription Type]],"  ",Sales[[#This Row],[Upsell Priority]],"  ",TEXT(Sales[[#This Row],[Current Upsell $]],"$#"))," ")</f>
        <v xml:space="preserve"> </v>
      </c>
      <c r="T464" s="3"/>
      <c r="U464" s="1"/>
    </row>
    <row r="465" spans="1:21" x14ac:dyDescent="0.3">
      <c r="A465">
        <v>100037</v>
      </c>
      <c r="B465" t="s">
        <v>0</v>
      </c>
      <c r="D465" s="1"/>
      <c r="E465" s="1"/>
      <c r="F465" s="3">
        <v>53</v>
      </c>
      <c r="G465" s="3">
        <v>67</v>
      </c>
      <c r="H465" s="1">
        <v>43983</v>
      </c>
      <c r="I465" s="1">
        <v>44378</v>
      </c>
      <c r="J465">
        <v>13</v>
      </c>
      <c r="K465">
        <v>0</v>
      </c>
      <c r="L465" s="1">
        <v>44197</v>
      </c>
      <c r="M465" s="3">
        <f>IF(Sales[[#This Row],[Sales Amount]] = 0, 0,N465 / F465)</f>
        <v>10</v>
      </c>
      <c r="N465" s="3">
        <v>530</v>
      </c>
      <c r="O465" s="3" t="str" cm="1">
        <f t="array" ref="O465" xml:space="preserve"> _xlfn.SWITCH(Sales[[#This Row],[Subscription Type]],"Basic", "10",,"Premium","10","Business","25","Enterprise","27")</f>
        <v>27</v>
      </c>
      <c r="P465" s="3">
        <f xml:space="preserve"> IF(Sales[[#This Row],[Number of Users]]-Sales[[#This Row],[Licenses Bought]] &gt; 0,Sales[[#This Row],[Number of Users]]-Sales[[#This Row],[Licenses Bought]],0)</f>
        <v>14</v>
      </c>
      <c r="Q465" s="3">
        <f>IF(Sales[[#This Row],[Sales Month]]=MAX(Sales[Sales Month]),Sales[[#This Row],[Upsell $ Per Non-Paying User]]*Sales[[#This Row],[Non-Paying Users]],0)</f>
        <v>0</v>
      </c>
      <c r="R465" s="3" t="str" cm="1">
        <f t="array" ref="R465" xml:space="preserve"> _xlfn.IFS(Sales[[#This Row],[Current Upsell $]]=0," ",Sales[[#This Row],[Current Upsell $]]&gt;=400,"high",Sales[[#This Row],[Current Upsell $]]&gt;=100,"medium",Sales[[#This Row],[Current Upsell $]]&lt;100,"low")</f>
        <v xml:space="preserve"> </v>
      </c>
      <c r="S465" s="3" t="str">
        <f xml:space="preserve"> IF(Sales[[#This Row],[Current Upsell $]]&gt;0,_xlfn.CONCAT(Sales[[#This Row],[Subscription Type]],"  ",Sales[[#This Row],[Upsell Priority]],"  ",TEXT(Sales[[#This Row],[Current Upsell $]],"$#"))," ")</f>
        <v xml:space="preserve"> </v>
      </c>
      <c r="T465" s="3"/>
      <c r="U465" s="1"/>
    </row>
    <row r="466" spans="1:21" x14ac:dyDescent="0.3">
      <c r="A466">
        <v>100037</v>
      </c>
      <c r="B466" t="s">
        <v>0</v>
      </c>
      <c r="D466" s="1"/>
      <c r="E466" s="1"/>
      <c r="F466" s="3">
        <v>53</v>
      </c>
      <c r="G466" s="3">
        <v>62</v>
      </c>
      <c r="H466" s="1">
        <v>43983</v>
      </c>
      <c r="I466" s="1">
        <v>44378</v>
      </c>
      <c r="J466">
        <v>13</v>
      </c>
      <c r="K466">
        <v>0</v>
      </c>
      <c r="L466" s="1">
        <v>44228</v>
      </c>
      <c r="M466" s="3">
        <f>IF(Sales[[#This Row],[Sales Amount]] = 0, 0,N466 / F466)</f>
        <v>10</v>
      </c>
      <c r="N466" s="3">
        <v>530</v>
      </c>
      <c r="O466" s="3" t="str" cm="1">
        <f t="array" ref="O466" xml:space="preserve"> _xlfn.SWITCH(Sales[[#This Row],[Subscription Type]],"Basic", "10",,"Premium","10","Business","25","Enterprise","27")</f>
        <v>27</v>
      </c>
      <c r="P466" s="3">
        <f xml:space="preserve"> IF(Sales[[#This Row],[Number of Users]]-Sales[[#This Row],[Licenses Bought]] &gt; 0,Sales[[#This Row],[Number of Users]]-Sales[[#This Row],[Licenses Bought]],0)</f>
        <v>9</v>
      </c>
      <c r="Q466" s="3">
        <f>IF(Sales[[#This Row],[Sales Month]]=MAX(Sales[Sales Month]),Sales[[#This Row],[Upsell $ Per Non-Paying User]]*Sales[[#This Row],[Non-Paying Users]],0)</f>
        <v>0</v>
      </c>
      <c r="R466" s="3" t="str" cm="1">
        <f t="array" ref="R466" xml:space="preserve"> _xlfn.IFS(Sales[[#This Row],[Current Upsell $]]=0," ",Sales[[#This Row],[Current Upsell $]]&gt;=400,"high",Sales[[#This Row],[Current Upsell $]]&gt;=100,"medium",Sales[[#This Row],[Current Upsell $]]&lt;100,"low")</f>
        <v xml:space="preserve"> </v>
      </c>
      <c r="S466" s="3" t="str">
        <f xml:space="preserve"> IF(Sales[[#This Row],[Current Upsell $]]&gt;0,_xlfn.CONCAT(Sales[[#This Row],[Subscription Type]],"  ",Sales[[#This Row],[Upsell Priority]],"  ",TEXT(Sales[[#This Row],[Current Upsell $]],"$#"))," ")</f>
        <v xml:space="preserve"> </v>
      </c>
      <c r="T466" s="3"/>
      <c r="U466" s="1"/>
    </row>
    <row r="467" spans="1:21" x14ac:dyDescent="0.3">
      <c r="A467">
        <v>100037</v>
      </c>
      <c r="B467" t="s">
        <v>0</v>
      </c>
      <c r="D467" s="1"/>
      <c r="E467" s="1"/>
      <c r="F467" s="3">
        <v>53</v>
      </c>
      <c r="G467" s="3">
        <v>70</v>
      </c>
      <c r="H467" s="1">
        <v>43983</v>
      </c>
      <c r="I467" s="1">
        <v>44378</v>
      </c>
      <c r="J467">
        <v>13</v>
      </c>
      <c r="K467">
        <v>0</v>
      </c>
      <c r="L467" s="1">
        <v>44256</v>
      </c>
      <c r="M467" s="3">
        <f>IF(Sales[[#This Row],[Sales Amount]] = 0, 0,N467 / F467)</f>
        <v>10</v>
      </c>
      <c r="N467" s="3">
        <v>530</v>
      </c>
      <c r="O467" s="3" t="str" cm="1">
        <f t="array" ref="O467" xml:space="preserve"> _xlfn.SWITCH(Sales[[#This Row],[Subscription Type]],"Basic", "10",,"Premium","10","Business","25","Enterprise","27")</f>
        <v>27</v>
      </c>
      <c r="P467" s="3">
        <f xml:space="preserve"> IF(Sales[[#This Row],[Number of Users]]-Sales[[#This Row],[Licenses Bought]] &gt; 0,Sales[[#This Row],[Number of Users]]-Sales[[#This Row],[Licenses Bought]],0)</f>
        <v>17</v>
      </c>
      <c r="Q467" s="3">
        <f>IF(Sales[[#This Row],[Sales Month]]=MAX(Sales[Sales Month]),Sales[[#This Row],[Upsell $ Per Non-Paying User]]*Sales[[#This Row],[Non-Paying Users]],0)</f>
        <v>0</v>
      </c>
      <c r="R467" s="3" t="str" cm="1">
        <f t="array" ref="R467" xml:space="preserve"> _xlfn.IFS(Sales[[#This Row],[Current Upsell $]]=0," ",Sales[[#This Row],[Current Upsell $]]&gt;=400,"high",Sales[[#This Row],[Current Upsell $]]&gt;=100,"medium",Sales[[#This Row],[Current Upsell $]]&lt;100,"low")</f>
        <v xml:space="preserve"> </v>
      </c>
      <c r="S467" s="3" t="str">
        <f xml:space="preserve"> IF(Sales[[#This Row],[Current Upsell $]]&gt;0,_xlfn.CONCAT(Sales[[#This Row],[Subscription Type]],"  ",Sales[[#This Row],[Upsell Priority]],"  ",TEXT(Sales[[#This Row],[Current Upsell $]],"$#"))," ")</f>
        <v xml:space="preserve"> </v>
      </c>
      <c r="T467" s="3"/>
      <c r="U467" s="1"/>
    </row>
    <row r="468" spans="1:21" x14ac:dyDescent="0.3">
      <c r="A468">
        <v>100037</v>
      </c>
      <c r="B468" t="s">
        <v>0</v>
      </c>
      <c r="D468" s="1"/>
      <c r="E468" s="1"/>
      <c r="F468" s="3">
        <v>53</v>
      </c>
      <c r="G468" s="3">
        <v>63</v>
      </c>
      <c r="H468" s="1">
        <v>43983</v>
      </c>
      <c r="I468" s="1">
        <v>44378</v>
      </c>
      <c r="J468">
        <v>13</v>
      </c>
      <c r="K468">
        <v>0</v>
      </c>
      <c r="L468" s="1">
        <v>44287</v>
      </c>
      <c r="M468" s="3">
        <f>IF(Sales[[#This Row],[Sales Amount]] = 0, 0,N468 / F468)</f>
        <v>10</v>
      </c>
      <c r="N468" s="3">
        <v>530</v>
      </c>
      <c r="O468" s="3" t="str" cm="1">
        <f t="array" ref="O468" xml:space="preserve"> _xlfn.SWITCH(Sales[[#This Row],[Subscription Type]],"Basic", "10",,"Premium","10","Business","25","Enterprise","27")</f>
        <v>27</v>
      </c>
      <c r="P468" s="3">
        <f xml:space="preserve"> IF(Sales[[#This Row],[Number of Users]]-Sales[[#This Row],[Licenses Bought]] &gt; 0,Sales[[#This Row],[Number of Users]]-Sales[[#This Row],[Licenses Bought]],0)</f>
        <v>10</v>
      </c>
      <c r="Q468" s="3">
        <f>IF(Sales[[#This Row],[Sales Month]]=MAX(Sales[Sales Month]),Sales[[#This Row],[Upsell $ Per Non-Paying User]]*Sales[[#This Row],[Non-Paying Users]],0)</f>
        <v>0</v>
      </c>
      <c r="R468" s="3" t="str" cm="1">
        <f t="array" ref="R468" xml:space="preserve"> _xlfn.IFS(Sales[[#This Row],[Current Upsell $]]=0," ",Sales[[#This Row],[Current Upsell $]]&gt;=400,"high",Sales[[#This Row],[Current Upsell $]]&gt;=100,"medium",Sales[[#This Row],[Current Upsell $]]&lt;100,"low")</f>
        <v xml:space="preserve"> </v>
      </c>
      <c r="S468" s="3" t="str">
        <f xml:space="preserve"> IF(Sales[[#This Row],[Current Upsell $]]&gt;0,_xlfn.CONCAT(Sales[[#This Row],[Subscription Type]],"  ",Sales[[#This Row],[Upsell Priority]],"  ",TEXT(Sales[[#This Row],[Current Upsell $]],"$#"))," ")</f>
        <v xml:space="preserve"> </v>
      </c>
      <c r="T468" s="3"/>
      <c r="U468" s="1"/>
    </row>
    <row r="469" spans="1:21" x14ac:dyDescent="0.3">
      <c r="A469">
        <v>100037</v>
      </c>
      <c r="B469" t="s">
        <v>0</v>
      </c>
      <c r="D469" s="1"/>
      <c r="E469" s="1"/>
      <c r="F469" s="3">
        <v>53</v>
      </c>
      <c r="G469" s="3">
        <v>56</v>
      </c>
      <c r="H469" s="1">
        <v>43983</v>
      </c>
      <c r="I469" s="1">
        <v>44378</v>
      </c>
      <c r="J469">
        <v>13</v>
      </c>
      <c r="K469">
        <v>0</v>
      </c>
      <c r="L469" s="1">
        <v>44317</v>
      </c>
      <c r="M469" s="3">
        <f>IF(Sales[[#This Row],[Sales Amount]] = 0, 0,N469 / F469)</f>
        <v>10</v>
      </c>
      <c r="N469" s="3">
        <v>530</v>
      </c>
      <c r="O469" s="3" t="str" cm="1">
        <f t="array" ref="O469" xml:space="preserve"> _xlfn.SWITCH(Sales[[#This Row],[Subscription Type]],"Basic", "10",,"Premium","10","Business","25","Enterprise","27")</f>
        <v>27</v>
      </c>
      <c r="P469" s="3">
        <f xml:space="preserve"> IF(Sales[[#This Row],[Number of Users]]-Sales[[#This Row],[Licenses Bought]] &gt; 0,Sales[[#This Row],[Number of Users]]-Sales[[#This Row],[Licenses Bought]],0)</f>
        <v>3</v>
      </c>
      <c r="Q469" s="3">
        <f>IF(Sales[[#This Row],[Sales Month]]=MAX(Sales[Sales Month]),Sales[[#This Row],[Upsell $ Per Non-Paying User]]*Sales[[#This Row],[Non-Paying Users]],0)</f>
        <v>0</v>
      </c>
      <c r="R469" s="3" t="str" cm="1">
        <f t="array" ref="R469" xml:space="preserve"> _xlfn.IFS(Sales[[#This Row],[Current Upsell $]]=0," ",Sales[[#This Row],[Current Upsell $]]&gt;=400,"high",Sales[[#This Row],[Current Upsell $]]&gt;=100,"medium",Sales[[#This Row],[Current Upsell $]]&lt;100,"low")</f>
        <v xml:space="preserve"> </v>
      </c>
      <c r="S469" s="3" t="str">
        <f xml:space="preserve"> IF(Sales[[#This Row],[Current Upsell $]]&gt;0,_xlfn.CONCAT(Sales[[#This Row],[Subscription Type]],"  ",Sales[[#This Row],[Upsell Priority]],"  ",TEXT(Sales[[#This Row],[Current Upsell $]],"$#"))," ")</f>
        <v xml:space="preserve"> </v>
      </c>
      <c r="T469" s="3"/>
      <c r="U469" s="1"/>
    </row>
    <row r="470" spans="1:21" x14ac:dyDescent="0.3">
      <c r="A470">
        <v>100037</v>
      </c>
      <c r="B470" t="s">
        <v>0</v>
      </c>
      <c r="D470" s="1"/>
      <c r="E470" s="1"/>
      <c r="F470" s="3">
        <v>53</v>
      </c>
      <c r="G470" s="3">
        <v>66</v>
      </c>
      <c r="H470" s="1">
        <v>43983</v>
      </c>
      <c r="I470" s="1">
        <v>44378</v>
      </c>
      <c r="J470">
        <v>13</v>
      </c>
      <c r="K470">
        <v>0</v>
      </c>
      <c r="L470" s="1">
        <v>44348</v>
      </c>
      <c r="M470" s="3">
        <f>IF(Sales[[#This Row],[Sales Amount]] = 0, 0,N470 / F470)</f>
        <v>10</v>
      </c>
      <c r="N470" s="3">
        <v>530</v>
      </c>
      <c r="O470" s="3" t="str" cm="1">
        <f t="array" ref="O470" xml:space="preserve"> _xlfn.SWITCH(Sales[[#This Row],[Subscription Type]],"Basic", "10",,"Premium","10","Business","25","Enterprise","27")</f>
        <v>27</v>
      </c>
      <c r="P470" s="3">
        <f xml:space="preserve"> IF(Sales[[#This Row],[Number of Users]]-Sales[[#This Row],[Licenses Bought]] &gt; 0,Sales[[#This Row],[Number of Users]]-Sales[[#This Row],[Licenses Bought]],0)</f>
        <v>13</v>
      </c>
      <c r="Q470" s="3">
        <f>IF(Sales[[#This Row],[Sales Month]]=MAX(Sales[Sales Month]),Sales[[#This Row],[Upsell $ Per Non-Paying User]]*Sales[[#This Row],[Non-Paying Users]],0)</f>
        <v>351</v>
      </c>
      <c r="R470" s="3" t="str" cm="1">
        <f t="array" ref="R470" xml:space="preserve"> _xlfn.IFS(Sales[[#This Row],[Current Upsell $]]=0," ",Sales[[#This Row],[Current Upsell $]]&gt;=400,"high",Sales[[#This Row],[Current Upsell $]]&gt;=100,"medium",Sales[[#This Row],[Current Upsell $]]&lt;100,"low")</f>
        <v>medium</v>
      </c>
      <c r="S470" s="3" t="str">
        <f xml:space="preserve"> IF(Sales[[#This Row],[Current Upsell $]]&gt;0,_xlfn.CONCAT(Sales[[#This Row],[Subscription Type]],"  ",Sales[[#This Row],[Upsell Priority]],"  ",TEXT(Sales[[#This Row],[Current Upsell $]],"$#"))," ")</f>
        <v>Premium  medium  $351</v>
      </c>
      <c r="T470" s="3"/>
      <c r="U470" s="1"/>
    </row>
    <row r="471" spans="1:21" x14ac:dyDescent="0.3">
      <c r="A471">
        <v>100038</v>
      </c>
      <c r="B471" t="s">
        <v>3</v>
      </c>
      <c r="D471" s="1"/>
      <c r="E471" s="1"/>
      <c r="F471" s="3">
        <v>0</v>
      </c>
      <c r="G471" s="3">
        <v>76</v>
      </c>
      <c r="H471" s="1">
        <v>43983</v>
      </c>
      <c r="I471" s="1">
        <v>44378</v>
      </c>
      <c r="J471">
        <v>13</v>
      </c>
      <c r="K471">
        <v>0</v>
      </c>
      <c r="L471" s="1">
        <v>43983</v>
      </c>
      <c r="M471" s="3">
        <f>IF(Sales[[#This Row],[Sales Amount]] = 0, 0,N471 / F471)</f>
        <v>0</v>
      </c>
      <c r="N471" s="3">
        <v>0</v>
      </c>
      <c r="O471" s="3" t="str" cm="1">
        <f t="array" ref="O471" xml:space="preserve"> _xlfn.SWITCH(Sales[[#This Row],[Subscription Type]],"Basic", "10",,"Premium","10","Business","25","Enterprise","27")</f>
        <v>10</v>
      </c>
      <c r="P471" s="3">
        <f xml:space="preserve"> IF(Sales[[#This Row],[Number of Users]]-Sales[[#This Row],[Licenses Bought]] &gt; 0,Sales[[#This Row],[Number of Users]]-Sales[[#This Row],[Licenses Bought]],0)</f>
        <v>76</v>
      </c>
      <c r="Q471" s="3">
        <f>IF(Sales[[#This Row],[Sales Month]]=MAX(Sales[Sales Month]),Sales[[#This Row],[Upsell $ Per Non-Paying User]]*Sales[[#This Row],[Non-Paying Users]],0)</f>
        <v>0</v>
      </c>
      <c r="R471" s="3" t="str" cm="1">
        <f t="array" ref="R471" xml:space="preserve"> _xlfn.IFS(Sales[[#This Row],[Current Upsell $]]=0," ",Sales[[#This Row],[Current Upsell $]]&gt;=400,"high",Sales[[#This Row],[Current Upsell $]]&gt;=100,"medium",Sales[[#This Row],[Current Upsell $]]&lt;100,"low")</f>
        <v xml:space="preserve"> </v>
      </c>
      <c r="S471" s="3" t="str">
        <f xml:space="preserve"> IF(Sales[[#This Row],[Current Upsell $]]&gt;0,_xlfn.CONCAT(Sales[[#This Row],[Subscription Type]],"  ",Sales[[#This Row],[Upsell Priority]],"  ",TEXT(Sales[[#This Row],[Current Upsell $]],"$#"))," ")</f>
        <v xml:space="preserve"> </v>
      </c>
      <c r="T471" s="3"/>
      <c r="U471" s="1"/>
    </row>
    <row r="472" spans="1:21" x14ac:dyDescent="0.3">
      <c r="A472">
        <v>100038</v>
      </c>
      <c r="B472" t="s">
        <v>1</v>
      </c>
      <c r="D472" s="1"/>
      <c r="E472" s="1"/>
      <c r="F472" s="3">
        <v>18</v>
      </c>
      <c r="G472" s="3">
        <v>65</v>
      </c>
      <c r="H472" s="1">
        <v>43983</v>
      </c>
      <c r="I472" s="1">
        <v>44378</v>
      </c>
      <c r="J472">
        <v>13</v>
      </c>
      <c r="K472">
        <v>0</v>
      </c>
      <c r="L472" s="1">
        <v>44013</v>
      </c>
      <c r="M472" s="3">
        <f>IF(Sales[[#This Row],[Sales Amount]] = 0, 0,N472 / F472)</f>
        <v>25</v>
      </c>
      <c r="N472" s="3">
        <v>450</v>
      </c>
      <c r="O472" s="3" t="str" cm="1">
        <f t="array" ref="O472" xml:space="preserve"> _xlfn.SWITCH(Sales[[#This Row],[Subscription Type]],"Basic", "10",,"Premium","10","Business","25","Enterprise","27")</f>
        <v>27</v>
      </c>
      <c r="P472" s="3">
        <f xml:space="preserve"> IF(Sales[[#This Row],[Number of Users]]-Sales[[#This Row],[Licenses Bought]] &gt; 0,Sales[[#This Row],[Number of Users]]-Sales[[#This Row],[Licenses Bought]],0)</f>
        <v>47</v>
      </c>
      <c r="Q472" s="3">
        <f>IF(Sales[[#This Row],[Sales Month]]=MAX(Sales[Sales Month]),Sales[[#This Row],[Upsell $ Per Non-Paying User]]*Sales[[#This Row],[Non-Paying Users]],0)</f>
        <v>0</v>
      </c>
      <c r="R472" s="3" t="str" cm="1">
        <f t="array" ref="R472" xml:space="preserve"> _xlfn.IFS(Sales[[#This Row],[Current Upsell $]]=0," ",Sales[[#This Row],[Current Upsell $]]&gt;=400,"high",Sales[[#This Row],[Current Upsell $]]&gt;=100,"medium",Sales[[#This Row],[Current Upsell $]]&lt;100,"low")</f>
        <v xml:space="preserve"> </v>
      </c>
      <c r="S472" s="3" t="str">
        <f xml:space="preserve"> IF(Sales[[#This Row],[Current Upsell $]]&gt;0,_xlfn.CONCAT(Sales[[#This Row],[Subscription Type]],"  ",Sales[[#This Row],[Upsell Priority]],"  ",TEXT(Sales[[#This Row],[Current Upsell $]],"$#"))," ")</f>
        <v xml:space="preserve"> </v>
      </c>
      <c r="T472" s="3"/>
      <c r="U472" s="1"/>
    </row>
    <row r="473" spans="1:21" x14ac:dyDescent="0.3">
      <c r="A473">
        <v>100038</v>
      </c>
      <c r="B473" t="s">
        <v>1</v>
      </c>
      <c r="D473" s="1"/>
      <c r="E473" s="1"/>
      <c r="F473" s="3">
        <v>27</v>
      </c>
      <c r="G473" s="3">
        <v>72</v>
      </c>
      <c r="H473" s="1">
        <v>43983</v>
      </c>
      <c r="I473" s="1">
        <v>44378</v>
      </c>
      <c r="J473">
        <v>13</v>
      </c>
      <c r="K473">
        <v>0</v>
      </c>
      <c r="L473" s="1">
        <v>44044</v>
      </c>
      <c r="M473" s="3">
        <f>IF(Sales[[#This Row],[Sales Amount]] = 0, 0,N473 / F473)</f>
        <v>25</v>
      </c>
      <c r="N473" s="3">
        <v>675</v>
      </c>
      <c r="O473" s="3" t="str" cm="1">
        <f t="array" ref="O473" xml:space="preserve"> _xlfn.SWITCH(Sales[[#This Row],[Subscription Type]],"Basic", "10",,"Premium","10","Business","25","Enterprise","27")</f>
        <v>27</v>
      </c>
      <c r="P473" s="3">
        <f xml:space="preserve"> IF(Sales[[#This Row],[Number of Users]]-Sales[[#This Row],[Licenses Bought]] &gt; 0,Sales[[#This Row],[Number of Users]]-Sales[[#This Row],[Licenses Bought]],0)</f>
        <v>45</v>
      </c>
      <c r="Q473" s="3">
        <f>IF(Sales[[#This Row],[Sales Month]]=MAX(Sales[Sales Month]),Sales[[#This Row],[Upsell $ Per Non-Paying User]]*Sales[[#This Row],[Non-Paying Users]],0)</f>
        <v>0</v>
      </c>
      <c r="R473" s="3" t="str" cm="1">
        <f t="array" ref="R473" xml:space="preserve"> _xlfn.IFS(Sales[[#This Row],[Current Upsell $]]=0," ",Sales[[#This Row],[Current Upsell $]]&gt;=400,"high",Sales[[#This Row],[Current Upsell $]]&gt;=100,"medium",Sales[[#This Row],[Current Upsell $]]&lt;100,"low")</f>
        <v xml:space="preserve"> </v>
      </c>
      <c r="S473" s="3" t="str">
        <f xml:space="preserve"> IF(Sales[[#This Row],[Current Upsell $]]&gt;0,_xlfn.CONCAT(Sales[[#This Row],[Subscription Type]],"  ",Sales[[#This Row],[Upsell Priority]],"  ",TEXT(Sales[[#This Row],[Current Upsell $]],"$#"))," ")</f>
        <v xml:space="preserve"> </v>
      </c>
      <c r="T473" s="3"/>
      <c r="U473" s="1"/>
    </row>
    <row r="474" spans="1:21" x14ac:dyDescent="0.3">
      <c r="A474">
        <v>100038</v>
      </c>
      <c r="B474" t="s">
        <v>1</v>
      </c>
      <c r="D474" s="1"/>
      <c r="E474" s="1"/>
      <c r="F474" s="3">
        <v>52</v>
      </c>
      <c r="G474" s="3">
        <v>72</v>
      </c>
      <c r="H474" s="1">
        <v>43983</v>
      </c>
      <c r="I474" s="1">
        <v>44378</v>
      </c>
      <c r="J474">
        <v>13</v>
      </c>
      <c r="K474">
        <v>0</v>
      </c>
      <c r="L474" s="1">
        <v>44075</v>
      </c>
      <c r="M474" s="3">
        <f>IF(Sales[[#This Row],[Sales Amount]] = 0, 0,N474 / F474)</f>
        <v>25</v>
      </c>
      <c r="N474" s="3">
        <v>1300</v>
      </c>
      <c r="O474" s="3" t="str" cm="1">
        <f t="array" ref="O474" xml:space="preserve"> _xlfn.SWITCH(Sales[[#This Row],[Subscription Type]],"Basic", "10",,"Premium","10","Business","25","Enterprise","27")</f>
        <v>27</v>
      </c>
      <c r="P474" s="3">
        <f xml:space="preserve"> IF(Sales[[#This Row],[Number of Users]]-Sales[[#This Row],[Licenses Bought]] &gt; 0,Sales[[#This Row],[Number of Users]]-Sales[[#This Row],[Licenses Bought]],0)</f>
        <v>20</v>
      </c>
      <c r="Q474" s="3">
        <f>IF(Sales[[#This Row],[Sales Month]]=MAX(Sales[Sales Month]),Sales[[#This Row],[Upsell $ Per Non-Paying User]]*Sales[[#This Row],[Non-Paying Users]],0)</f>
        <v>0</v>
      </c>
      <c r="R474" s="3" t="str" cm="1">
        <f t="array" ref="R474" xml:space="preserve"> _xlfn.IFS(Sales[[#This Row],[Current Upsell $]]=0," ",Sales[[#This Row],[Current Upsell $]]&gt;=400,"high",Sales[[#This Row],[Current Upsell $]]&gt;=100,"medium",Sales[[#This Row],[Current Upsell $]]&lt;100,"low")</f>
        <v xml:space="preserve"> </v>
      </c>
      <c r="S474" s="3" t="str">
        <f xml:space="preserve"> IF(Sales[[#This Row],[Current Upsell $]]&gt;0,_xlfn.CONCAT(Sales[[#This Row],[Subscription Type]],"  ",Sales[[#This Row],[Upsell Priority]],"  ",TEXT(Sales[[#This Row],[Current Upsell $]],"$#"))," ")</f>
        <v xml:space="preserve"> </v>
      </c>
      <c r="T474" s="3"/>
      <c r="U474" s="1"/>
    </row>
    <row r="475" spans="1:21" x14ac:dyDescent="0.3">
      <c r="A475">
        <v>100038</v>
      </c>
      <c r="B475" t="s">
        <v>1</v>
      </c>
      <c r="D475" s="1"/>
      <c r="E475" s="1"/>
      <c r="F475" s="3">
        <v>52</v>
      </c>
      <c r="G475" s="3">
        <v>52</v>
      </c>
      <c r="H475" s="1">
        <v>43983</v>
      </c>
      <c r="I475" s="1">
        <v>44378</v>
      </c>
      <c r="J475">
        <v>13</v>
      </c>
      <c r="K475">
        <v>0</v>
      </c>
      <c r="L475" s="1">
        <v>44105</v>
      </c>
      <c r="M475" s="3">
        <f>IF(Sales[[#This Row],[Sales Amount]] = 0, 0,N475 / F475)</f>
        <v>25</v>
      </c>
      <c r="N475" s="3">
        <v>1300</v>
      </c>
      <c r="O475" s="3" t="str" cm="1">
        <f t="array" ref="O475" xml:space="preserve"> _xlfn.SWITCH(Sales[[#This Row],[Subscription Type]],"Basic", "10",,"Premium","10","Business","25","Enterprise","27")</f>
        <v>27</v>
      </c>
      <c r="P475" s="3">
        <f xml:space="preserve"> IF(Sales[[#This Row],[Number of Users]]-Sales[[#This Row],[Licenses Bought]] &gt; 0,Sales[[#This Row],[Number of Users]]-Sales[[#This Row],[Licenses Bought]],0)</f>
        <v>0</v>
      </c>
      <c r="Q475" s="3">
        <f>IF(Sales[[#This Row],[Sales Month]]=MAX(Sales[Sales Month]),Sales[[#This Row],[Upsell $ Per Non-Paying User]]*Sales[[#This Row],[Non-Paying Users]],0)</f>
        <v>0</v>
      </c>
      <c r="R475" s="3" t="str" cm="1">
        <f t="array" ref="R475" xml:space="preserve"> _xlfn.IFS(Sales[[#This Row],[Current Upsell $]]=0," ",Sales[[#This Row],[Current Upsell $]]&gt;=400,"high",Sales[[#This Row],[Current Upsell $]]&gt;=100,"medium",Sales[[#This Row],[Current Upsell $]]&lt;100,"low")</f>
        <v xml:space="preserve"> </v>
      </c>
      <c r="S475" s="3" t="str">
        <f xml:space="preserve"> IF(Sales[[#This Row],[Current Upsell $]]&gt;0,_xlfn.CONCAT(Sales[[#This Row],[Subscription Type]],"  ",Sales[[#This Row],[Upsell Priority]],"  ",TEXT(Sales[[#This Row],[Current Upsell $]],"$#"))," ")</f>
        <v xml:space="preserve"> </v>
      </c>
      <c r="T475" s="3"/>
      <c r="U475" s="1"/>
    </row>
    <row r="476" spans="1:21" x14ac:dyDescent="0.3">
      <c r="A476">
        <v>100038</v>
      </c>
      <c r="B476" t="s">
        <v>1</v>
      </c>
      <c r="D476" s="1"/>
      <c r="E476" s="1"/>
      <c r="F476" s="3">
        <v>52</v>
      </c>
      <c r="G476" s="3">
        <v>64</v>
      </c>
      <c r="H476" s="1">
        <v>43983</v>
      </c>
      <c r="I476" s="1">
        <v>44378</v>
      </c>
      <c r="J476">
        <v>13</v>
      </c>
      <c r="K476">
        <v>0</v>
      </c>
      <c r="L476" s="1">
        <v>44136</v>
      </c>
      <c r="M476" s="3">
        <f>IF(Sales[[#This Row],[Sales Amount]] = 0, 0,N476 / F476)</f>
        <v>25</v>
      </c>
      <c r="N476" s="3">
        <v>1300</v>
      </c>
      <c r="O476" s="3" t="str" cm="1">
        <f t="array" ref="O476" xml:space="preserve"> _xlfn.SWITCH(Sales[[#This Row],[Subscription Type]],"Basic", "10",,"Premium","10","Business","25","Enterprise","27")</f>
        <v>27</v>
      </c>
      <c r="P476" s="3">
        <f xml:space="preserve"> IF(Sales[[#This Row],[Number of Users]]-Sales[[#This Row],[Licenses Bought]] &gt; 0,Sales[[#This Row],[Number of Users]]-Sales[[#This Row],[Licenses Bought]],0)</f>
        <v>12</v>
      </c>
      <c r="Q476" s="3">
        <f>IF(Sales[[#This Row],[Sales Month]]=MAX(Sales[Sales Month]),Sales[[#This Row],[Upsell $ Per Non-Paying User]]*Sales[[#This Row],[Non-Paying Users]],0)</f>
        <v>0</v>
      </c>
      <c r="R476" s="3" t="str" cm="1">
        <f t="array" ref="R476" xml:space="preserve"> _xlfn.IFS(Sales[[#This Row],[Current Upsell $]]=0," ",Sales[[#This Row],[Current Upsell $]]&gt;=400,"high",Sales[[#This Row],[Current Upsell $]]&gt;=100,"medium",Sales[[#This Row],[Current Upsell $]]&lt;100,"low")</f>
        <v xml:space="preserve"> </v>
      </c>
      <c r="S476" s="3" t="str">
        <f xml:space="preserve"> IF(Sales[[#This Row],[Current Upsell $]]&gt;0,_xlfn.CONCAT(Sales[[#This Row],[Subscription Type]],"  ",Sales[[#This Row],[Upsell Priority]],"  ",TEXT(Sales[[#This Row],[Current Upsell $]],"$#"))," ")</f>
        <v xml:space="preserve"> </v>
      </c>
      <c r="T476" s="3"/>
      <c r="U476" s="1"/>
    </row>
    <row r="477" spans="1:21" x14ac:dyDescent="0.3">
      <c r="A477">
        <v>100038</v>
      </c>
      <c r="B477" t="s">
        <v>1</v>
      </c>
      <c r="D477" s="1"/>
      <c r="E477" s="1"/>
      <c r="F477" s="3">
        <v>52</v>
      </c>
      <c r="G477" s="3">
        <v>68</v>
      </c>
      <c r="H477" s="1">
        <v>43983</v>
      </c>
      <c r="I477" s="1">
        <v>44378</v>
      </c>
      <c r="J477">
        <v>13</v>
      </c>
      <c r="K477">
        <v>0</v>
      </c>
      <c r="L477" s="1">
        <v>44166</v>
      </c>
      <c r="M477" s="3">
        <f>IF(Sales[[#This Row],[Sales Amount]] = 0, 0,N477 / F477)</f>
        <v>25</v>
      </c>
      <c r="N477" s="3">
        <v>1300</v>
      </c>
      <c r="O477" s="3" t="str" cm="1">
        <f t="array" ref="O477" xml:space="preserve"> _xlfn.SWITCH(Sales[[#This Row],[Subscription Type]],"Basic", "10",,"Premium","10","Business","25","Enterprise","27")</f>
        <v>27</v>
      </c>
      <c r="P477" s="3">
        <f xml:space="preserve"> IF(Sales[[#This Row],[Number of Users]]-Sales[[#This Row],[Licenses Bought]] &gt; 0,Sales[[#This Row],[Number of Users]]-Sales[[#This Row],[Licenses Bought]],0)</f>
        <v>16</v>
      </c>
      <c r="Q477" s="3">
        <f>IF(Sales[[#This Row],[Sales Month]]=MAX(Sales[Sales Month]),Sales[[#This Row],[Upsell $ Per Non-Paying User]]*Sales[[#This Row],[Non-Paying Users]],0)</f>
        <v>0</v>
      </c>
      <c r="R477" s="3" t="str" cm="1">
        <f t="array" ref="R477" xml:space="preserve"> _xlfn.IFS(Sales[[#This Row],[Current Upsell $]]=0," ",Sales[[#This Row],[Current Upsell $]]&gt;=400,"high",Sales[[#This Row],[Current Upsell $]]&gt;=100,"medium",Sales[[#This Row],[Current Upsell $]]&lt;100,"low")</f>
        <v xml:space="preserve"> </v>
      </c>
      <c r="S477" s="3" t="str">
        <f xml:space="preserve"> IF(Sales[[#This Row],[Current Upsell $]]&gt;0,_xlfn.CONCAT(Sales[[#This Row],[Subscription Type]],"  ",Sales[[#This Row],[Upsell Priority]],"  ",TEXT(Sales[[#This Row],[Current Upsell $]],"$#"))," ")</f>
        <v xml:space="preserve"> </v>
      </c>
      <c r="T477" s="3"/>
      <c r="U477" s="1"/>
    </row>
    <row r="478" spans="1:21" x14ac:dyDescent="0.3">
      <c r="A478">
        <v>100038</v>
      </c>
      <c r="B478" t="s">
        <v>1</v>
      </c>
      <c r="D478" s="1"/>
      <c r="E478" s="1"/>
      <c r="F478" s="3">
        <v>52</v>
      </c>
      <c r="G478" s="3">
        <v>61</v>
      </c>
      <c r="H478" s="1">
        <v>43983</v>
      </c>
      <c r="I478" s="1">
        <v>44378</v>
      </c>
      <c r="J478">
        <v>13</v>
      </c>
      <c r="K478">
        <v>0</v>
      </c>
      <c r="L478" s="1">
        <v>44197</v>
      </c>
      <c r="M478" s="3">
        <f>IF(Sales[[#This Row],[Sales Amount]] = 0, 0,N478 / F478)</f>
        <v>25</v>
      </c>
      <c r="N478" s="3">
        <v>1300</v>
      </c>
      <c r="O478" s="3" t="str" cm="1">
        <f t="array" ref="O478" xml:space="preserve"> _xlfn.SWITCH(Sales[[#This Row],[Subscription Type]],"Basic", "10",,"Premium","10","Business","25","Enterprise","27")</f>
        <v>27</v>
      </c>
      <c r="P478" s="3">
        <f xml:space="preserve"> IF(Sales[[#This Row],[Number of Users]]-Sales[[#This Row],[Licenses Bought]] &gt; 0,Sales[[#This Row],[Number of Users]]-Sales[[#This Row],[Licenses Bought]],0)</f>
        <v>9</v>
      </c>
      <c r="Q478" s="3">
        <f>IF(Sales[[#This Row],[Sales Month]]=MAX(Sales[Sales Month]),Sales[[#This Row],[Upsell $ Per Non-Paying User]]*Sales[[#This Row],[Non-Paying Users]],0)</f>
        <v>0</v>
      </c>
      <c r="R478" s="3" t="str" cm="1">
        <f t="array" ref="R478" xml:space="preserve"> _xlfn.IFS(Sales[[#This Row],[Current Upsell $]]=0," ",Sales[[#This Row],[Current Upsell $]]&gt;=400,"high",Sales[[#This Row],[Current Upsell $]]&gt;=100,"medium",Sales[[#This Row],[Current Upsell $]]&lt;100,"low")</f>
        <v xml:space="preserve"> </v>
      </c>
      <c r="S478" s="3" t="str">
        <f xml:space="preserve"> IF(Sales[[#This Row],[Current Upsell $]]&gt;0,_xlfn.CONCAT(Sales[[#This Row],[Subscription Type]],"  ",Sales[[#This Row],[Upsell Priority]],"  ",TEXT(Sales[[#This Row],[Current Upsell $]],"$#"))," ")</f>
        <v xml:space="preserve"> </v>
      </c>
      <c r="T478" s="3"/>
      <c r="U478" s="1"/>
    </row>
    <row r="479" spans="1:21" x14ac:dyDescent="0.3">
      <c r="A479">
        <v>100038</v>
      </c>
      <c r="B479" t="s">
        <v>1</v>
      </c>
      <c r="D479" s="1"/>
      <c r="E479" s="1"/>
      <c r="F479" s="3">
        <v>52</v>
      </c>
      <c r="G479" s="3">
        <v>60</v>
      </c>
      <c r="H479" s="1">
        <v>43983</v>
      </c>
      <c r="I479" s="1">
        <v>44378</v>
      </c>
      <c r="J479">
        <v>13</v>
      </c>
      <c r="K479">
        <v>0</v>
      </c>
      <c r="L479" s="1">
        <v>44228</v>
      </c>
      <c r="M479" s="3">
        <f>IF(Sales[[#This Row],[Sales Amount]] = 0, 0,N479 / F479)</f>
        <v>25</v>
      </c>
      <c r="N479" s="3">
        <v>1300</v>
      </c>
      <c r="O479" s="3" t="str" cm="1">
        <f t="array" ref="O479" xml:space="preserve"> _xlfn.SWITCH(Sales[[#This Row],[Subscription Type]],"Basic", "10",,"Premium","10","Business","25","Enterprise","27")</f>
        <v>27</v>
      </c>
      <c r="P479" s="3">
        <f xml:space="preserve"> IF(Sales[[#This Row],[Number of Users]]-Sales[[#This Row],[Licenses Bought]] &gt; 0,Sales[[#This Row],[Number of Users]]-Sales[[#This Row],[Licenses Bought]],0)</f>
        <v>8</v>
      </c>
      <c r="Q479" s="3">
        <f>IF(Sales[[#This Row],[Sales Month]]=MAX(Sales[Sales Month]),Sales[[#This Row],[Upsell $ Per Non-Paying User]]*Sales[[#This Row],[Non-Paying Users]],0)</f>
        <v>0</v>
      </c>
      <c r="R479" s="3" t="str" cm="1">
        <f t="array" ref="R479" xml:space="preserve"> _xlfn.IFS(Sales[[#This Row],[Current Upsell $]]=0," ",Sales[[#This Row],[Current Upsell $]]&gt;=400,"high",Sales[[#This Row],[Current Upsell $]]&gt;=100,"medium",Sales[[#This Row],[Current Upsell $]]&lt;100,"low")</f>
        <v xml:space="preserve"> </v>
      </c>
      <c r="S479" s="3" t="str">
        <f xml:space="preserve"> IF(Sales[[#This Row],[Current Upsell $]]&gt;0,_xlfn.CONCAT(Sales[[#This Row],[Subscription Type]],"  ",Sales[[#This Row],[Upsell Priority]],"  ",TEXT(Sales[[#This Row],[Current Upsell $]],"$#"))," ")</f>
        <v xml:space="preserve"> </v>
      </c>
      <c r="T479" s="3"/>
      <c r="U479" s="1"/>
    </row>
    <row r="480" spans="1:21" x14ac:dyDescent="0.3">
      <c r="A480">
        <v>100038</v>
      </c>
      <c r="B480" t="s">
        <v>1</v>
      </c>
      <c r="D480" s="1"/>
      <c r="E480" s="1"/>
      <c r="F480" s="3">
        <v>52</v>
      </c>
      <c r="G480" s="3">
        <v>54</v>
      </c>
      <c r="H480" s="1">
        <v>43983</v>
      </c>
      <c r="I480" s="1">
        <v>44378</v>
      </c>
      <c r="J480">
        <v>13</v>
      </c>
      <c r="K480">
        <v>0</v>
      </c>
      <c r="L480" s="1">
        <v>44256</v>
      </c>
      <c r="M480" s="3">
        <f>IF(Sales[[#This Row],[Sales Amount]] = 0, 0,N480 / F480)</f>
        <v>25</v>
      </c>
      <c r="N480" s="3">
        <v>1300</v>
      </c>
      <c r="O480" s="3" t="str" cm="1">
        <f t="array" ref="O480" xml:space="preserve"> _xlfn.SWITCH(Sales[[#This Row],[Subscription Type]],"Basic", "10",,"Premium","10","Business","25","Enterprise","27")</f>
        <v>27</v>
      </c>
      <c r="P480" s="3">
        <f xml:space="preserve"> IF(Sales[[#This Row],[Number of Users]]-Sales[[#This Row],[Licenses Bought]] &gt; 0,Sales[[#This Row],[Number of Users]]-Sales[[#This Row],[Licenses Bought]],0)</f>
        <v>2</v>
      </c>
      <c r="Q480" s="3">
        <f>IF(Sales[[#This Row],[Sales Month]]=MAX(Sales[Sales Month]),Sales[[#This Row],[Upsell $ Per Non-Paying User]]*Sales[[#This Row],[Non-Paying Users]],0)</f>
        <v>0</v>
      </c>
      <c r="R480" s="3" t="str" cm="1">
        <f t="array" ref="R480" xml:space="preserve"> _xlfn.IFS(Sales[[#This Row],[Current Upsell $]]=0," ",Sales[[#This Row],[Current Upsell $]]&gt;=400,"high",Sales[[#This Row],[Current Upsell $]]&gt;=100,"medium",Sales[[#This Row],[Current Upsell $]]&lt;100,"low")</f>
        <v xml:space="preserve"> </v>
      </c>
      <c r="S480" s="3" t="str">
        <f xml:space="preserve"> IF(Sales[[#This Row],[Current Upsell $]]&gt;0,_xlfn.CONCAT(Sales[[#This Row],[Subscription Type]],"  ",Sales[[#This Row],[Upsell Priority]],"  ",TEXT(Sales[[#This Row],[Current Upsell $]],"$#"))," ")</f>
        <v xml:space="preserve"> </v>
      </c>
      <c r="T480" s="3"/>
      <c r="U480" s="1"/>
    </row>
    <row r="481" spans="1:21" x14ac:dyDescent="0.3">
      <c r="A481">
        <v>100038</v>
      </c>
      <c r="B481" t="s">
        <v>1</v>
      </c>
      <c r="D481" s="1"/>
      <c r="E481" s="1"/>
      <c r="F481" s="3">
        <v>52</v>
      </c>
      <c r="G481" s="3">
        <v>74</v>
      </c>
      <c r="H481" s="1">
        <v>43983</v>
      </c>
      <c r="I481" s="1">
        <v>44378</v>
      </c>
      <c r="J481">
        <v>13</v>
      </c>
      <c r="K481">
        <v>0</v>
      </c>
      <c r="L481" s="1">
        <v>44287</v>
      </c>
      <c r="M481" s="3">
        <f>IF(Sales[[#This Row],[Sales Amount]] = 0, 0,N481 / F481)</f>
        <v>25</v>
      </c>
      <c r="N481" s="3">
        <v>1300</v>
      </c>
      <c r="O481" s="3" t="str" cm="1">
        <f t="array" ref="O481" xml:space="preserve"> _xlfn.SWITCH(Sales[[#This Row],[Subscription Type]],"Basic", "10",,"Premium","10","Business","25","Enterprise","27")</f>
        <v>27</v>
      </c>
      <c r="P481" s="3">
        <f xml:space="preserve"> IF(Sales[[#This Row],[Number of Users]]-Sales[[#This Row],[Licenses Bought]] &gt; 0,Sales[[#This Row],[Number of Users]]-Sales[[#This Row],[Licenses Bought]],0)</f>
        <v>22</v>
      </c>
      <c r="Q481" s="3">
        <f>IF(Sales[[#This Row],[Sales Month]]=MAX(Sales[Sales Month]),Sales[[#This Row],[Upsell $ Per Non-Paying User]]*Sales[[#This Row],[Non-Paying Users]],0)</f>
        <v>0</v>
      </c>
      <c r="R481" s="3" t="str" cm="1">
        <f t="array" ref="R481" xml:space="preserve"> _xlfn.IFS(Sales[[#This Row],[Current Upsell $]]=0," ",Sales[[#This Row],[Current Upsell $]]&gt;=400,"high",Sales[[#This Row],[Current Upsell $]]&gt;=100,"medium",Sales[[#This Row],[Current Upsell $]]&lt;100,"low")</f>
        <v xml:space="preserve"> </v>
      </c>
      <c r="S481" s="3" t="str">
        <f xml:space="preserve"> IF(Sales[[#This Row],[Current Upsell $]]&gt;0,_xlfn.CONCAT(Sales[[#This Row],[Subscription Type]],"  ",Sales[[#This Row],[Upsell Priority]],"  ",TEXT(Sales[[#This Row],[Current Upsell $]],"$#"))," ")</f>
        <v xml:space="preserve"> </v>
      </c>
      <c r="T481" s="3"/>
      <c r="U481" s="1"/>
    </row>
    <row r="482" spans="1:21" x14ac:dyDescent="0.3">
      <c r="A482">
        <v>100038</v>
      </c>
      <c r="B482" t="s">
        <v>1</v>
      </c>
      <c r="D482" s="1"/>
      <c r="E482" s="1"/>
      <c r="F482" s="3">
        <v>52</v>
      </c>
      <c r="G482" s="3">
        <v>50</v>
      </c>
      <c r="H482" s="1">
        <v>43983</v>
      </c>
      <c r="I482" s="1">
        <v>44378</v>
      </c>
      <c r="J482">
        <v>13</v>
      </c>
      <c r="K482">
        <v>0</v>
      </c>
      <c r="L482" s="1">
        <v>44317</v>
      </c>
      <c r="M482" s="3">
        <f>IF(Sales[[#This Row],[Sales Amount]] = 0, 0,N482 / F482)</f>
        <v>25</v>
      </c>
      <c r="N482" s="3">
        <v>1300</v>
      </c>
      <c r="O482" s="3" t="str" cm="1">
        <f t="array" ref="O482" xml:space="preserve"> _xlfn.SWITCH(Sales[[#This Row],[Subscription Type]],"Basic", "10",,"Premium","10","Business","25","Enterprise","27")</f>
        <v>27</v>
      </c>
      <c r="P482" s="3">
        <f xml:space="preserve"> IF(Sales[[#This Row],[Number of Users]]-Sales[[#This Row],[Licenses Bought]] &gt; 0,Sales[[#This Row],[Number of Users]]-Sales[[#This Row],[Licenses Bought]],0)</f>
        <v>0</v>
      </c>
      <c r="Q482" s="3">
        <f>IF(Sales[[#This Row],[Sales Month]]=MAX(Sales[Sales Month]),Sales[[#This Row],[Upsell $ Per Non-Paying User]]*Sales[[#This Row],[Non-Paying Users]],0)</f>
        <v>0</v>
      </c>
      <c r="R482" s="3" t="str" cm="1">
        <f t="array" ref="R482" xml:space="preserve"> _xlfn.IFS(Sales[[#This Row],[Current Upsell $]]=0," ",Sales[[#This Row],[Current Upsell $]]&gt;=400,"high",Sales[[#This Row],[Current Upsell $]]&gt;=100,"medium",Sales[[#This Row],[Current Upsell $]]&lt;100,"low")</f>
        <v xml:space="preserve"> </v>
      </c>
      <c r="S482" s="3" t="str">
        <f xml:space="preserve"> IF(Sales[[#This Row],[Current Upsell $]]&gt;0,_xlfn.CONCAT(Sales[[#This Row],[Subscription Type]],"  ",Sales[[#This Row],[Upsell Priority]],"  ",TEXT(Sales[[#This Row],[Current Upsell $]],"$#"))," ")</f>
        <v xml:space="preserve"> </v>
      </c>
      <c r="T482" s="3"/>
      <c r="U482" s="1"/>
    </row>
    <row r="483" spans="1:21" x14ac:dyDescent="0.3">
      <c r="A483">
        <v>100038</v>
      </c>
      <c r="B483" t="s">
        <v>1</v>
      </c>
      <c r="D483" s="1"/>
      <c r="E483" s="1"/>
      <c r="F483" s="3">
        <v>52</v>
      </c>
      <c r="G483" s="3">
        <v>64</v>
      </c>
      <c r="H483" s="1">
        <v>43983</v>
      </c>
      <c r="I483" s="1">
        <v>44378</v>
      </c>
      <c r="J483">
        <v>13</v>
      </c>
      <c r="K483">
        <v>0</v>
      </c>
      <c r="L483" s="1">
        <v>44348</v>
      </c>
      <c r="M483" s="3">
        <f>IF(Sales[[#This Row],[Sales Amount]] = 0, 0,N483 / F483)</f>
        <v>25</v>
      </c>
      <c r="N483" s="3">
        <v>1300</v>
      </c>
      <c r="O483" s="3" t="str" cm="1">
        <f t="array" ref="O483" xml:space="preserve"> _xlfn.SWITCH(Sales[[#This Row],[Subscription Type]],"Basic", "10",,"Premium","10","Business","25","Enterprise","27")</f>
        <v>27</v>
      </c>
      <c r="P483" s="3">
        <f xml:space="preserve"> IF(Sales[[#This Row],[Number of Users]]-Sales[[#This Row],[Licenses Bought]] &gt; 0,Sales[[#This Row],[Number of Users]]-Sales[[#This Row],[Licenses Bought]],0)</f>
        <v>12</v>
      </c>
      <c r="Q483" s="3">
        <f>IF(Sales[[#This Row],[Sales Month]]=MAX(Sales[Sales Month]),Sales[[#This Row],[Upsell $ Per Non-Paying User]]*Sales[[#This Row],[Non-Paying Users]],0)</f>
        <v>324</v>
      </c>
      <c r="R483" s="3" t="str" cm="1">
        <f t="array" ref="R483" xml:space="preserve"> _xlfn.IFS(Sales[[#This Row],[Current Upsell $]]=0," ",Sales[[#This Row],[Current Upsell $]]&gt;=400,"high",Sales[[#This Row],[Current Upsell $]]&gt;=100,"medium",Sales[[#This Row],[Current Upsell $]]&lt;100,"low")</f>
        <v>medium</v>
      </c>
      <c r="S483" s="3" t="str">
        <f xml:space="preserve"> IF(Sales[[#This Row],[Current Upsell $]]&gt;0,_xlfn.CONCAT(Sales[[#This Row],[Subscription Type]],"  ",Sales[[#This Row],[Upsell Priority]],"  ",TEXT(Sales[[#This Row],[Current Upsell $]],"$#"))," ")</f>
        <v>Business  medium  $324</v>
      </c>
      <c r="T483" s="3"/>
      <c r="U483" s="1"/>
    </row>
    <row r="484" spans="1:21" x14ac:dyDescent="0.3">
      <c r="A484">
        <v>100039</v>
      </c>
      <c r="B484" t="s">
        <v>3</v>
      </c>
      <c r="D484" s="1"/>
      <c r="E484" s="1"/>
      <c r="F484" s="3">
        <v>0</v>
      </c>
      <c r="G484" s="3">
        <v>53</v>
      </c>
      <c r="H484" s="1">
        <v>43983</v>
      </c>
      <c r="I484" s="1">
        <v>44378</v>
      </c>
      <c r="J484">
        <v>13</v>
      </c>
      <c r="K484">
        <v>0</v>
      </c>
      <c r="L484" s="1">
        <v>43983</v>
      </c>
      <c r="M484" s="3">
        <f>IF(Sales[[#This Row],[Sales Amount]] = 0, 0,N484 / F484)</f>
        <v>0</v>
      </c>
      <c r="N484" s="3">
        <v>0</v>
      </c>
      <c r="O484" s="3" t="str" cm="1">
        <f t="array" ref="O484" xml:space="preserve"> _xlfn.SWITCH(Sales[[#This Row],[Subscription Type]],"Basic", "10",,"Premium","10","Business","25","Enterprise","27")</f>
        <v>10</v>
      </c>
      <c r="P484" s="3">
        <f xml:space="preserve"> IF(Sales[[#This Row],[Number of Users]]-Sales[[#This Row],[Licenses Bought]] &gt; 0,Sales[[#This Row],[Number of Users]]-Sales[[#This Row],[Licenses Bought]],0)</f>
        <v>53</v>
      </c>
      <c r="Q484" s="3">
        <f>IF(Sales[[#This Row],[Sales Month]]=MAX(Sales[Sales Month]),Sales[[#This Row],[Upsell $ Per Non-Paying User]]*Sales[[#This Row],[Non-Paying Users]],0)</f>
        <v>0</v>
      </c>
      <c r="R484" s="3" t="str" cm="1">
        <f t="array" ref="R484" xml:space="preserve"> _xlfn.IFS(Sales[[#This Row],[Current Upsell $]]=0," ",Sales[[#This Row],[Current Upsell $]]&gt;=400,"high",Sales[[#This Row],[Current Upsell $]]&gt;=100,"medium",Sales[[#This Row],[Current Upsell $]]&lt;100,"low")</f>
        <v xml:space="preserve"> </v>
      </c>
      <c r="S484" s="3" t="str">
        <f xml:space="preserve"> IF(Sales[[#This Row],[Current Upsell $]]&gt;0,_xlfn.CONCAT(Sales[[#This Row],[Subscription Type]],"  ",Sales[[#This Row],[Upsell Priority]],"  ",TEXT(Sales[[#This Row],[Current Upsell $]],"$#"))," ")</f>
        <v xml:space="preserve"> </v>
      </c>
      <c r="T484" s="3"/>
      <c r="U484" s="1"/>
    </row>
    <row r="485" spans="1:21" x14ac:dyDescent="0.3">
      <c r="A485">
        <v>100039</v>
      </c>
      <c r="B485" t="s">
        <v>0</v>
      </c>
      <c r="D485" s="1"/>
      <c r="E485" s="1"/>
      <c r="F485" s="3">
        <v>21</v>
      </c>
      <c r="G485" s="3">
        <v>37</v>
      </c>
      <c r="H485" s="1">
        <v>43983</v>
      </c>
      <c r="I485" s="1">
        <v>44378</v>
      </c>
      <c r="J485">
        <v>13</v>
      </c>
      <c r="K485">
        <v>0</v>
      </c>
      <c r="L485" s="1">
        <v>44013</v>
      </c>
      <c r="M485" s="3">
        <f>IF(Sales[[#This Row],[Sales Amount]] = 0, 0,N485 / F485)</f>
        <v>10</v>
      </c>
      <c r="N485" s="3">
        <v>210</v>
      </c>
      <c r="O485" s="3" t="str" cm="1">
        <f t="array" ref="O485" xml:space="preserve"> _xlfn.SWITCH(Sales[[#This Row],[Subscription Type]],"Basic", "10",,"Premium","10","Business","25","Enterprise","27")</f>
        <v>27</v>
      </c>
      <c r="P485" s="3">
        <f xml:space="preserve"> IF(Sales[[#This Row],[Number of Users]]-Sales[[#This Row],[Licenses Bought]] &gt; 0,Sales[[#This Row],[Number of Users]]-Sales[[#This Row],[Licenses Bought]],0)</f>
        <v>16</v>
      </c>
      <c r="Q485" s="3">
        <f>IF(Sales[[#This Row],[Sales Month]]=MAX(Sales[Sales Month]),Sales[[#This Row],[Upsell $ Per Non-Paying User]]*Sales[[#This Row],[Non-Paying Users]],0)</f>
        <v>0</v>
      </c>
      <c r="R485" s="3" t="str" cm="1">
        <f t="array" ref="R485" xml:space="preserve"> _xlfn.IFS(Sales[[#This Row],[Current Upsell $]]=0," ",Sales[[#This Row],[Current Upsell $]]&gt;=400,"high",Sales[[#This Row],[Current Upsell $]]&gt;=100,"medium",Sales[[#This Row],[Current Upsell $]]&lt;100,"low")</f>
        <v xml:space="preserve"> </v>
      </c>
      <c r="S485" s="3" t="str">
        <f xml:space="preserve"> IF(Sales[[#This Row],[Current Upsell $]]&gt;0,_xlfn.CONCAT(Sales[[#This Row],[Subscription Type]],"  ",Sales[[#This Row],[Upsell Priority]],"  ",TEXT(Sales[[#This Row],[Current Upsell $]],"$#"))," ")</f>
        <v xml:space="preserve"> </v>
      </c>
      <c r="T485" s="3"/>
      <c r="U485" s="1"/>
    </row>
    <row r="486" spans="1:21" x14ac:dyDescent="0.3">
      <c r="A486">
        <v>100039</v>
      </c>
      <c r="B486" t="s">
        <v>0</v>
      </c>
      <c r="D486" s="1"/>
      <c r="E486" s="1"/>
      <c r="F486" s="3">
        <v>40</v>
      </c>
      <c r="G486" s="3">
        <v>55</v>
      </c>
      <c r="H486" s="1">
        <v>43983</v>
      </c>
      <c r="I486" s="1">
        <v>44378</v>
      </c>
      <c r="J486">
        <v>13</v>
      </c>
      <c r="K486">
        <v>0</v>
      </c>
      <c r="L486" s="1">
        <v>44044</v>
      </c>
      <c r="M486" s="3">
        <f>IF(Sales[[#This Row],[Sales Amount]] = 0, 0,N486 / F486)</f>
        <v>10</v>
      </c>
      <c r="N486" s="3">
        <v>400</v>
      </c>
      <c r="O486" s="3" t="str" cm="1">
        <f t="array" ref="O486" xml:space="preserve"> _xlfn.SWITCH(Sales[[#This Row],[Subscription Type]],"Basic", "10",,"Premium","10","Business","25","Enterprise","27")</f>
        <v>27</v>
      </c>
      <c r="P486" s="3">
        <f xml:space="preserve"> IF(Sales[[#This Row],[Number of Users]]-Sales[[#This Row],[Licenses Bought]] &gt; 0,Sales[[#This Row],[Number of Users]]-Sales[[#This Row],[Licenses Bought]],0)</f>
        <v>15</v>
      </c>
      <c r="Q486" s="3">
        <f>IF(Sales[[#This Row],[Sales Month]]=MAX(Sales[Sales Month]),Sales[[#This Row],[Upsell $ Per Non-Paying User]]*Sales[[#This Row],[Non-Paying Users]],0)</f>
        <v>0</v>
      </c>
      <c r="R486" s="3" t="str" cm="1">
        <f t="array" ref="R486" xml:space="preserve"> _xlfn.IFS(Sales[[#This Row],[Current Upsell $]]=0," ",Sales[[#This Row],[Current Upsell $]]&gt;=400,"high",Sales[[#This Row],[Current Upsell $]]&gt;=100,"medium",Sales[[#This Row],[Current Upsell $]]&lt;100,"low")</f>
        <v xml:space="preserve"> </v>
      </c>
      <c r="S486" s="3" t="str">
        <f xml:space="preserve"> IF(Sales[[#This Row],[Current Upsell $]]&gt;0,_xlfn.CONCAT(Sales[[#This Row],[Subscription Type]],"  ",Sales[[#This Row],[Upsell Priority]],"  ",TEXT(Sales[[#This Row],[Current Upsell $]],"$#"))," ")</f>
        <v xml:space="preserve"> </v>
      </c>
      <c r="T486" s="3"/>
      <c r="U486" s="1"/>
    </row>
    <row r="487" spans="1:21" x14ac:dyDescent="0.3">
      <c r="A487">
        <v>100039</v>
      </c>
      <c r="B487" t="s">
        <v>0</v>
      </c>
      <c r="D487" s="1"/>
      <c r="E487" s="1"/>
      <c r="F487" s="3">
        <v>40</v>
      </c>
      <c r="G487" s="3">
        <v>45</v>
      </c>
      <c r="H487" s="1">
        <v>43983</v>
      </c>
      <c r="I487" s="1">
        <v>44378</v>
      </c>
      <c r="J487">
        <v>13</v>
      </c>
      <c r="K487">
        <v>0</v>
      </c>
      <c r="L487" s="1">
        <v>44075</v>
      </c>
      <c r="M487" s="3">
        <f>IF(Sales[[#This Row],[Sales Amount]] = 0, 0,N487 / F487)</f>
        <v>10</v>
      </c>
      <c r="N487" s="3">
        <v>400</v>
      </c>
      <c r="O487" s="3" t="str" cm="1">
        <f t="array" ref="O487" xml:space="preserve"> _xlfn.SWITCH(Sales[[#This Row],[Subscription Type]],"Basic", "10",,"Premium","10","Business","25","Enterprise","27")</f>
        <v>27</v>
      </c>
      <c r="P487" s="3">
        <f xml:space="preserve"> IF(Sales[[#This Row],[Number of Users]]-Sales[[#This Row],[Licenses Bought]] &gt; 0,Sales[[#This Row],[Number of Users]]-Sales[[#This Row],[Licenses Bought]],0)</f>
        <v>5</v>
      </c>
      <c r="Q487" s="3">
        <f>IF(Sales[[#This Row],[Sales Month]]=MAX(Sales[Sales Month]),Sales[[#This Row],[Upsell $ Per Non-Paying User]]*Sales[[#This Row],[Non-Paying Users]],0)</f>
        <v>0</v>
      </c>
      <c r="R487" s="3" t="str" cm="1">
        <f t="array" ref="R487" xml:space="preserve"> _xlfn.IFS(Sales[[#This Row],[Current Upsell $]]=0," ",Sales[[#This Row],[Current Upsell $]]&gt;=400,"high",Sales[[#This Row],[Current Upsell $]]&gt;=100,"medium",Sales[[#This Row],[Current Upsell $]]&lt;100,"low")</f>
        <v xml:space="preserve"> </v>
      </c>
      <c r="S487" s="3" t="str">
        <f xml:space="preserve"> IF(Sales[[#This Row],[Current Upsell $]]&gt;0,_xlfn.CONCAT(Sales[[#This Row],[Subscription Type]],"  ",Sales[[#This Row],[Upsell Priority]],"  ",TEXT(Sales[[#This Row],[Current Upsell $]],"$#"))," ")</f>
        <v xml:space="preserve"> </v>
      </c>
      <c r="T487" s="3"/>
      <c r="U487" s="1"/>
    </row>
    <row r="488" spans="1:21" x14ac:dyDescent="0.3">
      <c r="A488">
        <v>100039</v>
      </c>
      <c r="B488" t="s">
        <v>0</v>
      </c>
      <c r="D488" s="1"/>
      <c r="E488" s="1"/>
      <c r="F488" s="3">
        <v>40</v>
      </c>
      <c r="G488" s="3">
        <v>43</v>
      </c>
      <c r="H488" s="1">
        <v>43983</v>
      </c>
      <c r="I488" s="1">
        <v>44378</v>
      </c>
      <c r="J488">
        <v>13</v>
      </c>
      <c r="K488">
        <v>0</v>
      </c>
      <c r="L488" s="1">
        <v>44105</v>
      </c>
      <c r="M488" s="3">
        <f>IF(Sales[[#This Row],[Sales Amount]] = 0, 0,N488 / F488)</f>
        <v>10</v>
      </c>
      <c r="N488" s="3">
        <v>400</v>
      </c>
      <c r="O488" s="3" t="str" cm="1">
        <f t="array" ref="O488" xml:space="preserve"> _xlfn.SWITCH(Sales[[#This Row],[Subscription Type]],"Basic", "10",,"Premium","10","Business","25","Enterprise","27")</f>
        <v>27</v>
      </c>
      <c r="P488" s="3">
        <f xml:space="preserve"> IF(Sales[[#This Row],[Number of Users]]-Sales[[#This Row],[Licenses Bought]] &gt; 0,Sales[[#This Row],[Number of Users]]-Sales[[#This Row],[Licenses Bought]],0)</f>
        <v>3</v>
      </c>
      <c r="Q488" s="3">
        <f>IF(Sales[[#This Row],[Sales Month]]=MAX(Sales[Sales Month]),Sales[[#This Row],[Upsell $ Per Non-Paying User]]*Sales[[#This Row],[Non-Paying Users]],0)</f>
        <v>0</v>
      </c>
      <c r="R488" s="3" t="str" cm="1">
        <f t="array" ref="R488" xml:space="preserve"> _xlfn.IFS(Sales[[#This Row],[Current Upsell $]]=0," ",Sales[[#This Row],[Current Upsell $]]&gt;=400,"high",Sales[[#This Row],[Current Upsell $]]&gt;=100,"medium",Sales[[#This Row],[Current Upsell $]]&lt;100,"low")</f>
        <v xml:space="preserve"> </v>
      </c>
      <c r="S488" s="3" t="str">
        <f xml:space="preserve"> IF(Sales[[#This Row],[Current Upsell $]]&gt;0,_xlfn.CONCAT(Sales[[#This Row],[Subscription Type]],"  ",Sales[[#This Row],[Upsell Priority]],"  ",TEXT(Sales[[#This Row],[Current Upsell $]],"$#"))," ")</f>
        <v xml:space="preserve"> </v>
      </c>
      <c r="T488" s="3"/>
      <c r="U488" s="1"/>
    </row>
    <row r="489" spans="1:21" x14ac:dyDescent="0.3">
      <c r="A489">
        <v>100039</v>
      </c>
      <c r="B489" t="s">
        <v>0</v>
      </c>
      <c r="D489" s="1"/>
      <c r="E489" s="1"/>
      <c r="F489" s="3">
        <v>40</v>
      </c>
      <c r="G489" s="3">
        <v>37</v>
      </c>
      <c r="H489" s="1">
        <v>43983</v>
      </c>
      <c r="I489" s="1">
        <v>44378</v>
      </c>
      <c r="J489">
        <v>13</v>
      </c>
      <c r="K489">
        <v>0</v>
      </c>
      <c r="L489" s="1">
        <v>44136</v>
      </c>
      <c r="M489" s="3">
        <f>IF(Sales[[#This Row],[Sales Amount]] = 0, 0,N489 / F489)</f>
        <v>10</v>
      </c>
      <c r="N489" s="3">
        <v>400</v>
      </c>
      <c r="O489" s="3" t="str" cm="1">
        <f t="array" ref="O489" xml:space="preserve"> _xlfn.SWITCH(Sales[[#This Row],[Subscription Type]],"Basic", "10",,"Premium","10","Business","25","Enterprise","27")</f>
        <v>27</v>
      </c>
      <c r="P489" s="3">
        <f xml:space="preserve"> IF(Sales[[#This Row],[Number of Users]]-Sales[[#This Row],[Licenses Bought]] &gt; 0,Sales[[#This Row],[Number of Users]]-Sales[[#This Row],[Licenses Bought]],0)</f>
        <v>0</v>
      </c>
      <c r="Q489" s="3">
        <f>IF(Sales[[#This Row],[Sales Month]]=MAX(Sales[Sales Month]),Sales[[#This Row],[Upsell $ Per Non-Paying User]]*Sales[[#This Row],[Non-Paying Users]],0)</f>
        <v>0</v>
      </c>
      <c r="R489" s="3" t="str" cm="1">
        <f t="array" ref="R489" xml:space="preserve"> _xlfn.IFS(Sales[[#This Row],[Current Upsell $]]=0," ",Sales[[#This Row],[Current Upsell $]]&gt;=400,"high",Sales[[#This Row],[Current Upsell $]]&gt;=100,"medium",Sales[[#This Row],[Current Upsell $]]&lt;100,"low")</f>
        <v xml:space="preserve"> </v>
      </c>
      <c r="S489" s="3" t="str">
        <f xml:space="preserve"> IF(Sales[[#This Row],[Current Upsell $]]&gt;0,_xlfn.CONCAT(Sales[[#This Row],[Subscription Type]],"  ",Sales[[#This Row],[Upsell Priority]],"  ",TEXT(Sales[[#This Row],[Current Upsell $]],"$#"))," ")</f>
        <v xml:space="preserve"> </v>
      </c>
      <c r="T489" s="3"/>
      <c r="U489" s="1"/>
    </row>
    <row r="490" spans="1:21" x14ac:dyDescent="0.3">
      <c r="A490">
        <v>100039</v>
      </c>
      <c r="B490" t="s">
        <v>0</v>
      </c>
      <c r="D490" s="1"/>
      <c r="E490" s="1"/>
      <c r="F490" s="3">
        <v>40</v>
      </c>
      <c r="G490" s="3">
        <v>61</v>
      </c>
      <c r="H490" s="1">
        <v>43983</v>
      </c>
      <c r="I490" s="1">
        <v>44378</v>
      </c>
      <c r="J490">
        <v>13</v>
      </c>
      <c r="K490">
        <v>0</v>
      </c>
      <c r="L490" s="1">
        <v>44166</v>
      </c>
      <c r="M490" s="3">
        <f>IF(Sales[[#This Row],[Sales Amount]] = 0, 0,N490 / F490)</f>
        <v>10</v>
      </c>
      <c r="N490" s="3">
        <v>400</v>
      </c>
      <c r="O490" s="3" t="str" cm="1">
        <f t="array" ref="O490" xml:space="preserve"> _xlfn.SWITCH(Sales[[#This Row],[Subscription Type]],"Basic", "10",,"Premium","10","Business","25","Enterprise","27")</f>
        <v>27</v>
      </c>
      <c r="P490" s="3">
        <f xml:space="preserve"> IF(Sales[[#This Row],[Number of Users]]-Sales[[#This Row],[Licenses Bought]] &gt; 0,Sales[[#This Row],[Number of Users]]-Sales[[#This Row],[Licenses Bought]],0)</f>
        <v>21</v>
      </c>
      <c r="Q490" s="3">
        <f>IF(Sales[[#This Row],[Sales Month]]=MAX(Sales[Sales Month]),Sales[[#This Row],[Upsell $ Per Non-Paying User]]*Sales[[#This Row],[Non-Paying Users]],0)</f>
        <v>0</v>
      </c>
      <c r="R490" s="3" t="str" cm="1">
        <f t="array" ref="R490" xml:space="preserve"> _xlfn.IFS(Sales[[#This Row],[Current Upsell $]]=0," ",Sales[[#This Row],[Current Upsell $]]&gt;=400,"high",Sales[[#This Row],[Current Upsell $]]&gt;=100,"medium",Sales[[#This Row],[Current Upsell $]]&lt;100,"low")</f>
        <v xml:space="preserve"> </v>
      </c>
      <c r="S490" s="3" t="str">
        <f xml:space="preserve"> IF(Sales[[#This Row],[Current Upsell $]]&gt;0,_xlfn.CONCAT(Sales[[#This Row],[Subscription Type]],"  ",Sales[[#This Row],[Upsell Priority]],"  ",TEXT(Sales[[#This Row],[Current Upsell $]],"$#"))," ")</f>
        <v xml:space="preserve"> </v>
      </c>
      <c r="T490" s="3"/>
      <c r="U490" s="1"/>
    </row>
    <row r="491" spans="1:21" x14ac:dyDescent="0.3">
      <c r="A491">
        <v>100039</v>
      </c>
      <c r="B491" t="s">
        <v>0</v>
      </c>
      <c r="D491" s="1"/>
      <c r="E491" s="1"/>
      <c r="F491" s="3">
        <v>40</v>
      </c>
      <c r="G491" s="3">
        <v>42</v>
      </c>
      <c r="H491" s="1">
        <v>43983</v>
      </c>
      <c r="I491" s="1">
        <v>44378</v>
      </c>
      <c r="J491">
        <v>13</v>
      </c>
      <c r="K491">
        <v>0</v>
      </c>
      <c r="L491" s="1">
        <v>44197</v>
      </c>
      <c r="M491" s="3">
        <f>IF(Sales[[#This Row],[Sales Amount]] = 0, 0,N491 / F491)</f>
        <v>10</v>
      </c>
      <c r="N491" s="3">
        <v>400</v>
      </c>
      <c r="O491" s="3" t="str" cm="1">
        <f t="array" ref="O491" xml:space="preserve"> _xlfn.SWITCH(Sales[[#This Row],[Subscription Type]],"Basic", "10",,"Premium","10","Business","25","Enterprise","27")</f>
        <v>27</v>
      </c>
      <c r="P491" s="3">
        <f xml:space="preserve"> IF(Sales[[#This Row],[Number of Users]]-Sales[[#This Row],[Licenses Bought]] &gt; 0,Sales[[#This Row],[Number of Users]]-Sales[[#This Row],[Licenses Bought]],0)</f>
        <v>2</v>
      </c>
      <c r="Q491" s="3">
        <f>IF(Sales[[#This Row],[Sales Month]]=MAX(Sales[Sales Month]),Sales[[#This Row],[Upsell $ Per Non-Paying User]]*Sales[[#This Row],[Non-Paying Users]],0)</f>
        <v>0</v>
      </c>
      <c r="R491" s="3" t="str" cm="1">
        <f t="array" ref="R491" xml:space="preserve"> _xlfn.IFS(Sales[[#This Row],[Current Upsell $]]=0," ",Sales[[#This Row],[Current Upsell $]]&gt;=400,"high",Sales[[#This Row],[Current Upsell $]]&gt;=100,"medium",Sales[[#This Row],[Current Upsell $]]&lt;100,"low")</f>
        <v xml:space="preserve"> </v>
      </c>
      <c r="S491" s="3" t="str">
        <f xml:space="preserve"> IF(Sales[[#This Row],[Current Upsell $]]&gt;0,_xlfn.CONCAT(Sales[[#This Row],[Subscription Type]],"  ",Sales[[#This Row],[Upsell Priority]],"  ",TEXT(Sales[[#This Row],[Current Upsell $]],"$#"))," ")</f>
        <v xml:space="preserve"> </v>
      </c>
      <c r="T491" s="3"/>
      <c r="U491" s="1"/>
    </row>
    <row r="492" spans="1:21" x14ac:dyDescent="0.3">
      <c r="A492">
        <v>100039</v>
      </c>
      <c r="B492" t="s">
        <v>0</v>
      </c>
      <c r="D492" s="1"/>
      <c r="E492" s="1"/>
      <c r="F492" s="3">
        <v>40</v>
      </c>
      <c r="G492" s="3">
        <v>46</v>
      </c>
      <c r="H492" s="1">
        <v>43983</v>
      </c>
      <c r="I492" s="1">
        <v>44378</v>
      </c>
      <c r="J492">
        <v>13</v>
      </c>
      <c r="K492">
        <v>0</v>
      </c>
      <c r="L492" s="1">
        <v>44228</v>
      </c>
      <c r="M492" s="3">
        <f>IF(Sales[[#This Row],[Sales Amount]] = 0, 0,N492 / F492)</f>
        <v>10</v>
      </c>
      <c r="N492" s="3">
        <v>400</v>
      </c>
      <c r="O492" s="3" t="str" cm="1">
        <f t="array" ref="O492" xml:space="preserve"> _xlfn.SWITCH(Sales[[#This Row],[Subscription Type]],"Basic", "10",,"Premium","10","Business","25","Enterprise","27")</f>
        <v>27</v>
      </c>
      <c r="P492" s="3">
        <f xml:space="preserve"> IF(Sales[[#This Row],[Number of Users]]-Sales[[#This Row],[Licenses Bought]] &gt; 0,Sales[[#This Row],[Number of Users]]-Sales[[#This Row],[Licenses Bought]],0)</f>
        <v>6</v>
      </c>
      <c r="Q492" s="3">
        <f>IF(Sales[[#This Row],[Sales Month]]=MAX(Sales[Sales Month]),Sales[[#This Row],[Upsell $ Per Non-Paying User]]*Sales[[#This Row],[Non-Paying Users]],0)</f>
        <v>0</v>
      </c>
      <c r="R492" s="3" t="str" cm="1">
        <f t="array" ref="R492" xml:space="preserve"> _xlfn.IFS(Sales[[#This Row],[Current Upsell $]]=0," ",Sales[[#This Row],[Current Upsell $]]&gt;=400,"high",Sales[[#This Row],[Current Upsell $]]&gt;=100,"medium",Sales[[#This Row],[Current Upsell $]]&lt;100,"low")</f>
        <v xml:space="preserve"> </v>
      </c>
      <c r="S492" s="3" t="str">
        <f xml:space="preserve"> IF(Sales[[#This Row],[Current Upsell $]]&gt;0,_xlfn.CONCAT(Sales[[#This Row],[Subscription Type]],"  ",Sales[[#This Row],[Upsell Priority]],"  ",TEXT(Sales[[#This Row],[Current Upsell $]],"$#"))," ")</f>
        <v xml:space="preserve"> </v>
      </c>
      <c r="T492" s="3"/>
      <c r="U492" s="1"/>
    </row>
    <row r="493" spans="1:21" x14ac:dyDescent="0.3">
      <c r="A493">
        <v>100039</v>
      </c>
      <c r="B493" t="s">
        <v>0</v>
      </c>
      <c r="D493" s="1"/>
      <c r="E493" s="1"/>
      <c r="F493" s="3">
        <v>40</v>
      </c>
      <c r="G493" s="3">
        <v>57</v>
      </c>
      <c r="H493" s="1">
        <v>43983</v>
      </c>
      <c r="I493" s="1">
        <v>44378</v>
      </c>
      <c r="J493">
        <v>13</v>
      </c>
      <c r="K493">
        <v>0</v>
      </c>
      <c r="L493" s="1">
        <v>44256</v>
      </c>
      <c r="M493" s="3">
        <f>IF(Sales[[#This Row],[Sales Amount]] = 0, 0,N493 / F493)</f>
        <v>10</v>
      </c>
      <c r="N493" s="3">
        <v>400</v>
      </c>
      <c r="O493" s="3" t="str" cm="1">
        <f t="array" ref="O493" xml:space="preserve"> _xlfn.SWITCH(Sales[[#This Row],[Subscription Type]],"Basic", "10",,"Premium","10","Business","25","Enterprise","27")</f>
        <v>27</v>
      </c>
      <c r="P493" s="3">
        <f xml:space="preserve"> IF(Sales[[#This Row],[Number of Users]]-Sales[[#This Row],[Licenses Bought]] &gt; 0,Sales[[#This Row],[Number of Users]]-Sales[[#This Row],[Licenses Bought]],0)</f>
        <v>17</v>
      </c>
      <c r="Q493" s="3">
        <f>IF(Sales[[#This Row],[Sales Month]]=MAX(Sales[Sales Month]),Sales[[#This Row],[Upsell $ Per Non-Paying User]]*Sales[[#This Row],[Non-Paying Users]],0)</f>
        <v>0</v>
      </c>
      <c r="R493" s="3" t="str" cm="1">
        <f t="array" ref="R493" xml:space="preserve"> _xlfn.IFS(Sales[[#This Row],[Current Upsell $]]=0," ",Sales[[#This Row],[Current Upsell $]]&gt;=400,"high",Sales[[#This Row],[Current Upsell $]]&gt;=100,"medium",Sales[[#This Row],[Current Upsell $]]&lt;100,"low")</f>
        <v xml:space="preserve"> </v>
      </c>
      <c r="S493" s="3" t="str">
        <f xml:space="preserve"> IF(Sales[[#This Row],[Current Upsell $]]&gt;0,_xlfn.CONCAT(Sales[[#This Row],[Subscription Type]],"  ",Sales[[#This Row],[Upsell Priority]],"  ",TEXT(Sales[[#This Row],[Current Upsell $]],"$#"))," ")</f>
        <v xml:space="preserve"> </v>
      </c>
      <c r="T493" s="3"/>
      <c r="U493" s="1"/>
    </row>
    <row r="494" spans="1:21" x14ac:dyDescent="0.3">
      <c r="A494">
        <v>100039</v>
      </c>
      <c r="B494" t="s">
        <v>0</v>
      </c>
      <c r="D494" s="1"/>
      <c r="E494" s="1"/>
      <c r="F494" s="3">
        <v>40</v>
      </c>
      <c r="G494" s="3">
        <v>45</v>
      </c>
      <c r="H494" s="1">
        <v>43983</v>
      </c>
      <c r="I494" s="1">
        <v>44378</v>
      </c>
      <c r="J494">
        <v>13</v>
      </c>
      <c r="K494">
        <v>0</v>
      </c>
      <c r="L494" s="1">
        <v>44287</v>
      </c>
      <c r="M494" s="3">
        <f>IF(Sales[[#This Row],[Sales Amount]] = 0, 0,N494 / F494)</f>
        <v>10</v>
      </c>
      <c r="N494" s="3">
        <v>400</v>
      </c>
      <c r="O494" s="3" t="str" cm="1">
        <f t="array" ref="O494" xml:space="preserve"> _xlfn.SWITCH(Sales[[#This Row],[Subscription Type]],"Basic", "10",,"Premium","10","Business","25","Enterprise","27")</f>
        <v>27</v>
      </c>
      <c r="P494" s="3">
        <f xml:space="preserve"> IF(Sales[[#This Row],[Number of Users]]-Sales[[#This Row],[Licenses Bought]] &gt; 0,Sales[[#This Row],[Number of Users]]-Sales[[#This Row],[Licenses Bought]],0)</f>
        <v>5</v>
      </c>
      <c r="Q494" s="3">
        <f>IF(Sales[[#This Row],[Sales Month]]=MAX(Sales[Sales Month]),Sales[[#This Row],[Upsell $ Per Non-Paying User]]*Sales[[#This Row],[Non-Paying Users]],0)</f>
        <v>0</v>
      </c>
      <c r="R494" s="3" t="str" cm="1">
        <f t="array" ref="R494" xml:space="preserve"> _xlfn.IFS(Sales[[#This Row],[Current Upsell $]]=0," ",Sales[[#This Row],[Current Upsell $]]&gt;=400,"high",Sales[[#This Row],[Current Upsell $]]&gt;=100,"medium",Sales[[#This Row],[Current Upsell $]]&lt;100,"low")</f>
        <v xml:space="preserve"> </v>
      </c>
      <c r="S494" s="3" t="str">
        <f xml:space="preserve"> IF(Sales[[#This Row],[Current Upsell $]]&gt;0,_xlfn.CONCAT(Sales[[#This Row],[Subscription Type]],"  ",Sales[[#This Row],[Upsell Priority]],"  ",TEXT(Sales[[#This Row],[Current Upsell $]],"$#"))," ")</f>
        <v xml:space="preserve"> </v>
      </c>
      <c r="T494" s="3"/>
      <c r="U494" s="1"/>
    </row>
    <row r="495" spans="1:21" x14ac:dyDescent="0.3">
      <c r="A495">
        <v>100039</v>
      </c>
      <c r="B495" t="s">
        <v>0</v>
      </c>
      <c r="D495" s="1"/>
      <c r="E495" s="1"/>
      <c r="F495" s="3">
        <v>40</v>
      </c>
      <c r="G495" s="3">
        <v>45</v>
      </c>
      <c r="H495" s="1">
        <v>43983</v>
      </c>
      <c r="I495" s="1">
        <v>44378</v>
      </c>
      <c r="J495">
        <v>13</v>
      </c>
      <c r="K495">
        <v>0</v>
      </c>
      <c r="L495" s="1">
        <v>44317</v>
      </c>
      <c r="M495" s="3">
        <f>IF(Sales[[#This Row],[Sales Amount]] = 0, 0,N495 / F495)</f>
        <v>10</v>
      </c>
      <c r="N495" s="3">
        <v>400</v>
      </c>
      <c r="O495" s="3" t="str" cm="1">
        <f t="array" ref="O495" xml:space="preserve"> _xlfn.SWITCH(Sales[[#This Row],[Subscription Type]],"Basic", "10",,"Premium","10","Business","25","Enterprise","27")</f>
        <v>27</v>
      </c>
      <c r="P495" s="3">
        <f xml:space="preserve"> IF(Sales[[#This Row],[Number of Users]]-Sales[[#This Row],[Licenses Bought]] &gt; 0,Sales[[#This Row],[Number of Users]]-Sales[[#This Row],[Licenses Bought]],0)</f>
        <v>5</v>
      </c>
      <c r="Q495" s="3">
        <f>IF(Sales[[#This Row],[Sales Month]]=MAX(Sales[Sales Month]),Sales[[#This Row],[Upsell $ Per Non-Paying User]]*Sales[[#This Row],[Non-Paying Users]],0)</f>
        <v>0</v>
      </c>
      <c r="R495" s="3" t="str" cm="1">
        <f t="array" ref="R495" xml:space="preserve"> _xlfn.IFS(Sales[[#This Row],[Current Upsell $]]=0," ",Sales[[#This Row],[Current Upsell $]]&gt;=400,"high",Sales[[#This Row],[Current Upsell $]]&gt;=100,"medium",Sales[[#This Row],[Current Upsell $]]&lt;100,"low")</f>
        <v xml:space="preserve"> </v>
      </c>
      <c r="S495" s="3" t="str">
        <f xml:space="preserve"> IF(Sales[[#This Row],[Current Upsell $]]&gt;0,_xlfn.CONCAT(Sales[[#This Row],[Subscription Type]],"  ",Sales[[#This Row],[Upsell Priority]],"  ",TEXT(Sales[[#This Row],[Current Upsell $]],"$#"))," ")</f>
        <v xml:space="preserve"> </v>
      </c>
      <c r="T495" s="3"/>
      <c r="U495" s="1"/>
    </row>
    <row r="496" spans="1:21" x14ac:dyDescent="0.3">
      <c r="A496">
        <v>100039</v>
      </c>
      <c r="B496" t="s">
        <v>0</v>
      </c>
      <c r="D496" s="1"/>
      <c r="E496" s="1"/>
      <c r="F496" s="3">
        <v>40</v>
      </c>
      <c r="G496" s="3">
        <v>51</v>
      </c>
      <c r="H496" s="1">
        <v>43983</v>
      </c>
      <c r="I496" s="1">
        <v>44378</v>
      </c>
      <c r="J496">
        <v>13</v>
      </c>
      <c r="K496">
        <v>0</v>
      </c>
      <c r="L496" s="1">
        <v>44348</v>
      </c>
      <c r="M496" s="3">
        <f>IF(Sales[[#This Row],[Sales Amount]] = 0, 0,N496 / F496)</f>
        <v>10</v>
      </c>
      <c r="N496" s="3">
        <v>400</v>
      </c>
      <c r="O496" s="3" t="str" cm="1">
        <f t="array" ref="O496" xml:space="preserve"> _xlfn.SWITCH(Sales[[#This Row],[Subscription Type]],"Basic", "10",,"Premium","10","Business","25","Enterprise","27")</f>
        <v>27</v>
      </c>
      <c r="P496" s="3">
        <f xml:space="preserve"> IF(Sales[[#This Row],[Number of Users]]-Sales[[#This Row],[Licenses Bought]] &gt; 0,Sales[[#This Row],[Number of Users]]-Sales[[#This Row],[Licenses Bought]],0)</f>
        <v>11</v>
      </c>
      <c r="Q496" s="3">
        <f>IF(Sales[[#This Row],[Sales Month]]=MAX(Sales[Sales Month]),Sales[[#This Row],[Upsell $ Per Non-Paying User]]*Sales[[#This Row],[Non-Paying Users]],0)</f>
        <v>297</v>
      </c>
      <c r="R496" s="3" t="str" cm="1">
        <f t="array" ref="R496" xml:space="preserve"> _xlfn.IFS(Sales[[#This Row],[Current Upsell $]]=0," ",Sales[[#This Row],[Current Upsell $]]&gt;=400,"high",Sales[[#This Row],[Current Upsell $]]&gt;=100,"medium",Sales[[#This Row],[Current Upsell $]]&lt;100,"low")</f>
        <v>medium</v>
      </c>
      <c r="S496" s="3" t="str">
        <f xml:space="preserve"> IF(Sales[[#This Row],[Current Upsell $]]&gt;0,_xlfn.CONCAT(Sales[[#This Row],[Subscription Type]],"  ",Sales[[#This Row],[Upsell Priority]],"  ",TEXT(Sales[[#This Row],[Current Upsell $]],"$#"))," ")</f>
        <v>Premium  medium  $297</v>
      </c>
      <c r="T496" s="3"/>
      <c r="U496" s="1"/>
    </row>
    <row r="497" spans="1:21" x14ac:dyDescent="0.3">
      <c r="A497">
        <v>100040</v>
      </c>
      <c r="B497" t="s">
        <v>3</v>
      </c>
      <c r="D497" s="1"/>
      <c r="E497" s="1"/>
      <c r="F497" s="3">
        <v>0</v>
      </c>
      <c r="G497" s="3">
        <v>48</v>
      </c>
      <c r="H497" s="1">
        <v>43983</v>
      </c>
      <c r="I497" s="1">
        <v>44378</v>
      </c>
      <c r="J497">
        <v>13</v>
      </c>
      <c r="K497">
        <v>0</v>
      </c>
      <c r="L497" s="1">
        <v>43983</v>
      </c>
      <c r="M497" s="3">
        <f>IF(Sales[[#This Row],[Sales Amount]] = 0, 0,N497 / F497)</f>
        <v>0</v>
      </c>
      <c r="N497" s="3">
        <v>0</v>
      </c>
      <c r="O497" s="3" t="str" cm="1">
        <f t="array" ref="O497" xml:space="preserve"> _xlfn.SWITCH(Sales[[#This Row],[Subscription Type]],"Basic", "10",,"Premium","10","Business","25","Enterprise","27")</f>
        <v>10</v>
      </c>
      <c r="P497" s="3">
        <f xml:space="preserve"> IF(Sales[[#This Row],[Number of Users]]-Sales[[#This Row],[Licenses Bought]] &gt; 0,Sales[[#This Row],[Number of Users]]-Sales[[#This Row],[Licenses Bought]],0)</f>
        <v>48</v>
      </c>
      <c r="Q497" s="3">
        <f>IF(Sales[[#This Row],[Sales Month]]=MAX(Sales[Sales Month]),Sales[[#This Row],[Upsell $ Per Non-Paying User]]*Sales[[#This Row],[Non-Paying Users]],0)</f>
        <v>0</v>
      </c>
      <c r="R497" s="3" t="str" cm="1">
        <f t="array" ref="R497" xml:space="preserve"> _xlfn.IFS(Sales[[#This Row],[Current Upsell $]]=0," ",Sales[[#This Row],[Current Upsell $]]&gt;=400,"high",Sales[[#This Row],[Current Upsell $]]&gt;=100,"medium",Sales[[#This Row],[Current Upsell $]]&lt;100,"low")</f>
        <v xml:space="preserve"> </v>
      </c>
      <c r="S497" s="3" t="str">
        <f xml:space="preserve"> IF(Sales[[#This Row],[Current Upsell $]]&gt;0,_xlfn.CONCAT(Sales[[#This Row],[Subscription Type]],"  ",Sales[[#This Row],[Upsell Priority]],"  ",TEXT(Sales[[#This Row],[Current Upsell $]],"$#"))," ")</f>
        <v xml:space="preserve"> </v>
      </c>
      <c r="T497" s="3"/>
      <c r="U497" s="1"/>
    </row>
    <row r="498" spans="1:21" x14ac:dyDescent="0.3">
      <c r="A498">
        <v>100040</v>
      </c>
      <c r="B498" t="s">
        <v>0</v>
      </c>
      <c r="D498" s="1"/>
      <c r="E498" s="1"/>
      <c r="F498" s="3">
        <v>16</v>
      </c>
      <c r="G498" s="3">
        <v>47</v>
      </c>
      <c r="H498" s="1">
        <v>43983</v>
      </c>
      <c r="I498" s="1">
        <v>44378</v>
      </c>
      <c r="J498">
        <v>13</v>
      </c>
      <c r="K498">
        <v>0</v>
      </c>
      <c r="L498" s="1">
        <v>44013</v>
      </c>
      <c r="M498" s="3">
        <f>IF(Sales[[#This Row],[Sales Amount]] = 0, 0,N498 / F498)</f>
        <v>10</v>
      </c>
      <c r="N498" s="3">
        <v>160</v>
      </c>
      <c r="O498" s="3" t="str" cm="1">
        <f t="array" ref="O498" xml:space="preserve"> _xlfn.SWITCH(Sales[[#This Row],[Subscription Type]],"Basic", "10",,"Premium","10","Business","25","Enterprise","27")</f>
        <v>27</v>
      </c>
      <c r="P498" s="3">
        <f xml:space="preserve"> IF(Sales[[#This Row],[Number of Users]]-Sales[[#This Row],[Licenses Bought]] &gt; 0,Sales[[#This Row],[Number of Users]]-Sales[[#This Row],[Licenses Bought]],0)</f>
        <v>31</v>
      </c>
      <c r="Q498" s="3">
        <f>IF(Sales[[#This Row],[Sales Month]]=MAX(Sales[Sales Month]),Sales[[#This Row],[Upsell $ Per Non-Paying User]]*Sales[[#This Row],[Non-Paying Users]],0)</f>
        <v>0</v>
      </c>
      <c r="R498" s="3" t="str" cm="1">
        <f t="array" ref="R498" xml:space="preserve"> _xlfn.IFS(Sales[[#This Row],[Current Upsell $]]=0," ",Sales[[#This Row],[Current Upsell $]]&gt;=400,"high",Sales[[#This Row],[Current Upsell $]]&gt;=100,"medium",Sales[[#This Row],[Current Upsell $]]&lt;100,"low")</f>
        <v xml:space="preserve"> </v>
      </c>
      <c r="S498" s="3" t="str">
        <f xml:space="preserve"> IF(Sales[[#This Row],[Current Upsell $]]&gt;0,_xlfn.CONCAT(Sales[[#This Row],[Subscription Type]],"  ",Sales[[#This Row],[Upsell Priority]],"  ",TEXT(Sales[[#This Row],[Current Upsell $]],"$#"))," ")</f>
        <v xml:space="preserve"> </v>
      </c>
      <c r="T498" s="3"/>
      <c r="U498" s="1"/>
    </row>
    <row r="499" spans="1:21" x14ac:dyDescent="0.3">
      <c r="A499">
        <v>100040</v>
      </c>
      <c r="B499" t="s">
        <v>0</v>
      </c>
      <c r="D499" s="1"/>
      <c r="E499" s="1"/>
      <c r="F499" s="3">
        <v>26</v>
      </c>
      <c r="G499" s="3">
        <v>37</v>
      </c>
      <c r="H499" s="1">
        <v>43983</v>
      </c>
      <c r="I499" s="1">
        <v>44378</v>
      </c>
      <c r="J499">
        <v>13</v>
      </c>
      <c r="K499">
        <v>0</v>
      </c>
      <c r="L499" s="1">
        <v>44044</v>
      </c>
      <c r="M499" s="3">
        <f>IF(Sales[[#This Row],[Sales Amount]] = 0, 0,N499 / F499)</f>
        <v>10</v>
      </c>
      <c r="N499" s="3">
        <v>260</v>
      </c>
      <c r="O499" s="3" t="str" cm="1">
        <f t="array" ref="O499" xml:space="preserve"> _xlfn.SWITCH(Sales[[#This Row],[Subscription Type]],"Basic", "10",,"Premium","10","Business","25","Enterprise","27")</f>
        <v>27</v>
      </c>
      <c r="P499" s="3">
        <f xml:space="preserve"> IF(Sales[[#This Row],[Number of Users]]-Sales[[#This Row],[Licenses Bought]] &gt; 0,Sales[[#This Row],[Number of Users]]-Sales[[#This Row],[Licenses Bought]],0)</f>
        <v>11</v>
      </c>
      <c r="Q499" s="3">
        <f>IF(Sales[[#This Row],[Sales Month]]=MAX(Sales[Sales Month]),Sales[[#This Row],[Upsell $ Per Non-Paying User]]*Sales[[#This Row],[Non-Paying Users]],0)</f>
        <v>0</v>
      </c>
      <c r="R499" s="3" t="str" cm="1">
        <f t="array" ref="R499" xml:space="preserve"> _xlfn.IFS(Sales[[#This Row],[Current Upsell $]]=0," ",Sales[[#This Row],[Current Upsell $]]&gt;=400,"high",Sales[[#This Row],[Current Upsell $]]&gt;=100,"medium",Sales[[#This Row],[Current Upsell $]]&lt;100,"low")</f>
        <v xml:space="preserve"> </v>
      </c>
      <c r="S499" s="3" t="str">
        <f xml:space="preserve"> IF(Sales[[#This Row],[Current Upsell $]]&gt;0,_xlfn.CONCAT(Sales[[#This Row],[Subscription Type]],"  ",Sales[[#This Row],[Upsell Priority]],"  ",TEXT(Sales[[#This Row],[Current Upsell $]],"$#"))," ")</f>
        <v xml:space="preserve"> </v>
      </c>
      <c r="T499" s="3"/>
      <c r="U499" s="1"/>
    </row>
    <row r="500" spans="1:21" x14ac:dyDescent="0.3">
      <c r="A500">
        <v>100040</v>
      </c>
      <c r="B500" t="s">
        <v>0</v>
      </c>
      <c r="D500" s="1"/>
      <c r="E500" s="1"/>
      <c r="F500" s="3">
        <v>36</v>
      </c>
      <c r="G500" s="3">
        <v>33</v>
      </c>
      <c r="H500" s="1">
        <v>43983</v>
      </c>
      <c r="I500" s="1">
        <v>44378</v>
      </c>
      <c r="J500">
        <v>13</v>
      </c>
      <c r="K500">
        <v>0</v>
      </c>
      <c r="L500" s="1">
        <v>44075</v>
      </c>
      <c r="M500" s="3">
        <f>IF(Sales[[#This Row],[Sales Amount]] = 0, 0,N500 / F500)</f>
        <v>10</v>
      </c>
      <c r="N500" s="3">
        <v>360</v>
      </c>
      <c r="O500" s="3" t="str" cm="1">
        <f t="array" ref="O500" xml:space="preserve"> _xlfn.SWITCH(Sales[[#This Row],[Subscription Type]],"Basic", "10",,"Premium","10","Business","25","Enterprise","27")</f>
        <v>27</v>
      </c>
      <c r="P500" s="3">
        <f xml:space="preserve"> IF(Sales[[#This Row],[Number of Users]]-Sales[[#This Row],[Licenses Bought]] &gt; 0,Sales[[#This Row],[Number of Users]]-Sales[[#This Row],[Licenses Bought]],0)</f>
        <v>0</v>
      </c>
      <c r="Q500" s="3">
        <f>IF(Sales[[#This Row],[Sales Month]]=MAX(Sales[Sales Month]),Sales[[#This Row],[Upsell $ Per Non-Paying User]]*Sales[[#This Row],[Non-Paying Users]],0)</f>
        <v>0</v>
      </c>
      <c r="R500" s="3" t="str" cm="1">
        <f t="array" ref="R500" xml:space="preserve"> _xlfn.IFS(Sales[[#This Row],[Current Upsell $]]=0," ",Sales[[#This Row],[Current Upsell $]]&gt;=400,"high",Sales[[#This Row],[Current Upsell $]]&gt;=100,"medium",Sales[[#This Row],[Current Upsell $]]&lt;100,"low")</f>
        <v xml:space="preserve"> </v>
      </c>
      <c r="S500" s="3" t="str">
        <f xml:space="preserve"> IF(Sales[[#This Row],[Current Upsell $]]&gt;0,_xlfn.CONCAT(Sales[[#This Row],[Subscription Type]],"  ",Sales[[#This Row],[Upsell Priority]],"  ",TEXT(Sales[[#This Row],[Current Upsell $]],"$#"))," ")</f>
        <v xml:space="preserve"> </v>
      </c>
      <c r="T500" s="3"/>
      <c r="U500" s="1"/>
    </row>
    <row r="501" spans="1:21" x14ac:dyDescent="0.3">
      <c r="A501">
        <v>100040</v>
      </c>
      <c r="B501" t="s">
        <v>0</v>
      </c>
      <c r="D501" s="1"/>
      <c r="E501" s="1"/>
      <c r="F501" s="3">
        <v>36</v>
      </c>
      <c r="G501" s="3">
        <v>42</v>
      </c>
      <c r="H501" s="1">
        <v>43983</v>
      </c>
      <c r="I501" s="1">
        <v>44378</v>
      </c>
      <c r="J501">
        <v>13</v>
      </c>
      <c r="K501">
        <v>0</v>
      </c>
      <c r="L501" s="1">
        <v>44105</v>
      </c>
      <c r="M501" s="3">
        <f>IF(Sales[[#This Row],[Sales Amount]] = 0, 0,N501 / F501)</f>
        <v>10</v>
      </c>
      <c r="N501" s="3">
        <v>360</v>
      </c>
      <c r="O501" s="3" t="str" cm="1">
        <f t="array" ref="O501" xml:space="preserve"> _xlfn.SWITCH(Sales[[#This Row],[Subscription Type]],"Basic", "10",,"Premium","10","Business","25","Enterprise","27")</f>
        <v>27</v>
      </c>
      <c r="P501" s="3">
        <f xml:space="preserve"> IF(Sales[[#This Row],[Number of Users]]-Sales[[#This Row],[Licenses Bought]] &gt; 0,Sales[[#This Row],[Number of Users]]-Sales[[#This Row],[Licenses Bought]],0)</f>
        <v>6</v>
      </c>
      <c r="Q501" s="3">
        <f>IF(Sales[[#This Row],[Sales Month]]=MAX(Sales[Sales Month]),Sales[[#This Row],[Upsell $ Per Non-Paying User]]*Sales[[#This Row],[Non-Paying Users]],0)</f>
        <v>0</v>
      </c>
      <c r="R501" s="3" t="str" cm="1">
        <f t="array" ref="R501" xml:space="preserve"> _xlfn.IFS(Sales[[#This Row],[Current Upsell $]]=0," ",Sales[[#This Row],[Current Upsell $]]&gt;=400,"high",Sales[[#This Row],[Current Upsell $]]&gt;=100,"medium",Sales[[#This Row],[Current Upsell $]]&lt;100,"low")</f>
        <v xml:space="preserve"> </v>
      </c>
      <c r="S501" s="3" t="str">
        <f xml:space="preserve"> IF(Sales[[#This Row],[Current Upsell $]]&gt;0,_xlfn.CONCAT(Sales[[#This Row],[Subscription Type]],"  ",Sales[[#This Row],[Upsell Priority]],"  ",TEXT(Sales[[#This Row],[Current Upsell $]],"$#"))," ")</f>
        <v xml:space="preserve"> </v>
      </c>
      <c r="T501" s="3"/>
      <c r="U501" s="1"/>
    </row>
    <row r="502" spans="1:21" x14ac:dyDescent="0.3">
      <c r="A502">
        <v>100040</v>
      </c>
      <c r="B502" t="s">
        <v>0</v>
      </c>
      <c r="D502" s="1"/>
      <c r="E502" s="1"/>
      <c r="F502" s="3">
        <v>36</v>
      </c>
      <c r="G502" s="3">
        <v>47</v>
      </c>
      <c r="H502" s="1">
        <v>43983</v>
      </c>
      <c r="I502" s="1">
        <v>44378</v>
      </c>
      <c r="J502">
        <v>13</v>
      </c>
      <c r="K502">
        <v>0</v>
      </c>
      <c r="L502" s="1">
        <v>44136</v>
      </c>
      <c r="M502" s="3">
        <f>IF(Sales[[#This Row],[Sales Amount]] = 0, 0,N502 / F502)</f>
        <v>10</v>
      </c>
      <c r="N502" s="3">
        <v>360</v>
      </c>
      <c r="O502" s="3" t="str" cm="1">
        <f t="array" ref="O502" xml:space="preserve"> _xlfn.SWITCH(Sales[[#This Row],[Subscription Type]],"Basic", "10",,"Premium","10","Business","25","Enterprise","27")</f>
        <v>27</v>
      </c>
      <c r="P502" s="3">
        <f xml:space="preserve"> IF(Sales[[#This Row],[Number of Users]]-Sales[[#This Row],[Licenses Bought]] &gt; 0,Sales[[#This Row],[Number of Users]]-Sales[[#This Row],[Licenses Bought]],0)</f>
        <v>11</v>
      </c>
      <c r="Q502" s="3">
        <f>IF(Sales[[#This Row],[Sales Month]]=MAX(Sales[Sales Month]),Sales[[#This Row],[Upsell $ Per Non-Paying User]]*Sales[[#This Row],[Non-Paying Users]],0)</f>
        <v>0</v>
      </c>
      <c r="R502" s="3" t="str" cm="1">
        <f t="array" ref="R502" xml:space="preserve"> _xlfn.IFS(Sales[[#This Row],[Current Upsell $]]=0," ",Sales[[#This Row],[Current Upsell $]]&gt;=400,"high",Sales[[#This Row],[Current Upsell $]]&gt;=100,"medium",Sales[[#This Row],[Current Upsell $]]&lt;100,"low")</f>
        <v xml:space="preserve"> </v>
      </c>
      <c r="S502" s="3" t="str">
        <f xml:space="preserve"> IF(Sales[[#This Row],[Current Upsell $]]&gt;0,_xlfn.CONCAT(Sales[[#This Row],[Subscription Type]],"  ",Sales[[#This Row],[Upsell Priority]],"  ",TEXT(Sales[[#This Row],[Current Upsell $]],"$#"))," ")</f>
        <v xml:space="preserve"> </v>
      </c>
      <c r="T502" s="3"/>
      <c r="U502" s="1"/>
    </row>
    <row r="503" spans="1:21" x14ac:dyDescent="0.3">
      <c r="A503">
        <v>100040</v>
      </c>
      <c r="B503" t="s">
        <v>0</v>
      </c>
      <c r="D503" s="1"/>
      <c r="E503" s="1"/>
      <c r="F503" s="3">
        <v>36</v>
      </c>
      <c r="G503" s="3">
        <v>53</v>
      </c>
      <c r="H503" s="1">
        <v>43983</v>
      </c>
      <c r="I503" s="1">
        <v>44378</v>
      </c>
      <c r="J503">
        <v>13</v>
      </c>
      <c r="K503">
        <v>0</v>
      </c>
      <c r="L503" s="1">
        <v>44166</v>
      </c>
      <c r="M503" s="3">
        <f>IF(Sales[[#This Row],[Sales Amount]] = 0, 0,N503 / F503)</f>
        <v>10</v>
      </c>
      <c r="N503" s="3">
        <v>360</v>
      </c>
      <c r="O503" s="3" t="str" cm="1">
        <f t="array" ref="O503" xml:space="preserve"> _xlfn.SWITCH(Sales[[#This Row],[Subscription Type]],"Basic", "10",,"Premium","10","Business","25","Enterprise","27")</f>
        <v>27</v>
      </c>
      <c r="P503" s="3">
        <f xml:space="preserve"> IF(Sales[[#This Row],[Number of Users]]-Sales[[#This Row],[Licenses Bought]] &gt; 0,Sales[[#This Row],[Number of Users]]-Sales[[#This Row],[Licenses Bought]],0)</f>
        <v>17</v>
      </c>
      <c r="Q503" s="3">
        <f>IF(Sales[[#This Row],[Sales Month]]=MAX(Sales[Sales Month]),Sales[[#This Row],[Upsell $ Per Non-Paying User]]*Sales[[#This Row],[Non-Paying Users]],0)</f>
        <v>0</v>
      </c>
      <c r="R503" s="3" t="str" cm="1">
        <f t="array" ref="R503" xml:space="preserve"> _xlfn.IFS(Sales[[#This Row],[Current Upsell $]]=0," ",Sales[[#This Row],[Current Upsell $]]&gt;=400,"high",Sales[[#This Row],[Current Upsell $]]&gt;=100,"medium",Sales[[#This Row],[Current Upsell $]]&lt;100,"low")</f>
        <v xml:space="preserve"> </v>
      </c>
      <c r="S503" s="3" t="str">
        <f xml:space="preserve"> IF(Sales[[#This Row],[Current Upsell $]]&gt;0,_xlfn.CONCAT(Sales[[#This Row],[Subscription Type]],"  ",Sales[[#This Row],[Upsell Priority]],"  ",TEXT(Sales[[#This Row],[Current Upsell $]],"$#"))," ")</f>
        <v xml:space="preserve"> </v>
      </c>
      <c r="T503" s="3"/>
      <c r="U503" s="1"/>
    </row>
    <row r="504" spans="1:21" x14ac:dyDescent="0.3">
      <c r="A504">
        <v>100040</v>
      </c>
      <c r="B504" t="s">
        <v>0</v>
      </c>
      <c r="D504" s="1"/>
      <c r="E504" s="1"/>
      <c r="F504" s="3">
        <v>36</v>
      </c>
      <c r="G504" s="3">
        <v>44</v>
      </c>
      <c r="H504" s="1">
        <v>43983</v>
      </c>
      <c r="I504" s="1">
        <v>44378</v>
      </c>
      <c r="J504">
        <v>13</v>
      </c>
      <c r="K504">
        <v>0</v>
      </c>
      <c r="L504" s="1">
        <v>44197</v>
      </c>
      <c r="M504" s="3">
        <f>IF(Sales[[#This Row],[Sales Amount]] = 0, 0,N504 / F504)</f>
        <v>10</v>
      </c>
      <c r="N504" s="3">
        <v>360</v>
      </c>
      <c r="O504" s="3" t="str" cm="1">
        <f t="array" ref="O504" xml:space="preserve"> _xlfn.SWITCH(Sales[[#This Row],[Subscription Type]],"Basic", "10",,"Premium","10","Business","25","Enterprise","27")</f>
        <v>27</v>
      </c>
      <c r="P504" s="3">
        <f xml:space="preserve"> IF(Sales[[#This Row],[Number of Users]]-Sales[[#This Row],[Licenses Bought]] &gt; 0,Sales[[#This Row],[Number of Users]]-Sales[[#This Row],[Licenses Bought]],0)</f>
        <v>8</v>
      </c>
      <c r="Q504" s="3">
        <f>IF(Sales[[#This Row],[Sales Month]]=MAX(Sales[Sales Month]),Sales[[#This Row],[Upsell $ Per Non-Paying User]]*Sales[[#This Row],[Non-Paying Users]],0)</f>
        <v>0</v>
      </c>
      <c r="R504" s="3" t="str" cm="1">
        <f t="array" ref="R504" xml:space="preserve"> _xlfn.IFS(Sales[[#This Row],[Current Upsell $]]=0," ",Sales[[#This Row],[Current Upsell $]]&gt;=400,"high",Sales[[#This Row],[Current Upsell $]]&gt;=100,"medium",Sales[[#This Row],[Current Upsell $]]&lt;100,"low")</f>
        <v xml:space="preserve"> </v>
      </c>
      <c r="S504" s="3" t="str">
        <f xml:space="preserve"> IF(Sales[[#This Row],[Current Upsell $]]&gt;0,_xlfn.CONCAT(Sales[[#This Row],[Subscription Type]],"  ",Sales[[#This Row],[Upsell Priority]],"  ",TEXT(Sales[[#This Row],[Current Upsell $]],"$#"))," ")</f>
        <v xml:space="preserve"> </v>
      </c>
      <c r="T504" s="3"/>
      <c r="U504" s="1"/>
    </row>
    <row r="505" spans="1:21" x14ac:dyDescent="0.3">
      <c r="A505">
        <v>100040</v>
      </c>
      <c r="B505" t="s">
        <v>0</v>
      </c>
      <c r="D505" s="1"/>
      <c r="E505" s="1"/>
      <c r="F505" s="3">
        <v>36</v>
      </c>
      <c r="G505" s="3">
        <v>31</v>
      </c>
      <c r="H505" s="1">
        <v>43983</v>
      </c>
      <c r="I505" s="1">
        <v>44378</v>
      </c>
      <c r="J505">
        <v>13</v>
      </c>
      <c r="K505">
        <v>0</v>
      </c>
      <c r="L505" s="1">
        <v>44228</v>
      </c>
      <c r="M505" s="3">
        <f>IF(Sales[[#This Row],[Sales Amount]] = 0, 0,N505 / F505)</f>
        <v>10</v>
      </c>
      <c r="N505" s="3">
        <v>360</v>
      </c>
      <c r="O505" s="3" t="str" cm="1">
        <f t="array" ref="O505" xml:space="preserve"> _xlfn.SWITCH(Sales[[#This Row],[Subscription Type]],"Basic", "10",,"Premium","10","Business","25","Enterprise","27")</f>
        <v>27</v>
      </c>
      <c r="P505" s="3">
        <f xml:space="preserve"> IF(Sales[[#This Row],[Number of Users]]-Sales[[#This Row],[Licenses Bought]] &gt; 0,Sales[[#This Row],[Number of Users]]-Sales[[#This Row],[Licenses Bought]],0)</f>
        <v>0</v>
      </c>
      <c r="Q505" s="3">
        <f>IF(Sales[[#This Row],[Sales Month]]=MAX(Sales[Sales Month]),Sales[[#This Row],[Upsell $ Per Non-Paying User]]*Sales[[#This Row],[Non-Paying Users]],0)</f>
        <v>0</v>
      </c>
      <c r="R505" s="3" t="str" cm="1">
        <f t="array" ref="R505" xml:space="preserve"> _xlfn.IFS(Sales[[#This Row],[Current Upsell $]]=0," ",Sales[[#This Row],[Current Upsell $]]&gt;=400,"high",Sales[[#This Row],[Current Upsell $]]&gt;=100,"medium",Sales[[#This Row],[Current Upsell $]]&lt;100,"low")</f>
        <v xml:space="preserve"> </v>
      </c>
      <c r="S505" s="3" t="str">
        <f xml:space="preserve"> IF(Sales[[#This Row],[Current Upsell $]]&gt;0,_xlfn.CONCAT(Sales[[#This Row],[Subscription Type]],"  ",Sales[[#This Row],[Upsell Priority]],"  ",TEXT(Sales[[#This Row],[Current Upsell $]],"$#"))," ")</f>
        <v xml:space="preserve"> </v>
      </c>
      <c r="T505" s="3"/>
      <c r="U505" s="1"/>
    </row>
    <row r="506" spans="1:21" x14ac:dyDescent="0.3">
      <c r="A506">
        <v>100040</v>
      </c>
      <c r="B506" t="s">
        <v>0</v>
      </c>
      <c r="D506" s="1"/>
      <c r="E506" s="1"/>
      <c r="F506" s="3">
        <v>36</v>
      </c>
      <c r="G506" s="3">
        <v>41</v>
      </c>
      <c r="H506" s="1">
        <v>43983</v>
      </c>
      <c r="I506" s="1">
        <v>44378</v>
      </c>
      <c r="J506">
        <v>13</v>
      </c>
      <c r="K506">
        <v>0</v>
      </c>
      <c r="L506" s="1">
        <v>44256</v>
      </c>
      <c r="M506" s="3">
        <f>IF(Sales[[#This Row],[Sales Amount]] = 0, 0,N506 / F506)</f>
        <v>10</v>
      </c>
      <c r="N506" s="3">
        <v>360</v>
      </c>
      <c r="O506" s="3" t="str" cm="1">
        <f t="array" ref="O506" xml:space="preserve"> _xlfn.SWITCH(Sales[[#This Row],[Subscription Type]],"Basic", "10",,"Premium","10","Business","25","Enterprise","27")</f>
        <v>27</v>
      </c>
      <c r="P506" s="3">
        <f xml:space="preserve"> IF(Sales[[#This Row],[Number of Users]]-Sales[[#This Row],[Licenses Bought]] &gt; 0,Sales[[#This Row],[Number of Users]]-Sales[[#This Row],[Licenses Bought]],0)</f>
        <v>5</v>
      </c>
      <c r="Q506" s="3">
        <f>IF(Sales[[#This Row],[Sales Month]]=MAX(Sales[Sales Month]),Sales[[#This Row],[Upsell $ Per Non-Paying User]]*Sales[[#This Row],[Non-Paying Users]],0)</f>
        <v>0</v>
      </c>
      <c r="R506" s="3" t="str" cm="1">
        <f t="array" ref="R506" xml:space="preserve"> _xlfn.IFS(Sales[[#This Row],[Current Upsell $]]=0," ",Sales[[#This Row],[Current Upsell $]]&gt;=400,"high",Sales[[#This Row],[Current Upsell $]]&gt;=100,"medium",Sales[[#This Row],[Current Upsell $]]&lt;100,"low")</f>
        <v xml:space="preserve"> </v>
      </c>
      <c r="S506" s="3" t="str">
        <f xml:space="preserve"> IF(Sales[[#This Row],[Current Upsell $]]&gt;0,_xlfn.CONCAT(Sales[[#This Row],[Subscription Type]],"  ",Sales[[#This Row],[Upsell Priority]],"  ",TEXT(Sales[[#This Row],[Current Upsell $]],"$#"))," ")</f>
        <v xml:space="preserve"> </v>
      </c>
      <c r="T506" s="3"/>
      <c r="U506" s="1"/>
    </row>
    <row r="507" spans="1:21" x14ac:dyDescent="0.3">
      <c r="A507">
        <v>100040</v>
      </c>
      <c r="B507" t="s">
        <v>0</v>
      </c>
      <c r="D507" s="1"/>
      <c r="E507" s="1"/>
      <c r="F507" s="3">
        <v>36</v>
      </c>
      <c r="G507" s="3">
        <v>50</v>
      </c>
      <c r="H507" s="1">
        <v>43983</v>
      </c>
      <c r="I507" s="1">
        <v>44378</v>
      </c>
      <c r="J507">
        <v>13</v>
      </c>
      <c r="K507">
        <v>0</v>
      </c>
      <c r="L507" s="1">
        <v>44287</v>
      </c>
      <c r="M507" s="3">
        <f>IF(Sales[[#This Row],[Sales Amount]] = 0, 0,N507 / F507)</f>
        <v>10</v>
      </c>
      <c r="N507" s="3">
        <v>360</v>
      </c>
      <c r="O507" s="3" t="str" cm="1">
        <f t="array" ref="O507" xml:space="preserve"> _xlfn.SWITCH(Sales[[#This Row],[Subscription Type]],"Basic", "10",,"Premium","10","Business","25","Enterprise","27")</f>
        <v>27</v>
      </c>
      <c r="P507" s="3">
        <f xml:space="preserve"> IF(Sales[[#This Row],[Number of Users]]-Sales[[#This Row],[Licenses Bought]] &gt; 0,Sales[[#This Row],[Number of Users]]-Sales[[#This Row],[Licenses Bought]],0)</f>
        <v>14</v>
      </c>
      <c r="Q507" s="3">
        <f>IF(Sales[[#This Row],[Sales Month]]=MAX(Sales[Sales Month]),Sales[[#This Row],[Upsell $ Per Non-Paying User]]*Sales[[#This Row],[Non-Paying Users]],0)</f>
        <v>0</v>
      </c>
      <c r="R507" s="3" t="str" cm="1">
        <f t="array" ref="R507" xml:space="preserve"> _xlfn.IFS(Sales[[#This Row],[Current Upsell $]]=0," ",Sales[[#This Row],[Current Upsell $]]&gt;=400,"high",Sales[[#This Row],[Current Upsell $]]&gt;=100,"medium",Sales[[#This Row],[Current Upsell $]]&lt;100,"low")</f>
        <v xml:space="preserve"> </v>
      </c>
      <c r="S507" s="3" t="str">
        <f xml:space="preserve"> IF(Sales[[#This Row],[Current Upsell $]]&gt;0,_xlfn.CONCAT(Sales[[#This Row],[Subscription Type]],"  ",Sales[[#This Row],[Upsell Priority]],"  ",TEXT(Sales[[#This Row],[Current Upsell $]],"$#"))," ")</f>
        <v xml:space="preserve"> </v>
      </c>
      <c r="T507" s="3"/>
      <c r="U507" s="1"/>
    </row>
    <row r="508" spans="1:21" x14ac:dyDescent="0.3">
      <c r="A508">
        <v>100040</v>
      </c>
      <c r="B508" t="s">
        <v>0</v>
      </c>
      <c r="D508" s="1"/>
      <c r="E508" s="1"/>
      <c r="F508" s="3">
        <v>36</v>
      </c>
      <c r="G508" s="3">
        <v>46</v>
      </c>
      <c r="H508" s="1">
        <v>43983</v>
      </c>
      <c r="I508" s="1">
        <v>44378</v>
      </c>
      <c r="J508">
        <v>13</v>
      </c>
      <c r="K508">
        <v>0</v>
      </c>
      <c r="L508" s="1">
        <v>44317</v>
      </c>
      <c r="M508" s="3">
        <f>IF(Sales[[#This Row],[Sales Amount]] = 0, 0,N508 / F508)</f>
        <v>10</v>
      </c>
      <c r="N508" s="3">
        <v>360</v>
      </c>
      <c r="O508" s="3" t="str" cm="1">
        <f t="array" ref="O508" xml:space="preserve"> _xlfn.SWITCH(Sales[[#This Row],[Subscription Type]],"Basic", "10",,"Premium","10","Business","25","Enterprise","27")</f>
        <v>27</v>
      </c>
      <c r="P508" s="3">
        <f xml:space="preserve"> IF(Sales[[#This Row],[Number of Users]]-Sales[[#This Row],[Licenses Bought]] &gt; 0,Sales[[#This Row],[Number of Users]]-Sales[[#This Row],[Licenses Bought]],0)</f>
        <v>10</v>
      </c>
      <c r="Q508" s="3">
        <f>IF(Sales[[#This Row],[Sales Month]]=MAX(Sales[Sales Month]),Sales[[#This Row],[Upsell $ Per Non-Paying User]]*Sales[[#This Row],[Non-Paying Users]],0)</f>
        <v>0</v>
      </c>
      <c r="R508" s="3" t="str" cm="1">
        <f t="array" ref="R508" xml:space="preserve"> _xlfn.IFS(Sales[[#This Row],[Current Upsell $]]=0," ",Sales[[#This Row],[Current Upsell $]]&gt;=400,"high",Sales[[#This Row],[Current Upsell $]]&gt;=100,"medium",Sales[[#This Row],[Current Upsell $]]&lt;100,"low")</f>
        <v xml:space="preserve"> </v>
      </c>
      <c r="S508" s="3" t="str">
        <f xml:space="preserve"> IF(Sales[[#This Row],[Current Upsell $]]&gt;0,_xlfn.CONCAT(Sales[[#This Row],[Subscription Type]],"  ",Sales[[#This Row],[Upsell Priority]],"  ",TEXT(Sales[[#This Row],[Current Upsell $]],"$#"))," ")</f>
        <v xml:space="preserve"> </v>
      </c>
      <c r="T508" s="3"/>
      <c r="U508" s="1"/>
    </row>
    <row r="509" spans="1:21" x14ac:dyDescent="0.3">
      <c r="A509">
        <v>100040</v>
      </c>
      <c r="B509" t="s">
        <v>0</v>
      </c>
      <c r="D509" s="1"/>
      <c r="E509" s="1"/>
      <c r="F509" s="3">
        <v>36</v>
      </c>
      <c r="G509" s="3">
        <v>43</v>
      </c>
      <c r="H509" s="1">
        <v>43983</v>
      </c>
      <c r="I509" s="1">
        <v>44378</v>
      </c>
      <c r="J509">
        <v>13</v>
      </c>
      <c r="K509">
        <v>0</v>
      </c>
      <c r="L509" s="1">
        <v>44348</v>
      </c>
      <c r="M509" s="3">
        <f>IF(Sales[[#This Row],[Sales Amount]] = 0, 0,N509 / F509)</f>
        <v>10</v>
      </c>
      <c r="N509" s="3">
        <v>360</v>
      </c>
      <c r="O509" s="3" t="str" cm="1">
        <f t="array" ref="O509" xml:space="preserve"> _xlfn.SWITCH(Sales[[#This Row],[Subscription Type]],"Basic", "10",,"Premium","10","Business","25","Enterprise","27")</f>
        <v>27</v>
      </c>
      <c r="P509" s="3">
        <f xml:space="preserve"> IF(Sales[[#This Row],[Number of Users]]-Sales[[#This Row],[Licenses Bought]] &gt; 0,Sales[[#This Row],[Number of Users]]-Sales[[#This Row],[Licenses Bought]],0)</f>
        <v>7</v>
      </c>
      <c r="Q509" s="3">
        <f>IF(Sales[[#This Row],[Sales Month]]=MAX(Sales[Sales Month]),Sales[[#This Row],[Upsell $ Per Non-Paying User]]*Sales[[#This Row],[Non-Paying Users]],0)</f>
        <v>189</v>
      </c>
      <c r="R509" s="3" t="str" cm="1">
        <f t="array" ref="R509" xml:space="preserve"> _xlfn.IFS(Sales[[#This Row],[Current Upsell $]]=0," ",Sales[[#This Row],[Current Upsell $]]&gt;=400,"high",Sales[[#This Row],[Current Upsell $]]&gt;=100,"medium",Sales[[#This Row],[Current Upsell $]]&lt;100,"low")</f>
        <v>medium</v>
      </c>
      <c r="S509" s="3" t="str">
        <f xml:space="preserve"> IF(Sales[[#This Row],[Current Upsell $]]&gt;0,_xlfn.CONCAT(Sales[[#This Row],[Subscription Type]],"  ",Sales[[#This Row],[Upsell Priority]],"  ",TEXT(Sales[[#This Row],[Current Upsell $]],"$#"))," ")</f>
        <v>Premium  medium  $189</v>
      </c>
      <c r="T509" s="3"/>
      <c r="U509" s="1"/>
    </row>
    <row r="510" spans="1:21" x14ac:dyDescent="0.3">
      <c r="A510">
        <v>100041</v>
      </c>
      <c r="B510" t="s">
        <v>3</v>
      </c>
      <c r="D510" s="1"/>
      <c r="E510" s="1"/>
      <c r="F510" s="3">
        <v>0</v>
      </c>
      <c r="G510" s="3">
        <v>30</v>
      </c>
      <c r="H510" s="1">
        <v>43983</v>
      </c>
      <c r="I510" s="1">
        <v>44378</v>
      </c>
      <c r="J510">
        <v>13</v>
      </c>
      <c r="K510">
        <v>0</v>
      </c>
      <c r="L510" s="1">
        <v>43983</v>
      </c>
      <c r="M510" s="3">
        <f>IF(Sales[[#This Row],[Sales Amount]] = 0, 0,N510 / F510)</f>
        <v>0</v>
      </c>
      <c r="N510" s="3">
        <v>0</v>
      </c>
      <c r="O510" s="3" t="str" cm="1">
        <f t="array" ref="O510" xml:space="preserve"> _xlfn.SWITCH(Sales[[#This Row],[Subscription Type]],"Basic", "10",,"Premium","10","Business","25","Enterprise","27")</f>
        <v>10</v>
      </c>
      <c r="P510" s="3">
        <f xml:space="preserve"> IF(Sales[[#This Row],[Number of Users]]-Sales[[#This Row],[Licenses Bought]] &gt; 0,Sales[[#This Row],[Number of Users]]-Sales[[#This Row],[Licenses Bought]],0)</f>
        <v>30</v>
      </c>
      <c r="Q510" s="3">
        <f>IF(Sales[[#This Row],[Sales Month]]=MAX(Sales[Sales Month]),Sales[[#This Row],[Upsell $ Per Non-Paying User]]*Sales[[#This Row],[Non-Paying Users]],0)</f>
        <v>0</v>
      </c>
      <c r="R510" s="3" t="str" cm="1">
        <f t="array" ref="R510" xml:space="preserve"> _xlfn.IFS(Sales[[#This Row],[Current Upsell $]]=0," ",Sales[[#This Row],[Current Upsell $]]&gt;=400,"high",Sales[[#This Row],[Current Upsell $]]&gt;=100,"medium",Sales[[#This Row],[Current Upsell $]]&lt;100,"low")</f>
        <v xml:space="preserve"> </v>
      </c>
      <c r="S510" s="3" t="str">
        <f xml:space="preserve"> IF(Sales[[#This Row],[Current Upsell $]]&gt;0,_xlfn.CONCAT(Sales[[#This Row],[Subscription Type]],"  ",Sales[[#This Row],[Upsell Priority]],"  ",TEXT(Sales[[#This Row],[Current Upsell $]],"$#"))," ")</f>
        <v xml:space="preserve"> </v>
      </c>
      <c r="T510" s="3"/>
      <c r="U510" s="1"/>
    </row>
    <row r="511" spans="1:21" x14ac:dyDescent="0.3">
      <c r="A511">
        <v>100041</v>
      </c>
      <c r="B511" t="s">
        <v>1</v>
      </c>
      <c r="D511" s="1"/>
      <c r="E511" s="1"/>
      <c r="F511" s="3">
        <v>10</v>
      </c>
      <c r="G511" s="3">
        <v>38</v>
      </c>
      <c r="H511" s="1">
        <v>43983</v>
      </c>
      <c r="I511" s="1">
        <v>44378</v>
      </c>
      <c r="J511">
        <v>13</v>
      </c>
      <c r="K511">
        <v>0</v>
      </c>
      <c r="L511" s="1">
        <v>44013</v>
      </c>
      <c r="M511" s="3">
        <f>IF(Sales[[#This Row],[Sales Amount]] = 0, 0,N511 / F511)</f>
        <v>25</v>
      </c>
      <c r="N511" s="3">
        <v>250</v>
      </c>
      <c r="O511" s="3" t="str" cm="1">
        <f t="array" ref="O511" xml:space="preserve"> _xlfn.SWITCH(Sales[[#This Row],[Subscription Type]],"Basic", "10",,"Premium","10","Business","25","Enterprise","27")</f>
        <v>27</v>
      </c>
      <c r="P511" s="3">
        <f xml:space="preserve"> IF(Sales[[#This Row],[Number of Users]]-Sales[[#This Row],[Licenses Bought]] &gt; 0,Sales[[#This Row],[Number of Users]]-Sales[[#This Row],[Licenses Bought]],0)</f>
        <v>28</v>
      </c>
      <c r="Q511" s="3">
        <f>IF(Sales[[#This Row],[Sales Month]]=MAX(Sales[Sales Month]),Sales[[#This Row],[Upsell $ Per Non-Paying User]]*Sales[[#This Row],[Non-Paying Users]],0)</f>
        <v>0</v>
      </c>
      <c r="R511" s="3" t="str" cm="1">
        <f t="array" ref="R511" xml:space="preserve"> _xlfn.IFS(Sales[[#This Row],[Current Upsell $]]=0," ",Sales[[#This Row],[Current Upsell $]]&gt;=400,"high",Sales[[#This Row],[Current Upsell $]]&gt;=100,"medium",Sales[[#This Row],[Current Upsell $]]&lt;100,"low")</f>
        <v xml:space="preserve"> </v>
      </c>
      <c r="S511" s="3" t="str">
        <f xml:space="preserve"> IF(Sales[[#This Row],[Current Upsell $]]&gt;0,_xlfn.CONCAT(Sales[[#This Row],[Subscription Type]],"  ",Sales[[#This Row],[Upsell Priority]],"  ",TEXT(Sales[[#This Row],[Current Upsell $]],"$#"))," ")</f>
        <v xml:space="preserve"> </v>
      </c>
      <c r="T511" s="3"/>
      <c r="U511" s="1"/>
    </row>
    <row r="512" spans="1:21" x14ac:dyDescent="0.3">
      <c r="A512">
        <v>100041</v>
      </c>
      <c r="B512" t="s">
        <v>1</v>
      </c>
      <c r="D512" s="1"/>
      <c r="E512" s="1"/>
      <c r="F512" s="3">
        <v>32</v>
      </c>
      <c r="G512" s="3">
        <v>32</v>
      </c>
      <c r="H512" s="1">
        <v>43983</v>
      </c>
      <c r="I512" s="1">
        <v>44378</v>
      </c>
      <c r="J512">
        <v>13</v>
      </c>
      <c r="K512">
        <v>0</v>
      </c>
      <c r="L512" s="1">
        <v>44044</v>
      </c>
      <c r="M512" s="3">
        <f>IF(Sales[[#This Row],[Sales Amount]] = 0, 0,N512 / F512)</f>
        <v>25</v>
      </c>
      <c r="N512" s="3">
        <v>800</v>
      </c>
      <c r="O512" s="3" t="str" cm="1">
        <f t="array" ref="O512" xml:space="preserve"> _xlfn.SWITCH(Sales[[#This Row],[Subscription Type]],"Basic", "10",,"Premium","10","Business","25","Enterprise","27")</f>
        <v>27</v>
      </c>
      <c r="P512" s="3">
        <f xml:space="preserve"> IF(Sales[[#This Row],[Number of Users]]-Sales[[#This Row],[Licenses Bought]] &gt; 0,Sales[[#This Row],[Number of Users]]-Sales[[#This Row],[Licenses Bought]],0)</f>
        <v>0</v>
      </c>
      <c r="Q512" s="3">
        <f>IF(Sales[[#This Row],[Sales Month]]=MAX(Sales[Sales Month]),Sales[[#This Row],[Upsell $ Per Non-Paying User]]*Sales[[#This Row],[Non-Paying Users]],0)</f>
        <v>0</v>
      </c>
      <c r="R512" s="3" t="str" cm="1">
        <f t="array" ref="R512" xml:space="preserve"> _xlfn.IFS(Sales[[#This Row],[Current Upsell $]]=0," ",Sales[[#This Row],[Current Upsell $]]&gt;=400,"high",Sales[[#This Row],[Current Upsell $]]&gt;=100,"medium",Sales[[#This Row],[Current Upsell $]]&lt;100,"low")</f>
        <v xml:space="preserve"> </v>
      </c>
      <c r="S512" s="3" t="str">
        <f xml:space="preserve"> IF(Sales[[#This Row],[Current Upsell $]]&gt;0,_xlfn.CONCAT(Sales[[#This Row],[Subscription Type]],"  ",Sales[[#This Row],[Upsell Priority]],"  ",TEXT(Sales[[#This Row],[Current Upsell $]],"$#"))," ")</f>
        <v xml:space="preserve"> </v>
      </c>
      <c r="T512" s="3"/>
      <c r="U512" s="1"/>
    </row>
    <row r="513" spans="1:21" x14ac:dyDescent="0.3">
      <c r="A513">
        <v>100041</v>
      </c>
      <c r="B513" t="s">
        <v>1</v>
      </c>
      <c r="D513" s="1"/>
      <c r="E513" s="1"/>
      <c r="F513" s="3">
        <v>32</v>
      </c>
      <c r="G513" s="3">
        <v>39</v>
      </c>
      <c r="H513" s="1">
        <v>43983</v>
      </c>
      <c r="I513" s="1">
        <v>44378</v>
      </c>
      <c r="J513">
        <v>13</v>
      </c>
      <c r="K513">
        <v>0</v>
      </c>
      <c r="L513" s="1">
        <v>44075</v>
      </c>
      <c r="M513" s="3">
        <f>IF(Sales[[#This Row],[Sales Amount]] = 0, 0,N513 / F513)</f>
        <v>25</v>
      </c>
      <c r="N513" s="3">
        <v>800</v>
      </c>
      <c r="O513" s="3" t="str" cm="1">
        <f t="array" ref="O513" xml:space="preserve"> _xlfn.SWITCH(Sales[[#This Row],[Subscription Type]],"Basic", "10",,"Premium","10","Business","25","Enterprise","27")</f>
        <v>27</v>
      </c>
      <c r="P513" s="3">
        <f xml:space="preserve"> IF(Sales[[#This Row],[Number of Users]]-Sales[[#This Row],[Licenses Bought]] &gt; 0,Sales[[#This Row],[Number of Users]]-Sales[[#This Row],[Licenses Bought]],0)</f>
        <v>7</v>
      </c>
      <c r="Q513" s="3">
        <f>IF(Sales[[#This Row],[Sales Month]]=MAX(Sales[Sales Month]),Sales[[#This Row],[Upsell $ Per Non-Paying User]]*Sales[[#This Row],[Non-Paying Users]],0)</f>
        <v>0</v>
      </c>
      <c r="R513" s="3" t="str" cm="1">
        <f t="array" ref="R513" xml:space="preserve"> _xlfn.IFS(Sales[[#This Row],[Current Upsell $]]=0," ",Sales[[#This Row],[Current Upsell $]]&gt;=400,"high",Sales[[#This Row],[Current Upsell $]]&gt;=100,"medium",Sales[[#This Row],[Current Upsell $]]&lt;100,"low")</f>
        <v xml:space="preserve"> </v>
      </c>
      <c r="S513" s="3" t="str">
        <f xml:space="preserve"> IF(Sales[[#This Row],[Current Upsell $]]&gt;0,_xlfn.CONCAT(Sales[[#This Row],[Subscription Type]],"  ",Sales[[#This Row],[Upsell Priority]],"  ",TEXT(Sales[[#This Row],[Current Upsell $]],"$#"))," ")</f>
        <v xml:space="preserve"> </v>
      </c>
      <c r="T513" s="3"/>
      <c r="U513" s="1"/>
    </row>
    <row r="514" spans="1:21" x14ac:dyDescent="0.3">
      <c r="A514">
        <v>100041</v>
      </c>
      <c r="B514" t="s">
        <v>1</v>
      </c>
      <c r="D514" s="1"/>
      <c r="E514" s="1"/>
      <c r="F514" s="3">
        <v>32</v>
      </c>
      <c r="G514" s="3">
        <v>32</v>
      </c>
      <c r="H514" s="1">
        <v>43983</v>
      </c>
      <c r="I514" s="1">
        <v>44378</v>
      </c>
      <c r="J514">
        <v>13</v>
      </c>
      <c r="K514">
        <v>0</v>
      </c>
      <c r="L514" s="1">
        <v>44105</v>
      </c>
      <c r="M514" s="3">
        <f>IF(Sales[[#This Row],[Sales Amount]] = 0, 0,N514 / F514)</f>
        <v>25</v>
      </c>
      <c r="N514" s="3">
        <v>800</v>
      </c>
      <c r="O514" s="3" t="str" cm="1">
        <f t="array" ref="O514" xml:space="preserve"> _xlfn.SWITCH(Sales[[#This Row],[Subscription Type]],"Basic", "10",,"Premium","10","Business","25","Enterprise","27")</f>
        <v>27</v>
      </c>
      <c r="P514" s="3">
        <f xml:space="preserve"> IF(Sales[[#This Row],[Number of Users]]-Sales[[#This Row],[Licenses Bought]] &gt; 0,Sales[[#This Row],[Number of Users]]-Sales[[#This Row],[Licenses Bought]],0)</f>
        <v>0</v>
      </c>
      <c r="Q514" s="3">
        <f>IF(Sales[[#This Row],[Sales Month]]=MAX(Sales[Sales Month]),Sales[[#This Row],[Upsell $ Per Non-Paying User]]*Sales[[#This Row],[Non-Paying Users]],0)</f>
        <v>0</v>
      </c>
      <c r="R514" s="3" t="str" cm="1">
        <f t="array" ref="R514" xml:space="preserve"> _xlfn.IFS(Sales[[#This Row],[Current Upsell $]]=0," ",Sales[[#This Row],[Current Upsell $]]&gt;=400,"high",Sales[[#This Row],[Current Upsell $]]&gt;=100,"medium",Sales[[#This Row],[Current Upsell $]]&lt;100,"low")</f>
        <v xml:space="preserve"> </v>
      </c>
      <c r="S514" s="3" t="str">
        <f xml:space="preserve"> IF(Sales[[#This Row],[Current Upsell $]]&gt;0,_xlfn.CONCAT(Sales[[#This Row],[Subscription Type]],"  ",Sales[[#This Row],[Upsell Priority]],"  ",TEXT(Sales[[#This Row],[Current Upsell $]],"$#"))," ")</f>
        <v xml:space="preserve"> </v>
      </c>
      <c r="T514" s="3"/>
      <c r="U514" s="1"/>
    </row>
    <row r="515" spans="1:21" x14ac:dyDescent="0.3">
      <c r="A515">
        <v>100041</v>
      </c>
      <c r="B515" t="s">
        <v>1</v>
      </c>
      <c r="D515" s="1"/>
      <c r="E515" s="1"/>
      <c r="F515" s="3">
        <v>32</v>
      </c>
      <c r="G515" s="3">
        <v>47</v>
      </c>
      <c r="H515" s="1">
        <v>43983</v>
      </c>
      <c r="I515" s="1">
        <v>44378</v>
      </c>
      <c r="J515">
        <v>13</v>
      </c>
      <c r="K515">
        <v>0</v>
      </c>
      <c r="L515" s="1">
        <v>44136</v>
      </c>
      <c r="M515" s="3">
        <f>IF(Sales[[#This Row],[Sales Amount]] = 0, 0,N515 / F515)</f>
        <v>25</v>
      </c>
      <c r="N515" s="3">
        <v>800</v>
      </c>
      <c r="O515" s="3" t="str" cm="1">
        <f t="array" ref="O515" xml:space="preserve"> _xlfn.SWITCH(Sales[[#This Row],[Subscription Type]],"Basic", "10",,"Premium","10","Business","25","Enterprise","27")</f>
        <v>27</v>
      </c>
      <c r="P515" s="3">
        <f xml:space="preserve"> IF(Sales[[#This Row],[Number of Users]]-Sales[[#This Row],[Licenses Bought]] &gt; 0,Sales[[#This Row],[Number of Users]]-Sales[[#This Row],[Licenses Bought]],0)</f>
        <v>15</v>
      </c>
      <c r="Q515" s="3">
        <f>IF(Sales[[#This Row],[Sales Month]]=MAX(Sales[Sales Month]),Sales[[#This Row],[Upsell $ Per Non-Paying User]]*Sales[[#This Row],[Non-Paying Users]],0)</f>
        <v>0</v>
      </c>
      <c r="R515" s="3" t="str" cm="1">
        <f t="array" ref="R515" xml:space="preserve"> _xlfn.IFS(Sales[[#This Row],[Current Upsell $]]=0," ",Sales[[#This Row],[Current Upsell $]]&gt;=400,"high",Sales[[#This Row],[Current Upsell $]]&gt;=100,"medium",Sales[[#This Row],[Current Upsell $]]&lt;100,"low")</f>
        <v xml:space="preserve"> </v>
      </c>
      <c r="S515" s="3" t="str">
        <f xml:space="preserve"> IF(Sales[[#This Row],[Current Upsell $]]&gt;0,_xlfn.CONCAT(Sales[[#This Row],[Subscription Type]],"  ",Sales[[#This Row],[Upsell Priority]],"  ",TEXT(Sales[[#This Row],[Current Upsell $]],"$#"))," ")</f>
        <v xml:space="preserve"> </v>
      </c>
      <c r="T515" s="3"/>
      <c r="U515" s="1"/>
    </row>
    <row r="516" spans="1:21" x14ac:dyDescent="0.3">
      <c r="A516">
        <v>100041</v>
      </c>
      <c r="B516" t="s">
        <v>1</v>
      </c>
      <c r="D516" s="1"/>
      <c r="E516" s="1"/>
      <c r="F516" s="3">
        <v>32</v>
      </c>
      <c r="G516" s="3">
        <v>41</v>
      </c>
      <c r="H516" s="1">
        <v>43983</v>
      </c>
      <c r="I516" s="1">
        <v>44378</v>
      </c>
      <c r="J516">
        <v>13</v>
      </c>
      <c r="K516">
        <v>0</v>
      </c>
      <c r="L516" s="1">
        <v>44166</v>
      </c>
      <c r="M516" s="3">
        <f>IF(Sales[[#This Row],[Sales Amount]] = 0, 0,N516 / F516)</f>
        <v>25</v>
      </c>
      <c r="N516" s="3">
        <v>800</v>
      </c>
      <c r="O516" s="3" t="str" cm="1">
        <f t="array" ref="O516" xml:space="preserve"> _xlfn.SWITCH(Sales[[#This Row],[Subscription Type]],"Basic", "10",,"Premium","10","Business","25","Enterprise","27")</f>
        <v>27</v>
      </c>
      <c r="P516" s="3">
        <f xml:space="preserve"> IF(Sales[[#This Row],[Number of Users]]-Sales[[#This Row],[Licenses Bought]] &gt; 0,Sales[[#This Row],[Number of Users]]-Sales[[#This Row],[Licenses Bought]],0)</f>
        <v>9</v>
      </c>
      <c r="Q516" s="3">
        <f>IF(Sales[[#This Row],[Sales Month]]=MAX(Sales[Sales Month]),Sales[[#This Row],[Upsell $ Per Non-Paying User]]*Sales[[#This Row],[Non-Paying Users]],0)</f>
        <v>0</v>
      </c>
      <c r="R516" s="3" t="str" cm="1">
        <f t="array" ref="R516" xml:space="preserve"> _xlfn.IFS(Sales[[#This Row],[Current Upsell $]]=0," ",Sales[[#This Row],[Current Upsell $]]&gt;=400,"high",Sales[[#This Row],[Current Upsell $]]&gt;=100,"medium",Sales[[#This Row],[Current Upsell $]]&lt;100,"low")</f>
        <v xml:space="preserve"> </v>
      </c>
      <c r="S516" s="3" t="str">
        <f xml:space="preserve"> IF(Sales[[#This Row],[Current Upsell $]]&gt;0,_xlfn.CONCAT(Sales[[#This Row],[Subscription Type]],"  ",Sales[[#This Row],[Upsell Priority]],"  ",TEXT(Sales[[#This Row],[Current Upsell $]],"$#"))," ")</f>
        <v xml:space="preserve"> </v>
      </c>
      <c r="T516" s="3"/>
      <c r="U516" s="1"/>
    </row>
    <row r="517" spans="1:21" x14ac:dyDescent="0.3">
      <c r="A517">
        <v>100041</v>
      </c>
      <c r="B517" t="s">
        <v>1</v>
      </c>
      <c r="D517" s="1"/>
      <c r="E517" s="1"/>
      <c r="F517" s="3">
        <v>32</v>
      </c>
      <c r="G517" s="3">
        <v>38</v>
      </c>
      <c r="H517" s="1">
        <v>43983</v>
      </c>
      <c r="I517" s="1">
        <v>44378</v>
      </c>
      <c r="J517">
        <v>13</v>
      </c>
      <c r="K517">
        <v>0</v>
      </c>
      <c r="L517" s="1">
        <v>44197</v>
      </c>
      <c r="M517" s="3">
        <f>IF(Sales[[#This Row],[Sales Amount]] = 0, 0,N517 / F517)</f>
        <v>25</v>
      </c>
      <c r="N517" s="3">
        <v>800</v>
      </c>
      <c r="O517" s="3" t="str" cm="1">
        <f t="array" ref="O517" xml:space="preserve"> _xlfn.SWITCH(Sales[[#This Row],[Subscription Type]],"Basic", "10",,"Premium","10","Business","25","Enterprise","27")</f>
        <v>27</v>
      </c>
      <c r="P517" s="3">
        <f xml:space="preserve"> IF(Sales[[#This Row],[Number of Users]]-Sales[[#This Row],[Licenses Bought]] &gt; 0,Sales[[#This Row],[Number of Users]]-Sales[[#This Row],[Licenses Bought]],0)</f>
        <v>6</v>
      </c>
      <c r="Q517" s="3">
        <f>IF(Sales[[#This Row],[Sales Month]]=MAX(Sales[Sales Month]),Sales[[#This Row],[Upsell $ Per Non-Paying User]]*Sales[[#This Row],[Non-Paying Users]],0)</f>
        <v>0</v>
      </c>
      <c r="R517" s="3" t="str" cm="1">
        <f t="array" ref="R517" xml:space="preserve"> _xlfn.IFS(Sales[[#This Row],[Current Upsell $]]=0," ",Sales[[#This Row],[Current Upsell $]]&gt;=400,"high",Sales[[#This Row],[Current Upsell $]]&gt;=100,"medium",Sales[[#This Row],[Current Upsell $]]&lt;100,"low")</f>
        <v xml:space="preserve"> </v>
      </c>
      <c r="S517" s="3" t="str">
        <f xml:space="preserve"> IF(Sales[[#This Row],[Current Upsell $]]&gt;0,_xlfn.CONCAT(Sales[[#This Row],[Subscription Type]],"  ",Sales[[#This Row],[Upsell Priority]],"  ",TEXT(Sales[[#This Row],[Current Upsell $]],"$#"))," ")</f>
        <v xml:space="preserve"> </v>
      </c>
      <c r="T517" s="3"/>
      <c r="U517" s="1"/>
    </row>
    <row r="518" spans="1:21" x14ac:dyDescent="0.3">
      <c r="A518">
        <v>100041</v>
      </c>
      <c r="B518" t="s">
        <v>1</v>
      </c>
      <c r="D518" s="1"/>
      <c r="E518" s="1"/>
      <c r="F518" s="3">
        <v>32</v>
      </c>
      <c r="G518" s="3">
        <v>38</v>
      </c>
      <c r="H518" s="1">
        <v>43983</v>
      </c>
      <c r="I518" s="1">
        <v>44378</v>
      </c>
      <c r="J518">
        <v>13</v>
      </c>
      <c r="K518">
        <v>0</v>
      </c>
      <c r="L518" s="1">
        <v>44228</v>
      </c>
      <c r="M518" s="3">
        <f>IF(Sales[[#This Row],[Sales Amount]] = 0, 0,N518 / F518)</f>
        <v>25</v>
      </c>
      <c r="N518" s="3">
        <v>800</v>
      </c>
      <c r="O518" s="3" t="str" cm="1">
        <f t="array" ref="O518" xml:space="preserve"> _xlfn.SWITCH(Sales[[#This Row],[Subscription Type]],"Basic", "10",,"Premium","10","Business","25","Enterprise","27")</f>
        <v>27</v>
      </c>
      <c r="P518" s="3">
        <f xml:space="preserve"> IF(Sales[[#This Row],[Number of Users]]-Sales[[#This Row],[Licenses Bought]] &gt; 0,Sales[[#This Row],[Number of Users]]-Sales[[#This Row],[Licenses Bought]],0)</f>
        <v>6</v>
      </c>
      <c r="Q518" s="3">
        <f>IF(Sales[[#This Row],[Sales Month]]=MAX(Sales[Sales Month]),Sales[[#This Row],[Upsell $ Per Non-Paying User]]*Sales[[#This Row],[Non-Paying Users]],0)</f>
        <v>0</v>
      </c>
      <c r="R518" s="3" t="str" cm="1">
        <f t="array" ref="R518" xml:space="preserve"> _xlfn.IFS(Sales[[#This Row],[Current Upsell $]]=0," ",Sales[[#This Row],[Current Upsell $]]&gt;=400,"high",Sales[[#This Row],[Current Upsell $]]&gt;=100,"medium",Sales[[#This Row],[Current Upsell $]]&lt;100,"low")</f>
        <v xml:space="preserve"> </v>
      </c>
      <c r="S518" s="3" t="str">
        <f xml:space="preserve"> IF(Sales[[#This Row],[Current Upsell $]]&gt;0,_xlfn.CONCAT(Sales[[#This Row],[Subscription Type]],"  ",Sales[[#This Row],[Upsell Priority]],"  ",TEXT(Sales[[#This Row],[Current Upsell $]],"$#"))," ")</f>
        <v xml:space="preserve"> </v>
      </c>
      <c r="T518" s="3"/>
      <c r="U518" s="1"/>
    </row>
    <row r="519" spans="1:21" x14ac:dyDescent="0.3">
      <c r="A519">
        <v>100041</v>
      </c>
      <c r="B519" t="s">
        <v>1</v>
      </c>
      <c r="D519" s="1"/>
      <c r="E519" s="1"/>
      <c r="F519" s="3">
        <v>32</v>
      </c>
      <c r="G519" s="3">
        <v>39</v>
      </c>
      <c r="H519" s="1">
        <v>43983</v>
      </c>
      <c r="I519" s="1">
        <v>44378</v>
      </c>
      <c r="J519">
        <v>13</v>
      </c>
      <c r="K519">
        <v>0</v>
      </c>
      <c r="L519" s="1">
        <v>44256</v>
      </c>
      <c r="M519" s="3">
        <f>IF(Sales[[#This Row],[Sales Amount]] = 0, 0,N519 / F519)</f>
        <v>25</v>
      </c>
      <c r="N519" s="3">
        <v>800</v>
      </c>
      <c r="O519" s="3" t="str" cm="1">
        <f t="array" ref="O519" xml:space="preserve"> _xlfn.SWITCH(Sales[[#This Row],[Subscription Type]],"Basic", "10",,"Premium","10","Business","25","Enterprise","27")</f>
        <v>27</v>
      </c>
      <c r="P519" s="3">
        <f xml:space="preserve"> IF(Sales[[#This Row],[Number of Users]]-Sales[[#This Row],[Licenses Bought]] &gt; 0,Sales[[#This Row],[Number of Users]]-Sales[[#This Row],[Licenses Bought]],0)</f>
        <v>7</v>
      </c>
      <c r="Q519" s="3">
        <f>IF(Sales[[#This Row],[Sales Month]]=MAX(Sales[Sales Month]),Sales[[#This Row],[Upsell $ Per Non-Paying User]]*Sales[[#This Row],[Non-Paying Users]],0)</f>
        <v>0</v>
      </c>
      <c r="R519" s="3" t="str" cm="1">
        <f t="array" ref="R519" xml:space="preserve"> _xlfn.IFS(Sales[[#This Row],[Current Upsell $]]=0," ",Sales[[#This Row],[Current Upsell $]]&gt;=400,"high",Sales[[#This Row],[Current Upsell $]]&gt;=100,"medium",Sales[[#This Row],[Current Upsell $]]&lt;100,"low")</f>
        <v xml:space="preserve"> </v>
      </c>
      <c r="S519" s="3" t="str">
        <f xml:space="preserve"> IF(Sales[[#This Row],[Current Upsell $]]&gt;0,_xlfn.CONCAT(Sales[[#This Row],[Subscription Type]],"  ",Sales[[#This Row],[Upsell Priority]],"  ",TEXT(Sales[[#This Row],[Current Upsell $]],"$#"))," ")</f>
        <v xml:space="preserve"> </v>
      </c>
      <c r="T519" s="3"/>
      <c r="U519" s="1"/>
    </row>
    <row r="520" spans="1:21" x14ac:dyDescent="0.3">
      <c r="A520">
        <v>100041</v>
      </c>
      <c r="B520" t="s">
        <v>1</v>
      </c>
      <c r="D520" s="1"/>
      <c r="E520" s="1"/>
      <c r="F520" s="3">
        <v>32</v>
      </c>
      <c r="G520" s="3">
        <v>37</v>
      </c>
      <c r="H520" s="1">
        <v>43983</v>
      </c>
      <c r="I520" s="1">
        <v>44378</v>
      </c>
      <c r="J520">
        <v>13</v>
      </c>
      <c r="K520">
        <v>0</v>
      </c>
      <c r="L520" s="1">
        <v>44287</v>
      </c>
      <c r="M520" s="3">
        <f>IF(Sales[[#This Row],[Sales Amount]] = 0, 0,N520 / F520)</f>
        <v>25</v>
      </c>
      <c r="N520" s="3">
        <v>800</v>
      </c>
      <c r="O520" s="3" t="str" cm="1">
        <f t="array" ref="O520" xml:space="preserve"> _xlfn.SWITCH(Sales[[#This Row],[Subscription Type]],"Basic", "10",,"Premium","10","Business","25","Enterprise","27")</f>
        <v>27</v>
      </c>
      <c r="P520" s="3">
        <f xml:space="preserve"> IF(Sales[[#This Row],[Number of Users]]-Sales[[#This Row],[Licenses Bought]] &gt; 0,Sales[[#This Row],[Number of Users]]-Sales[[#This Row],[Licenses Bought]],0)</f>
        <v>5</v>
      </c>
      <c r="Q520" s="3">
        <f>IF(Sales[[#This Row],[Sales Month]]=MAX(Sales[Sales Month]),Sales[[#This Row],[Upsell $ Per Non-Paying User]]*Sales[[#This Row],[Non-Paying Users]],0)</f>
        <v>0</v>
      </c>
      <c r="R520" s="3" t="str" cm="1">
        <f t="array" ref="R520" xml:space="preserve"> _xlfn.IFS(Sales[[#This Row],[Current Upsell $]]=0," ",Sales[[#This Row],[Current Upsell $]]&gt;=400,"high",Sales[[#This Row],[Current Upsell $]]&gt;=100,"medium",Sales[[#This Row],[Current Upsell $]]&lt;100,"low")</f>
        <v xml:space="preserve"> </v>
      </c>
      <c r="S520" s="3" t="str">
        <f xml:space="preserve"> IF(Sales[[#This Row],[Current Upsell $]]&gt;0,_xlfn.CONCAT(Sales[[#This Row],[Subscription Type]],"  ",Sales[[#This Row],[Upsell Priority]],"  ",TEXT(Sales[[#This Row],[Current Upsell $]],"$#"))," ")</f>
        <v xml:space="preserve"> </v>
      </c>
      <c r="T520" s="3"/>
      <c r="U520" s="1"/>
    </row>
    <row r="521" spans="1:21" x14ac:dyDescent="0.3">
      <c r="A521">
        <v>100041</v>
      </c>
      <c r="B521" t="s">
        <v>1</v>
      </c>
      <c r="D521" s="1"/>
      <c r="E521" s="1"/>
      <c r="F521" s="3">
        <v>32</v>
      </c>
      <c r="G521" s="3">
        <v>41</v>
      </c>
      <c r="H521" s="1">
        <v>43983</v>
      </c>
      <c r="I521" s="1">
        <v>44378</v>
      </c>
      <c r="J521">
        <v>13</v>
      </c>
      <c r="K521">
        <v>0</v>
      </c>
      <c r="L521" s="1">
        <v>44317</v>
      </c>
      <c r="M521" s="3">
        <f>IF(Sales[[#This Row],[Sales Amount]] = 0, 0,N521 / F521)</f>
        <v>25</v>
      </c>
      <c r="N521" s="3">
        <v>800</v>
      </c>
      <c r="O521" s="3" t="str" cm="1">
        <f t="array" ref="O521" xml:space="preserve"> _xlfn.SWITCH(Sales[[#This Row],[Subscription Type]],"Basic", "10",,"Premium","10","Business","25","Enterprise","27")</f>
        <v>27</v>
      </c>
      <c r="P521" s="3">
        <f xml:space="preserve"> IF(Sales[[#This Row],[Number of Users]]-Sales[[#This Row],[Licenses Bought]] &gt; 0,Sales[[#This Row],[Number of Users]]-Sales[[#This Row],[Licenses Bought]],0)</f>
        <v>9</v>
      </c>
      <c r="Q521" s="3">
        <f>IF(Sales[[#This Row],[Sales Month]]=MAX(Sales[Sales Month]),Sales[[#This Row],[Upsell $ Per Non-Paying User]]*Sales[[#This Row],[Non-Paying Users]],0)</f>
        <v>0</v>
      </c>
      <c r="R521" s="3" t="str" cm="1">
        <f t="array" ref="R521" xml:space="preserve"> _xlfn.IFS(Sales[[#This Row],[Current Upsell $]]=0," ",Sales[[#This Row],[Current Upsell $]]&gt;=400,"high",Sales[[#This Row],[Current Upsell $]]&gt;=100,"medium",Sales[[#This Row],[Current Upsell $]]&lt;100,"low")</f>
        <v xml:space="preserve"> </v>
      </c>
      <c r="S521" s="3" t="str">
        <f xml:space="preserve"> IF(Sales[[#This Row],[Current Upsell $]]&gt;0,_xlfn.CONCAT(Sales[[#This Row],[Subscription Type]],"  ",Sales[[#This Row],[Upsell Priority]],"  ",TEXT(Sales[[#This Row],[Current Upsell $]],"$#"))," ")</f>
        <v xml:space="preserve"> </v>
      </c>
      <c r="T521" s="3"/>
      <c r="U521" s="1"/>
    </row>
    <row r="522" spans="1:21" x14ac:dyDescent="0.3">
      <c r="A522">
        <v>100041</v>
      </c>
      <c r="B522" t="s">
        <v>1</v>
      </c>
      <c r="D522" s="1"/>
      <c r="E522" s="1"/>
      <c r="F522" s="3">
        <v>32</v>
      </c>
      <c r="G522" s="3">
        <v>45</v>
      </c>
      <c r="H522" s="1">
        <v>43983</v>
      </c>
      <c r="I522" s="1">
        <v>44378</v>
      </c>
      <c r="J522">
        <v>13</v>
      </c>
      <c r="K522">
        <v>0</v>
      </c>
      <c r="L522" s="1">
        <v>44348</v>
      </c>
      <c r="M522" s="3">
        <f>IF(Sales[[#This Row],[Sales Amount]] = 0, 0,N522 / F522)</f>
        <v>25</v>
      </c>
      <c r="N522" s="3">
        <v>800</v>
      </c>
      <c r="O522" s="3" t="str" cm="1">
        <f t="array" ref="O522" xml:space="preserve"> _xlfn.SWITCH(Sales[[#This Row],[Subscription Type]],"Basic", "10",,"Premium","10","Business","25","Enterprise","27")</f>
        <v>27</v>
      </c>
      <c r="P522" s="3">
        <f xml:space="preserve"> IF(Sales[[#This Row],[Number of Users]]-Sales[[#This Row],[Licenses Bought]] &gt; 0,Sales[[#This Row],[Number of Users]]-Sales[[#This Row],[Licenses Bought]],0)</f>
        <v>13</v>
      </c>
      <c r="Q522" s="3">
        <f>IF(Sales[[#This Row],[Sales Month]]=MAX(Sales[Sales Month]),Sales[[#This Row],[Upsell $ Per Non-Paying User]]*Sales[[#This Row],[Non-Paying Users]],0)</f>
        <v>351</v>
      </c>
      <c r="R522" s="3" t="str" cm="1">
        <f t="array" ref="R522" xml:space="preserve"> _xlfn.IFS(Sales[[#This Row],[Current Upsell $]]=0," ",Sales[[#This Row],[Current Upsell $]]&gt;=400,"high",Sales[[#This Row],[Current Upsell $]]&gt;=100,"medium",Sales[[#This Row],[Current Upsell $]]&lt;100,"low")</f>
        <v>medium</v>
      </c>
      <c r="S522" s="3" t="str">
        <f xml:space="preserve"> IF(Sales[[#This Row],[Current Upsell $]]&gt;0,_xlfn.CONCAT(Sales[[#This Row],[Subscription Type]],"  ",Sales[[#This Row],[Upsell Priority]],"  ",TEXT(Sales[[#This Row],[Current Upsell $]],"$#"))," ")</f>
        <v>Business  medium  $351</v>
      </c>
      <c r="T522" s="3"/>
      <c r="U522" s="1"/>
    </row>
    <row r="523" spans="1:21" x14ac:dyDescent="0.3">
      <c r="A523">
        <v>100042</v>
      </c>
      <c r="B523" t="s">
        <v>3</v>
      </c>
      <c r="D523" s="1"/>
      <c r="E523" s="1"/>
      <c r="F523" s="3">
        <v>0</v>
      </c>
      <c r="G523" s="3">
        <v>31</v>
      </c>
      <c r="H523" s="1">
        <v>43983</v>
      </c>
      <c r="I523" s="1">
        <v>44378</v>
      </c>
      <c r="J523">
        <v>13</v>
      </c>
      <c r="K523">
        <v>0</v>
      </c>
      <c r="L523" s="1">
        <v>43983</v>
      </c>
      <c r="M523" s="3">
        <f>IF(Sales[[#This Row],[Sales Amount]] = 0, 0,N523 / F523)</f>
        <v>0</v>
      </c>
      <c r="N523" s="3">
        <v>0</v>
      </c>
      <c r="O523" s="3" t="str" cm="1">
        <f t="array" ref="O523" xml:space="preserve"> _xlfn.SWITCH(Sales[[#This Row],[Subscription Type]],"Basic", "10",,"Premium","10","Business","25","Enterprise","27")</f>
        <v>10</v>
      </c>
      <c r="P523" s="3">
        <f xml:space="preserve"> IF(Sales[[#This Row],[Number of Users]]-Sales[[#This Row],[Licenses Bought]] &gt; 0,Sales[[#This Row],[Number of Users]]-Sales[[#This Row],[Licenses Bought]],0)</f>
        <v>31</v>
      </c>
      <c r="Q523" s="3">
        <f>IF(Sales[[#This Row],[Sales Month]]=MAX(Sales[Sales Month]),Sales[[#This Row],[Upsell $ Per Non-Paying User]]*Sales[[#This Row],[Non-Paying Users]],0)</f>
        <v>0</v>
      </c>
      <c r="R523" s="3" t="str" cm="1">
        <f t="array" ref="R523" xml:space="preserve"> _xlfn.IFS(Sales[[#This Row],[Current Upsell $]]=0," ",Sales[[#This Row],[Current Upsell $]]&gt;=400,"high",Sales[[#This Row],[Current Upsell $]]&gt;=100,"medium",Sales[[#This Row],[Current Upsell $]]&lt;100,"low")</f>
        <v xml:space="preserve"> </v>
      </c>
      <c r="S523" s="3" t="str">
        <f xml:space="preserve"> IF(Sales[[#This Row],[Current Upsell $]]&gt;0,_xlfn.CONCAT(Sales[[#This Row],[Subscription Type]],"  ",Sales[[#This Row],[Upsell Priority]],"  ",TEXT(Sales[[#This Row],[Current Upsell $]],"$#"))," ")</f>
        <v xml:space="preserve"> </v>
      </c>
      <c r="T523" s="3"/>
      <c r="U523" s="1"/>
    </row>
    <row r="524" spans="1:21" x14ac:dyDescent="0.3">
      <c r="A524">
        <v>100042</v>
      </c>
      <c r="B524" t="s">
        <v>1</v>
      </c>
      <c r="D524" s="1"/>
      <c r="E524" s="1"/>
      <c r="F524" s="3">
        <v>10</v>
      </c>
      <c r="G524" s="3">
        <v>28</v>
      </c>
      <c r="H524" s="1">
        <v>43983</v>
      </c>
      <c r="I524" s="1">
        <v>44378</v>
      </c>
      <c r="J524">
        <v>13</v>
      </c>
      <c r="K524">
        <v>0</v>
      </c>
      <c r="L524" s="1">
        <v>44013</v>
      </c>
      <c r="M524" s="3">
        <f>IF(Sales[[#This Row],[Sales Amount]] = 0, 0,N524 / F524)</f>
        <v>25</v>
      </c>
      <c r="N524" s="3">
        <v>250</v>
      </c>
      <c r="O524" s="3" t="str" cm="1">
        <f t="array" ref="O524" xml:space="preserve"> _xlfn.SWITCH(Sales[[#This Row],[Subscription Type]],"Basic", "10",,"Premium","10","Business","25","Enterprise","27")</f>
        <v>27</v>
      </c>
      <c r="P524" s="3">
        <f xml:space="preserve"> IF(Sales[[#This Row],[Number of Users]]-Sales[[#This Row],[Licenses Bought]] &gt; 0,Sales[[#This Row],[Number of Users]]-Sales[[#This Row],[Licenses Bought]],0)</f>
        <v>18</v>
      </c>
      <c r="Q524" s="3">
        <f>IF(Sales[[#This Row],[Sales Month]]=MAX(Sales[Sales Month]),Sales[[#This Row],[Upsell $ Per Non-Paying User]]*Sales[[#This Row],[Non-Paying Users]],0)</f>
        <v>0</v>
      </c>
      <c r="R524" s="3" t="str" cm="1">
        <f t="array" ref="R524" xml:space="preserve"> _xlfn.IFS(Sales[[#This Row],[Current Upsell $]]=0," ",Sales[[#This Row],[Current Upsell $]]&gt;=400,"high",Sales[[#This Row],[Current Upsell $]]&gt;=100,"medium",Sales[[#This Row],[Current Upsell $]]&lt;100,"low")</f>
        <v xml:space="preserve"> </v>
      </c>
      <c r="S524" s="3" t="str">
        <f xml:space="preserve"> IF(Sales[[#This Row],[Current Upsell $]]&gt;0,_xlfn.CONCAT(Sales[[#This Row],[Subscription Type]],"  ",Sales[[#This Row],[Upsell Priority]],"  ",TEXT(Sales[[#This Row],[Current Upsell $]],"$#"))," ")</f>
        <v xml:space="preserve"> </v>
      </c>
      <c r="T524" s="3"/>
      <c r="U524" s="1"/>
    </row>
    <row r="525" spans="1:21" x14ac:dyDescent="0.3">
      <c r="A525">
        <v>100042</v>
      </c>
      <c r="B525" t="s">
        <v>1</v>
      </c>
      <c r="D525" s="1"/>
      <c r="E525" s="1"/>
      <c r="F525" s="3">
        <v>25</v>
      </c>
      <c r="G525" s="3">
        <v>35</v>
      </c>
      <c r="H525" s="1">
        <v>43983</v>
      </c>
      <c r="I525" s="1">
        <v>44378</v>
      </c>
      <c r="J525">
        <v>13</v>
      </c>
      <c r="K525">
        <v>0</v>
      </c>
      <c r="L525" s="1">
        <v>44044</v>
      </c>
      <c r="M525" s="3">
        <f>IF(Sales[[#This Row],[Sales Amount]] = 0, 0,N525 / F525)</f>
        <v>25</v>
      </c>
      <c r="N525" s="3">
        <v>625</v>
      </c>
      <c r="O525" s="3" t="str" cm="1">
        <f t="array" ref="O525" xml:space="preserve"> _xlfn.SWITCH(Sales[[#This Row],[Subscription Type]],"Basic", "10",,"Premium","10","Business","25","Enterprise","27")</f>
        <v>27</v>
      </c>
      <c r="P525" s="3">
        <f xml:space="preserve"> IF(Sales[[#This Row],[Number of Users]]-Sales[[#This Row],[Licenses Bought]] &gt; 0,Sales[[#This Row],[Number of Users]]-Sales[[#This Row],[Licenses Bought]],0)</f>
        <v>10</v>
      </c>
      <c r="Q525" s="3">
        <f>IF(Sales[[#This Row],[Sales Month]]=MAX(Sales[Sales Month]),Sales[[#This Row],[Upsell $ Per Non-Paying User]]*Sales[[#This Row],[Non-Paying Users]],0)</f>
        <v>0</v>
      </c>
      <c r="R525" s="3" t="str" cm="1">
        <f t="array" ref="R525" xml:space="preserve"> _xlfn.IFS(Sales[[#This Row],[Current Upsell $]]=0," ",Sales[[#This Row],[Current Upsell $]]&gt;=400,"high",Sales[[#This Row],[Current Upsell $]]&gt;=100,"medium",Sales[[#This Row],[Current Upsell $]]&lt;100,"low")</f>
        <v xml:space="preserve"> </v>
      </c>
      <c r="S525" s="3" t="str">
        <f xml:space="preserve"> IF(Sales[[#This Row],[Current Upsell $]]&gt;0,_xlfn.CONCAT(Sales[[#This Row],[Subscription Type]],"  ",Sales[[#This Row],[Upsell Priority]],"  ",TEXT(Sales[[#This Row],[Current Upsell $]],"$#"))," ")</f>
        <v xml:space="preserve"> </v>
      </c>
      <c r="T525" s="3"/>
      <c r="U525" s="1"/>
    </row>
    <row r="526" spans="1:21" x14ac:dyDescent="0.3">
      <c r="A526">
        <v>100042</v>
      </c>
      <c r="B526" t="s">
        <v>1</v>
      </c>
      <c r="D526" s="1"/>
      <c r="E526" s="1"/>
      <c r="F526" s="3">
        <v>26</v>
      </c>
      <c r="G526" s="3">
        <v>35</v>
      </c>
      <c r="H526" s="1">
        <v>43983</v>
      </c>
      <c r="I526" s="1">
        <v>44378</v>
      </c>
      <c r="J526">
        <v>13</v>
      </c>
      <c r="K526">
        <v>0</v>
      </c>
      <c r="L526" s="1">
        <v>44075</v>
      </c>
      <c r="M526" s="3">
        <f>IF(Sales[[#This Row],[Sales Amount]] = 0, 0,N526 / F526)</f>
        <v>25</v>
      </c>
      <c r="N526" s="3">
        <v>650</v>
      </c>
      <c r="O526" s="3" t="str" cm="1">
        <f t="array" ref="O526" xml:space="preserve"> _xlfn.SWITCH(Sales[[#This Row],[Subscription Type]],"Basic", "10",,"Premium","10","Business","25","Enterprise","27")</f>
        <v>27</v>
      </c>
      <c r="P526" s="3">
        <f xml:space="preserve"> IF(Sales[[#This Row],[Number of Users]]-Sales[[#This Row],[Licenses Bought]] &gt; 0,Sales[[#This Row],[Number of Users]]-Sales[[#This Row],[Licenses Bought]],0)</f>
        <v>9</v>
      </c>
      <c r="Q526" s="3">
        <f>IF(Sales[[#This Row],[Sales Month]]=MAX(Sales[Sales Month]),Sales[[#This Row],[Upsell $ Per Non-Paying User]]*Sales[[#This Row],[Non-Paying Users]],0)</f>
        <v>0</v>
      </c>
      <c r="R526" s="3" t="str" cm="1">
        <f t="array" ref="R526" xml:space="preserve"> _xlfn.IFS(Sales[[#This Row],[Current Upsell $]]=0," ",Sales[[#This Row],[Current Upsell $]]&gt;=400,"high",Sales[[#This Row],[Current Upsell $]]&gt;=100,"medium",Sales[[#This Row],[Current Upsell $]]&lt;100,"low")</f>
        <v xml:space="preserve"> </v>
      </c>
      <c r="S526" s="3" t="str">
        <f xml:space="preserve"> IF(Sales[[#This Row],[Current Upsell $]]&gt;0,_xlfn.CONCAT(Sales[[#This Row],[Subscription Type]],"  ",Sales[[#This Row],[Upsell Priority]],"  ",TEXT(Sales[[#This Row],[Current Upsell $]],"$#"))," ")</f>
        <v xml:space="preserve"> </v>
      </c>
      <c r="T526" s="3"/>
      <c r="U526" s="1"/>
    </row>
    <row r="527" spans="1:21" x14ac:dyDescent="0.3">
      <c r="A527">
        <v>100042</v>
      </c>
      <c r="B527" t="s">
        <v>1</v>
      </c>
      <c r="D527" s="1"/>
      <c r="E527" s="1"/>
      <c r="F527" s="3">
        <v>26</v>
      </c>
      <c r="G527" s="3">
        <v>36</v>
      </c>
      <c r="H527" s="1">
        <v>43983</v>
      </c>
      <c r="I527" s="1">
        <v>44378</v>
      </c>
      <c r="J527">
        <v>13</v>
      </c>
      <c r="K527">
        <v>0</v>
      </c>
      <c r="L527" s="1">
        <v>44105</v>
      </c>
      <c r="M527" s="3">
        <f>IF(Sales[[#This Row],[Sales Amount]] = 0, 0,N527 / F527)</f>
        <v>25</v>
      </c>
      <c r="N527" s="3">
        <v>650</v>
      </c>
      <c r="O527" s="3" t="str" cm="1">
        <f t="array" ref="O527" xml:space="preserve"> _xlfn.SWITCH(Sales[[#This Row],[Subscription Type]],"Basic", "10",,"Premium","10","Business","25","Enterprise","27")</f>
        <v>27</v>
      </c>
      <c r="P527" s="3">
        <f xml:space="preserve"> IF(Sales[[#This Row],[Number of Users]]-Sales[[#This Row],[Licenses Bought]] &gt; 0,Sales[[#This Row],[Number of Users]]-Sales[[#This Row],[Licenses Bought]],0)</f>
        <v>10</v>
      </c>
      <c r="Q527" s="3">
        <f>IF(Sales[[#This Row],[Sales Month]]=MAX(Sales[Sales Month]),Sales[[#This Row],[Upsell $ Per Non-Paying User]]*Sales[[#This Row],[Non-Paying Users]],0)</f>
        <v>0</v>
      </c>
      <c r="R527" s="3" t="str" cm="1">
        <f t="array" ref="R527" xml:space="preserve"> _xlfn.IFS(Sales[[#This Row],[Current Upsell $]]=0," ",Sales[[#This Row],[Current Upsell $]]&gt;=400,"high",Sales[[#This Row],[Current Upsell $]]&gt;=100,"medium",Sales[[#This Row],[Current Upsell $]]&lt;100,"low")</f>
        <v xml:space="preserve"> </v>
      </c>
      <c r="S527" s="3" t="str">
        <f xml:space="preserve"> IF(Sales[[#This Row],[Current Upsell $]]&gt;0,_xlfn.CONCAT(Sales[[#This Row],[Subscription Type]],"  ",Sales[[#This Row],[Upsell Priority]],"  ",TEXT(Sales[[#This Row],[Current Upsell $]],"$#"))," ")</f>
        <v xml:space="preserve"> </v>
      </c>
      <c r="T527" s="3"/>
      <c r="U527" s="1"/>
    </row>
    <row r="528" spans="1:21" x14ac:dyDescent="0.3">
      <c r="A528">
        <v>100042</v>
      </c>
      <c r="B528" t="s">
        <v>1</v>
      </c>
      <c r="D528" s="1"/>
      <c r="E528" s="1"/>
      <c r="F528" s="3">
        <v>26</v>
      </c>
      <c r="G528" s="3">
        <v>35</v>
      </c>
      <c r="H528" s="1">
        <v>43983</v>
      </c>
      <c r="I528" s="1">
        <v>44378</v>
      </c>
      <c r="J528">
        <v>13</v>
      </c>
      <c r="K528">
        <v>0</v>
      </c>
      <c r="L528" s="1">
        <v>44136</v>
      </c>
      <c r="M528" s="3">
        <f>IF(Sales[[#This Row],[Sales Amount]] = 0, 0,N528 / F528)</f>
        <v>25</v>
      </c>
      <c r="N528" s="3">
        <v>650</v>
      </c>
      <c r="O528" s="3" t="str" cm="1">
        <f t="array" ref="O528" xml:space="preserve"> _xlfn.SWITCH(Sales[[#This Row],[Subscription Type]],"Basic", "10",,"Premium","10","Business","25","Enterprise","27")</f>
        <v>27</v>
      </c>
      <c r="P528" s="3">
        <f xml:space="preserve"> IF(Sales[[#This Row],[Number of Users]]-Sales[[#This Row],[Licenses Bought]] &gt; 0,Sales[[#This Row],[Number of Users]]-Sales[[#This Row],[Licenses Bought]],0)</f>
        <v>9</v>
      </c>
      <c r="Q528" s="3">
        <f>IF(Sales[[#This Row],[Sales Month]]=MAX(Sales[Sales Month]),Sales[[#This Row],[Upsell $ Per Non-Paying User]]*Sales[[#This Row],[Non-Paying Users]],0)</f>
        <v>0</v>
      </c>
      <c r="R528" s="3" t="str" cm="1">
        <f t="array" ref="R528" xml:space="preserve"> _xlfn.IFS(Sales[[#This Row],[Current Upsell $]]=0," ",Sales[[#This Row],[Current Upsell $]]&gt;=400,"high",Sales[[#This Row],[Current Upsell $]]&gt;=100,"medium",Sales[[#This Row],[Current Upsell $]]&lt;100,"low")</f>
        <v xml:space="preserve"> </v>
      </c>
      <c r="S528" s="3" t="str">
        <f xml:space="preserve"> IF(Sales[[#This Row],[Current Upsell $]]&gt;0,_xlfn.CONCAT(Sales[[#This Row],[Subscription Type]],"  ",Sales[[#This Row],[Upsell Priority]],"  ",TEXT(Sales[[#This Row],[Current Upsell $]],"$#"))," ")</f>
        <v xml:space="preserve"> </v>
      </c>
      <c r="T528" s="3"/>
      <c r="U528" s="1"/>
    </row>
    <row r="529" spans="1:21" x14ac:dyDescent="0.3">
      <c r="A529">
        <v>100042</v>
      </c>
      <c r="B529" t="s">
        <v>1</v>
      </c>
      <c r="D529" s="1"/>
      <c r="E529" s="1"/>
      <c r="F529" s="3">
        <v>26</v>
      </c>
      <c r="G529" s="3">
        <v>30</v>
      </c>
      <c r="H529" s="1">
        <v>43983</v>
      </c>
      <c r="I529" s="1">
        <v>44378</v>
      </c>
      <c r="J529">
        <v>13</v>
      </c>
      <c r="K529">
        <v>0</v>
      </c>
      <c r="L529" s="1">
        <v>44166</v>
      </c>
      <c r="M529" s="3">
        <f>IF(Sales[[#This Row],[Sales Amount]] = 0, 0,N529 / F529)</f>
        <v>25</v>
      </c>
      <c r="N529" s="3">
        <v>650</v>
      </c>
      <c r="O529" s="3" t="str" cm="1">
        <f t="array" ref="O529" xml:space="preserve"> _xlfn.SWITCH(Sales[[#This Row],[Subscription Type]],"Basic", "10",,"Premium","10","Business","25","Enterprise","27")</f>
        <v>27</v>
      </c>
      <c r="P529" s="3">
        <f xml:space="preserve"> IF(Sales[[#This Row],[Number of Users]]-Sales[[#This Row],[Licenses Bought]] &gt; 0,Sales[[#This Row],[Number of Users]]-Sales[[#This Row],[Licenses Bought]],0)</f>
        <v>4</v>
      </c>
      <c r="Q529" s="3">
        <f>IF(Sales[[#This Row],[Sales Month]]=MAX(Sales[Sales Month]),Sales[[#This Row],[Upsell $ Per Non-Paying User]]*Sales[[#This Row],[Non-Paying Users]],0)</f>
        <v>0</v>
      </c>
      <c r="R529" s="3" t="str" cm="1">
        <f t="array" ref="R529" xml:space="preserve"> _xlfn.IFS(Sales[[#This Row],[Current Upsell $]]=0," ",Sales[[#This Row],[Current Upsell $]]&gt;=400,"high",Sales[[#This Row],[Current Upsell $]]&gt;=100,"medium",Sales[[#This Row],[Current Upsell $]]&lt;100,"low")</f>
        <v xml:space="preserve"> </v>
      </c>
      <c r="S529" s="3" t="str">
        <f xml:space="preserve"> IF(Sales[[#This Row],[Current Upsell $]]&gt;0,_xlfn.CONCAT(Sales[[#This Row],[Subscription Type]],"  ",Sales[[#This Row],[Upsell Priority]],"  ",TEXT(Sales[[#This Row],[Current Upsell $]],"$#"))," ")</f>
        <v xml:space="preserve"> </v>
      </c>
      <c r="T529" s="3"/>
      <c r="U529" s="1"/>
    </row>
    <row r="530" spans="1:21" x14ac:dyDescent="0.3">
      <c r="A530">
        <v>100042</v>
      </c>
      <c r="B530" t="s">
        <v>1</v>
      </c>
      <c r="D530" s="1"/>
      <c r="E530" s="1"/>
      <c r="F530" s="3">
        <v>26</v>
      </c>
      <c r="G530" s="3">
        <v>32</v>
      </c>
      <c r="H530" s="1">
        <v>43983</v>
      </c>
      <c r="I530" s="1">
        <v>44378</v>
      </c>
      <c r="J530">
        <v>13</v>
      </c>
      <c r="K530">
        <v>0</v>
      </c>
      <c r="L530" s="1">
        <v>44197</v>
      </c>
      <c r="M530" s="3">
        <f>IF(Sales[[#This Row],[Sales Amount]] = 0, 0,N530 / F530)</f>
        <v>25</v>
      </c>
      <c r="N530" s="3">
        <v>650</v>
      </c>
      <c r="O530" s="3" t="str" cm="1">
        <f t="array" ref="O530" xml:space="preserve"> _xlfn.SWITCH(Sales[[#This Row],[Subscription Type]],"Basic", "10",,"Premium","10","Business","25","Enterprise","27")</f>
        <v>27</v>
      </c>
      <c r="P530" s="3">
        <f xml:space="preserve"> IF(Sales[[#This Row],[Number of Users]]-Sales[[#This Row],[Licenses Bought]] &gt; 0,Sales[[#This Row],[Number of Users]]-Sales[[#This Row],[Licenses Bought]],0)</f>
        <v>6</v>
      </c>
      <c r="Q530" s="3">
        <f>IF(Sales[[#This Row],[Sales Month]]=MAX(Sales[Sales Month]),Sales[[#This Row],[Upsell $ Per Non-Paying User]]*Sales[[#This Row],[Non-Paying Users]],0)</f>
        <v>0</v>
      </c>
      <c r="R530" s="3" t="str" cm="1">
        <f t="array" ref="R530" xml:space="preserve"> _xlfn.IFS(Sales[[#This Row],[Current Upsell $]]=0," ",Sales[[#This Row],[Current Upsell $]]&gt;=400,"high",Sales[[#This Row],[Current Upsell $]]&gt;=100,"medium",Sales[[#This Row],[Current Upsell $]]&lt;100,"low")</f>
        <v xml:space="preserve"> </v>
      </c>
      <c r="S530" s="3" t="str">
        <f xml:space="preserve"> IF(Sales[[#This Row],[Current Upsell $]]&gt;0,_xlfn.CONCAT(Sales[[#This Row],[Subscription Type]],"  ",Sales[[#This Row],[Upsell Priority]],"  ",TEXT(Sales[[#This Row],[Current Upsell $]],"$#"))," ")</f>
        <v xml:space="preserve"> </v>
      </c>
      <c r="T530" s="3"/>
      <c r="U530" s="1"/>
    </row>
    <row r="531" spans="1:21" x14ac:dyDescent="0.3">
      <c r="A531">
        <v>100042</v>
      </c>
      <c r="B531" t="s">
        <v>1</v>
      </c>
      <c r="D531" s="1"/>
      <c r="E531" s="1"/>
      <c r="F531" s="3">
        <v>26</v>
      </c>
      <c r="G531" s="3">
        <v>34</v>
      </c>
      <c r="H531" s="1">
        <v>43983</v>
      </c>
      <c r="I531" s="1">
        <v>44378</v>
      </c>
      <c r="J531">
        <v>13</v>
      </c>
      <c r="K531">
        <v>0</v>
      </c>
      <c r="L531" s="1">
        <v>44228</v>
      </c>
      <c r="M531" s="3">
        <f>IF(Sales[[#This Row],[Sales Amount]] = 0, 0,N531 / F531)</f>
        <v>25</v>
      </c>
      <c r="N531" s="3">
        <v>650</v>
      </c>
      <c r="O531" s="3" t="str" cm="1">
        <f t="array" ref="O531" xml:space="preserve"> _xlfn.SWITCH(Sales[[#This Row],[Subscription Type]],"Basic", "10",,"Premium","10","Business","25","Enterprise","27")</f>
        <v>27</v>
      </c>
      <c r="P531" s="3">
        <f xml:space="preserve"> IF(Sales[[#This Row],[Number of Users]]-Sales[[#This Row],[Licenses Bought]] &gt; 0,Sales[[#This Row],[Number of Users]]-Sales[[#This Row],[Licenses Bought]],0)</f>
        <v>8</v>
      </c>
      <c r="Q531" s="3">
        <f>IF(Sales[[#This Row],[Sales Month]]=MAX(Sales[Sales Month]),Sales[[#This Row],[Upsell $ Per Non-Paying User]]*Sales[[#This Row],[Non-Paying Users]],0)</f>
        <v>0</v>
      </c>
      <c r="R531" s="3" t="str" cm="1">
        <f t="array" ref="R531" xml:space="preserve"> _xlfn.IFS(Sales[[#This Row],[Current Upsell $]]=0," ",Sales[[#This Row],[Current Upsell $]]&gt;=400,"high",Sales[[#This Row],[Current Upsell $]]&gt;=100,"medium",Sales[[#This Row],[Current Upsell $]]&lt;100,"low")</f>
        <v xml:space="preserve"> </v>
      </c>
      <c r="S531" s="3" t="str">
        <f xml:space="preserve"> IF(Sales[[#This Row],[Current Upsell $]]&gt;0,_xlfn.CONCAT(Sales[[#This Row],[Subscription Type]],"  ",Sales[[#This Row],[Upsell Priority]],"  ",TEXT(Sales[[#This Row],[Current Upsell $]],"$#"))," ")</f>
        <v xml:space="preserve"> </v>
      </c>
      <c r="T531" s="3"/>
      <c r="U531" s="1"/>
    </row>
    <row r="532" spans="1:21" x14ac:dyDescent="0.3">
      <c r="A532">
        <v>100042</v>
      </c>
      <c r="B532" t="s">
        <v>1</v>
      </c>
      <c r="D532" s="1"/>
      <c r="E532" s="1"/>
      <c r="F532" s="3">
        <v>26</v>
      </c>
      <c r="G532" s="3">
        <v>26</v>
      </c>
      <c r="H532" s="1">
        <v>43983</v>
      </c>
      <c r="I532" s="1">
        <v>44378</v>
      </c>
      <c r="J532">
        <v>13</v>
      </c>
      <c r="K532">
        <v>0</v>
      </c>
      <c r="L532" s="1">
        <v>44256</v>
      </c>
      <c r="M532" s="3">
        <f>IF(Sales[[#This Row],[Sales Amount]] = 0, 0,N532 / F532)</f>
        <v>25</v>
      </c>
      <c r="N532" s="3">
        <v>650</v>
      </c>
      <c r="O532" s="3" t="str" cm="1">
        <f t="array" ref="O532" xml:space="preserve"> _xlfn.SWITCH(Sales[[#This Row],[Subscription Type]],"Basic", "10",,"Premium","10","Business","25","Enterprise","27")</f>
        <v>27</v>
      </c>
      <c r="P532" s="3">
        <f xml:space="preserve"> IF(Sales[[#This Row],[Number of Users]]-Sales[[#This Row],[Licenses Bought]] &gt; 0,Sales[[#This Row],[Number of Users]]-Sales[[#This Row],[Licenses Bought]],0)</f>
        <v>0</v>
      </c>
      <c r="Q532" s="3">
        <f>IF(Sales[[#This Row],[Sales Month]]=MAX(Sales[Sales Month]),Sales[[#This Row],[Upsell $ Per Non-Paying User]]*Sales[[#This Row],[Non-Paying Users]],0)</f>
        <v>0</v>
      </c>
      <c r="R532" s="3" t="str" cm="1">
        <f t="array" ref="R532" xml:space="preserve"> _xlfn.IFS(Sales[[#This Row],[Current Upsell $]]=0," ",Sales[[#This Row],[Current Upsell $]]&gt;=400,"high",Sales[[#This Row],[Current Upsell $]]&gt;=100,"medium",Sales[[#This Row],[Current Upsell $]]&lt;100,"low")</f>
        <v xml:space="preserve"> </v>
      </c>
      <c r="S532" s="3" t="str">
        <f xml:space="preserve"> IF(Sales[[#This Row],[Current Upsell $]]&gt;0,_xlfn.CONCAT(Sales[[#This Row],[Subscription Type]],"  ",Sales[[#This Row],[Upsell Priority]],"  ",TEXT(Sales[[#This Row],[Current Upsell $]],"$#"))," ")</f>
        <v xml:space="preserve"> </v>
      </c>
      <c r="T532" s="3"/>
      <c r="U532" s="1"/>
    </row>
    <row r="533" spans="1:21" x14ac:dyDescent="0.3">
      <c r="A533">
        <v>100042</v>
      </c>
      <c r="B533" t="s">
        <v>1</v>
      </c>
      <c r="D533" s="1"/>
      <c r="E533" s="1"/>
      <c r="F533" s="3">
        <v>26</v>
      </c>
      <c r="G533" s="3">
        <v>36</v>
      </c>
      <c r="H533" s="1">
        <v>43983</v>
      </c>
      <c r="I533" s="1">
        <v>44378</v>
      </c>
      <c r="J533">
        <v>13</v>
      </c>
      <c r="K533">
        <v>0</v>
      </c>
      <c r="L533" s="1">
        <v>44287</v>
      </c>
      <c r="M533" s="3">
        <f>IF(Sales[[#This Row],[Sales Amount]] = 0, 0,N533 / F533)</f>
        <v>25</v>
      </c>
      <c r="N533" s="3">
        <v>650</v>
      </c>
      <c r="O533" s="3" t="str" cm="1">
        <f t="array" ref="O533" xml:space="preserve"> _xlfn.SWITCH(Sales[[#This Row],[Subscription Type]],"Basic", "10",,"Premium","10","Business","25","Enterprise","27")</f>
        <v>27</v>
      </c>
      <c r="P533" s="3">
        <f xml:space="preserve"> IF(Sales[[#This Row],[Number of Users]]-Sales[[#This Row],[Licenses Bought]] &gt; 0,Sales[[#This Row],[Number of Users]]-Sales[[#This Row],[Licenses Bought]],0)</f>
        <v>10</v>
      </c>
      <c r="Q533" s="3">
        <f>IF(Sales[[#This Row],[Sales Month]]=MAX(Sales[Sales Month]),Sales[[#This Row],[Upsell $ Per Non-Paying User]]*Sales[[#This Row],[Non-Paying Users]],0)</f>
        <v>0</v>
      </c>
      <c r="R533" s="3" t="str" cm="1">
        <f t="array" ref="R533" xml:space="preserve"> _xlfn.IFS(Sales[[#This Row],[Current Upsell $]]=0," ",Sales[[#This Row],[Current Upsell $]]&gt;=400,"high",Sales[[#This Row],[Current Upsell $]]&gt;=100,"medium",Sales[[#This Row],[Current Upsell $]]&lt;100,"low")</f>
        <v xml:space="preserve"> </v>
      </c>
      <c r="S533" s="3" t="str">
        <f xml:space="preserve"> IF(Sales[[#This Row],[Current Upsell $]]&gt;0,_xlfn.CONCAT(Sales[[#This Row],[Subscription Type]],"  ",Sales[[#This Row],[Upsell Priority]],"  ",TEXT(Sales[[#This Row],[Current Upsell $]],"$#"))," ")</f>
        <v xml:space="preserve"> </v>
      </c>
      <c r="T533" s="3"/>
      <c r="U533" s="1"/>
    </row>
    <row r="534" spans="1:21" x14ac:dyDescent="0.3">
      <c r="A534">
        <v>100042</v>
      </c>
      <c r="B534" t="s">
        <v>1</v>
      </c>
      <c r="D534" s="1"/>
      <c r="E534" s="1"/>
      <c r="F534" s="3">
        <v>26</v>
      </c>
      <c r="G534" s="3">
        <v>34</v>
      </c>
      <c r="H534" s="1">
        <v>43983</v>
      </c>
      <c r="I534" s="1">
        <v>44378</v>
      </c>
      <c r="J534">
        <v>13</v>
      </c>
      <c r="K534">
        <v>0</v>
      </c>
      <c r="L534" s="1">
        <v>44317</v>
      </c>
      <c r="M534" s="3">
        <f>IF(Sales[[#This Row],[Sales Amount]] = 0, 0,N534 / F534)</f>
        <v>25</v>
      </c>
      <c r="N534" s="3">
        <v>650</v>
      </c>
      <c r="O534" s="3" t="str" cm="1">
        <f t="array" ref="O534" xml:space="preserve"> _xlfn.SWITCH(Sales[[#This Row],[Subscription Type]],"Basic", "10",,"Premium","10","Business","25","Enterprise","27")</f>
        <v>27</v>
      </c>
      <c r="P534" s="3">
        <f xml:space="preserve"> IF(Sales[[#This Row],[Number of Users]]-Sales[[#This Row],[Licenses Bought]] &gt; 0,Sales[[#This Row],[Number of Users]]-Sales[[#This Row],[Licenses Bought]],0)</f>
        <v>8</v>
      </c>
      <c r="Q534" s="3">
        <f>IF(Sales[[#This Row],[Sales Month]]=MAX(Sales[Sales Month]),Sales[[#This Row],[Upsell $ Per Non-Paying User]]*Sales[[#This Row],[Non-Paying Users]],0)</f>
        <v>0</v>
      </c>
      <c r="R534" s="3" t="str" cm="1">
        <f t="array" ref="R534" xml:space="preserve"> _xlfn.IFS(Sales[[#This Row],[Current Upsell $]]=0," ",Sales[[#This Row],[Current Upsell $]]&gt;=400,"high",Sales[[#This Row],[Current Upsell $]]&gt;=100,"medium",Sales[[#This Row],[Current Upsell $]]&lt;100,"low")</f>
        <v xml:space="preserve"> </v>
      </c>
      <c r="S534" s="3" t="str">
        <f xml:space="preserve"> IF(Sales[[#This Row],[Current Upsell $]]&gt;0,_xlfn.CONCAT(Sales[[#This Row],[Subscription Type]],"  ",Sales[[#This Row],[Upsell Priority]],"  ",TEXT(Sales[[#This Row],[Current Upsell $]],"$#"))," ")</f>
        <v xml:space="preserve"> </v>
      </c>
      <c r="T534" s="3"/>
      <c r="U534" s="1"/>
    </row>
    <row r="535" spans="1:21" x14ac:dyDescent="0.3">
      <c r="A535">
        <v>100042</v>
      </c>
      <c r="B535" t="s">
        <v>1</v>
      </c>
      <c r="D535" s="1"/>
      <c r="E535" s="1"/>
      <c r="F535" s="3">
        <v>26</v>
      </c>
      <c r="G535" s="3">
        <v>31</v>
      </c>
      <c r="H535" s="1">
        <v>43983</v>
      </c>
      <c r="I535" s="1">
        <v>44378</v>
      </c>
      <c r="J535">
        <v>13</v>
      </c>
      <c r="K535">
        <v>0</v>
      </c>
      <c r="L535" s="1">
        <v>44348</v>
      </c>
      <c r="M535" s="3">
        <f>IF(Sales[[#This Row],[Sales Amount]] = 0, 0,N535 / F535)</f>
        <v>25</v>
      </c>
      <c r="N535" s="3">
        <v>650</v>
      </c>
      <c r="O535" s="3" t="str" cm="1">
        <f t="array" ref="O535" xml:space="preserve"> _xlfn.SWITCH(Sales[[#This Row],[Subscription Type]],"Basic", "10",,"Premium","10","Business","25","Enterprise","27")</f>
        <v>27</v>
      </c>
      <c r="P535" s="3">
        <f xml:space="preserve"> IF(Sales[[#This Row],[Number of Users]]-Sales[[#This Row],[Licenses Bought]] &gt; 0,Sales[[#This Row],[Number of Users]]-Sales[[#This Row],[Licenses Bought]],0)</f>
        <v>5</v>
      </c>
      <c r="Q535" s="3">
        <f>IF(Sales[[#This Row],[Sales Month]]=MAX(Sales[Sales Month]),Sales[[#This Row],[Upsell $ Per Non-Paying User]]*Sales[[#This Row],[Non-Paying Users]],0)</f>
        <v>135</v>
      </c>
      <c r="R535" s="3" t="str" cm="1">
        <f t="array" ref="R535" xml:space="preserve"> _xlfn.IFS(Sales[[#This Row],[Current Upsell $]]=0," ",Sales[[#This Row],[Current Upsell $]]&gt;=400,"high",Sales[[#This Row],[Current Upsell $]]&gt;=100,"medium",Sales[[#This Row],[Current Upsell $]]&lt;100,"low")</f>
        <v>medium</v>
      </c>
      <c r="S535" s="3" t="str">
        <f xml:space="preserve"> IF(Sales[[#This Row],[Current Upsell $]]&gt;0,_xlfn.CONCAT(Sales[[#This Row],[Subscription Type]],"  ",Sales[[#This Row],[Upsell Priority]],"  ",TEXT(Sales[[#This Row],[Current Upsell $]],"$#"))," ")</f>
        <v>Business  medium  $135</v>
      </c>
      <c r="T535" s="3"/>
      <c r="U535" s="1"/>
    </row>
    <row r="536" spans="1:21" x14ac:dyDescent="0.3">
      <c r="A536">
        <v>100043</v>
      </c>
      <c r="B536" t="s">
        <v>3</v>
      </c>
      <c r="D536" s="1"/>
      <c r="E536" s="1"/>
      <c r="F536" s="3">
        <v>0</v>
      </c>
      <c r="G536" s="3">
        <v>20</v>
      </c>
      <c r="H536" s="1">
        <v>43983</v>
      </c>
      <c r="I536" s="1">
        <v>44378</v>
      </c>
      <c r="J536">
        <v>13</v>
      </c>
      <c r="K536">
        <v>0</v>
      </c>
      <c r="L536" s="1">
        <v>43983</v>
      </c>
      <c r="M536" s="3">
        <f>IF(Sales[[#This Row],[Sales Amount]] = 0, 0,N536 / F536)</f>
        <v>0</v>
      </c>
      <c r="N536" s="3">
        <v>0</v>
      </c>
      <c r="O536" s="3" t="str" cm="1">
        <f t="array" ref="O536" xml:space="preserve"> _xlfn.SWITCH(Sales[[#This Row],[Subscription Type]],"Basic", "10",,"Premium","10","Business","25","Enterprise","27")</f>
        <v>10</v>
      </c>
      <c r="P536" s="3">
        <f xml:space="preserve"> IF(Sales[[#This Row],[Number of Users]]-Sales[[#This Row],[Licenses Bought]] &gt; 0,Sales[[#This Row],[Number of Users]]-Sales[[#This Row],[Licenses Bought]],0)</f>
        <v>20</v>
      </c>
      <c r="Q536" s="3">
        <f>IF(Sales[[#This Row],[Sales Month]]=MAX(Sales[Sales Month]),Sales[[#This Row],[Upsell $ Per Non-Paying User]]*Sales[[#This Row],[Non-Paying Users]],0)</f>
        <v>0</v>
      </c>
      <c r="R536" s="3" t="str" cm="1">
        <f t="array" ref="R536" xml:space="preserve"> _xlfn.IFS(Sales[[#This Row],[Current Upsell $]]=0," ",Sales[[#This Row],[Current Upsell $]]&gt;=400,"high",Sales[[#This Row],[Current Upsell $]]&gt;=100,"medium",Sales[[#This Row],[Current Upsell $]]&lt;100,"low")</f>
        <v xml:space="preserve"> </v>
      </c>
      <c r="S536" s="3" t="str">
        <f xml:space="preserve"> IF(Sales[[#This Row],[Current Upsell $]]&gt;0,_xlfn.CONCAT(Sales[[#This Row],[Subscription Type]],"  ",Sales[[#This Row],[Upsell Priority]],"  ",TEXT(Sales[[#This Row],[Current Upsell $]],"$#"))," ")</f>
        <v xml:space="preserve"> </v>
      </c>
      <c r="T536" s="3"/>
      <c r="U536" s="1"/>
    </row>
    <row r="537" spans="1:21" x14ac:dyDescent="0.3">
      <c r="A537">
        <v>100043</v>
      </c>
      <c r="B537" t="s">
        <v>0</v>
      </c>
      <c r="D537" s="1"/>
      <c r="E537" s="1"/>
      <c r="F537" s="3">
        <v>4</v>
      </c>
      <c r="G537" s="3">
        <v>15</v>
      </c>
      <c r="H537" s="1">
        <v>43983</v>
      </c>
      <c r="I537" s="1">
        <v>44378</v>
      </c>
      <c r="J537">
        <v>13</v>
      </c>
      <c r="K537">
        <v>0</v>
      </c>
      <c r="L537" s="1">
        <v>44013</v>
      </c>
      <c r="M537" s="3">
        <f>IF(Sales[[#This Row],[Sales Amount]] = 0, 0,N537 / F537)</f>
        <v>10</v>
      </c>
      <c r="N537" s="3">
        <v>40</v>
      </c>
      <c r="O537" s="3" t="str" cm="1">
        <f t="array" ref="O537" xml:space="preserve"> _xlfn.SWITCH(Sales[[#This Row],[Subscription Type]],"Basic", "10",,"Premium","10","Business","25","Enterprise","27")</f>
        <v>27</v>
      </c>
      <c r="P537" s="3">
        <f xml:space="preserve"> IF(Sales[[#This Row],[Number of Users]]-Sales[[#This Row],[Licenses Bought]] &gt; 0,Sales[[#This Row],[Number of Users]]-Sales[[#This Row],[Licenses Bought]],0)</f>
        <v>11</v>
      </c>
      <c r="Q537" s="3">
        <f>IF(Sales[[#This Row],[Sales Month]]=MAX(Sales[Sales Month]),Sales[[#This Row],[Upsell $ Per Non-Paying User]]*Sales[[#This Row],[Non-Paying Users]],0)</f>
        <v>0</v>
      </c>
      <c r="R537" s="3" t="str" cm="1">
        <f t="array" ref="R537" xml:space="preserve"> _xlfn.IFS(Sales[[#This Row],[Current Upsell $]]=0," ",Sales[[#This Row],[Current Upsell $]]&gt;=400,"high",Sales[[#This Row],[Current Upsell $]]&gt;=100,"medium",Sales[[#This Row],[Current Upsell $]]&lt;100,"low")</f>
        <v xml:space="preserve"> </v>
      </c>
      <c r="S537" s="3" t="str">
        <f xml:space="preserve"> IF(Sales[[#This Row],[Current Upsell $]]&gt;0,_xlfn.CONCAT(Sales[[#This Row],[Subscription Type]],"  ",Sales[[#This Row],[Upsell Priority]],"  ",TEXT(Sales[[#This Row],[Current Upsell $]],"$#"))," ")</f>
        <v xml:space="preserve"> </v>
      </c>
      <c r="T537" s="3"/>
      <c r="U537" s="1"/>
    </row>
    <row r="538" spans="1:21" x14ac:dyDescent="0.3">
      <c r="A538">
        <v>100043</v>
      </c>
      <c r="B538" t="s">
        <v>0</v>
      </c>
      <c r="D538" s="1"/>
      <c r="E538" s="1"/>
      <c r="F538" s="3">
        <v>13</v>
      </c>
      <c r="G538" s="3">
        <v>16</v>
      </c>
      <c r="H538" s="1">
        <v>43983</v>
      </c>
      <c r="I538" s="1">
        <v>44378</v>
      </c>
      <c r="J538">
        <v>13</v>
      </c>
      <c r="K538">
        <v>0</v>
      </c>
      <c r="L538" s="1">
        <v>44044</v>
      </c>
      <c r="M538" s="3">
        <f>IF(Sales[[#This Row],[Sales Amount]] = 0, 0,N538 / F538)</f>
        <v>10</v>
      </c>
      <c r="N538" s="3">
        <v>130</v>
      </c>
      <c r="O538" s="3" t="str" cm="1">
        <f t="array" ref="O538" xml:space="preserve"> _xlfn.SWITCH(Sales[[#This Row],[Subscription Type]],"Basic", "10",,"Premium","10","Business","25","Enterprise","27")</f>
        <v>27</v>
      </c>
      <c r="P538" s="3">
        <f xml:space="preserve"> IF(Sales[[#This Row],[Number of Users]]-Sales[[#This Row],[Licenses Bought]] &gt; 0,Sales[[#This Row],[Number of Users]]-Sales[[#This Row],[Licenses Bought]],0)</f>
        <v>3</v>
      </c>
      <c r="Q538" s="3">
        <f>IF(Sales[[#This Row],[Sales Month]]=MAX(Sales[Sales Month]),Sales[[#This Row],[Upsell $ Per Non-Paying User]]*Sales[[#This Row],[Non-Paying Users]],0)</f>
        <v>0</v>
      </c>
      <c r="R538" s="3" t="str" cm="1">
        <f t="array" ref="R538" xml:space="preserve"> _xlfn.IFS(Sales[[#This Row],[Current Upsell $]]=0," ",Sales[[#This Row],[Current Upsell $]]&gt;=400,"high",Sales[[#This Row],[Current Upsell $]]&gt;=100,"medium",Sales[[#This Row],[Current Upsell $]]&lt;100,"low")</f>
        <v xml:space="preserve"> </v>
      </c>
      <c r="S538" s="3" t="str">
        <f xml:space="preserve"> IF(Sales[[#This Row],[Current Upsell $]]&gt;0,_xlfn.CONCAT(Sales[[#This Row],[Subscription Type]],"  ",Sales[[#This Row],[Upsell Priority]],"  ",TEXT(Sales[[#This Row],[Current Upsell $]],"$#"))," ")</f>
        <v xml:space="preserve"> </v>
      </c>
      <c r="T538" s="3"/>
      <c r="U538" s="1"/>
    </row>
    <row r="539" spans="1:21" x14ac:dyDescent="0.3">
      <c r="A539">
        <v>100043</v>
      </c>
      <c r="B539" t="s">
        <v>0</v>
      </c>
      <c r="D539" s="1"/>
      <c r="E539" s="1"/>
      <c r="F539" s="3">
        <v>12</v>
      </c>
      <c r="G539" s="3">
        <v>17</v>
      </c>
      <c r="H539" s="1">
        <v>43983</v>
      </c>
      <c r="I539" s="1">
        <v>44378</v>
      </c>
      <c r="J539">
        <v>13</v>
      </c>
      <c r="K539">
        <v>0</v>
      </c>
      <c r="L539" s="1">
        <v>44075</v>
      </c>
      <c r="M539" s="3">
        <f>IF(Sales[[#This Row],[Sales Amount]] = 0, 0,N539 / F539)</f>
        <v>10</v>
      </c>
      <c r="N539" s="3">
        <v>120</v>
      </c>
      <c r="O539" s="3" t="str" cm="1">
        <f t="array" ref="O539" xml:space="preserve"> _xlfn.SWITCH(Sales[[#This Row],[Subscription Type]],"Basic", "10",,"Premium","10","Business","25","Enterprise","27")</f>
        <v>27</v>
      </c>
      <c r="P539" s="3">
        <f xml:space="preserve"> IF(Sales[[#This Row],[Number of Users]]-Sales[[#This Row],[Licenses Bought]] &gt; 0,Sales[[#This Row],[Number of Users]]-Sales[[#This Row],[Licenses Bought]],0)</f>
        <v>5</v>
      </c>
      <c r="Q539" s="3">
        <f>IF(Sales[[#This Row],[Sales Month]]=MAX(Sales[Sales Month]),Sales[[#This Row],[Upsell $ Per Non-Paying User]]*Sales[[#This Row],[Non-Paying Users]],0)</f>
        <v>0</v>
      </c>
      <c r="R539" s="3" t="str" cm="1">
        <f t="array" ref="R539" xml:space="preserve"> _xlfn.IFS(Sales[[#This Row],[Current Upsell $]]=0," ",Sales[[#This Row],[Current Upsell $]]&gt;=400,"high",Sales[[#This Row],[Current Upsell $]]&gt;=100,"medium",Sales[[#This Row],[Current Upsell $]]&lt;100,"low")</f>
        <v xml:space="preserve"> </v>
      </c>
      <c r="S539" s="3" t="str">
        <f xml:space="preserve"> IF(Sales[[#This Row],[Current Upsell $]]&gt;0,_xlfn.CONCAT(Sales[[#This Row],[Subscription Type]],"  ",Sales[[#This Row],[Upsell Priority]],"  ",TEXT(Sales[[#This Row],[Current Upsell $]],"$#"))," ")</f>
        <v xml:space="preserve"> </v>
      </c>
      <c r="T539" s="3"/>
      <c r="U539" s="1"/>
    </row>
    <row r="540" spans="1:21" x14ac:dyDescent="0.3">
      <c r="A540">
        <v>100043</v>
      </c>
      <c r="B540" t="s">
        <v>0</v>
      </c>
      <c r="D540" s="1"/>
      <c r="E540" s="1"/>
      <c r="F540" s="3">
        <v>13</v>
      </c>
      <c r="G540" s="3">
        <v>16</v>
      </c>
      <c r="H540" s="1">
        <v>43983</v>
      </c>
      <c r="I540" s="1">
        <v>44378</v>
      </c>
      <c r="J540">
        <v>13</v>
      </c>
      <c r="K540">
        <v>0</v>
      </c>
      <c r="L540" s="1">
        <v>44105</v>
      </c>
      <c r="M540" s="3">
        <f>IF(Sales[[#This Row],[Sales Amount]] = 0, 0,N540 / F540)</f>
        <v>10</v>
      </c>
      <c r="N540" s="3">
        <v>130</v>
      </c>
      <c r="O540" s="3" t="str" cm="1">
        <f t="array" ref="O540" xml:space="preserve"> _xlfn.SWITCH(Sales[[#This Row],[Subscription Type]],"Basic", "10",,"Premium","10","Business","25","Enterprise","27")</f>
        <v>27</v>
      </c>
      <c r="P540" s="3">
        <f xml:space="preserve"> IF(Sales[[#This Row],[Number of Users]]-Sales[[#This Row],[Licenses Bought]] &gt; 0,Sales[[#This Row],[Number of Users]]-Sales[[#This Row],[Licenses Bought]],0)</f>
        <v>3</v>
      </c>
      <c r="Q540" s="3">
        <f>IF(Sales[[#This Row],[Sales Month]]=MAX(Sales[Sales Month]),Sales[[#This Row],[Upsell $ Per Non-Paying User]]*Sales[[#This Row],[Non-Paying Users]],0)</f>
        <v>0</v>
      </c>
      <c r="R540" s="3" t="str" cm="1">
        <f t="array" ref="R540" xml:space="preserve"> _xlfn.IFS(Sales[[#This Row],[Current Upsell $]]=0," ",Sales[[#This Row],[Current Upsell $]]&gt;=400,"high",Sales[[#This Row],[Current Upsell $]]&gt;=100,"medium",Sales[[#This Row],[Current Upsell $]]&lt;100,"low")</f>
        <v xml:space="preserve"> </v>
      </c>
      <c r="S540" s="3" t="str">
        <f xml:space="preserve"> IF(Sales[[#This Row],[Current Upsell $]]&gt;0,_xlfn.CONCAT(Sales[[#This Row],[Subscription Type]],"  ",Sales[[#This Row],[Upsell Priority]],"  ",TEXT(Sales[[#This Row],[Current Upsell $]],"$#"))," ")</f>
        <v xml:space="preserve"> </v>
      </c>
      <c r="T540" s="3"/>
      <c r="U540" s="1"/>
    </row>
    <row r="541" spans="1:21" x14ac:dyDescent="0.3">
      <c r="A541">
        <v>100043</v>
      </c>
      <c r="B541" t="s">
        <v>0</v>
      </c>
      <c r="D541" s="1"/>
      <c r="E541" s="1"/>
      <c r="F541" s="3">
        <v>13</v>
      </c>
      <c r="G541" s="3">
        <v>14</v>
      </c>
      <c r="H541" s="1">
        <v>43983</v>
      </c>
      <c r="I541" s="1">
        <v>44378</v>
      </c>
      <c r="J541">
        <v>13</v>
      </c>
      <c r="K541">
        <v>0</v>
      </c>
      <c r="L541" s="1">
        <v>44136</v>
      </c>
      <c r="M541" s="3">
        <f>IF(Sales[[#This Row],[Sales Amount]] = 0, 0,N541 / F541)</f>
        <v>10</v>
      </c>
      <c r="N541" s="3">
        <v>130</v>
      </c>
      <c r="O541" s="3" t="str" cm="1">
        <f t="array" ref="O541" xml:space="preserve"> _xlfn.SWITCH(Sales[[#This Row],[Subscription Type]],"Basic", "10",,"Premium","10","Business","25","Enterprise","27")</f>
        <v>27</v>
      </c>
      <c r="P541" s="3">
        <f xml:space="preserve"> IF(Sales[[#This Row],[Number of Users]]-Sales[[#This Row],[Licenses Bought]] &gt; 0,Sales[[#This Row],[Number of Users]]-Sales[[#This Row],[Licenses Bought]],0)</f>
        <v>1</v>
      </c>
      <c r="Q541" s="3">
        <f>IF(Sales[[#This Row],[Sales Month]]=MAX(Sales[Sales Month]),Sales[[#This Row],[Upsell $ Per Non-Paying User]]*Sales[[#This Row],[Non-Paying Users]],0)</f>
        <v>0</v>
      </c>
      <c r="R541" s="3" t="str" cm="1">
        <f t="array" ref="R541" xml:space="preserve"> _xlfn.IFS(Sales[[#This Row],[Current Upsell $]]=0," ",Sales[[#This Row],[Current Upsell $]]&gt;=400,"high",Sales[[#This Row],[Current Upsell $]]&gt;=100,"medium",Sales[[#This Row],[Current Upsell $]]&lt;100,"low")</f>
        <v xml:space="preserve"> </v>
      </c>
      <c r="S541" s="3" t="str">
        <f xml:space="preserve"> IF(Sales[[#This Row],[Current Upsell $]]&gt;0,_xlfn.CONCAT(Sales[[#This Row],[Subscription Type]],"  ",Sales[[#This Row],[Upsell Priority]],"  ",TEXT(Sales[[#This Row],[Current Upsell $]],"$#"))," ")</f>
        <v xml:space="preserve"> </v>
      </c>
      <c r="T541" s="3"/>
      <c r="U541" s="1"/>
    </row>
    <row r="542" spans="1:21" x14ac:dyDescent="0.3">
      <c r="A542">
        <v>100043</v>
      </c>
      <c r="B542" t="s">
        <v>0</v>
      </c>
      <c r="D542" s="1"/>
      <c r="E542" s="1"/>
      <c r="F542" s="3">
        <v>13</v>
      </c>
      <c r="G542" s="3">
        <v>13</v>
      </c>
      <c r="H542" s="1">
        <v>43983</v>
      </c>
      <c r="I542" s="1">
        <v>44378</v>
      </c>
      <c r="J542">
        <v>13</v>
      </c>
      <c r="K542">
        <v>0</v>
      </c>
      <c r="L542" s="1">
        <v>44166</v>
      </c>
      <c r="M542" s="3">
        <f>IF(Sales[[#This Row],[Sales Amount]] = 0, 0,N542 / F542)</f>
        <v>10</v>
      </c>
      <c r="N542" s="3">
        <v>130</v>
      </c>
      <c r="O542" s="3" t="str" cm="1">
        <f t="array" ref="O542" xml:space="preserve"> _xlfn.SWITCH(Sales[[#This Row],[Subscription Type]],"Basic", "10",,"Premium","10","Business","25","Enterprise","27")</f>
        <v>27</v>
      </c>
      <c r="P542" s="3">
        <f xml:space="preserve"> IF(Sales[[#This Row],[Number of Users]]-Sales[[#This Row],[Licenses Bought]] &gt; 0,Sales[[#This Row],[Number of Users]]-Sales[[#This Row],[Licenses Bought]],0)</f>
        <v>0</v>
      </c>
      <c r="Q542" s="3">
        <f>IF(Sales[[#This Row],[Sales Month]]=MAX(Sales[Sales Month]),Sales[[#This Row],[Upsell $ Per Non-Paying User]]*Sales[[#This Row],[Non-Paying Users]],0)</f>
        <v>0</v>
      </c>
      <c r="R542" s="3" t="str" cm="1">
        <f t="array" ref="R542" xml:space="preserve"> _xlfn.IFS(Sales[[#This Row],[Current Upsell $]]=0," ",Sales[[#This Row],[Current Upsell $]]&gt;=400,"high",Sales[[#This Row],[Current Upsell $]]&gt;=100,"medium",Sales[[#This Row],[Current Upsell $]]&lt;100,"low")</f>
        <v xml:space="preserve"> </v>
      </c>
      <c r="S542" s="3" t="str">
        <f xml:space="preserve"> IF(Sales[[#This Row],[Current Upsell $]]&gt;0,_xlfn.CONCAT(Sales[[#This Row],[Subscription Type]],"  ",Sales[[#This Row],[Upsell Priority]],"  ",TEXT(Sales[[#This Row],[Current Upsell $]],"$#"))," ")</f>
        <v xml:space="preserve"> </v>
      </c>
      <c r="T542" s="3"/>
      <c r="U542" s="1"/>
    </row>
    <row r="543" spans="1:21" x14ac:dyDescent="0.3">
      <c r="A543">
        <v>100043</v>
      </c>
      <c r="B543" t="s">
        <v>0</v>
      </c>
      <c r="D543" s="1"/>
      <c r="E543" s="1"/>
      <c r="F543" s="3">
        <v>13</v>
      </c>
      <c r="G543" s="3">
        <v>16</v>
      </c>
      <c r="H543" s="1">
        <v>43983</v>
      </c>
      <c r="I543" s="1">
        <v>44378</v>
      </c>
      <c r="J543">
        <v>13</v>
      </c>
      <c r="K543">
        <v>0</v>
      </c>
      <c r="L543" s="1">
        <v>44197</v>
      </c>
      <c r="M543" s="3">
        <f>IF(Sales[[#This Row],[Sales Amount]] = 0, 0,N543 / F543)</f>
        <v>10</v>
      </c>
      <c r="N543" s="3">
        <v>130</v>
      </c>
      <c r="O543" s="3" t="str" cm="1">
        <f t="array" ref="O543" xml:space="preserve"> _xlfn.SWITCH(Sales[[#This Row],[Subscription Type]],"Basic", "10",,"Premium","10","Business","25","Enterprise","27")</f>
        <v>27</v>
      </c>
      <c r="P543" s="3">
        <f xml:space="preserve"> IF(Sales[[#This Row],[Number of Users]]-Sales[[#This Row],[Licenses Bought]] &gt; 0,Sales[[#This Row],[Number of Users]]-Sales[[#This Row],[Licenses Bought]],0)</f>
        <v>3</v>
      </c>
      <c r="Q543" s="3">
        <f>IF(Sales[[#This Row],[Sales Month]]=MAX(Sales[Sales Month]),Sales[[#This Row],[Upsell $ Per Non-Paying User]]*Sales[[#This Row],[Non-Paying Users]],0)</f>
        <v>0</v>
      </c>
      <c r="R543" s="3" t="str" cm="1">
        <f t="array" ref="R543" xml:space="preserve"> _xlfn.IFS(Sales[[#This Row],[Current Upsell $]]=0," ",Sales[[#This Row],[Current Upsell $]]&gt;=400,"high",Sales[[#This Row],[Current Upsell $]]&gt;=100,"medium",Sales[[#This Row],[Current Upsell $]]&lt;100,"low")</f>
        <v xml:space="preserve"> </v>
      </c>
      <c r="S543" s="3" t="str">
        <f xml:space="preserve"> IF(Sales[[#This Row],[Current Upsell $]]&gt;0,_xlfn.CONCAT(Sales[[#This Row],[Subscription Type]],"  ",Sales[[#This Row],[Upsell Priority]],"  ",TEXT(Sales[[#This Row],[Current Upsell $]],"$#"))," ")</f>
        <v xml:space="preserve"> </v>
      </c>
      <c r="T543" s="3"/>
      <c r="U543" s="1"/>
    </row>
    <row r="544" spans="1:21" x14ac:dyDescent="0.3">
      <c r="A544">
        <v>100043</v>
      </c>
      <c r="B544" t="s">
        <v>0</v>
      </c>
      <c r="D544" s="1"/>
      <c r="E544" s="1"/>
      <c r="F544" s="3">
        <v>13</v>
      </c>
      <c r="G544" s="3">
        <v>16</v>
      </c>
      <c r="H544" s="1">
        <v>43983</v>
      </c>
      <c r="I544" s="1">
        <v>44378</v>
      </c>
      <c r="J544">
        <v>13</v>
      </c>
      <c r="K544">
        <v>0</v>
      </c>
      <c r="L544" s="1">
        <v>44228</v>
      </c>
      <c r="M544" s="3">
        <f>IF(Sales[[#This Row],[Sales Amount]] = 0, 0,N544 / F544)</f>
        <v>10</v>
      </c>
      <c r="N544" s="3">
        <v>130</v>
      </c>
      <c r="O544" s="3" t="str" cm="1">
        <f t="array" ref="O544" xml:space="preserve"> _xlfn.SWITCH(Sales[[#This Row],[Subscription Type]],"Basic", "10",,"Premium","10","Business","25","Enterprise","27")</f>
        <v>27</v>
      </c>
      <c r="P544" s="3">
        <f xml:space="preserve"> IF(Sales[[#This Row],[Number of Users]]-Sales[[#This Row],[Licenses Bought]] &gt; 0,Sales[[#This Row],[Number of Users]]-Sales[[#This Row],[Licenses Bought]],0)</f>
        <v>3</v>
      </c>
      <c r="Q544" s="3">
        <f>IF(Sales[[#This Row],[Sales Month]]=MAX(Sales[Sales Month]),Sales[[#This Row],[Upsell $ Per Non-Paying User]]*Sales[[#This Row],[Non-Paying Users]],0)</f>
        <v>0</v>
      </c>
      <c r="R544" s="3" t="str" cm="1">
        <f t="array" ref="R544" xml:space="preserve"> _xlfn.IFS(Sales[[#This Row],[Current Upsell $]]=0," ",Sales[[#This Row],[Current Upsell $]]&gt;=400,"high",Sales[[#This Row],[Current Upsell $]]&gt;=100,"medium",Sales[[#This Row],[Current Upsell $]]&lt;100,"low")</f>
        <v xml:space="preserve"> </v>
      </c>
      <c r="S544" s="3" t="str">
        <f xml:space="preserve"> IF(Sales[[#This Row],[Current Upsell $]]&gt;0,_xlfn.CONCAT(Sales[[#This Row],[Subscription Type]],"  ",Sales[[#This Row],[Upsell Priority]],"  ",TEXT(Sales[[#This Row],[Current Upsell $]],"$#"))," ")</f>
        <v xml:space="preserve"> </v>
      </c>
      <c r="T544" s="3"/>
      <c r="U544" s="1"/>
    </row>
    <row r="545" spans="1:21" x14ac:dyDescent="0.3">
      <c r="A545">
        <v>100043</v>
      </c>
      <c r="B545" t="s">
        <v>0</v>
      </c>
      <c r="D545" s="1"/>
      <c r="E545" s="1"/>
      <c r="F545" s="3">
        <v>13</v>
      </c>
      <c r="G545" s="3">
        <v>15</v>
      </c>
      <c r="H545" s="1">
        <v>43983</v>
      </c>
      <c r="I545" s="1">
        <v>44378</v>
      </c>
      <c r="J545">
        <v>13</v>
      </c>
      <c r="K545">
        <v>0</v>
      </c>
      <c r="L545" s="1">
        <v>44256</v>
      </c>
      <c r="M545" s="3">
        <f>IF(Sales[[#This Row],[Sales Amount]] = 0, 0,N545 / F545)</f>
        <v>10</v>
      </c>
      <c r="N545" s="3">
        <v>130</v>
      </c>
      <c r="O545" s="3" t="str" cm="1">
        <f t="array" ref="O545" xml:space="preserve"> _xlfn.SWITCH(Sales[[#This Row],[Subscription Type]],"Basic", "10",,"Premium","10","Business","25","Enterprise","27")</f>
        <v>27</v>
      </c>
      <c r="P545" s="3">
        <f xml:space="preserve"> IF(Sales[[#This Row],[Number of Users]]-Sales[[#This Row],[Licenses Bought]] &gt; 0,Sales[[#This Row],[Number of Users]]-Sales[[#This Row],[Licenses Bought]],0)</f>
        <v>2</v>
      </c>
      <c r="Q545" s="3">
        <f>IF(Sales[[#This Row],[Sales Month]]=MAX(Sales[Sales Month]),Sales[[#This Row],[Upsell $ Per Non-Paying User]]*Sales[[#This Row],[Non-Paying Users]],0)</f>
        <v>0</v>
      </c>
      <c r="R545" s="3" t="str" cm="1">
        <f t="array" ref="R545" xml:space="preserve"> _xlfn.IFS(Sales[[#This Row],[Current Upsell $]]=0," ",Sales[[#This Row],[Current Upsell $]]&gt;=400,"high",Sales[[#This Row],[Current Upsell $]]&gt;=100,"medium",Sales[[#This Row],[Current Upsell $]]&lt;100,"low")</f>
        <v xml:space="preserve"> </v>
      </c>
      <c r="S545" s="3" t="str">
        <f xml:space="preserve"> IF(Sales[[#This Row],[Current Upsell $]]&gt;0,_xlfn.CONCAT(Sales[[#This Row],[Subscription Type]],"  ",Sales[[#This Row],[Upsell Priority]],"  ",TEXT(Sales[[#This Row],[Current Upsell $]],"$#"))," ")</f>
        <v xml:space="preserve"> </v>
      </c>
      <c r="T545" s="3"/>
      <c r="U545" s="1"/>
    </row>
    <row r="546" spans="1:21" x14ac:dyDescent="0.3">
      <c r="A546">
        <v>100043</v>
      </c>
      <c r="B546" t="s">
        <v>0</v>
      </c>
      <c r="D546" s="1"/>
      <c r="E546" s="1"/>
      <c r="F546" s="3">
        <v>13</v>
      </c>
      <c r="G546" s="3">
        <v>14</v>
      </c>
      <c r="H546" s="1">
        <v>43983</v>
      </c>
      <c r="I546" s="1">
        <v>44378</v>
      </c>
      <c r="J546">
        <v>13</v>
      </c>
      <c r="K546">
        <v>0</v>
      </c>
      <c r="L546" s="1">
        <v>44287</v>
      </c>
      <c r="M546" s="3">
        <f>IF(Sales[[#This Row],[Sales Amount]] = 0, 0,N546 / F546)</f>
        <v>10</v>
      </c>
      <c r="N546" s="3">
        <v>130</v>
      </c>
      <c r="O546" s="3" t="str" cm="1">
        <f t="array" ref="O546" xml:space="preserve"> _xlfn.SWITCH(Sales[[#This Row],[Subscription Type]],"Basic", "10",,"Premium","10","Business","25","Enterprise","27")</f>
        <v>27</v>
      </c>
      <c r="P546" s="3">
        <f xml:space="preserve"> IF(Sales[[#This Row],[Number of Users]]-Sales[[#This Row],[Licenses Bought]] &gt; 0,Sales[[#This Row],[Number of Users]]-Sales[[#This Row],[Licenses Bought]],0)</f>
        <v>1</v>
      </c>
      <c r="Q546" s="3">
        <f>IF(Sales[[#This Row],[Sales Month]]=MAX(Sales[Sales Month]),Sales[[#This Row],[Upsell $ Per Non-Paying User]]*Sales[[#This Row],[Non-Paying Users]],0)</f>
        <v>0</v>
      </c>
      <c r="R546" s="3" t="str" cm="1">
        <f t="array" ref="R546" xml:space="preserve"> _xlfn.IFS(Sales[[#This Row],[Current Upsell $]]=0," ",Sales[[#This Row],[Current Upsell $]]&gt;=400,"high",Sales[[#This Row],[Current Upsell $]]&gt;=100,"medium",Sales[[#This Row],[Current Upsell $]]&lt;100,"low")</f>
        <v xml:space="preserve"> </v>
      </c>
      <c r="S546" s="3" t="str">
        <f xml:space="preserve"> IF(Sales[[#This Row],[Current Upsell $]]&gt;0,_xlfn.CONCAT(Sales[[#This Row],[Subscription Type]],"  ",Sales[[#This Row],[Upsell Priority]],"  ",TEXT(Sales[[#This Row],[Current Upsell $]],"$#"))," ")</f>
        <v xml:space="preserve"> </v>
      </c>
      <c r="T546" s="3"/>
      <c r="U546" s="1"/>
    </row>
    <row r="547" spans="1:21" x14ac:dyDescent="0.3">
      <c r="A547">
        <v>100043</v>
      </c>
      <c r="B547" t="s">
        <v>0</v>
      </c>
      <c r="D547" s="1"/>
      <c r="E547" s="1"/>
      <c r="F547" s="3">
        <v>13</v>
      </c>
      <c r="G547" s="3">
        <v>17</v>
      </c>
      <c r="H547" s="1">
        <v>43983</v>
      </c>
      <c r="I547" s="1">
        <v>44378</v>
      </c>
      <c r="J547">
        <v>13</v>
      </c>
      <c r="K547">
        <v>0</v>
      </c>
      <c r="L547" s="1">
        <v>44317</v>
      </c>
      <c r="M547" s="3">
        <f>IF(Sales[[#This Row],[Sales Amount]] = 0, 0,N547 / F547)</f>
        <v>10</v>
      </c>
      <c r="N547" s="3">
        <v>130</v>
      </c>
      <c r="O547" s="3" t="str" cm="1">
        <f t="array" ref="O547" xml:space="preserve"> _xlfn.SWITCH(Sales[[#This Row],[Subscription Type]],"Basic", "10",,"Premium","10","Business","25","Enterprise","27")</f>
        <v>27</v>
      </c>
      <c r="P547" s="3">
        <f xml:space="preserve"> IF(Sales[[#This Row],[Number of Users]]-Sales[[#This Row],[Licenses Bought]] &gt; 0,Sales[[#This Row],[Number of Users]]-Sales[[#This Row],[Licenses Bought]],0)</f>
        <v>4</v>
      </c>
      <c r="Q547" s="3">
        <f>IF(Sales[[#This Row],[Sales Month]]=MAX(Sales[Sales Month]),Sales[[#This Row],[Upsell $ Per Non-Paying User]]*Sales[[#This Row],[Non-Paying Users]],0)</f>
        <v>0</v>
      </c>
      <c r="R547" s="3" t="str" cm="1">
        <f t="array" ref="R547" xml:space="preserve"> _xlfn.IFS(Sales[[#This Row],[Current Upsell $]]=0," ",Sales[[#This Row],[Current Upsell $]]&gt;=400,"high",Sales[[#This Row],[Current Upsell $]]&gt;=100,"medium",Sales[[#This Row],[Current Upsell $]]&lt;100,"low")</f>
        <v xml:space="preserve"> </v>
      </c>
      <c r="S547" s="3" t="str">
        <f xml:space="preserve"> IF(Sales[[#This Row],[Current Upsell $]]&gt;0,_xlfn.CONCAT(Sales[[#This Row],[Subscription Type]],"  ",Sales[[#This Row],[Upsell Priority]],"  ",TEXT(Sales[[#This Row],[Current Upsell $]],"$#"))," ")</f>
        <v xml:space="preserve"> </v>
      </c>
      <c r="T547" s="3"/>
      <c r="U547" s="1"/>
    </row>
    <row r="548" spans="1:21" x14ac:dyDescent="0.3">
      <c r="A548">
        <v>100043</v>
      </c>
      <c r="B548" t="s">
        <v>0</v>
      </c>
      <c r="D548" s="1"/>
      <c r="E548" s="1"/>
      <c r="F548" s="3">
        <v>13</v>
      </c>
      <c r="G548" s="3">
        <v>18</v>
      </c>
      <c r="H548" s="1">
        <v>43983</v>
      </c>
      <c r="I548" s="1">
        <v>44378</v>
      </c>
      <c r="J548">
        <v>13</v>
      </c>
      <c r="K548">
        <v>0</v>
      </c>
      <c r="L548" s="1">
        <v>44348</v>
      </c>
      <c r="M548" s="3">
        <f>IF(Sales[[#This Row],[Sales Amount]] = 0, 0,N548 / F548)</f>
        <v>10</v>
      </c>
      <c r="N548" s="3">
        <v>130</v>
      </c>
      <c r="O548" s="3" t="str" cm="1">
        <f t="array" ref="O548" xml:space="preserve"> _xlfn.SWITCH(Sales[[#This Row],[Subscription Type]],"Basic", "10",,"Premium","10","Business","25","Enterprise","27")</f>
        <v>27</v>
      </c>
      <c r="P548" s="3">
        <f xml:space="preserve"> IF(Sales[[#This Row],[Number of Users]]-Sales[[#This Row],[Licenses Bought]] &gt; 0,Sales[[#This Row],[Number of Users]]-Sales[[#This Row],[Licenses Bought]],0)</f>
        <v>5</v>
      </c>
      <c r="Q548" s="3">
        <f>IF(Sales[[#This Row],[Sales Month]]=MAX(Sales[Sales Month]),Sales[[#This Row],[Upsell $ Per Non-Paying User]]*Sales[[#This Row],[Non-Paying Users]],0)</f>
        <v>135</v>
      </c>
      <c r="R548" s="3" t="str" cm="1">
        <f t="array" ref="R548" xml:space="preserve"> _xlfn.IFS(Sales[[#This Row],[Current Upsell $]]=0," ",Sales[[#This Row],[Current Upsell $]]&gt;=400,"high",Sales[[#This Row],[Current Upsell $]]&gt;=100,"medium",Sales[[#This Row],[Current Upsell $]]&lt;100,"low")</f>
        <v>medium</v>
      </c>
      <c r="S548" s="3" t="str">
        <f xml:space="preserve"> IF(Sales[[#This Row],[Current Upsell $]]&gt;0,_xlfn.CONCAT(Sales[[#This Row],[Subscription Type]],"  ",Sales[[#This Row],[Upsell Priority]],"  ",TEXT(Sales[[#This Row],[Current Upsell $]],"$#"))," ")</f>
        <v>Premium  medium  $135</v>
      </c>
      <c r="T548" s="3"/>
      <c r="U548" s="1"/>
    </row>
    <row r="549" spans="1:21" x14ac:dyDescent="0.3">
      <c r="A549">
        <v>100044</v>
      </c>
      <c r="B549" t="s">
        <v>3</v>
      </c>
      <c r="F549" s="3">
        <v>0</v>
      </c>
      <c r="G549" s="3">
        <v>12</v>
      </c>
      <c r="H549" s="1">
        <v>43983</v>
      </c>
      <c r="I549" s="1">
        <v>44348</v>
      </c>
      <c r="J549">
        <v>12</v>
      </c>
      <c r="K549">
        <v>0</v>
      </c>
      <c r="L549" s="1">
        <v>43983</v>
      </c>
      <c r="M549" s="3">
        <f>IF(Sales[[#This Row],[Sales Amount]] = 0, 0,N549 / F549)</f>
        <v>0</v>
      </c>
      <c r="N549" s="3">
        <v>0</v>
      </c>
      <c r="O549" s="3" t="str" cm="1">
        <f t="array" ref="O549" xml:space="preserve"> _xlfn.SWITCH(Sales[[#This Row],[Subscription Type]],"Basic", "10",,"Premium","10","Business","25","Enterprise","27")</f>
        <v>10</v>
      </c>
      <c r="P549" s="3">
        <f xml:space="preserve"> IF(Sales[[#This Row],[Number of Users]]-Sales[[#This Row],[Licenses Bought]] &gt; 0,Sales[[#This Row],[Number of Users]]-Sales[[#This Row],[Licenses Bought]],0)</f>
        <v>12</v>
      </c>
      <c r="Q549" s="3">
        <f>IF(Sales[[#This Row],[Sales Month]]=MAX(Sales[Sales Month]),Sales[[#This Row],[Upsell $ Per Non-Paying User]]*Sales[[#This Row],[Non-Paying Users]],0)</f>
        <v>0</v>
      </c>
      <c r="R549" s="3" t="str" cm="1">
        <f t="array" ref="R549" xml:space="preserve"> _xlfn.IFS(Sales[[#This Row],[Current Upsell $]]=0," ",Sales[[#This Row],[Current Upsell $]]&gt;=400,"high",Sales[[#This Row],[Current Upsell $]]&gt;=100,"medium",Sales[[#This Row],[Current Upsell $]]&lt;100,"low")</f>
        <v xml:space="preserve"> </v>
      </c>
      <c r="S549" s="3" t="str">
        <f xml:space="preserve"> IF(Sales[[#This Row],[Current Upsell $]]&gt;0,_xlfn.CONCAT(Sales[[#This Row],[Subscription Type]],"  ",Sales[[#This Row],[Upsell Priority]],"  ",TEXT(Sales[[#This Row],[Current Upsell $]],"$#"))," ")</f>
        <v xml:space="preserve"> </v>
      </c>
      <c r="T549" s="3"/>
      <c r="U549" s="1"/>
    </row>
    <row r="550" spans="1:21" x14ac:dyDescent="0.3">
      <c r="A550">
        <v>100044</v>
      </c>
      <c r="B550" t="s">
        <v>3</v>
      </c>
      <c r="F550" s="3">
        <v>0</v>
      </c>
      <c r="G550" s="3">
        <v>13</v>
      </c>
      <c r="H550" s="1">
        <v>43983</v>
      </c>
      <c r="I550" s="1">
        <v>44348</v>
      </c>
      <c r="J550">
        <v>12</v>
      </c>
      <c r="K550">
        <v>0</v>
      </c>
      <c r="L550" s="1">
        <v>44013</v>
      </c>
      <c r="M550" s="3">
        <f>IF(Sales[[#This Row],[Sales Amount]] = 0, 0,N550 / F550)</f>
        <v>0</v>
      </c>
      <c r="N550" s="3">
        <v>0</v>
      </c>
      <c r="O550" s="3" t="str" cm="1">
        <f t="array" ref="O550" xml:space="preserve"> _xlfn.SWITCH(Sales[[#This Row],[Subscription Type]],"Basic", "10",,"Premium","10","Business","25","Enterprise","27")</f>
        <v>10</v>
      </c>
      <c r="P550" s="3">
        <f xml:space="preserve"> IF(Sales[[#This Row],[Number of Users]]-Sales[[#This Row],[Licenses Bought]] &gt; 0,Sales[[#This Row],[Number of Users]]-Sales[[#This Row],[Licenses Bought]],0)</f>
        <v>13</v>
      </c>
      <c r="Q550" s="3">
        <f>IF(Sales[[#This Row],[Sales Month]]=MAX(Sales[Sales Month]),Sales[[#This Row],[Upsell $ Per Non-Paying User]]*Sales[[#This Row],[Non-Paying Users]],0)</f>
        <v>0</v>
      </c>
      <c r="R550" s="3" t="str" cm="1">
        <f t="array" ref="R550" xml:space="preserve"> _xlfn.IFS(Sales[[#This Row],[Current Upsell $]]=0," ",Sales[[#This Row],[Current Upsell $]]&gt;=400,"high",Sales[[#This Row],[Current Upsell $]]&gt;=100,"medium",Sales[[#This Row],[Current Upsell $]]&lt;100,"low")</f>
        <v xml:space="preserve"> </v>
      </c>
      <c r="S550" s="3" t="str">
        <f xml:space="preserve"> IF(Sales[[#This Row],[Current Upsell $]]&gt;0,_xlfn.CONCAT(Sales[[#This Row],[Subscription Type]],"  ",Sales[[#This Row],[Upsell Priority]],"  ",TEXT(Sales[[#This Row],[Current Upsell $]],"$#"))," ")</f>
        <v xml:space="preserve"> </v>
      </c>
      <c r="T550" s="3"/>
      <c r="U550" s="1"/>
    </row>
    <row r="551" spans="1:21" x14ac:dyDescent="0.3">
      <c r="A551">
        <v>100044</v>
      </c>
      <c r="B551" t="s">
        <v>3</v>
      </c>
      <c r="F551" s="3">
        <v>0</v>
      </c>
      <c r="G551" s="3">
        <v>15</v>
      </c>
      <c r="H551" s="1">
        <v>43983</v>
      </c>
      <c r="I551" s="1">
        <v>44348</v>
      </c>
      <c r="J551">
        <v>12</v>
      </c>
      <c r="K551">
        <v>0</v>
      </c>
      <c r="L551" s="1">
        <v>44044</v>
      </c>
      <c r="M551" s="3">
        <f>IF(Sales[[#This Row],[Sales Amount]] = 0, 0,N551 / F551)</f>
        <v>0</v>
      </c>
      <c r="N551" s="3">
        <v>0</v>
      </c>
      <c r="O551" s="3" t="str" cm="1">
        <f t="array" ref="O551" xml:space="preserve"> _xlfn.SWITCH(Sales[[#This Row],[Subscription Type]],"Basic", "10",,"Premium","10","Business","25","Enterprise","27")</f>
        <v>10</v>
      </c>
      <c r="P551" s="3">
        <f xml:space="preserve"> IF(Sales[[#This Row],[Number of Users]]-Sales[[#This Row],[Licenses Bought]] &gt; 0,Sales[[#This Row],[Number of Users]]-Sales[[#This Row],[Licenses Bought]],0)</f>
        <v>15</v>
      </c>
      <c r="Q551" s="3">
        <f>IF(Sales[[#This Row],[Sales Month]]=MAX(Sales[Sales Month]),Sales[[#This Row],[Upsell $ Per Non-Paying User]]*Sales[[#This Row],[Non-Paying Users]],0)</f>
        <v>0</v>
      </c>
      <c r="R551" s="3" t="str" cm="1">
        <f t="array" ref="R551" xml:space="preserve"> _xlfn.IFS(Sales[[#This Row],[Current Upsell $]]=0," ",Sales[[#This Row],[Current Upsell $]]&gt;=400,"high",Sales[[#This Row],[Current Upsell $]]&gt;=100,"medium",Sales[[#This Row],[Current Upsell $]]&lt;100,"low")</f>
        <v xml:space="preserve"> </v>
      </c>
      <c r="S551" s="3" t="str">
        <f xml:space="preserve"> IF(Sales[[#This Row],[Current Upsell $]]&gt;0,_xlfn.CONCAT(Sales[[#This Row],[Subscription Type]],"  ",Sales[[#This Row],[Upsell Priority]],"  ",TEXT(Sales[[#This Row],[Current Upsell $]],"$#"))," ")</f>
        <v xml:space="preserve"> </v>
      </c>
      <c r="T551" s="3"/>
      <c r="U551" s="1"/>
    </row>
    <row r="552" spans="1:21" x14ac:dyDescent="0.3">
      <c r="A552">
        <v>100044</v>
      </c>
      <c r="B552" t="s">
        <v>3</v>
      </c>
      <c r="F552" s="3">
        <v>0</v>
      </c>
      <c r="G552" s="3">
        <v>14</v>
      </c>
      <c r="H552" s="1">
        <v>43983</v>
      </c>
      <c r="I552" s="1">
        <v>44348</v>
      </c>
      <c r="J552">
        <v>12</v>
      </c>
      <c r="K552">
        <v>0</v>
      </c>
      <c r="L552" s="1">
        <v>44075</v>
      </c>
      <c r="M552" s="3">
        <f>IF(Sales[[#This Row],[Sales Amount]] = 0, 0,N552 / F552)</f>
        <v>0</v>
      </c>
      <c r="N552" s="3">
        <v>0</v>
      </c>
      <c r="O552" s="3" t="str" cm="1">
        <f t="array" ref="O552" xml:space="preserve"> _xlfn.SWITCH(Sales[[#This Row],[Subscription Type]],"Basic", "10",,"Premium","10","Business","25","Enterprise","27")</f>
        <v>10</v>
      </c>
      <c r="P552" s="3">
        <f xml:space="preserve"> IF(Sales[[#This Row],[Number of Users]]-Sales[[#This Row],[Licenses Bought]] &gt; 0,Sales[[#This Row],[Number of Users]]-Sales[[#This Row],[Licenses Bought]],0)</f>
        <v>14</v>
      </c>
      <c r="Q552" s="3">
        <f>IF(Sales[[#This Row],[Sales Month]]=MAX(Sales[Sales Month]),Sales[[#This Row],[Upsell $ Per Non-Paying User]]*Sales[[#This Row],[Non-Paying Users]],0)</f>
        <v>0</v>
      </c>
      <c r="R552" s="3" t="str" cm="1">
        <f t="array" ref="R552" xml:space="preserve"> _xlfn.IFS(Sales[[#This Row],[Current Upsell $]]=0," ",Sales[[#This Row],[Current Upsell $]]&gt;=400,"high",Sales[[#This Row],[Current Upsell $]]&gt;=100,"medium",Sales[[#This Row],[Current Upsell $]]&lt;100,"low")</f>
        <v xml:space="preserve"> </v>
      </c>
      <c r="S552" s="3" t="str">
        <f xml:space="preserve"> IF(Sales[[#This Row],[Current Upsell $]]&gt;0,_xlfn.CONCAT(Sales[[#This Row],[Subscription Type]],"  ",Sales[[#This Row],[Upsell Priority]],"  ",TEXT(Sales[[#This Row],[Current Upsell $]],"$#"))," ")</f>
        <v xml:space="preserve"> </v>
      </c>
      <c r="T552" s="3"/>
      <c r="U552" s="1"/>
    </row>
    <row r="553" spans="1:21" x14ac:dyDescent="0.3">
      <c r="A553">
        <v>100044</v>
      </c>
      <c r="B553" t="s">
        <v>3</v>
      </c>
      <c r="F553" s="3">
        <v>0</v>
      </c>
      <c r="G553" s="3">
        <v>11</v>
      </c>
      <c r="H553" s="1">
        <v>43983</v>
      </c>
      <c r="I553" s="1">
        <v>44348</v>
      </c>
      <c r="J553">
        <v>12</v>
      </c>
      <c r="K553">
        <v>0</v>
      </c>
      <c r="L553" s="1">
        <v>44105</v>
      </c>
      <c r="M553" s="3">
        <f>IF(Sales[[#This Row],[Sales Amount]] = 0, 0,N553 / F553)</f>
        <v>0</v>
      </c>
      <c r="N553" s="3">
        <v>0</v>
      </c>
      <c r="O553" s="3" t="str" cm="1">
        <f t="array" ref="O553" xml:space="preserve"> _xlfn.SWITCH(Sales[[#This Row],[Subscription Type]],"Basic", "10",,"Premium","10","Business","25","Enterprise","27")</f>
        <v>10</v>
      </c>
      <c r="P553" s="3">
        <f xml:space="preserve"> IF(Sales[[#This Row],[Number of Users]]-Sales[[#This Row],[Licenses Bought]] &gt; 0,Sales[[#This Row],[Number of Users]]-Sales[[#This Row],[Licenses Bought]],0)</f>
        <v>11</v>
      </c>
      <c r="Q553" s="3">
        <f>IF(Sales[[#This Row],[Sales Month]]=MAX(Sales[Sales Month]),Sales[[#This Row],[Upsell $ Per Non-Paying User]]*Sales[[#This Row],[Non-Paying Users]],0)</f>
        <v>0</v>
      </c>
      <c r="R553" s="3" t="str" cm="1">
        <f t="array" ref="R553" xml:space="preserve"> _xlfn.IFS(Sales[[#This Row],[Current Upsell $]]=0," ",Sales[[#This Row],[Current Upsell $]]&gt;=400,"high",Sales[[#This Row],[Current Upsell $]]&gt;=100,"medium",Sales[[#This Row],[Current Upsell $]]&lt;100,"low")</f>
        <v xml:space="preserve"> </v>
      </c>
      <c r="S553" s="3" t="str">
        <f xml:space="preserve"> IF(Sales[[#This Row],[Current Upsell $]]&gt;0,_xlfn.CONCAT(Sales[[#This Row],[Subscription Type]],"  ",Sales[[#This Row],[Upsell Priority]],"  ",TEXT(Sales[[#This Row],[Current Upsell $]],"$#"))," ")</f>
        <v xml:space="preserve"> </v>
      </c>
      <c r="T553" s="3"/>
      <c r="U553" s="1"/>
    </row>
    <row r="554" spans="1:21" x14ac:dyDescent="0.3">
      <c r="A554">
        <v>100044</v>
      </c>
      <c r="B554" t="s">
        <v>3</v>
      </c>
      <c r="F554" s="3">
        <v>0</v>
      </c>
      <c r="G554" s="3">
        <v>13</v>
      </c>
      <c r="H554" s="1">
        <v>43983</v>
      </c>
      <c r="I554" s="1">
        <v>44348</v>
      </c>
      <c r="J554">
        <v>12</v>
      </c>
      <c r="K554">
        <v>0</v>
      </c>
      <c r="L554" s="1">
        <v>44136</v>
      </c>
      <c r="M554" s="3">
        <f>IF(Sales[[#This Row],[Sales Amount]] = 0, 0,N554 / F554)</f>
        <v>0</v>
      </c>
      <c r="N554" s="3">
        <v>0</v>
      </c>
      <c r="O554" s="3" t="str" cm="1">
        <f t="array" ref="O554" xml:space="preserve"> _xlfn.SWITCH(Sales[[#This Row],[Subscription Type]],"Basic", "10",,"Premium","10","Business","25","Enterprise","27")</f>
        <v>10</v>
      </c>
      <c r="P554" s="3">
        <f xml:space="preserve"> IF(Sales[[#This Row],[Number of Users]]-Sales[[#This Row],[Licenses Bought]] &gt; 0,Sales[[#This Row],[Number of Users]]-Sales[[#This Row],[Licenses Bought]],0)</f>
        <v>13</v>
      </c>
      <c r="Q554" s="3">
        <f>IF(Sales[[#This Row],[Sales Month]]=MAX(Sales[Sales Month]),Sales[[#This Row],[Upsell $ Per Non-Paying User]]*Sales[[#This Row],[Non-Paying Users]],0)</f>
        <v>0</v>
      </c>
      <c r="R554" s="3" t="str" cm="1">
        <f t="array" ref="R554" xml:space="preserve"> _xlfn.IFS(Sales[[#This Row],[Current Upsell $]]=0," ",Sales[[#This Row],[Current Upsell $]]&gt;=400,"high",Sales[[#This Row],[Current Upsell $]]&gt;=100,"medium",Sales[[#This Row],[Current Upsell $]]&lt;100,"low")</f>
        <v xml:space="preserve"> </v>
      </c>
      <c r="S554" s="3" t="str">
        <f xml:space="preserve"> IF(Sales[[#This Row],[Current Upsell $]]&gt;0,_xlfn.CONCAT(Sales[[#This Row],[Subscription Type]],"  ",Sales[[#This Row],[Upsell Priority]],"  ",TEXT(Sales[[#This Row],[Current Upsell $]],"$#"))," ")</f>
        <v xml:space="preserve"> </v>
      </c>
      <c r="T554" s="3"/>
      <c r="U554" s="1"/>
    </row>
    <row r="555" spans="1:21" x14ac:dyDescent="0.3">
      <c r="A555">
        <v>100044</v>
      </c>
      <c r="B555" t="s">
        <v>3</v>
      </c>
      <c r="F555" s="3">
        <v>0</v>
      </c>
      <c r="G555" s="3">
        <v>12</v>
      </c>
      <c r="H555" s="1">
        <v>43983</v>
      </c>
      <c r="I555" s="1">
        <v>44348</v>
      </c>
      <c r="J555">
        <v>12</v>
      </c>
      <c r="K555">
        <v>0</v>
      </c>
      <c r="L555" s="1">
        <v>44166</v>
      </c>
      <c r="M555" s="3">
        <f>IF(Sales[[#This Row],[Sales Amount]] = 0, 0,N555 / F555)</f>
        <v>0</v>
      </c>
      <c r="N555" s="3">
        <v>0</v>
      </c>
      <c r="O555" s="3" t="str" cm="1">
        <f t="array" ref="O555" xml:space="preserve"> _xlfn.SWITCH(Sales[[#This Row],[Subscription Type]],"Basic", "10",,"Premium","10","Business","25","Enterprise","27")</f>
        <v>10</v>
      </c>
      <c r="P555" s="3">
        <f xml:space="preserve"> IF(Sales[[#This Row],[Number of Users]]-Sales[[#This Row],[Licenses Bought]] &gt; 0,Sales[[#This Row],[Number of Users]]-Sales[[#This Row],[Licenses Bought]],0)</f>
        <v>12</v>
      </c>
      <c r="Q555" s="3">
        <f>IF(Sales[[#This Row],[Sales Month]]=MAX(Sales[Sales Month]),Sales[[#This Row],[Upsell $ Per Non-Paying User]]*Sales[[#This Row],[Non-Paying Users]],0)</f>
        <v>0</v>
      </c>
      <c r="R555" s="3" t="str" cm="1">
        <f t="array" ref="R555" xml:space="preserve"> _xlfn.IFS(Sales[[#This Row],[Current Upsell $]]=0," ",Sales[[#This Row],[Current Upsell $]]&gt;=400,"high",Sales[[#This Row],[Current Upsell $]]&gt;=100,"medium",Sales[[#This Row],[Current Upsell $]]&lt;100,"low")</f>
        <v xml:space="preserve"> </v>
      </c>
      <c r="S555" s="3" t="str">
        <f xml:space="preserve"> IF(Sales[[#This Row],[Current Upsell $]]&gt;0,_xlfn.CONCAT(Sales[[#This Row],[Subscription Type]],"  ",Sales[[#This Row],[Upsell Priority]],"  ",TEXT(Sales[[#This Row],[Current Upsell $]],"$#"))," ")</f>
        <v xml:space="preserve"> </v>
      </c>
      <c r="T555" s="3"/>
      <c r="U555" s="1"/>
    </row>
    <row r="556" spans="1:21" x14ac:dyDescent="0.3">
      <c r="A556">
        <v>100044</v>
      </c>
      <c r="B556" t="s">
        <v>3</v>
      </c>
      <c r="F556" s="3">
        <v>0</v>
      </c>
      <c r="G556" s="3">
        <v>14</v>
      </c>
      <c r="H556" s="1">
        <v>43983</v>
      </c>
      <c r="I556" s="1">
        <v>44348</v>
      </c>
      <c r="J556">
        <v>12</v>
      </c>
      <c r="K556">
        <v>0</v>
      </c>
      <c r="L556" s="1">
        <v>44197</v>
      </c>
      <c r="M556" s="3">
        <f>IF(Sales[[#This Row],[Sales Amount]] = 0, 0,N556 / F556)</f>
        <v>0</v>
      </c>
      <c r="N556" s="3">
        <v>0</v>
      </c>
      <c r="O556" s="3" t="str" cm="1">
        <f t="array" ref="O556" xml:space="preserve"> _xlfn.SWITCH(Sales[[#This Row],[Subscription Type]],"Basic", "10",,"Premium","10","Business","25","Enterprise","27")</f>
        <v>10</v>
      </c>
      <c r="P556" s="3">
        <f xml:space="preserve"> IF(Sales[[#This Row],[Number of Users]]-Sales[[#This Row],[Licenses Bought]] &gt; 0,Sales[[#This Row],[Number of Users]]-Sales[[#This Row],[Licenses Bought]],0)</f>
        <v>14</v>
      </c>
      <c r="Q556" s="3">
        <f>IF(Sales[[#This Row],[Sales Month]]=MAX(Sales[Sales Month]),Sales[[#This Row],[Upsell $ Per Non-Paying User]]*Sales[[#This Row],[Non-Paying Users]],0)</f>
        <v>0</v>
      </c>
      <c r="R556" s="3" t="str" cm="1">
        <f t="array" ref="R556" xml:space="preserve"> _xlfn.IFS(Sales[[#This Row],[Current Upsell $]]=0," ",Sales[[#This Row],[Current Upsell $]]&gt;=400,"high",Sales[[#This Row],[Current Upsell $]]&gt;=100,"medium",Sales[[#This Row],[Current Upsell $]]&lt;100,"low")</f>
        <v xml:space="preserve"> </v>
      </c>
      <c r="S556" s="3" t="str">
        <f xml:space="preserve"> IF(Sales[[#This Row],[Current Upsell $]]&gt;0,_xlfn.CONCAT(Sales[[#This Row],[Subscription Type]],"  ",Sales[[#This Row],[Upsell Priority]],"  ",TEXT(Sales[[#This Row],[Current Upsell $]],"$#"))," ")</f>
        <v xml:space="preserve"> </v>
      </c>
      <c r="T556" s="3"/>
      <c r="U556" s="1"/>
    </row>
    <row r="557" spans="1:21" x14ac:dyDescent="0.3">
      <c r="A557">
        <v>100044</v>
      </c>
      <c r="B557" t="s">
        <v>3</v>
      </c>
      <c r="F557" s="3">
        <v>0</v>
      </c>
      <c r="G557" s="3">
        <v>13</v>
      </c>
      <c r="H557" s="1">
        <v>43983</v>
      </c>
      <c r="I557" s="1">
        <v>44348</v>
      </c>
      <c r="J557">
        <v>12</v>
      </c>
      <c r="K557">
        <v>0</v>
      </c>
      <c r="L557" s="1">
        <v>44228</v>
      </c>
      <c r="M557" s="3">
        <f>IF(Sales[[#This Row],[Sales Amount]] = 0, 0,N557 / F557)</f>
        <v>0</v>
      </c>
      <c r="N557" s="3">
        <v>0</v>
      </c>
      <c r="O557" s="3" t="str" cm="1">
        <f t="array" ref="O557" xml:space="preserve"> _xlfn.SWITCH(Sales[[#This Row],[Subscription Type]],"Basic", "10",,"Premium","10","Business","25","Enterprise","27")</f>
        <v>10</v>
      </c>
      <c r="P557" s="3">
        <f xml:space="preserve"> IF(Sales[[#This Row],[Number of Users]]-Sales[[#This Row],[Licenses Bought]] &gt; 0,Sales[[#This Row],[Number of Users]]-Sales[[#This Row],[Licenses Bought]],0)</f>
        <v>13</v>
      </c>
      <c r="Q557" s="3">
        <f>IF(Sales[[#This Row],[Sales Month]]=MAX(Sales[Sales Month]),Sales[[#This Row],[Upsell $ Per Non-Paying User]]*Sales[[#This Row],[Non-Paying Users]],0)</f>
        <v>0</v>
      </c>
      <c r="R557" s="3" t="str" cm="1">
        <f t="array" ref="R557" xml:space="preserve"> _xlfn.IFS(Sales[[#This Row],[Current Upsell $]]=0," ",Sales[[#This Row],[Current Upsell $]]&gt;=400,"high",Sales[[#This Row],[Current Upsell $]]&gt;=100,"medium",Sales[[#This Row],[Current Upsell $]]&lt;100,"low")</f>
        <v xml:space="preserve"> </v>
      </c>
      <c r="S557" s="3" t="str">
        <f xml:space="preserve"> IF(Sales[[#This Row],[Current Upsell $]]&gt;0,_xlfn.CONCAT(Sales[[#This Row],[Subscription Type]],"  ",Sales[[#This Row],[Upsell Priority]],"  ",TEXT(Sales[[#This Row],[Current Upsell $]],"$#"))," ")</f>
        <v xml:space="preserve"> </v>
      </c>
      <c r="T557" s="3"/>
      <c r="U557" s="1"/>
    </row>
    <row r="558" spans="1:21" x14ac:dyDescent="0.3">
      <c r="A558">
        <v>100044</v>
      </c>
      <c r="B558" t="s">
        <v>3</v>
      </c>
      <c r="F558" s="3">
        <v>0</v>
      </c>
      <c r="G558" s="3">
        <v>14</v>
      </c>
      <c r="H558" s="1">
        <v>43983</v>
      </c>
      <c r="I558" s="1">
        <v>44348</v>
      </c>
      <c r="J558">
        <v>12</v>
      </c>
      <c r="K558">
        <v>0</v>
      </c>
      <c r="L558" s="1">
        <v>44256</v>
      </c>
      <c r="M558" s="3">
        <f>IF(Sales[[#This Row],[Sales Amount]] = 0, 0,N558 / F558)</f>
        <v>0</v>
      </c>
      <c r="N558" s="3">
        <v>0</v>
      </c>
      <c r="O558" s="3" t="str" cm="1">
        <f t="array" ref="O558" xml:space="preserve"> _xlfn.SWITCH(Sales[[#This Row],[Subscription Type]],"Basic", "10",,"Premium","10","Business","25","Enterprise","27")</f>
        <v>10</v>
      </c>
      <c r="P558" s="3">
        <f xml:space="preserve"> IF(Sales[[#This Row],[Number of Users]]-Sales[[#This Row],[Licenses Bought]] &gt; 0,Sales[[#This Row],[Number of Users]]-Sales[[#This Row],[Licenses Bought]],0)</f>
        <v>14</v>
      </c>
      <c r="Q558" s="3">
        <f>IF(Sales[[#This Row],[Sales Month]]=MAX(Sales[Sales Month]),Sales[[#This Row],[Upsell $ Per Non-Paying User]]*Sales[[#This Row],[Non-Paying Users]],0)</f>
        <v>0</v>
      </c>
      <c r="R558" s="3" t="str" cm="1">
        <f t="array" ref="R558" xml:space="preserve"> _xlfn.IFS(Sales[[#This Row],[Current Upsell $]]=0," ",Sales[[#This Row],[Current Upsell $]]&gt;=400,"high",Sales[[#This Row],[Current Upsell $]]&gt;=100,"medium",Sales[[#This Row],[Current Upsell $]]&lt;100,"low")</f>
        <v xml:space="preserve"> </v>
      </c>
      <c r="S558" s="3" t="str">
        <f xml:space="preserve"> IF(Sales[[#This Row],[Current Upsell $]]&gt;0,_xlfn.CONCAT(Sales[[#This Row],[Subscription Type]],"  ",Sales[[#This Row],[Upsell Priority]],"  ",TEXT(Sales[[#This Row],[Current Upsell $]],"$#"))," ")</f>
        <v xml:space="preserve"> </v>
      </c>
      <c r="T558" s="3"/>
      <c r="U558" s="1"/>
    </row>
    <row r="559" spans="1:21" x14ac:dyDescent="0.3">
      <c r="A559">
        <v>100044</v>
      </c>
      <c r="B559" t="s">
        <v>3</v>
      </c>
      <c r="F559" s="3">
        <v>0</v>
      </c>
      <c r="G559" s="3">
        <v>13</v>
      </c>
      <c r="H559" s="1">
        <v>43983</v>
      </c>
      <c r="I559" s="1">
        <v>44348</v>
      </c>
      <c r="J559">
        <v>12</v>
      </c>
      <c r="K559">
        <v>0</v>
      </c>
      <c r="L559" s="1">
        <v>44287</v>
      </c>
      <c r="M559" s="3">
        <f>IF(Sales[[#This Row],[Sales Amount]] = 0, 0,N559 / F559)</f>
        <v>0</v>
      </c>
      <c r="N559" s="3">
        <v>0</v>
      </c>
      <c r="O559" s="3" t="str" cm="1">
        <f t="array" ref="O559" xml:space="preserve"> _xlfn.SWITCH(Sales[[#This Row],[Subscription Type]],"Basic", "10",,"Premium","10","Business","25","Enterprise","27")</f>
        <v>10</v>
      </c>
      <c r="P559" s="3">
        <f xml:space="preserve"> IF(Sales[[#This Row],[Number of Users]]-Sales[[#This Row],[Licenses Bought]] &gt; 0,Sales[[#This Row],[Number of Users]]-Sales[[#This Row],[Licenses Bought]],0)</f>
        <v>13</v>
      </c>
      <c r="Q559" s="3">
        <f>IF(Sales[[#This Row],[Sales Month]]=MAX(Sales[Sales Month]),Sales[[#This Row],[Upsell $ Per Non-Paying User]]*Sales[[#This Row],[Non-Paying Users]],0)</f>
        <v>0</v>
      </c>
      <c r="R559" s="3" t="str" cm="1">
        <f t="array" ref="R559" xml:space="preserve"> _xlfn.IFS(Sales[[#This Row],[Current Upsell $]]=0," ",Sales[[#This Row],[Current Upsell $]]&gt;=400,"high",Sales[[#This Row],[Current Upsell $]]&gt;=100,"medium",Sales[[#This Row],[Current Upsell $]]&lt;100,"low")</f>
        <v xml:space="preserve"> </v>
      </c>
      <c r="S559" s="3" t="str">
        <f xml:space="preserve"> IF(Sales[[#This Row],[Current Upsell $]]&gt;0,_xlfn.CONCAT(Sales[[#This Row],[Subscription Type]],"  ",Sales[[#This Row],[Upsell Priority]],"  ",TEXT(Sales[[#This Row],[Current Upsell $]],"$#"))," ")</f>
        <v xml:space="preserve"> </v>
      </c>
      <c r="T559" s="3"/>
      <c r="U559" s="1"/>
    </row>
    <row r="560" spans="1:21" x14ac:dyDescent="0.3">
      <c r="A560">
        <v>100044</v>
      </c>
      <c r="B560" t="s">
        <v>3</v>
      </c>
      <c r="F560" s="3">
        <v>0</v>
      </c>
      <c r="G560" s="3">
        <v>15</v>
      </c>
      <c r="H560" s="1">
        <v>43983</v>
      </c>
      <c r="I560" s="1">
        <v>44348</v>
      </c>
      <c r="J560">
        <v>12</v>
      </c>
      <c r="K560">
        <v>0</v>
      </c>
      <c r="L560" s="1">
        <v>44317</v>
      </c>
      <c r="M560" s="3">
        <f>IF(Sales[[#This Row],[Sales Amount]] = 0, 0,N560 / F560)</f>
        <v>0</v>
      </c>
      <c r="N560" s="3">
        <v>0</v>
      </c>
      <c r="O560" s="3" t="str" cm="1">
        <f t="array" ref="O560" xml:space="preserve"> _xlfn.SWITCH(Sales[[#This Row],[Subscription Type]],"Basic", "10",,"Premium","10","Business","25","Enterprise","27")</f>
        <v>10</v>
      </c>
      <c r="P560" s="3">
        <f xml:space="preserve"> IF(Sales[[#This Row],[Number of Users]]-Sales[[#This Row],[Licenses Bought]] &gt; 0,Sales[[#This Row],[Number of Users]]-Sales[[#This Row],[Licenses Bought]],0)</f>
        <v>15</v>
      </c>
      <c r="Q560" s="3">
        <f>IF(Sales[[#This Row],[Sales Month]]=MAX(Sales[Sales Month]),Sales[[#This Row],[Upsell $ Per Non-Paying User]]*Sales[[#This Row],[Non-Paying Users]],0)</f>
        <v>0</v>
      </c>
      <c r="R560" s="3" t="str" cm="1">
        <f t="array" ref="R560" xml:space="preserve"> _xlfn.IFS(Sales[[#This Row],[Current Upsell $]]=0," ",Sales[[#This Row],[Current Upsell $]]&gt;=400,"high",Sales[[#This Row],[Current Upsell $]]&gt;=100,"medium",Sales[[#This Row],[Current Upsell $]]&lt;100,"low")</f>
        <v xml:space="preserve"> </v>
      </c>
      <c r="S560" s="3" t="str">
        <f xml:space="preserve"> IF(Sales[[#This Row],[Current Upsell $]]&gt;0,_xlfn.CONCAT(Sales[[#This Row],[Subscription Type]],"  ",Sales[[#This Row],[Upsell Priority]],"  ",TEXT(Sales[[#This Row],[Current Upsell $]],"$#"))," ")</f>
        <v xml:space="preserve"> </v>
      </c>
      <c r="T560" s="3"/>
      <c r="U560" s="1"/>
    </row>
    <row r="561" spans="1:21" x14ac:dyDescent="0.3">
      <c r="A561">
        <v>100044</v>
      </c>
      <c r="B561" t="s">
        <v>3</v>
      </c>
      <c r="F561" s="3">
        <v>0</v>
      </c>
      <c r="G561" s="3">
        <v>15</v>
      </c>
      <c r="H561" s="1">
        <v>43983</v>
      </c>
      <c r="I561" s="1">
        <v>44348</v>
      </c>
      <c r="J561">
        <v>12</v>
      </c>
      <c r="K561">
        <v>0</v>
      </c>
      <c r="L561" s="1">
        <v>44348</v>
      </c>
      <c r="M561" s="3">
        <f>IF(Sales[[#This Row],[Sales Amount]] = 0, 0,N561 / F561)</f>
        <v>0</v>
      </c>
      <c r="N561" s="3">
        <v>0</v>
      </c>
      <c r="O561" s="3" t="str" cm="1">
        <f t="array" ref="O561" xml:space="preserve"> _xlfn.SWITCH(Sales[[#This Row],[Subscription Type]],"Basic", "10",,"Premium","10","Business","25","Enterprise","27")</f>
        <v>10</v>
      </c>
      <c r="P561" s="3">
        <f xml:space="preserve"> IF(Sales[[#This Row],[Number of Users]]-Sales[[#This Row],[Licenses Bought]] &gt; 0,Sales[[#This Row],[Number of Users]]-Sales[[#This Row],[Licenses Bought]],0)</f>
        <v>15</v>
      </c>
      <c r="Q561" s="3">
        <f>IF(Sales[[#This Row],[Sales Month]]=MAX(Sales[Sales Month]),Sales[[#This Row],[Upsell $ Per Non-Paying User]]*Sales[[#This Row],[Non-Paying Users]],0)</f>
        <v>150</v>
      </c>
      <c r="R561" s="3" t="str" cm="1">
        <f t="array" ref="R561" xml:space="preserve"> _xlfn.IFS(Sales[[#This Row],[Current Upsell $]]=0," ",Sales[[#This Row],[Current Upsell $]]&gt;=400,"high",Sales[[#This Row],[Current Upsell $]]&gt;=100,"medium",Sales[[#This Row],[Current Upsell $]]&lt;100,"low")</f>
        <v>medium</v>
      </c>
      <c r="S561" s="3" t="str">
        <f xml:space="preserve"> IF(Sales[[#This Row],[Current Upsell $]]&gt;0,_xlfn.CONCAT(Sales[[#This Row],[Subscription Type]],"  ",Sales[[#This Row],[Upsell Priority]],"  ",TEXT(Sales[[#This Row],[Current Upsell $]],"$#"))," ")</f>
        <v>Basic  medium  $150</v>
      </c>
      <c r="T561" s="3"/>
      <c r="U561" s="1"/>
    </row>
    <row r="562" spans="1:21" x14ac:dyDescent="0.3">
      <c r="A562">
        <v>100045</v>
      </c>
      <c r="B562" t="s">
        <v>3</v>
      </c>
      <c r="D562" s="1"/>
      <c r="E562" s="1"/>
      <c r="F562" s="3">
        <v>0</v>
      </c>
      <c r="G562" s="3">
        <v>11</v>
      </c>
      <c r="H562" s="1">
        <v>43983</v>
      </c>
      <c r="I562" s="1">
        <v>44378</v>
      </c>
      <c r="J562">
        <v>13</v>
      </c>
      <c r="K562">
        <v>0</v>
      </c>
      <c r="L562" s="1">
        <v>43983</v>
      </c>
      <c r="M562" s="3">
        <f>IF(Sales[[#This Row],[Sales Amount]] = 0, 0,N562 / F562)</f>
        <v>0</v>
      </c>
      <c r="N562" s="3">
        <v>0</v>
      </c>
      <c r="O562" s="3" t="str" cm="1">
        <f t="array" ref="O562" xml:space="preserve"> _xlfn.SWITCH(Sales[[#This Row],[Subscription Type]],"Basic", "10",,"Premium","10","Business","25","Enterprise","27")</f>
        <v>10</v>
      </c>
      <c r="P562" s="3">
        <f xml:space="preserve"> IF(Sales[[#This Row],[Number of Users]]-Sales[[#This Row],[Licenses Bought]] &gt; 0,Sales[[#This Row],[Number of Users]]-Sales[[#This Row],[Licenses Bought]],0)</f>
        <v>11</v>
      </c>
      <c r="Q562" s="3">
        <f>IF(Sales[[#This Row],[Sales Month]]=MAX(Sales[Sales Month]),Sales[[#This Row],[Upsell $ Per Non-Paying User]]*Sales[[#This Row],[Non-Paying Users]],0)</f>
        <v>0</v>
      </c>
      <c r="R562" s="3" t="str" cm="1">
        <f t="array" ref="R562" xml:space="preserve"> _xlfn.IFS(Sales[[#This Row],[Current Upsell $]]=0," ",Sales[[#This Row],[Current Upsell $]]&gt;=400,"high",Sales[[#This Row],[Current Upsell $]]&gt;=100,"medium",Sales[[#This Row],[Current Upsell $]]&lt;100,"low")</f>
        <v xml:space="preserve"> </v>
      </c>
      <c r="S562" s="3" t="str">
        <f xml:space="preserve"> IF(Sales[[#This Row],[Current Upsell $]]&gt;0,_xlfn.CONCAT(Sales[[#This Row],[Subscription Type]],"  ",Sales[[#This Row],[Upsell Priority]],"  ",TEXT(Sales[[#This Row],[Current Upsell $]],"$#"))," ")</f>
        <v xml:space="preserve"> </v>
      </c>
      <c r="T562" s="3"/>
      <c r="U562" s="1"/>
    </row>
    <row r="563" spans="1:21" x14ac:dyDescent="0.3">
      <c r="A563">
        <v>100045</v>
      </c>
      <c r="B563" t="s">
        <v>1</v>
      </c>
      <c r="D563" s="1"/>
      <c r="E563" s="1"/>
      <c r="F563" s="3">
        <v>4</v>
      </c>
      <c r="G563" s="3">
        <v>10</v>
      </c>
      <c r="H563" s="1">
        <v>43983</v>
      </c>
      <c r="I563" s="1">
        <v>44378</v>
      </c>
      <c r="J563">
        <v>13</v>
      </c>
      <c r="K563">
        <v>0</v>
      </c>
      <c r="L563" s="1">
        <v>44013</v>
      </c>
      <c r="M563" s="3">
        <f>IF(Sales[[#This Row],[Sales Amount]] = 0, 0,N563 / F563)</f>
        <v>25</v>
      </c>
      <c r="N563" s="3">
        <v>100</v>
      </c>
      <c r="O563" s="3" t="str" cm="1">
        <f t="array" ref="O563" xml:space="preserve"> _xlfn.SWITCH(Sales[[#This Row],[Subscription Type]],"Basic", "10",,"Premium","10","Business","25","Enterprise","27")</f>
        <v>27</v>
      </c>
      <c r="P563" s="3">
        <f xml:space="preserve"> IF(Sales[[#This Row],[Number of Users]]-Sales[[#This Row],[Licenses Bought]] &gt; 0,Sales[[#This Row],[Number of Users]]-Sales[[#This Row],[Licenses Bought]],0)</f>
        <v>6</v>
      </c>
      <c r="Q563" s="3">
        <f>IF(Sales[[#This Row],[Sales Month]]=MAX(Sales[Sales Month]),Sales[[#This Row],[Upsell $ Per Non-Paying User]]*Sales[[#This Row],[Non-Paying Users]],0)</f>
        <v>0</v>
      </c>
      <c r="R563" s="3" t="str" cm="1">
        <f t="array" ref="R563" xml:space="preserve"> _xlfn.IFS(Sales[[#This Row],[Current Upsell $]]=0," ",Sales[[#This Row],[Current Upsell $]]&gt;=400,"high",Sales[[#This Row],[Current Upsell $]]&gt;=100,"medium",Sales[[#This Row],[Current Upsell $]]&lt;100,"low")</f>
        <v xml:space="preserve"> </v>
      </c>
      <c r="S563" s="3" t="str">
        <f xml:space="preserve"> IF(Sales[[#This Row],[Current Upsell $]]&gt;0,_xlfn.CONCAT(Sales[[#This Row],[Subscription Type]],"  ",Sales[[#This Row],[Upsell Priority]],"  ",TEXT(Sales[[#This Row],[Current Upsell $]],"$#"))," ")</f>
        <v xml:space="preserve"> </v>
      </c>
      <c r="T563" s="3"/>
      <c r="U563" s="1"/>
    </row>
    <row r="564" spans="1:21" x14ac:dyDescent="0.3">
      <c r="A564">
        <v>100045</v>
      </c>
      <c r="B564" t="s">
        <v>1</v>
      </c>
      <c r="D564" s="1"/>
      <c r="E564" s="1"/>
      <c r="F564" s="3">
        <v>9</v>
      </c>
      <c r="G564" s="3">
        <v>11</v>
      </c>
      <c r="H564" s="1">
        <v>43983</v>
      </c>
      <c r="I564" s="1">
        <v>44378</v>
      </c>
      <c r="J564">
        <v>13</v>
      </c>
      <c r="K564">
        <v>0</v>
      </c>
      <c r="L564" s="1">
        <v>44044</v>
      </c>
      <c r="M564" s="3">
        <f>IF(Sales[[#This Row],[Sales Amount]] = 0, 0,N564 / F564)</f>
        <v>25</v>
      </c>
      <c r="N564" s="3">
        <v>225</v>
      </c>
      <c r="O564" s="3" t="str" cm="1">
        <f t="array" ref="O564" xml:space="preserve"> _xlfn.SWITCH(Sales[[#This Row],[Subscription Type]],"Basic", "10",,"Premium","10","Business","25","Enterprise","27")</f>
        <v>27</v>
      </c>
      <c r="P564" s="3">
        <f xml:space="preserve"> IF(Sales[[#This Row],[Number of Users]]-Sales[[#This Row],[Licenses Bought]] &gt; 0,Sales[[#This Row],[Number of Users]]-Sales[[#This Row],[Licenses Bought]],0)</f>
        <v>2</v>
      </c>
      <c r="Q564" s="3">
        <f>IF(Sales[[#This Row],[Sales Month]]=MAX(Sales[Sales Month]),Sales[[#This Row],[Upsell $ Per Non-Paying User]]*Sales[[#This Row],[Non-Paying Users]],0)</f>
        <v>0</v>
      </c>
      <c r="R564" s="3" t="str" cm="1">
        <f t="array" ref="R564" xml:space="preserve"> _xlfn.IFS(Sales[[#This Row],[Current Upsell $]]=0," ",Sales[[#This Row],[Current Upsell $]]&gt;=400,"high",Sales[[#This Row],[Current Upsell $]]&gt;=100,"medium",Sales[[#This Row],[Current Upsell $]]&lt;100,"low")</f>
        <v xml:space="preserve"> </v>
      </c>
      <c r="S564" s="3" t="str">
        <f xml:space="preserve"> IF(Sales[[#This Row],[Current Upsell $]]&gt;0,_xlfn.CONCAT(Sales[[#This Row],[Subscription Type]],"  ",Sales[[#This Row],[Upsell Priority]],"  ",TEXT(Sales[[#This Row],[Current Upsell $]],"$#"))," ")</f>
        <v xml:space="preserve"> </v>
      </c>
      <c r="T564" s="3"/>
      <c r="U564" s="1"/>
    </row>
    <row r="565" spans="1:21" x14ac:dyDescent="0.3">
      <c r="A565">
        <v>100045</v>
      </c>
      <c r="B565" t="s">
        <v>1</v>
      </c>
      <c r="D565" s="1"/>
      <c r="E565" s="1"/>
      <c r="F565" s="3">
        <v>9</v>
      </c>
      <c r="G565" s="3">
        <v>13</v>
      </c>
      <c r="H565" s="1">
        <v>43983</v>
      </c>
      <c r="I565" s="1">
        <v>44378</v>
      </c>
      <c r="J565">
        <v>13</v>
      </c>
      <c r="K565">
        <v>0</v>
      </c>
      <c r="L565" s="1">
        <v>44075</v>
      </c>
      <c r="M565" s="3">
        <f>IF(Sales[[#This Row],[Sales Amount]] = 0, 0,N565 / F565)</f>
        <v>25</v>
      </c>
      <c r="N565" s="3">
        <v>225</v>
      </c>
      <c r="O565" s="3" t="str" cm="1">
        <f t="array" ref="O565" xml:space="preserve"> _xlfn.SWITCH(Sales[[#This Row],[Subscription Type]],"Basic", "10",,"Premium","10","Business","25","Enterprise","27")</f>
        <v>27</v>
      </c>
      <c r="P565" s="3">
        <f xml:space="preserve"> IF(Sales[[#This Row],[Number of Users]]-Sales[[#This Row],[Licenses Bought]] &gt; 0,Sales[[#This Row],[Number of Users]]-Sales[[#This Row],[Licenses Bought]],0)</f>
        <v>4</v>
      </c>
      <c r="Q565" s="3">
        <f>IF(Sales[[#This Row],[Sales Month]]=MAX(Sales[Sales Month]),Sales[[#This Row],[Upsell $ Per Non-Paying User]]*Sales[[#This Row],[Non-Paying Users]],0)</f>
        <v>0</v>
      </c>
      <c r="R565" s="3" t="str" cm="1">
        <f t="array" ref="R565" xml:space="preserve"> _xlfn.IFS(Sales[[#This Row],[Current Upsell $]]=0," ",Sales[[#This Row],[Current Upsell $]]&gt;=400,"high",Sales[[#This Row],[Current Upsell $]]&gt;=100,"medium",Sales[[#This Row],[Current Upsell $]]&lt;100,"low")</f>
        <v xml:space="preserve"> </v>
      </c>
      <c r="S565" s="3" t="str">
        <f xml:space="preserve"> IF(Sales[[#This Row],[Current Upsell $]]&gt;0,_xlfn.CONCAT(Sales[[#This Row],[Subscription Type]],"  ",Sales[[#This Row],[Upsell Priority]],"  ",TEXT(Sales[[#This Row],[Current Upsell $]],"$#"))," ")</f>
        <v xml:space="preserve"> </v>
      </c>
      <c r="T565" s="3"/>
      <c r="U565" s="1"/>
    </row>
    <row r="566" spans="1:21" x14ac:dyDescent="0.3">
      <c r="A566">
        <v>100045</v>
      </c>
      <c r="B566" t="s">
        <v>1</v>
      </c>
      <c r="D566" s="1"/>
      <c r="E566" s="1"/>
      <c r="F566" s="3">
        <v>9</v>
      </c>
      <c r="G566" s="3">
        <v>11</v>
      </c>
      <c r="H566" s="1">
        <v>43983</v>
      </c>
      <c r="I566" s="1">
        <v>44378</v>
      </c>
      <c r="J566">
        <v>13</v>
      </c>
      <c r="K566">
        <v>0</v>
      </c>
      <c r="L566" s="1">
        <v>44105</v>
      </c>
      <c r="M566" s="3">
        <f>IF(Sales[[#This Row],[Sales Amount]] = 0, 0,N566 / F566)</f>
        <v>25</v>
      </c>
      <c r="N566" s="3">
        <v>225</v>
      </c>
      <c r="O566" s="3" t="str" cm="1">
        <f t="array" ref="O566" xml:space="preserve"> _xlfn.SWITCH(Sales[[#This Row],[Subscription Type]],"Basic", "10",,"Premium","10","Business","25","Enterprise","27")</f>
        <v>27</v>
      </c>
      <c r="P566" s="3">
        <f xml:space="preserve"> IF(Sales[[#This Row],[Number of Users]]-Sales[[#This Row],[Licenses Bought]] &gt; 0,Sales[[#This Row],[Number of Users]]-Sales[[#This Row],[Licenses Bought]],0)</f>
        <v>2</v>
      </c>
      <c r="Q566" s="3">
        <f>IF(Sales[[#This Row],[Sales Month]]=MAX(Sales[Sales Month]),Sales[[#This Row],[Upsell $ Per Non-Paying User]]*Sales[[#This Row],[Non-Paying Users]],0)</f>
        <v>0</v>
      </c>
      <c r="R566" s="3" t="str" cm="1">
        <f t="array" ref="R566" xml:space="preserve"> _xlfn.IFS(Sales[[#This Row],[Current Upsell $]]=0," ",Sales[[#This Row],[Current Upsell $]]&gt;=400,"high",Sales[[#This Row],[Current Upsell $]]&gt;=100,"medium",Sales[[#This Row],[Current Upsell $]]&lt;100,"low")</f>
        <v xml:space="preserve"> </v>
      </c>
      <c r="S566" s="3" t="str">
        <f xml:space="preserve"> IF(Sales[[#This Row],[Current Upsell $]]&gt;0,_xlfn.CONCAT(Sales[[#This Row],[Subscription Type]],"  ",Sales[[#This Row],[Upsell Priority]],"  ",TEXT(Sales[[#This Row],[Current Upsell $]],"$#"))," ")</f>
        <v xml:space="preserve"> </v>
      </c>
      <c r="T566" s="3"/>
      <c r="U566" s="1"/>
    </row>
    <row r="567" spans="1:21" x14ac:dyDescent="0.3">
      <c r="A567">
        <v>100045</v>
      </c>
      <c r="B567" t="s">
        <v>1</v>
      </c>
      <c r="D567" s="1"/>
      <c r="E567" s="1"/>
      <c r="F567" s="3">
        <v>9</v>
      </c>
      <c r="G567" s="3">
        <v>10</v>
      </c>
      <c r="H567" s="1">
        <v>43983</v>
      </c>
      <c r="I567" s="1">
        <v>44378</v>
      </c>
      <c r="J567">
        <v>13</v>
      </c>
      <c r="K567">
        <v>0</v>
      </c>
      <c r="L567" s="1">
        <v>44136</v>
      </c>
      <c r="M567" s="3">
        <f>IF(Sales[[#This Row],[Sales Amount]] = 0, 0,N567 / F567)</f>
        <v>25</v>
      </c>
      <c r="N567" s="3">
        <v>225</v>
      </c>
      <c r="O567" s="3" t="str" cm="1">
        <f t="array" ref="O567" xml:space="preserve"> _xlfn.SWITCH(Sales[[#This Row],[Subscription Type]],"Basic", "10",,"Premium","10","Business","25","Enterprise","27")</f>
        <v>27</v>
      </c>
      <c r="P567" s="3">
        <f xml:space="preserve"> IF(Sales[[#This Row],[Number of Users]]-Sales[[#This Row],[Licenses Bought]] &gt; 0,Sales[[#This Row],[Number of Users]]-Sales[[#This Row],[Licenses Bought]],0)</f>
        <v>1</v>
      </c>
      <c r="Q567" s="3">
        <f>IF(Sales[[#This Row],[Sales Month]]=MAX(Sales[Sales Month]),Sales[[#This Row],[Upsell $ Per Non-Paying User]]*Sales[[#This Row],[Non-Paying Users]],0)</f>
        <v>0</v>
      </c>
      <c r="R567" s="3" t="str" cm="1">
        <f t="array" ref="R567" xml:space="preserve"> _xlfn.IFS(Sales[[#This Row],[Current Upsell $]]=0," ",Sales[[#This Row],[Current Upsell $]]&gt;=400,"high",Sales[[#This Row],[Current Upsell $]]&gt;=100,"medium",Sales[[#This Row],[Current Upsell $]]&lt;100,"low")</f>
        <v xml:space="preserve"> </v>
      </c>
      <c r="S567" s="3" t="str">
        <f xml:space="preserve"> IF(Sales[[#This Row],[Current Upsell $]]&gt;0,_xlfn.CONCAT(Sales[[#This Row],[Subscription Type]],"  ",Sales[[#This Row],[Upsell Priority]],"  ",TEXT(Sales[[#This Row],[Current Upsell $]],"$#"))," ")</f>
        <v xml:space="preserve"> </v>
      </c>
      <c r="T567" s="3"/>
      <c r="U567" s="1"/>
    </row>
    <row r="568" spans="1:21" x14ac:dyDescent="0.3">
      <c r="A568">
        <v>100045</v>
      </c>
      <c r="B568" t="s">
        <v>1</v>
      </c>
      <c r="D568" s="1"/>
      <c r="E568" s="1"/>
      <c r="F568" s="3">
        <v>9</v>
      </c>
      <c r="G568" s="3">
        <v>11</v>
      </c>
      <c r="H568" s="1">
        <v>43983</v>
      </c>
      <c r="I568" s="1">
        <v>44378</v>
      </c>
      <c r="J568">
        <v>13</v>
      </c>
      <c r="K568">
        <v>0</v>
      </c>
      <c r="L568" s="1">
        <v>44166</v>
      </c>
      <c r="M568" s="3">
        <f>IF(Sales[[#This Row],[Sales Amount]] = 0, 0,N568 / F568)</f>
        <v>25</v>
      </c>
      <c r="N568" s="3">
        <v>225</v>
      </c>
      <c r="O568" s="3" t="str" cm="1">
        <f t="array" ref="O568" xml:space="preserve"> _xlfn.SWITCH(Sales[[#This Row],[Subscription Type]],"Basic", "10",,"Premium","10","Business","25","Enterprise","27")</f>
        <v>27</v>
      </c>
      <c r="P568" s="3">
        <f xml:space="preserve"> IF(Sales[[#This Row],[Number of Users]]-Sales[[#This Row],[Licenses Bought]] &gt; 0,Sales[[#This Row],[Number of Users]]-Sales[[#This Row],[Licenses Bought]],0)</f>
        <v>2</v>
      </c>
      <c r="Q568" s="3">
        <f>IF(Sales[[#This Row],[Sales Month]]=MAX(Sales[Sales Month]),Sales[[#This Row],[Upsell $ Per Non-Paying User]]*Sales[[#This Row],[Non-Paying Users]],0)</f>
        <v>0</v>
      </c>
      <c r="R568" s="3" t="str" cm="1">
        <f t="array" ref="R568" xml:space="preserve"> _xlfn.IFS(Sales[[#This Row],[Current Upsell $]]=0," ",Sales[[#This Row],[Current Upsell $]]&gt;=400,"high",Sales[[#This Row],[Current Upsell $]]&gt;=100,"medium",Sales[[#This Row],[Current Upsell $]]&lt;100,"low")</f>
        <v xml:space="preserve"> </v>
      </c>
      <c r="S568" s="3" t="str">
        <f xml:space="preserve"> IF(Sales[[#This Row],[Current Upsell $]]&gt;0,_xlfn.CONCAT(Sales[[#This Row],[Subscription Type]],"  ",Sales[[#This Row],[Upsell Priority]],"  ",TEXT(Sales[[#This Row],[Current Upsell $]],"$#"))," ")</f>
        <v xml:space="preserve"> </v>
      </c>
      <c r="T568" s="3"/>
      <c r="U568" s="1"/>
    </row>
    <row r="569" spans="1:21" x14ac:dyDescent="0.3">
      <c r="A569">
        <v>100045</v>
      </c>
      <c r="B569" t="s">
        <v>1</v>
      </c>
      <c r="D569" s="1"/>
      <c r="E569" s="1"/>
      <c r="F569" s="3">
        <v>9</v>
      </c>
      <c r="G569" s="3">
        <v>11</v>
      </c>
      <c r="H569" s="1">
        <v>43983</v>
      </c>
      <c r="I569" s="1">
        <v>44378</v>
      </c>
      <c r="J569">
        <v>13</v>
      </c>
      <c r="K569">
        <v>0</v>
      </c>
      <c r="L569" s="1">
        <v>44197</v>
      </c>
      <c r="M569" s="3">
        <f>IF(Sales[[#This Row],[Sales Amount]] = 0, 0,N569 / F569)</f>
        <v>25</v>
      </c>
      <c r="N569" s="3">
        <v>225</v>
      </c>
      <c r="O569" s="3" t="str" cm="1">
        <f t="array" ref="O569" xml:space="preserve"> _xlfn.SWITCH(Sales[[#This Row],[Subscription Type]],"Basic", "10",,"Premium","10","Business","25","Enterprise","27")</f>
        <v>27</v>
      </c>
      <c r="P569" s="3">
        <f xml:space="preserve"> IF(Sales[[#This Row],[Number of Users]]-Sales[[#This Row],[Licenses Bought]] &gt; 0,Sales[[#This Row],[Number of Users]]-Sales[[#This Row],[Licenses Bought]],0)</f>
        <v>2</v>
      </c>
      <c r="Q569" s="3">
        <f>IF(Sales[[#This Row],[Sales Month]]=MAX(Sales[Sales Month]),Sales[[#This Row],[Upsell $ Per Non-Paying User]]*Sales[[#This Row],[Non-Paying Users]],0)</f>
        <v>0</v>
      </c>
      <c r="R569" s="3" t="str" cm="1">
        <f t="array" ref="R569" xml:space="preserve"> _xlfn.IFS(Sales[[#This Row],[Current Upsell $]]=0," ",Sales[[#This Row],[Current Upsell $]]&gt;=400,"high",Sales[[#This Row],[Current Upsell $]]&gt;=100,"medium",Sales[[#This Row],[Current Upsell $]]&lt;100,"low")</f>
        <v xml:space="preserve"> </v>
      </c>
      <c r="S569" s="3" t="str">
        <f xml:space="preserve"> IF(Sales[[#This Row],[Current Upsell $]]&gt;0,_xlfn.CONCAT(Sales[[#This Row],[Subscription Type]],"  ",Sales[[#This Row],[Upsell Priority]],"  ",TEXT(Sales[[#This Row],[Current Upsell $]],"$#"))," ")</f>
        <v xml:space="preserve"> </v>
      </c>
      <c r="T569" s="3"/>
      <c r="U569" s="1"/>
    </row>
    <row r="570" spans="1:21" x14ac:dyDescent="0.3">
      <c r="A570">
        <v>100045</v>
      </c>
      <c r="B570" t="s">
        <v>1</v>
      </c>
      <c r="D570" s="1"/>
      <c r="E570" s="1"/>
      <c r="F570" s="3">
        <v>9</v>
      </c>
      <c r="G570" s="3">
        <v>11</v>
      </c>
      <c r="H570" s="1">
        <v>43983</v>
      </c>
      <c r="I570" s="1">
        <v>44378</v>
      </c>
      <c r="J570">
        <v>13</v>
      </c>
      <c r="K570">
        <v>0</v>
      </c>
      <c r="L570" s="1">
        <v>44228</v>
      </c>
      <c r="M570" s="3">
        <f>IF(Sales[[#This Row],[Sales Amount]] = 0, 0,N570 / F570)</f>
        <v>25</v>
      </c>
      <c r="N570" s="3">
        <v>225</v>
      </c>
      <c r="O570" s="3" t="str" cm="1">
        <f t="array" ref="O570" xml:space="preserve"> _xlfn.SWITCH(Sales[[#This Row],[Subscription Type]],"Basic", "10",,"Premium","10","Business","25","Enterprise","27")</f>
        <v>27</v>
      </c>
      <c r="P570" s="3">
        <f xml:space="preserve"> IF(Sales[[#This Row],[Number of Users]]-Sales[[#This Row],[Licenses Bought]] &gt; 0,Sales[[#This Row],[Number of Users]]-Sales[[#This Row],[Licenses Bought]],0)</f>
        <v>2</v>
      </c>
      <c r="Q570" s="3">
        <f>IF(Sales[[#This Row],[Sales Month]]=MAX(Sales[Sales Month]),Sales[[#This Row],[Upsell $ Per Non-Paying User]]*Sales[[#This Row],[Non-Paying Users]],0)</f>
        <v>0</v>
      </c>
      <c r="R570" s="3" t="str" cm="1">
        <f t="array" ref="R570" xml:space="preserve"> _xlfn.IFS(Sales[[#This Row],[Current Upsell $]]=0," ",Sales[[#This Row],[Current Upsell $]]&gt;=400,"high",Sales[[#This Row],[Current Upsell $]]&gt;=100,"medium",Sales[[#This Row],[Current Upsell $]]&lt;100,"low")</f>
        <v xml:space="preserve"> </v>
      </c>
      <c r="S570" s="3" t="str">
        <f xml:space="preserve"> IF(Sales[[#This Row],[Current Upsell $]]&gt;0,_xlfn.CONCAT(Sales[[#This Row],[Subscription Type]],"  ",Sales[[#This Row],[Upsell Priority]],"  ",TEXT(Sales[[#This Row],[Current Upsell $]],"$#"))," ")</f>
        <v xml:space="preserve"> </v>
      </c>
      <c r="T570" s="3"/>
      <c r="U570" s="1"/>
    </row>
    <row r="571" spans="1:21" x14ac:dyDescent="0.3">
      <c r="A571">
        <v>100045</v>
      </c>
      <c r="B571" t="s">
        <v>1</v>
      </c>
      <c r="D571" s="1"/>
      <c r="E571" s="1"/>
      <c r="F571" s="3">
        <v>9</v>
      </c>
      <c r="G571" s="3">
        <v>12</v>
      </c>
      <c r="H571" s="1">
        <v>43983</v>
      </c>
      <c r="I571" s="1">
        <v>44378</v>
      </c>
      <c r="J571">
        <v>13</v>
      </c>
      <c r="K571">
        <v>0</v>
      </c>
      <c r="L571" s="1">
        <v>44256</v>
      </c>
      <c r="M571" s="3">
        <f>IF(Sales[[#This Row],[Sales Amount]] = 0, 0,N571 / F571)</f>
        <v>25</v>
      </c>
      <c r="N571" s="3">
        <v>225</v>
      </c>
      <c r="O571" s="3" t="str" cm="1">
        <f t="array" ref="O571" xml:space="preserve"> _xlfn.SWITCH(Sales[[#This Row],[Subscription Type]],"Basic", "10",,"Premium","10","Business","25","Enterprise","27")</f>
        <v>27</v>
      </c>
      <c r="P571" s="3">
        <f xml:space="preserve"> IF(Sales[[#This Row],[Number of Users]]-Sales[[#This Row],[Licenses Bought]] &gt; 0,Sales[[#This Row],[Number of Users]]-Sales[[#This Row],[Licenses Bought]],0)</f>
        <v>3</v>
      </c>
      <c r="Q571" s="3">
        <f>IF(Sales[[#This Row],[Sales Month]]=MAX(Sales[Sales Month]),Sales[[#This Row],[Upsell $ Per Non-Paying User]]*Sales[[#This Row],[Non-Paying Users]],0)</f>
        <v>0</v>
      </c>
      <c r="R571" s="3" t="str" cm="1">
        <f t="array" ref="R571" xml:space="preserve"> _xlfn.IFS(Sales[[#This Row],[Current Upsell $]]=0," ",Sales[[#This Row],[Current Upsell $]]&gt;=400,"high",Sales[[#This Row],[Current Upsell $]]&gt;=100,"medium",Sales[[#This Row],[Current Upsell $]]&lt;100,"low")</f>
        <v xml:space="preserve"> </v>
      </c>
      <c r="S571" s="3" t="str">
        <f xml:space="preserve"> IF(Sales[[#This Row],[Current Upsell $]]&gt;0,_xlfn.CONCAT(Sales[[#This Row],[Subscription Type]],"  ",Sales[[#This Row],[Upsell Priority]],"  ",TEXT(Sales[[#This Row],[Current Upsell $]],"$#"))," ")</f>
        <v xml:space="preserve"> </v>
      </c>
      <c r="T571" s="3"/>
      <c r="U571" s="1"/>
    </row>
    <row r="572" spans="1:21" x14ac:dyDescent="0.3">
      <c r="A572">
        <v>100045</v>
      </c>
      <c r="B572" t="s">
        <v>1</v>
      </c>
      <c r="D572" s="1"/>
      <c r="E572" s="1"/>
      <c r="F572" s="3">
        <v>9</v>
      </c>
      <c r="G572" s="3">
        <v>9</v>
      </c>
      <c r="H572" s="1">
        <v>43983</v>
      </c>
      <c r="I572" s="1">
        <v>44378</v>
      </c>
      <c r="J572">
        <v>13</v>
      </c>
      <c r="K572">
        <v>0</v>
      </c>
      <c r="L572" s="1">
        <v>44287</v>
      </c>
      <c r="M572" s="3">
        <f>IF(Sales[[#This Row],[Sales Amount]] = 0, 0,N572 / F572)</f>
        <v>25</v>
      </c>
      <c r="N572" s="3">
        <v>225</v>
      </c>
      <c r="O572" s="3" t="str" cm="1">
        <f t="array" ref="O572" xml:space="preserve"> _xlfn.SWITCH(Sales[[#This Row],[Subscription Type]],"Basic", "10",,"Premium","10","Business","25","Enterprise","27")</f>
        <v>27</v>
      </c>
      <c r="P572" s="3">
        <f xml:space="preserve"> IF(Sales[[#This Row],[Number of Users]]-Sales[[#This Row],[Licenses Bought]] &gt; 0,Sales[[#This Row],[Number of Users]]-Sales[[#This Row],[Licenses Bought]],0)</f>
        <v>0</v>
      </c>
      <c r="Q572" s="3">
        <f>IF(Sales[[#This Row],[Sales Month]]=MAX(Sales[Sales Month]),Sales[[#This Row],[Upsell $ Per Non-Paying User]]*Sales[[#This Row],[Non-Paying Users]],0)</f>
        <v>0</v>
      </c>
      <c r="R572" s="3" t="str" cm="1">
        <f t="array" ref="R572" xml:space="preserve"> _xlfn.IFS(Sales[[#This Row],[Current Upsell $]]=0," ",Sales[[#This Row],[Current Upsell $]]&gt;=400,"high",Sales[[#This Row],[Current Upsell $]]&gt;=100,"medium",Sales[[#This Row],[Current Upsell $]]&lt;100,"low")</f>
        <v xml:space="preserve"> </v>
      </c>
      <c r="S572" s="3" t="str">
        <f xml:space="preserve"> IF(Sales[[#This Row],[Current Upsell $]]&gt;0,_xlfn.CONCAT(Sales[[#This Row],[Subscription Type]],"  ",Sales[[#This Row],[Upsell Priority]],"  ",TEXT(Sales[[#This Row],[Current Upsell $]],"$#"))," ")</f>
        <v xml:space="preserve"> </v>
      </c>
      <c r="T572" s="3"/>
      <c r="U572" s="1"/>
    </row>
    <row r="573" spans="1:21" x14ac:dyDescent="0.3">
      <c r="A573">
        <v>100045</v>
      </c>
      <c r="B573" t="s">
        <v>1</v>
      </c>
      <c r="D573" s="1"/>
      <c r="E573" s="1"/>
      <c r="F573" s="3">
        <v>9</v>
      </c>
      <c r="G573" s="3">
        <v>12</v>
      </c>
      <c r="H573" s="1">
        <v>43983</v>
      </c>
      <c r="I573" s="1">
        <v>44378</v>
      </c>
      <c r="J573">
        <v>13</v>
      </c>
      <c r="K573">
        <v>0</v>
      </c>
      <c r="L573" s="1">
        <v>44317</v>
      </c>
      <c r="M573" s="3">
        <f>IF(Sales[[#This Row],[Sales Amount]] = 0, 0,N573 / F573)</f>
        <v>25</v>
      </c>
      <c r="N573" s="3">
        <v>225</v>
      </c>
      <c r="O573" s="3" t="str" cm="1">
        <f t="array" ref="O573" xml:space="preserve"> _xlfn.SWITCH(Sales[[#This Row],[Subscription Type]],"Basic", "10",,"Premium","10","Business","25","Enterprise","27")</f>
        <v>27</v>
      </c>
      <c r="P573" s="3">
        <f xml:space="preserve"> IF(Sales[[#This Row],[Number of Users]]-Sales[[#This Row],[Licenses Bought]] &gt; 0,Sales[[#This Row],[Number of Users]]-Sales[[#This Row],[Licenses Bought]],0)</f>
        <v>3</v>
      </c>
      <c r="Q573" s="3">
        <f>IF(Sales[[#This Row],[Sales Month]]=MAX(Sales[Sales Month]),Sales[[#This Row],[Upsell $ Per Non-Paying User]]*Sales[[#This Row],[Non-Paying Users]],0)</f>
        <v>0</v>
      </c>
      <c r="R573" s="3" t="str" cm="1">
        <f t="array" ref="R573" xml:space="preserve"> _xlfn.IFS(Sales[[#This Row],[Current Upsell $]]=0," ",Sales[[#This Row],[Current Upsell $]]&gt;=400,"high",Sales[[#This Row],[Current Upsell $]]&gt;=100,"medium",Sales[[#This Row],[Current Upsell $]]&lt;100,"low")</f>
        <v xml:space="preserve"> </v>
      </c>
      <c r="S573" s="3" t="str">
        <f xml:space="preserve"> IF(Sales[[#This Row],[Current Upsell $]]&gt;0,_xlfn.CONCAT(Sales[[#This Row],[Subscription Type]],"  ",Sales[[#This Row],[Upsell Priority]],"  ",TEXT(Sales[[#This Row],[Current Upsell $]],"$#"))," ")</f>
        <v xml:space="preserve"> </v>
      </c>
      <c r="T573" s="3"/>
      <c r="U573" s="1"/>
    </row>
    <row r="574" spans="1:21" x14ac:dyDescent="0.3">
      <c r="A574">
        <v>100045</v>
      </c>
      <c r="B574" t="s">
        <v>1</v>
      </c>
      <c r="D574" s="1"/>
      <c r="E574" s="1"/>
      <c r="F574" s="3">
        <v>9</v>
      </c>
      <c r="G574" s="3">
        <v>10</v>
      </c>
      <c r="H574" s="1">
        <v>43983</v>
      </c>
      <c r="I574" s="1">
        <v>44378</v>
      </c>
      <c r="J574">
        <v>13</v>
      </c>
      <c r="K574">
        <v>0</v>
      </c>
      <c r="L574" s="1">
        <v>44348</v>
      </c>
      <c r="M574" s="3">
        <f>IF(Sales[[#This Row],[Sales Amount]] = 0, 0,N574 / F574)</f>
        <v>25</v>
      </c>
      <c r="N574" s="3">
        <v>225</v>
      </c>
      <c r="O574" s="3" t="str" cm="1">
        <f t="array" ref="O574" xml:space="preserve"> _xlfn.SWITCH(Sales[[#This Row],[Subscription Type]],"Basic", "10",,"Premium","10","Business","25","Enterprise","27")</f>
        <v>27</v>
      </c>
      <c r="P574" s="3">
        <f xml:space="preserve"> IF(Sales[[#This Row],[Number of Users]]-Sales[[#This Row],[Licenses Bought]] &gt; 0,Sales[[#This Row],[Number of Users]]-Sales[[#This Row],[Licenses Bought]],0)</f>
        <v>1</v>
      </c>
      <c r="Q574" s="3">
        <f>IF(Sales[[#This Row],[Sales Month]]=MAX(Sales[Sales Month]),Sales[[#This Row],[Upsell $ Per Non-Paying User]]*Sales[[#This Row],[Non-Paying Users]],0)</f>
        <v>27</v>
      </c>
      <c r="R574" s="3" t="str" cm="1">
        <f t="array" ref="R574" xml:space="preserve"> _xlfn.IFS(Sales[[#This Row],[Current Upsell $]]=0," ",Sales[[#This Row],[Current Upsell $]]&gt;=400,"high",Sales[[#This Row],[Current Upsell $]]&gt;=100,"medium",Sales[[#This Row],[Current Upsell $]]&lt;100,"low")</f>
        <v>low</v>
      </c>
      <c r="S574" s="3" t="str">
        <f xml:space="preserve"> IF(Sales[[#This Row],[Current Upsell $]]&gt;0,_xlfn.CONCAT(Sales[[#This Row],[Subscription Type]],"  ",Sales[[#This Row],[Upsell Priority]],"  ",TEXT(Sales[[#This Row],[Current Upsell $]],"$#"))," ")</f>
        <v>Business  low  $27</v>
      </c>
      <c r="T574" s="3"/>
      <c r="U574" s="1"/>
    </row>
    <row r="575" spans="1:21" x14ac:dyDescent="0.3">
      <c r="A575">
        <v>100046</v>
      </c>
      <c r="B575" t="s">
        <v>3</v>
      </c>
      <c r="F575" s="3">
        <v>0</v>
      </c>
      <c r="G575" s="3">
        <v>7</v>
      </c>
      <c r="H575" s="1">
        <v>43983</v>
      </c>
      <c r="I575" s="1">
        <v>44044</v>
      </c>
      <c r="J575">
        <v>2</v>
      </c>
      <c r="K575">
        <v>10</v>
      </c>
      <c r="L575" s="1">
        <v>43983</v>
      </c>
      <c r="M575" s="3">
        <f>IF(Sales[[#This Row],[Sales Amount]] = 0, 0,N575 / F575)</f>
        <v>0</v>
      </c>
      <c r="N575" s="3">
        <v>0</v>
      </c>
      <c r="O575" s="3" t="str" cm="1">
        <f t="array" ref="O575" xml:space="preserve"> _xlfn.SWITCH(Sales[[#This Row],[Subscription Type]],"Basic", "10",,"Premium","10","Business","25","Enterprise","27")</f>
        <v>10</v>
      </c>
      <c r="P575" s="3">
        <f xml:space="preserve"> IF(Sales[[#This Row],[Number of Users]]-Sales[[#This Row],[Licenses Bought]] &gt; 0,Sales[[#This Row],[Number of Users]]-Sales[[#This Row],[Licenses Bought]],0)</f>
        <v>7</v>
      </c>
      <c r="Q575" s="3">
        <f>IF(Sales[[#This Row],[Sales Month]]=MAX(Sales[Sales Month]),Sales[[#This Row],[Upsell $ Per Non-Paying User]]*Sales[[#This Row],[Non-Paying Users]],0)</f>
        <v>0</v>
      </c>
      <c r="R575" s="3" t="str" cm="1">
        <f t="array" ref="R575" xml:space="preserve"> _xlfn.IFS(Sales[[#This Row],[Current Upsell $]]=0," ",Sales[[#This Row],[Current Upsell $]]&gt;=400,"high",Sales[[#This Row],[Current Upsell $]]&gt;=100,"medium",Sales[[#This Row],[Current Upsell $]]&lt;100,"low")</f>
        <v xml:space="preserve"> </v>
      </c>
      <c r="S575" s="3" t="str">
        <f xml:space="preserve"> IF(Sales[[#This Row],[Current Upsell $]]&gt;0,_xlfn.CONCAT(Sales[[#This Row],[Subscription Type]],"  ",Sales[[#This Row],[Upsell Priority]],"  ",TEXT(Sales[[#This Row],[Current Upsell $]],"$#"))," ")</f>
        <v xml:space="preserve"> </v>
      </c>
      <c r="T575" s="3"/>
      <c r="U575" s="1"/>
    </row>
    <row r="576" spans="1:21" x14ac:dyDescent="0.3">
      <c r="A576">
        <v>100046</v>
      </c>
      <c r="B576" t="s">
        <v>3</v>
      </c>
      <c r="F576" s="3">
        <v>0</v>
      </c>
      <c r="G576" s="3">
        <v>7</v>
      </c>
      <c r="H576" s="1">
        <v>43983</v>
      </c>
      <c r="I576" s="1">
        <v>44044</v>
      </c>
      <c r="J576">
        <v>2</v>
      </c>
      <c r="K576">
        <v>10</v>
      </c>
      <c r="L576" s="1">
        <v>44013</v>
      </c>
      <c r="M576" s="3">
        <f>IF(Sales[[#This Row],[Sales Amount]] = 0, 0,N576 / F576)</f>
        <v>0</v>
      </c>
      <c r="N576" s="3">
        <v>0</v>
      </c>
      <c r="O576" s="3" t="str" cm="1">
        <f t="array" ref="O576" xml:space="preserve"> _xlfn.SWITCH(Sales[[#This Row],[Subscription Type]],"Basic", "10",,"Premium","10","Business","25","Enterprise","27")</f>
        <v>10</v>
      </c>
      <c r="P576" s="3">
        <f xml:space="preserve"> IF(Sales[[#This Row],[Number of Users]]-Sales[[#This Row],[Licenses Bought]] &gt; 0,Sales[[#This Row],[Number of Users]]-Sales[[#This Row],[Licenses Bought]],0)</f>
        <v>7</v>
      </c>
      <c r="Q576" s="3">
        <f>IF(Sales[[#This Row],[Sales Month]]=MAX(Sales[Sales Month]),Sales[[#This Row],[Upsell $ Per Non-Paying User]]*Sales[[#This Row],[Non-Paying Users]],0)</f>
        <v>0</v>
      </c>
      <c r="R576" s="3" t="str" cm="1">
        <f t="array" ref="R576" xml:space="preserve"> _xlfn.IFS(Sales[[#This Row],[Current Upsell $]]=0," ",Sales[[#This Row],[Current Upsell $]]&gt;=400,"high",Sales[[#This Row],[Current Upsell $]]&gt;=100,"medium",Sales[[#This Row],[Current Upsell $]]&lt;100,"low")</f>
        <v xml:space="preserve"> </v>
      </c>
      <c r="S576" s="3" t="str">
        <f xml:space="preserve"> IF(Sales[[#This Row],[Current Upsell $]]&gt;0,_xlfn.CONCAT(Sales[[#This Row],[Subscription Type]],"  ",Sales[[#This Row],[Upsell Priority]],"  ",TEXT(Sales[[#This Row],[Current Upsell $]],"$#"))," ")</f>
        <v xml:space="preserve"> </v>
      </c>
      <c r="T576" s="3"/>
      <c r="U576" s="1"/>
    </row>
    <row r="577" spans="1:21" x14ac:dyDescent="0.3">
      <c r="A577">
        <v>100046</v>
      </c>
      <c r="B577" t="s">
        <v>3</v>
      </c>
      <c r="F577" s="3">
        <v>0</v>
      </c>
      <c r="G577" s="3">
        <v>7</v>
      </c>
      <c r="H577" s="1">
        <v>43983</v>
      </c>
      <c r="I577" s="1">
        <v>44044</v>
      </c>
      <c r="J577">
        <v>2</v>
      </c>
      <c r="K577">
        <v>10</v>
      </c>
      <c r="L577" s="1">
        <v>44044</v>
      </c>
      <c r="M577" s="3">
        <f>IF(Sales[[#This Row],[Sales Amount]] = 0, 0,N577 / F577)</f>
        <v>0</v>
      </c>
      <c r="N577" s="3">
        <v>0</v>
      </c>
      <c r="O577" s="3" t="str" cm="1">
        <f t="array" ref="O577" xml:space="preserve"> _xlfn.SWITCH(Sales[[#This Row],[Subscription Type]],"Basic", "10",,"Premium","10","Business","25","Enterprise","27")</f>
        <v>10</v>
      </c>
      <c r="P577" s="3">
        <f xml:space="preserve"> IF(Sales[[#This Row],[Number of Users]]-Sales[[#This Row],[Licenses Bought]] &gt; 0,Sales[[#This Row],[Number of Users]]-Sales[[#This Row],[Licenses Bought]],0)</f>
        <v>7</v>
      </c>
      <c r="Q577" s="3">
        <f>IF(Sales[[#This Row],[Sales Month]]=MAX(Sales[Sales Month]),Sales[[#This Row],[Upsell $ Per Non-Paying User]]*Sales[[#This Row],[Non-Paying Users]],0)</f>
        <v>0</v>
      </c>
      <c r="R577" s="3" t="str" cm="1">
        <f t="array" ref="R577" xml:space="preserve"> _xlfn.IFS(Sales[[#This Row],[Current Upsell $]]=0," ",Sales[[#This Row],[Current Upsell $]]&gt;=400,"high",Sales[[#This Row],[Current Upsell $]]&gt;=100,"medium",Sales[[#This Row],[Current Upsell $]]&lt;100,"low")</f>
        <v xml:space="preserve"> </v>
      </c>
      <c r="S577" s="3" t="str">
        <f xml:space="preserve"> IF(Sales[[#This Row],[Current Upsell $]]&gt;0,_xlfn.CONCAT(Sales[[#This Row],[Subscription Type]],"  ",Sales[[#This Row],[Upsell Priority]],"  ",TEXT(Sales[[#This Row],[Current Upsell $]],"$#"))," ")</f>
        <v xml:space="preserve"> </v>
      </c>
      <c r="T577" s="3"/>
      <c r="U577" s="1"/>
    </row>
    <row r="578" spans="1:21" x14ac:dyDescent="0.3">
      <c r="A578">
        <v>100047</v>
      </c>
      <c r="B578" t="s">
        <v>3</v>
      </c>
      <c r="F578" s="3">
        <v>0</v>
      </c>
      <c r="G578" s="3">
        <v>8</v>
      </c>
      <c r="H578" s="1">
        <v>43983</v>
      </c>
      <c r="I578" s="1">
        <v>44197</v>
      </c>
      <c r="J578">
        <v>7</v>
      </c>
      <c r="K578">
        <v>5</v>
      </c>
      <c r="L578" s="1">
        <v>43983</v>
      </c>
      <c r="M578" s="3">
        <f>IF(Sales[[#This Row],[Sales Amount]] = 0, 0,N578 / F578)</f>
        <v>0</v>
      </c>
      <c r="N578" s="3">
        <v>0</v>
      </c>
      <c r="O578" s="3" t="str" cm="1">
        <f t="array" ref="O578" xml:space="preserve"> _xlfn.SWITCH(Sales[[#This Row],[Subscription Type]],"Basic", "10",,"Premium","10","Business","25","Enterprise","27")</f>
        <v>10</v>
      </c>
      <c r="P578" s="3">
        <f xml:space="preserve"> IF(Sales[[#This Row],[Number of Users]]-Sales[[#This Row],[Licenses Bought]] &gt; 0,Sales[[#This Row],[Number of Users]]-Sales[[#This Row],[Licenses Bought]],0)</f>
        <v>8</v>
      </c>
      <c r="Q578" s="3">
        <f>IF(Sales[[#This Row],[Sales Month]]=MAX(Sales[Sales Month]),Sales[[#This Row],[Upsell $ Per Non-Paying User]]*Sales[[#This Row],[Non-Paying Users]],0)</f>
        <v>0</v>
      </c>
      <c r="R578" s="3" t="str" cm="1">
        <f t="array" ref="R578" xml:space="preserve"> _xlfn.IFS(Sales[[#This Row],[Current Upsell $]]=0," ",Sales[[#This Row],[Current Upsell $]]&gt;=400,"high",Sales[[#This Row],[Current Upsell $]]&gt;=100,"medium",Sales[[#This Row],[Current Upsell $]]&lt;100,"low")</f>
        <v xml:space="preserve"> </v>
      </c>
      <c r="S578" s="3" t="str">
        <f xml:space="preserve"> IF(Sales[[#This Row],[Current Upsell $]]&gt;0,_xlfn.CONCAT(Sales[[#This Row],[Subscription Type]],"  ",Sales[[#This Row],[Upsell Priority]],"  ",TEXT(Sales[[#This Row],[Current Upsell $]],"$#"))," ")</f>
        <v xml:space="preserve"> </v>
      </c>
      <c r="T578" s="3"/>
      <c r="U578" s="1"/>
    </row>
    <row r="579" spans="1:21" x14ac:dyDescent="0.3">
      <c r="A579">
        <v>100047</v>
      </c>
      <c r="B579" t="s">
        <v>3</v>
      </c>
      <c r="F579" s="3">
        <v>0</v>
      </c>
      <c r="G579" s="3">
        <v>8</v>
      </c>
      <c r="H579" s="1">
        <v>43983</v>
      </c>
      <c r="I579" s="1">
        <v>44197</v>
      </c>
      <c r="J579">
        <v>7</v>
      </c>
      <c r="K579">
        <v>5</v>
      </c>
      <c r="L579" s="1">
        <v>44013</v>
      </c>
      <c r="M579" s="3">
        <f>IF(Sales[[#This Row],[Sales Amount]] = 0, 0,N579 / F579)</f>
        <v>0</v>
      </c>
      <c r="N579" s="3">
        <v>0</v>
      </c>
      <c r="O579" s="3" t="str" cm="1">
        <f t="array" ref="O579" xml:space="preserve"> _xlfn.SWITCH(Sales[[#This Row],[Subscription Type]],"Basic", "10",,"Premium","10","Business","25","Enterprise","27")</f>
        <v>10</v>
      </c>
      <c r="P579" s="3">
        <f xml:space="preserve"> IF(Sales[[#This Row],[Number of Users]]-Sales[[#This Row],[Licenses Bought]] &gt; 0,Sales[[#This Row],[Number of Users]]-Sales[[#This Row],[Licenses Bought]],0)</f>
        <v>8</v>
      </c>
      <c r="Q579" s="3">
        <f>IF(Sales[[#This Row],[Sales Month]]=MAX(Sales[Sales Month]),Sales[[#This Row],[Upsell $ Per Non-Paying User]]*Sales[[#This Row],[Non-Paying Users]],0)</f>
        <v>0</v>
      </c>
      <c r="R579" s="3" t="str" cm="1">
        <f t="array" ref="R579" xml:space="preserve"> _xlfn.IFS(Sales[[#This Row],[Current Upsell $]]=0," ",Sales[[#This Row],[Current Upsell $]]&gt;=400,"high",Sales[[#This Row],[Current Upsell $]]&gt;=100,"medium",Sales[[#This Row],[Current Upsell $]]&lt;100,"low")</f>
        <v xml:space="preserve"> </v>
      </c>
      <c r="S579" s="3" t="str">
        <f xml:space="preserve"> IF(Sales[[#This Row],[Current Upsell $]]&gt;0,_xlfn.CONCAT(Sales[[#This Row],[Subscription Type]],"  ",Sales[[#This Row],[Upsell Priority]],"  ",TEXT(Sales[[#This Row],[Current Upsell $]],"$#"))," ")</f>
        <v xml:space="preserve"> </v>
      </c>
      <c r="T579" s="3"/>
      <c r="U579" s="1"/>
    </row>
    <row r="580" spans="1:21" x14ac:dyDescent="0.3">
      <c r="A580">
        <v>100047</v>
      </c>
      <c r="B580" t="s">
        <v>3</v>
      </c>
      <c r="F580" s="3">
        <v>0</v>
      </c>
      <c r="G580" s="3">
        <v>8</v>
      </c>
      <c r="H580" s="1">
        <v>43983</v>
      </c>
      <c r="I580" s="1">
        <v>44197</v>
      </c>
      <c r="J580">
        <v>7</v>
      </c>
      <c r="K580">
        <v>5</v>
      </c>
      <c r="L580" s="1">
        <v>44044</v>
      </c>
      <c r="M580" s="3">
        <f>IF(Sales[[#This Row],[Sales Amount]] = 0, 0,N580 / F580)</f>
        <v>0</v>
      </c>
      <c r="N580" s="3">
        <v>0</v>
      </c>
      <c r="O580" s="3" t="str" cm="1">
        <f t="array" ref="O580" xml:space="preserve"> _xlfn.SWITCH(Sales[[#This Row],[Subscription Type]],"Basic", "10",,"Premium","10","Business","25","Enterprise","27")</f>
        <v>10</v>
      </c>
      <c r="P580" s="3">
        <f xml:space="preserve"> IF(Sales[[#This Row],[Number of Users]]-Sales[[#This Row],[Licenses Bought]] &gt; 0,Sales[[#This Row],[Number of Users]]-Sales[[#This Row],[Licenses Bought]],0)</f>
        <v>8</v>
      </c>
      <c r="Q580" s="3">
        <f>IF(Sales[[#This Row],[Sales Month]]=MAX(Sales[Sales Month]),Sales[[#This Row],[Upsell $ Per Non-Paying User]]*Sales[[#This Row],[Non-Paying Users]],0)</f>
        <v>0</v>
      </c>
      <c r="R580" s="3" t="str" cm="1">
        <f t="array" ref="R580" xml:space="preserve"> _xlfn.IFS(Sales[[#This Row],[Current Upsell $]]=0," ",Sales[[#This Row],[Current Upsell $]]&gt;=400,"high",Sales[[#This Row],[Current Upsell $]]&gt;=100,"medium",Sales[[#This Row],[Current Upsell $]]&lt;100,"low")</f>
        <v xml:space="preserve"> </v>
      </c>
      <c r="S580" s="3" t="str">
        <f xml:space="preserve"> IF(Sales[[#This Row],[Current Upsell $]]&gt;0,_xlfn.CONCAT(Sales[[#This Row],[Subscription Type]],"  ",Sales[[#This Row],[Upsell Priority]],"  ",TEXT(Sales[[#This Row],[Current Upsell $]],"$#"))," ")</f>
        <v xml:space="preserve"> </v>
      </c>
      <c r="T580" s="3"/>
      <c r="U580" s="1"/>
    </row>
    <row r="581" spans="1:21" x14ac:dyDescent="0.3">
      <c r="A581">
        <v>100047</v>
      </c>
      <c r="B581" t="s">
        <v>3</v>
      </c>
      <c r="F581" s="3">
        <v>0</v>
      </c>
      <c r="G581" s="3">
        <v>6</v>
      </c>
      <c r="H581" s="1">
        <v>43983</v>
      </c>
      <c r="I581" s="1">
        <v>44197</v>
      </c>
      <c r="J581">
        <v>7</v>
      </c>
      <c r="K581">
        <v>5</v>
      </c>
      <c r="L581" s="1">
        <v>44075</v>
      </c>
      <c r="M581" s="3">
        <f>IF(Sales[[#This Row],[Sales Amount]] = 0, 0,N581 / F581)</f>
        <v>0</v>
      </c>
      <c r="N581" s="3">
        <v>0</v>
      </c>
      <c r="O581" s="3" t="str" cm="1">
        <f t="array" ref="O581" xml:space="preserve"> _xlfn.SWITCH(Sales[[#This Row],[Subscription Type]],"Basic", "10",,"Premium","10","Business","25","Enterprise","27")</f>
        <v>10</v>
      </c>
      <c r="P581" s="3">
        <f xml:space="preserve"> IF(Sales[[#This Row],[Number of Users]]-Sales[[#This Row],[Licenses Bought]] &gt; 0,Sales[[#This Row],[Number of Users]]-Sales[[#This Row],[Licenses Bought]],0)</f>
        <v>6</v>
      </c>
      <c r="Q581" s="3">
        <f>IF(Sales[[#This Row],[Sales Month]]=MAX(Sales[Sales Month]),Sales[[#This Row],[Upsell $ Per Non-Paying User]]*Sales[[#This Row],[Non-Paying Users]],0)</f>
        <v>0</v>
      </c>
      <c r="R581" s="3" t="str" cm="1">
        <f t="array" ref="R581" xml:space="preserve"> _xlfn.IFS(Sales[[#This Row],[Current Upsell $]]=0," ",Sales[[#This Row],[Current Upsell $]]&gt;=400,"high",Sales[[#This Row],[Current Upsell $]]&gt;=100,"medium",Sales[[#This Row],[Current Upsell $]]&lt;100,"low")</f>
        <v xml:space="preserve"> </v>
      </c>
      <c r="S581" s="3" t="str">
        <f xml:space="preserve"> IF(Sales[[#This Row],[Current Upsell $]]&gt;0,_xlfn.CONCAT(Sales[[#This Row],[Subscription Type]],"  ",Sales[[#This Row],[Upsell Priority]],"  ",TEXT(Sales[[#This Row],[Current Upsell $]],"$#"))," ")</f>
        <v xml:space="preserve"> </v>
      </c>
      <c r="T581" s="3"/>
      <c r="U581" s="1"/>
    </row>
    <row r="582" spans="1:21" x14ac:dyDescent="0.3">
      <c r="A582">
        <v>100047</v>
      </c>
      <c r="B582" t="s">
        <v>3</v>
      </c>
      <c r="F582" s="3">
        <v>0</v>
      </c>
      <c r="G582" s="3">
        <v>8</v>
      </c>
      <c r="H582" s="1">
        <v>43983</v>
      </c>
      <c r="I582" s="1">
        <v>44197</v>
      </c>
      <c r="J582">
        <v>7</v>
      </c>
      <c r="K582">
        <v>5</v>
      </c>
      <c r="L582" s="1">
        <v>44105</v>
      </c>
      <c r="M582" s="3">
        <f>IF(Sales[[#This Row],[Sales Amount]] = 0, 0,N582 / F582)</f>
        <v>0</v>
      </c>
      <c r="N582" s="3">
        <v>0</v>
      </c>
      <c r="O582" s="3" t="str" cm="1">
        <f t="array" ref="O582" xml:space="preserve"> _xlfn.SWITCH(Sales[[#This Row],[Subscription Type]],"Basic", "10",,"Premium","10","Business","25","Enterprise","27")</f>
        <v>10</v>
      </c>
      <c r="P582" s="3">
        <f xml:space="preserve"> IF(Sales[[#This Row],[Number of Users]]-Sales[[#This Row],[Licenses Bought]] &gt; 0,Sales[[#This Row],[Number of Users]]-Sales[[#This Row],[Licenses Bought]],0)</f>
        <v>8</v>
      </c>
      <c r="Q582" s="3">
        <f>IF(Sales[[#This Row],[Sales Month]]=MAX(Sales[Sales Month]),Sales[[#This Row],[Upsell $ Per Non-Paying User]]*Sales[[#This Row],[Non-Paying Users]],0)</f>
        <v>0</v>
      </c>
      <c r="R582" s="3" t="str" cm="1">
        <f t="array" ref="R582" xml:space="preserve"> _xlfn.IFS(Sales[[#This Row],[Current Upsell $]]=0," ",Sales[[#This Row],[Current Upsell $]]&gt;=400,"high",Sales[[#This Row],[Current Upsell $]]&gt;=100,"medium",Sales[[#This Row],[Current Upsell $]]&lt;100,"low")</f>
        <v xml:space="preserve"> </v>
      </c>
      <c r="S582" s="3" t="str">
        <f xml:space="preserve"> IF(Sales[[#This Row],[Current Upsell $]]&gt;0,_xlfn.CONCAT(Sales[[#This Row],[Subscription Type]],"  ",Sales[[#This Row],[Upsell Priority]],"  ",TEXT(Sales[[#This Row],[Current Upsell $]],"$#"))," ")</f>
        <v xml:space="preserve"> </v>
      </c>
      <c r="T582" s="3"/>
      <c r="U582" s="1"/>
    </row>
    <row r="583" spans="1:21" x14ac:dyDescent="0.3">
      <c r="A583">
        <v>100047</v>
      </c>
      <c r="B583" t="s">
        <v>3</v>
      </c>
      <c r="F583" s="3">
        <v>0</v>
      </c>
      <c r="G583" s="3">
        <v>8</v>
      </c>
      <c r="H583" s="1">
        <v>43983</v>
      </c>
      <c r="I583" s="1">
        <v>44197</v>
      </c>
      <c r="J583">
        <v>7</v>
      </c>
      <c r="K583">
        <v>5</v>
      </c>
      <c r="L583" s="1">
        <v>44136</v>
      </c>
      <c r="M583" s="3">
        <f>IF(Sales[[#This Row],[Sales Amount]] = 0, 0,N583 / F583)</f>
        <v>0</v>
      </c>
      <c r="N583" s="3">
        <v>0</v>
      </c>
      <c r="O583" s="3" t="str" cm="1">
        <f t="array" ref="O583" xml:space="preserve"> _xlfn.SWITCH(Sales[[#This Row],[Subscription Type]],"Basic", "10",,"Premium","10","Business","25","Enterprise","27")</f>
        <v>10</v>
      </c>
      <c r="P583" s="3">
        <f xml:space="preserve"> IF(Sales[[#This Row],[Number of Users]]-Sales[[#This Row],[Licenses Bought]] &gt; 0,Sales[[#This Row],[Number of Users]]-Sales[[#This Row],[Licenses Bought]],0)</f>
        <v>8</v>
      </c>
      <c r="Q583" s="3">
        <f>IF(Sales[[#This Row],[Sales Month]]=MAX(Sales[Sales Month]),Sales[[#This Row],[Upsell $ Per Non-Paying User]]*Sales[[#This Row],[Non-Paying Users]],0)</f>
        <v>0</v>
      </c>
      <c r="R583" s="3" t="str" cm="1">
        <f t="array" ref="R583" xml:space="preserve"> _xlfn.IFS(Sales[[#This Row],[Current Upsell $]]=0," ",Sales[[#This Row],[Current Upsell $]]&gt;=400,"high",Sales[[#This Row],[Current Upsell $]]&gt;=100,"medium",Sales[[#This Row],[Current Upsell $]]&lt;100,"low")</f>
        <v xml:space="preserve"> </v>
      </c>
      <c r="S583" s="3" t="str">
        <f xml:space="preserve"> IF(Sales[[#This Row],[Current Upsell $]]&gt;0,_xlfn.CONCAT(Sales[[#This Row],[Subscription Type]],"  ",Sales[[#This Row],[Upsell Priority]],"  ",TEXT(Sales[[#This Row],[Current Upsell $]],"$#"))," ")</f>
        <v xml:space="preserve"> </v>
      </c>
      <c r="T583" s="3"/>
      <c r="U583" s="1"/>
    </row>
    <row r="584" spans="1:21" x14ac:dyDescent="0.3">
      <c r="A584">
        <v>100047</v>
      </c>
      <c r="B584" t="s">
        <v>3</v>
      </c>
      <c r="F584" s="3">
        <v>0</v>
      </c>
      <c r="G584" s="3">
        <v>9</v>
      </c>
      <c r="H584" s="1">
        <v>43983</v>
      </c>
      <c r="I584" s="1">
        <v>44197</v>
      </c>
      <c r="J584">
        <v>7</v>
      </c>
      <c r="K584">
        <v>5</v>
      </c>
      <c r="L584" s="1">
        <v>44166</v>
      </c>
      <c r="M584" s="3">
        <f>IF(Sales[[#This Row],[Sales Amount]] = 0, 0,N584 / F584)</f>
        <v>0</v>
      </c>
      <c r="N584" s="3">
        <v>0</v>
      </c>
      <c r="O584" s="3" t="str" cm="1">
        <f t="array" ref="O584" xml:space="preserve"> _xlfn.SWITCH(Sales[[#This Row],[Subscription Type]],"Basic", "10",,"Premium","10","Business","25","Enterprise","27")</f>
        <v>10</v>
      </c>
      <c r="P584" s="3">
        <f xml:space="preserve"> IF(Sales[[#This Row],[Number of Users]]-Sales[[#This Row],[Licenses Bought]] &gt; 0,Sales[[#This Row],[Number of Users]]-Sales[[#This Row],[Licenses Bought]],0)</f>
        <v>9</v>
      </c>
      <c r="Q584" s="3">
        <f>IF(Sales[[#This Row],[Sales Month]]=MAX(Sales[Sales Month]),Sales[[#This Row],[Upsell $ Per Non-Paying User]]*Sales[[#This Row],[Non-Paying Users]],0)</f>
        <v>0</v>
      </c>
      <c r="R584" s="3" t="str" cm="1">
        <f t="array" ref="R584" xml:space="preserve"> _xlfn.IFS(Sales[[#This Row],[Current Upsell $]]=0," ",Sales[[#This Row],[Current Upsell $]]&gt;=400,"high",Sales[[#This Row],[Current Upsell $]]&gt;=100,"medium",Sales[[#This Row],[Current Upsell $]]&lt;100,"low")</f>
        <v xml:space="preserve"> </v>
      </c>
      <c r="S584" s="3" t="str">
        <f xml:space="preserve"> IF(Sales[[#This Row],[Current Upsell $]]&gt;0,_xlfn.CONCAT(Sales[[#This Row],[Subscription Type]],"  ",Sales[[#This Row],[Upsell Priority]],"  ",TEXT(Sales[[#This Row],[Current Upsell $]],"$#"))," ")</f>
        <v xml:space="preserve"> </v>
      </c>
      <c r="T584" s="3"/>
      <c r="U584" s="1"/>
    </row>
    <row r="585" spans="1:21" x14ac:dyDescent="0.3">
      <c r="A585">
        <v>100047</v>
      </c>
      <c r="B585" t="s">
        <v>3</v>
      </c>
      <c r="F585" s="3">
        <v>0</v>
      </c>
      <c r="G585" s="3">
        <v>8</v>
      </c>
      <c r="H585" s="1">
        <v>43983</v>
      </c>
      <c r="I585" s="1">
        <v>44197</v>
      </c>
      <c r="J585">
        <v>7</v>
      </c>
      <c r="K585">
        <v>5</v>
      </c>
      <c r="L585" s="1">
        <v>44197</v>
      </c>
      <c r="M585" s="3">
        <f>IF(Sales[[#This Row],[Sales Amount]] = 0, 0,N585 / F585)</f>
        <v>0</v>
      </c>
      <c r="N585" s="3">
        <v>0</v>
      </c>
      <c r="O585" s="3" t="str" cm="1">
        <f t="array" ref="O585" xml:space="preserve"> _xlfn.SWITCH(Sales[[#This Row],[Subscription Type]],"Basic", "10",,"Premium","10","Business","25","Enterprise","27")</f>
        <v>10</v>
      </c>
      <c r="P585" s="3">
        <f xml:space="preserve"> IF(Sales[[#This Row],[Number of Users]]-Sales[[#This Row],[Licenses Bought]] &gt; 0,Sales[[#This Row],[Number of Users]]-Sales[[#This Row],[Licenses Bought]],0)</f>
        <v>8</v>
      </c>
      <c r="Q585" s="3">
        <f>IF(Sales[[#This Row],[Sales Month]]=MAX(Sales[Sales Month]),Sales[[#This Row],[Upsell $ Per Non-Paying User]]*Sales[[#This Row],[Non-Paying Users]],0)</f>
        <v>0</v>
      </c>
      <c r="R585" s="3" t="str" cm="1">
        <f t="array" ref="R585" xml:space="preserve"> _xlfn.IFS(Sales[[#This Row],[Current Upsell $]]=0," ",Sales[[#This Row],[Current Upsell $]]&gt;=400,"high",Sales[[#This Row],[Current Upsell $]]&gt;=100,"medium",Sales[[#This Row],[Current Upsell $]]&lt;100,"low")</f>
        <v xml:space="preserve"> </v>
      </c>
      <c r="S585" s="3" t="str">
        <f xml:space="preserve"> IF(Sales[[#This Row],[Current Upsell $]]&gt;0,_xlfn.CONCAT(Sales[[#This Row],[Subscription Type]],"  ",Sales[[#This Row],[Upsell Priority]],"  ",TEXT(Sales[[#This Row],[Current Upsell $]],"$#"))," ")</f>
        <v xml:space="preserve"> </v>
      </c>
      <c r="T585" s="3"/>
      <c r="U585" s="1"/>
    </row>
    <row r="586" spans="1:21" x14ac:dyDescent="0.3">
      <c r="A586">
        <v>100048</v>
      </c>
      <c r="B586" t="s">
        <v>3</v>
      </c>
      <c r="D586" s="1"/>
      <c r="E586" s="1"/>
      <c r="F586" s="3">
        <v>0</v>
      </c>
      <c r="G586" s="3">
        <v>8</v>
      </c>
      <c r="H586" s="1">
        <v>43983</v>
      </c>
      <c r="I586" s="1">
        <v>44378</v>
      </c>
      <c r="J586">
        <v>13</v>
      </c>
      <c r="K586">
        <v>0</v>
      </c>
      <c r="L586" s="1">
        <v>43983</v>
      </c>
      <c r="M586" s="3">
        <f>IF(Sales[[#This Row],[Sales Amount]] = 0, 0,N586 / F586)</f>
        <v>0</v>
      </c>
      <c r="N586" s="3">
        <v>0</v>
      </c>
      <c r="O586" s="3" t="str" cm="1">
        <f t="array" ref="O586" xml:space="preserve"> _xlfn.SWITCH(Sales[[#This Row],[Subscription Type]],"Basic", "10",,"Premium","10","Business","25","Enterprise","27")</f>
        <v>10</v>
      </c>
      <c r="P586" s="3">
        <f xml:space="preserve"> IF(Sales[[#This Row],[Number of Users]]-Sales[[#This Row],[Licenses Bought]] &gt; 0,Sales[[#This Row],[Number of Users]]-Sales[[#This Row],[Licenses Bought]],0)</f>
        <v>8</v>
      </c>
      <c r="Q586" s="3">
        <f>IF(Sales[[#This Row],[Sales Month]]=MAX(Sales[Sales Month]),Sales[[#This Row],[Upsell $ Per Non-Paying User]]*Sales[[#This Row],[Non-Paying Users]],0)</f>
        <v>0</v>
      </c>
      <c r="R586" s="3" t="str" cm="1">
        <f t="array" ref="R586" xml:space="preserve"> _xlfn.IFS(Sales[[#This Row],[Current Upsell $]]=0," ",Sales[[#This Row],[Current Upsell $]]&gt;=400,"high",Sales[[#This Row],[Current Upsell $]]&gt;=100,"medium",Sales[[#This Row],[Current Upsell $]]&lt;100,"low")</f>
        <v xml:space="preserve"> </v>
      </c>
      <c r="S586" s="3" t="str">
        <f xml:space="preserve"> IF(Sales[[#This Row],[Current Upsell $]]&gt;0,_xlfn.CONCAT(Sales[[#This Row],[Subscription Type]],"  ",Sales[[#This Row],[Upsell Priority]],"  ",TEXT(Sales[[#This Row],[Current Upsell $]],"$#"))," ")</f>
        <v xml:space="preserve"> </v>
      </c>
      <c r="T586" s="3"/>
      <c r="U586" s="1"/>
    </row>
    <row r="587" spans="1:21" x14ac:dyDescent="0.3">
      <c r="A587">
        <v>100048</v>
      </c>
      <c r="B587" t="s">
        <v>0</v>
      </c>
      <c r="D587" s="1"/>
      <c r="E587" s="1"/>
      <c r="F587" s="3">
        <v>4</v>
      </c>
      <c r="G587" s="3">
        <v>7</v>
      </c>
      <c r="H587" s="1">
        <v>43983</v>
      </c>
      <c r="I587" s="1">
        <v>44378</v>
      </c>
      <c r="J587">
        <v>13</v>
      </c>
      <c r="K587">
        <v>0</v>
      </c>
      <c r="L587" s="1">
        <v>44013</v>
      </c>
      <c r="M587" s="3">
        <f>IF(Sales[[#This Row],[Sales Amount]] = 0, 0,N587 / F587)</f>
        <v>10</v>
      </c>
      <c r="N587" s="3">
        <v>40</v>
      </c>
      <c r="O587" s="3" t="str" cm="1">
        <f t="array" ref="O587" xml:space="preserve"> _xlfn.SWITCH(Sales[[#This Row],[Subscription Type]],"Basic", "10",,"Premium","10","Business","25","Enterprise","27")</f>
        <v>27</v>
      </c>
      <c r="P587" s="3">
        <f xml:space="preserve"> IF(Sales[[#This Row],[Number of Users]]-Sales[[#This Row],[Licenses Bought]] &gt; 0,Sales[[#This Row],[Number of Users]]-Sales[[#This Row],[Licenses Bought]],0)</f>
        <v>3</v>
      </c>
      <c r="Q587" s="3">
        <f>IF(Sales[[#This Row],[Sales Month]]=MAX(Sales[Sales Month]),Sales[[#This Row],[Upsell $ Per Non-Paying User]]*Sales[[#This Row],[Non-Paying Users]],0)</f>
        <v>0</v>
      </c>
      <c r="R587" s="3" t="str" cm="1">
        <f t="array" ref="R587" xml:space="preserve"> _xlfn.IFS(Sales[[#This Row],[Current Upsell $]]=0," ",Sales[[#This Row],[Current Upsell $]]&gt;=400,"high",Sales[[#This Row],[Current Upsell $]]&gt;=100,"medium",Sales[[#This Row],[Current Upsell $]]&lt;100,"low")</f>
        <v xml:space="preserve"> </v>
      </c>
      <c r="S587" s="3" t="str">
        <f xml:space="preserve"> IF(Sales[[#This Row],[Current Upsell $]]&gt;0,_xlfn.CONCAT(Sales[[#This Row],[Subscription Type]],"  ",Sales[[#This Row],[Upsell Priority]],"  ",TEXT(Sales[[#This Row],[Current Upsell $]],"$#"))," ")</f>
        <v xml:space="preserve"> </v>
      </c>
      <c r="T587" s="3"/>
      <c r="U587" s="1"/>
    </row>
    <row r="588" spans="1:21" x14ac:dyDescent="0.3">
      <c r="A588">
        <v>100048</v>
      </c>
      <c r="B588" t="s">
        <v>0</v>
      </c>
      <c r="D588" s="1"/>
      <c r="E588" s="1"/>
      <c r="F588" s="3">
        <v>4</v>
      </c>
      <c r="G588" s="3">
        <v>9</v>
      </c>
      <c r="H588" s="1">
        <v>43983</v>
      </c>
      <c r="I588" s="1">
        <v>44378</v>
      </c>
      <c r="J588">
        <v>13</v>
      </c>
      <c r="K588">
        <v>0</v>
      </c>
      <c r="L588" s="1">
        <v>44044</v>
      </c>
      <c r="M588" s="3">
        <f>IF(Sales[[#This Row],[Sales Amount]] = 0, 0,N588 / F588)</f>
        <v>10</v>
      </c>
      <c r="N588" s="3">
        <v>40</v>
      </c>
      <c r="O588" s="3" t="str" cm="1">
        <f t="array" ref="O588" xml:space="preserve"> _xlfn.SWITCH(Sales[[#This Row],[Subscription Type]],"Basic", "10",,"Premium","10","Business","25","Enterprise","27")</f>
        <v>27</v>
      </c>
      <c r="P588" s="3">
        <f xml:space="preserve"> IF(Sales[[#This Row],[Number of Users]]-Sales[[#This Row],[Licenses Bought]] &gt; 0,Sales[[#This Row],[Number of Users]]-Sales[[#This Row],[Licenses Bought]],0)</f>
        <v>5</v>
      </c>
      <c r="Q588" s="3">
        <f>IF(Sales[[#This Row],[Sales Month]]=MAX(Sales[Sales Month]),Sales[[#This Row],[Upsell $ Per Non-Paying User]]*Sales[[#This Row],[Non-Paying Users]],0)</f>
        <v>0</v>
      </c>
      <c r="R588" s="3" t="str" cm="1">
        <f t="array" ref="R588" xml:space="preserve"> _xlfn.IFS(Sales[[#This Row],[Current Upsell $]]=0," ",Sales[[#This Row],[Current Upsell $]]&gt;=400,"high",Sales[[#This Row],[Current Upsell $]]&gt;=100,"medium",Sales[[#This Row],[Current Upsell $]]&lt;100,"low")</f>
        <v xml:space="preserve"> </v>
      </c>
      <c r="S588" s="3" t="str">
        <f xml:space="preserve"> IF(Sales[[#This Row],[Current Upsell $]]&gt;0,_xlfn.CONCAT(Sales[[#This Row],[Subscription Type]],"  ",Sales[[#This Row],[Upsell Priority]],"  ",TEXT(Sales[[#This Row],[Current Upsell $]],"$#"))," ")</f>
        <v xml:space="preserve"> </v>
      </c>
      <c r="T588" s="3"/>
      <c r="U588" s="1"/>
    </row>
    <row r="589" spans="1:21" x14ac:dyDescent="0.3">
      <c r="A589">
        <v>100048</v>
      </c>
      <c r="B589" t="s">
        <v>0</v>
      </c>
      <c r="D589" s="1"/>
      <c r="E589" s="1"/>
      <c r="F589" s="3">
        <v>6</v>
      </c>
      <c r="G589" s="3">
        <v>9</v>
      </c>
      <c r="H589" s="1">
        <v>43983</v>
      </c>
      <c r="I589" s="1">
        <v>44378</v>
      </c>
      <c r="J589">
        <v>13</v>
      </c>
      <c r="K589">
        <v>0</v>
      </c>
      <c r="L589" s="1">
        <v>44075</v>
      </c>
      <c r="M589" s="3">
        <f>IF(Sales[[#This Row],[Sales Amount]] = 0, 0,N589 / F589)</f>
        <v>10</v>
      </c>
      <c r="N589" s="3">
        <v>60</v>
      </c>
      <c r="O589" s="3" t="str" cm="1">
        <f t="array" ref="O589" xml:space="preserve"> _xlfn.SWITCH(Sales[[#This Row],[Subscription Type]],"Basic", "10",,"Premium","10","Business","25","Enterprise","27")</f>
        <v>27</v>
      </c>
      <c r="P589" s="3">
        <f xml:space="preserve"> IF(Sales[[#This Row],[Number of Users]]-Sales[[#This Row],[Licenses Bought]] &gt; 0,Sales[[#This Row],[Number of Users]]-Sales[[#This Row],[Licenses Bought]],0)</f>
        <v>3</v>
      </c>
      <c r="Q589" s="3">
        <f>IF(Sales[[#This Row],[Sales Month]]=MAX(Sales[Sales Month]),Sales[[#This Row],[Upsell $ Per Non-Paying User]]*Sales[[#This Row],[Non-Paying Users]],0)</f>
        <v>0</v>
      </c>
      <c r="R589" s="3" t="str" cm="1">
        <f t="array" ref="R589" xml:space="preserve"> _xlfn.IFS(Sales[[#This Row],[Current Upsell $]]=0," ",Sales[[#This Row],[Current Upsell $]]&gt;=400,"high",Sales[[#This Row],[Current Upsell $]]&gt;=100,"medium",Sales[[#This Row],[Current Upsell $]]&lt;100,"low")</f>
        <v xml:space="preserve"> </v>
      </c>
      <c r="S589" s="3" t="str">
        <f xml:space="preserve"> IF(Sales[[#This Row],[Current Upsell $]]&gt;0,_xlfn.CONCAT(Sales[[#This Row],[Subscription Type]],"  ",Sales[[#This Row],[Upsell Priority]],"  ",TEXT(Sales[[#This Row],[Current Upsell $]],"$#"))," ")</f>
        <v xml:space="preserve"> </v>
      </c>
      <c r="T589" s="3"/>
      <c r="U589" s="1"/>
    </row>
    <row r="590" spans="1:21" x14ac:dyDescent="0.3">
      <c r="A590">
        <v>100048</v>
      </c>
      <c r="B590" t="s">
        <v>0</v>
      </c>
      <c r="D590" s="1"/>
      <c r="E590" s="1"/>
      <c r="F590" s="3">
        <v>6</v>
      </c>
      <c r="G590" s="3">
        <v>8</v>
      </c>
      <c r="H590" s="1">
        <v>43983</v>
      </c>
      <c r="I590" s="1">
        <v>44378</v>
      </c>
      <c r="J590">
        <v>13</v>
      </c>
      <c r="K590">
        <v>0</v>
      </c>
      <c r="L590" s="1">
        <v>44105</v>
      </c>
      <c r="M590" s="3">
        <f>IF(Sales[[#This Row],[Sales Amount]] = 0, 0,N590 / F590)</f>
        <v>10</v>
      </c>
      <c r="N590" s="3">
        <v>60</v>
      </c>
      <c r="O590" s="3" t="str" cm="1">
        <f t="array" ref="O590" xml:space="preserve"> _xlfn.SWITCH(Sales[[#This Row],[Subscription Type]],"Basic", "10",,"Premium","10","Business","25","Enterprise","27")</f>
        <v>27</v>
      </c>
      <c r="P590" s="3">
        <f xml:space="preserve"> IF(Sales[[#This Row],[Number of Users]]-Sales[[#This Row],[Licenses Bought]] &gt; 0,Sales[[#This Row],[Number of Users]]-Sales[[#This Row],[Licenses Bought]],0)</f>
        <v>2</v>
      </c>
      <c r="Q590" s="3">
        <f>IF(Sales[[#This Row],[Sales Month]]=MAX(Sales[Sales Month]),Sales[[#This Row],[Upsell $ Per Non-Paying User]]*Sales[[#This Row],[Non-Paying Users]],0)</f>
        <v>0</v>
      </c>
      <c r="R590" s="3" t="str" cm="1">
        <f t="array" ref="R590" xml:space="preserve"> _xlfn.IFS(Sales[[#This Row],[Current Upsell $]]=0," ",Sales[[#This Row],[Current Upsell $]]&gt;=400,"high",Sales[[#This Row],[Current Upsell $]]&gt;=100,"medium",Sales[[#This Row],[Current Upsell $]]&lt;100,"low")</f>
        <v xml:space="preserve"> </v>
      </c>
      <c r="S590" s="3" t="str">
        <f xml:space="preserve"> IF(Sales[[#This Row],[Current Upsell $]]&gt;0,_xlfn.CONCAT(Sales[[#This Row],[Subscription Type]],"  ",Sales[[#This Row],[Upsell Priority]],"  ",TEXT(Sales[[#This Row],[Current Upsell $]],"$#"))," ")</f>
        <v xml:space="preserve"> </v>
      </c>
      <c r="T590" s="3"/>
      <c r="U590" s="1"/>
    </row>
    <row r="591" spans="1:21" x14ac:dyDescent="0.3">
      <c r="A591">
        <v>100048</v>
      </c>
      <c r="B591" t="s">
        <v>0</v>
      </c>
      <c r="D591" s="1"/>
      <c r="E591" s="1"/>
      <c r="F591" s="3">
        <v>6</v>
      </c>
      <c r="G591" s="3">
        <v>8</v>
      </c>
      <c r="H591" s="1">
        <v>43983</v>
      </c>
      <c r="I591" s="1">
        <v>44378</v>
      </c>
      <c r="J591">
        <v>13</v>
      </c>
      <c r="K591">
        <v>0</v>
      </c>
      <c r="L591" s="1">
        <v>44136</v>
      </c>
      <c r="M591" s="3">
        <f>IF(Sales[[#This Row],[Sales Amount]] = 0, 0,N591 / F591)</f>
        <v>10</v>
      </c>
      <c r="N591" s="3">
        <v>60</v>
      </c>
      <c r="O591" s="3" t="str" cm="1">
        <f t="array" ref="O591" xml:space="preserve"> _xlfn.SWITCH(Sales[[#This Row],[Subscription Type]],"Basic", "10",,"Premium","10","Business","25","Enterprise","27")</f>
        <v>27</v>
      </c>
      <c r="P591" s="3">
        <f xml:space="preserve"> IF(Sales[[#This Row],[Number of Users]]-Sales[[#This Row],[Licenses Bought]] &gt; 0,Sales[[#This Row],[Number of Users]]-Sales[[#This Row],[Licenses Bought]],0)</f>
        <v>2</v>
      </c>
      <c r="Q591" s="3">
        <f>IF(Sales[[#This Row],[Sales Month]]=MAX(Sales[Sales Month]),Sales[[#This Row],[Upsell $ Per Non-Paying User]]*Sales[[#This Row],[Non-Paying Users]],0)</f>
        <v>0</v>
      </c>
      <c r="R591" s="3" t="str" cm="1">
        <f t="array" ref="R591" xml:space="preserve"> _xlfn.IFS(Sales[[#This Row],[Current Upsell $]]=0," ",Sales[[#This Row],[Current Upsell $]]&gt;=400,"high",Sales[[#This Row],[Current Upsell $]]&gt;=100,"medium",Sales[[#This Row],[Current Upsell $]]&lt;100,"low")</f>
        <v xml:space="preserve"> </v>
      </c>
      <c r="S591" s="3" t="str">
        <f xml:space="preserve"> IF(Sales[[#This Row],[Current Upsell $]]&gt;0,_xlfn.CONCAT(Sales[[#This Row],[Subscription Type]],"  ",Sales[[#This Row],[Upsell Priority]],"  ",TEXT(Sales[[#This Row],[Current Upsell $]],"$#"))," ")</f>
        <v xml:space="preserve"> </v>
      </c>
      <c r="T591" s="3"/>
      <c r="U591" s="1"/>
    </row>
    <row r="592" spans="1:21" x14ac:dyDescent="0.3">
      <c r="A592">
        <v>100048</v>
      </c>
      <c r="B592" t="s">
        <v>0</v>
      </c>
      <c r="D592" s="1"/>
      <c r="E592" s="1"/>
      <c r="F592" s="3">
        <v>6</v>
      </c>
      <c r="G592" s="3">
        <v>7</v>
      </c>
      <c r="H592" s="1">
        <v>43983</v>
      </c>
      <c r="I592" s="1">
        <v>44378</v>
      </c>
      <c r="J592">
        <v>13</v>
      </c>
      <c r="K592">
        <v>0</v>
      </c>
      <c r="L592" s="1">
        <v>44166</v>
      </c>
      <c r="M592" s="3">
        <f>IF(Sales[[#This Row],[Sales Amount]] = 0, 0,N592 / F592)</f>
        <v>10</v>
      </c>
      <c r="N592" s="3">
        <v>60</v>
      </c>
      <c r="O592" s="3" t="str" cm="1">
        <f t="array" ref="O592" xml:space="preserve"> _xlfn.SWITCH(Sales[[#This Row],[Subscription Type]],"Basic", "10",,"Premium","10","Business","25","Enterprise","27")</f>
        <v>27</v>
      </c>
      <c r="P592" s="3">
        <f xml:space="preserve"> IF(Sales[[#This Row],[Number of Users]]-Sales[[#This Row],[Licenses Bought]] &gt; 0,Sales[[#This Row],[Number of Users]]-Sales[[#This Row],[Licenses Bought]],0)</f>
        <v>1</v>
      </c>
      <c r="Q592" s="3">
        <f>IF(Sales[[#This Row],[Sales Month]]=MAX(Sales[Sales Month]),Sales[[#This Row],[Upsell $ Per Non-Paying User]]*Sales[[#This Row],[Non-Paying Users]],0)</f>
        <v>0</v>
      </c>
      <c r="R592" s="3" t="str" cm="1">
        <f t="array" ref="R592" xml:space="preserve"> _xlfn.IFS(Sales[[#This Row],[Current Upsell $]]=0," ",Sales[[#This Row],[Current Upsell $]]&gt;=400,"high",Sales[[#This Row],[Current Upsell $]]&gt;=100,"medium",Sales[[#This Row],[Current Upsell $]]&lt;100,"low")</f>
        <v xml:space="preserve"> </v>
      </c>
      <c r="S592" s="3" t="str">
        <f xml:space="preserve"> IF(Sales[[#This Row],[Current Upsell $]]&gt;0,_xlfn.CONCAT(Sales[[#This Row],[Subscription Type]],"  ",Sales[[#This Row],[Upsell Priority]],"  ",TEXT(Sales[[#This Row],[Current Upsell $]],"$#"))," ")</f>
        <v xml:space="preserve"> </v>
      </c>
      <c r="T592" s="3"/>
      <c r="U592" s="1"/>
    </row>
    <row r="593" spans="1:21" x14ac:dyDescent="0.3">
      <c r="A593">
        <v>100048</v>
      </c>
      <c r="B593" t="s">
        <v>0</v>
      </c>
      <c r="D593" s="1"/>
      <c r="E593" s="1"/>
      <c r="F593" s="3">
        <v>6</v>
      </c>
      <c r="G593" s="3">
        <v>8</v>
      </c>
      <c r="H593" s="1">
        <v>43983</v>
      </c>
      <c r="I593" s="1">
        <v>44378</v>
      </c>
      <c r="J593">
        <v>13</v>
      </c>
      <c r="K593">
        <v>0</v>
      </c>
      <c r="L593" s="1">
        <v>44197</v>
      </c>
      <c r="M593" s="3">
        <f>IF(Sales[[#This Row],[Sales Amount]] = 0, 0,N593 / F593)</f>
        <v>10</v>
      </c>
      <c r="N593" s="3">
        <v>60</v>
      </c>
      <c r="O593" s="3" t="str" cm="1">
        <f t="array" ref="O593" xml:space="preserve"> _xlfn.SWITCH(Sales[[#This Row],[Subscription Type]],"Basic", "10",,"Premium","10","Business","25","Enterprise","27")</f>
        <v>27</v>
      </c>
      <c r="P593" s="3">
        <f xml:space="preserve"> IF(Sales[[#This Row],[Number of Users]]-Sales[[#This Row],[Licenses Bought]] &gt; 0,Sales[[#This Row],[Number of Users]]-Sales[[#This Row],[Licenses Bought]],0)</f>
        <v>2</v>
      </c>
      <c r="Q593" s="3">
        <f>IF(Sales[[#This Row],[Sales Month]]=MAX(Sales[Sales Month]),Sales[[#This Row],[Upsell $ Per Non-Paying User]]*Sales[[#This Row],[Non-Paying Users]],0)</f>
        <v>0</v>
      </c>
      <c r="R593" s="3" t="str" cm="1">
        <f t="array" ref="R593" xml:space="preserve"> _xlfn.IFS(Sales[[#This Row],[Current Upsell $]]=0," ",Sales[[#This Row],[Current Upsell $]]&gt;=400,"high",Sales[[#This Row],[Current Upsell $]]&gt;=100,"medium",Sales[[#This Row],[Current Upsell $]]&lt;100,"low")</f>
        <v xml:space="preserve"> </v>
      </c>
      <c r="S593" s="3" t="str">
        <f xml:space="preserve"> IF(Sales[[#This Row],[Current Upsell $]]&gt;0,_xlfn.CONCAT(Sales[[#This Row],[Subscription Type]],"  ",Sales[[#This Row],[Upsell Priority]],"  ",TEXT(Sales[[#This Row],[Current Upsell $]],"$#"))," ")</f>
        <v xml:space="preserve"> </v>
      </c>
      <c r="T593" s="3"/>
      <c r="U593" s="1"/>
    </row>
    <row r="594" spans="1:21" x14ac:dyDescent="0.3">
      <c r="A594">
        <v>100048</v>
      </c>
      <c r="B594" t="s">
        <v>0</v>
      </c>
      <c r="D594" s="1"/>
      <c r="E594" s="1"/>
      <c r="F594" s="3">
        <v>6</v>
      </c>
      <c r="G594" s="3">
        <v>8</v>
      </c>
      <c r="H594" s="1">
        <v>43983</v>
      </c>
      <c r="I594" s="1">
        <v>44378</v>
      </c>
      <c r="J594">
        <v>13</v>
      </c>
      <c r="K594">
        <v>0</v>
      </c>
      <c r="L594" s="1">
        <v>44228</v>
      </c>
      <c r="M594" s="3">
        <f>IF(Sales[[#This Row],[Sales Amount]] = 0, 0,N594 / F594)</f>
        <v>10</v>
      </c>
      <c r="N594" s="3">
        <v>60</v>
      </c>
      <c r="O594" s="3" t="str" cm="1">
        <f t="array" ref="O594" xml:space="preserve"> _xlfn.SWITCH(Sales[[#This Row],[Subscription Type]],"Basic", "10",,"Premium","10","Business","25","Enterprise","27")</f>
        <v>27</v>
      </c>
      <c r="P594" s="3">
        <f xml:space="preserve"> IF(Sales[[#This Row],[Number of Users]]-Sales[[#This Row],[Licenses Bought]] &gt; 0,Sales[[#This Row],[Number of Users]]-Sales[[#This Row],[Licenses Bought]],0)</f>
        <v>2</v>
      </c>
      <c r="Q594" s="3">
        <f>IF(Sales[[#This Row],[Sales Month]]=MAX(Sales[Sales Month]),Sales[[#This Row],[Upsell $ Per Non-Paying User]]*Sales[[#This Row],[Non-Paying Users]],0)</f>
        <v>0</v>
      </c>
      <c r="R594" s="3" t="str" cm="1">
        <f t="array" ref="R594" xml:space="preserve"> _xlfn.IFS(Sales[[#This Row],[Current Upsell $]]=0," ",Sales[[#This Row],[Current Upsell $]]&gt;=400,"high",Sales[[#This Row],[Current Upsell $]]&gt;=100,"medium",Sales[[#This Row],[Current Upsell $]]&lt;100,"low")</f>
        <v xml:space="preserve"> </v>
      </c>
      <c r="S594" s="3" t="str">
        <f xml:space="preserve"> IF(Sales[[#This Row],[Current Upsell $]]&gt;0,_xlfn.CONCAT(Sales[[#This Row],[Subscription Type]],"  ",Sales[[#This Row],[Upsell Priority]],"  ",TEXT(Sales[[#This Row],[Current Upsell $]],"$#"))," ")</f>
        <v xml:space="preserve"> </v>
      </c>
      <c r="T594" s="3"/>
      <c r="U594" s="1"/>
    </row>
    <row r="595" spans="1:21" x14ac:dyDescent="0.3">
      <c r="A595">
        <v>100048</v>
      </c>
      <c r="B595" t="s">
        <v>0</v>
      </c>
      <c r="D595" s="1"/>
      <c r="E595" s="1"/>
      <c r="F595" s="3">
        <v>6</v>
      </c>
      <c r="G595" s="3">
        <v>9</v>
      </c>
      <c r="H595" s="1">
        <v>43983</v>
      </c>
      <c r="I595" s="1">
        <v>44378</v>
      </c>
      <c r="J595">
        <v>13</v>
      </c>
      <c r="K595">
        <v>0</v>
      </c>
      <c r="L595" s="1">
        <v>44256</v>
      </c>
      <c r="M595" s="3">
        <f>IF(Sales[[#This Row],[Sales Amount]] = 0, 0,N595 / F595)</f>
        <v>10</v>
      </c>
      <c r="N595" s="3">
        <v>60</v>
      </c>
      <c r="O595" s="3" t="str" cm="1">
        <f t="array" ref="O595" xml:space="preserve"> _xlfn.SWITCH(Sales[[#This Row],[Subscription Type]],"Basic", "10",,"Premium","10","Business","25","Enterprise","27")</f>
        <v>27</v>
      </c>
      <c r="P595" s="3">
        <f xml:space="preserve"> IF(Sales[[#This Row],[Number of Users]]-Sales[[#This Row],[Licenses Bought]] &gt; 0,Sales[[#This Row],[Number of Users]]-Sales[[#This Row],[Licenses Bought]],0)</f>
        <v>3</v>
      </c>
      <c r="Q595" s="3">
        <f>IF(Sales[[#This Row],[Sales Month]]=MAX(Sales[Sales Month]),Sales[[#This Row],[Upsell $ Per Non-Paying User]]*Sales[[#This Row],[Non-Paying Users]],0)</f>
        <v>0</v>
      </c>
      <c r="R595" s="3" t="str" cm="1">
        <f t="array" ref="R595" xml:space="preserve"> _xlfn.IFS(Sales[[#This Row],[Current Upsell $]]=0," ",Sales[[#This Row],[Current Upsell $]]&gt;=400,"high",Sales[[#This Row],[Current Upsell $]]&gt;=100,"medium",Sales[[#This Row],[Current Upsell $]]&lt;100,"low")</f>
        <v xml:space="preserve"> </v>
      </c>
      <c r="S595" s="3" t="str">
        <f xml:space="preserve"> IF(Sales[[#This Row],[Current Upsell $]]&gt;0,_xlfn.CONCAT(Sales[[#This Row],[Subscription Type]],"  ",Sales[[#This Row],[Upsell Priority]],"  ",TEXT(Sales[[#This Row],[Current Upsell $]],"$#"))," ")</f>
        <v xml:space="preserve"> </v>
      </c>
      <c r="T595" s="3"/>
      <c r="U595" s="1"/>
    </row>
    <row r="596" spans="1:21" x14ac:dyDescent="0.3">
      <c r="A596">
        <v>100048</v>
      </c>
      <c r="B596" t="s">
        <v>0</v>
      </c>
      <c r="D596" s="1"/>
      <c r="E596" s="1"/>
      <c r="F596" s="3">
        <v>6</v>
      </c>
      <c r="G596" s="3">
        <v>6</v>
      </c>
      <c r="H596" s="1">
        <v>43983</v>
      </c>
      <c r="I596" s="1">
        <v>44378</v>
      </c>
      <c r="J596">
        <v>13</v>
      </c>
      <c r="K596">
        <v>0</v>
      </c>
      <c r="L596" s="1">
        <v>44287</v>
      </c>
      <c r="M596" s="3">
        <f>IF(Sales[[#This Row],[Sales Amount]] = 0, 0,N596 / F596)</f>
        <v>10</v>
      </c>
      <c r="N596" s="3">
        <v>60</v>
      </c>
      <c r="O596" s="3" t="str" cm="1">
        <f t="array" ref="O596" xml:space="preserve"> _xlfn.SWITCH(Sales[[#This Row],[Subscription Type]],"Basic", "10",,"Premium","10","Business","25","Enterprise","27")</f>
        <v>27</v>
      </c>
      <c r="P596" s="3">
        <f xml:space="preserve"> IF(Sales[[#This Row],[Number of Users]]-Sales[[#This Row],[Licenses Bought]] &gt; 0,Sales[[#This Row],[Number of Users]]-Sales[[#This Row],[Licenses Bought]],0)</f>
        <v>0</v>
      </c>
      <c r="Q596" s="3">
        <f>IF(Sales[[#This Row],[Sales Month]]=MAX(Sales[Sales Month]),Sales[[#This Row],[Upsell $ Per Non-Paying User]]*Sales[[#This Row],[Non-Paying Users]],0)</f>
        <v>0</v>
      </c>
      <c r="R596" s="3" t="str" cm="1">
        <f t="array" ref="R596" xml:space="preserve"> _xlfn.IFS(Sales[[#This Row],[Current Upsell $]]=0," ",Sales[[#This Row],[Current Upsell $]]&gt;=400,"high",Sales[[#This Row],[Current Upsell $]]&gt;=100,"medium",Sales[[#This Row],[Current Upsell $]]&lt;100,"low")</f>
        <v xml:space="preserve"> </v>
      </c>
      <c r="S596" s="3" t="str">
        <f xml:space="preserve"> IF(Sales[[#This Row],[Current Upsell $]]&gt;0,_xlfn.CONCAT(Sales[[#This Row],[Subscription Type]],"  ",Sales[[#This Row],[Upsell Priority]],"  ",TEXT(Sales[[#This Row],[Current Upsell $]],"$#"))," ")</f>
        <v xml:space="preserve"> </v>
      </c>
      <c r="T596" s="3"/>
      <c r="U596" s="1"/>
    </row>
    <row r="597" spans="1:21" x14ac:dyDescent="0.3">
      <c r="A597">
        <v>100048</v>
      </c>
      <c r="B597" t="s">
        <v>0</v>
      </c>
      <c r="D597" s="1"/>
      <c r="E597" s="1"/>
      <c r="F597" s="3">
        <v>6</v>
      </c>
      <c r="G597" s="3">
        <v>7</v>
      </c>
      <c r="H597" s="1">
        <v>43983</v>
      </c>
      <c r="I597" s="1">
        <v>44378</v>
      </c>
      <c r="J597">
        <v>13</v>
      </c>
      <c r="K597">
        <v>0</v>
      </c>
      <c r="L597" s="1">
        <v>44317</v>
      </c>
      <c r="M597" s="3">
        <f>IF(Sales[[#This Row],[Sales Amount]] = 0, 0,N597 / F597)</f>
        <v>10</v>
      </c>
      <c r="N597" s="3">
        <v>60</v>
      </c>
      <c r="O597" s="3" t="str" cm="1">
        <f t="array" ref="O597" xml:space="preserve"> _xlfn.SWITCH(Sales[[#This Row],[Subscription Type]],"Basic", "10",,"Premium","10","Business","25","Enterprise","27")</f>
        <v>27</v>
      </c>
      <c r="P597" s="3">
        <f xml:space="preserve"> IF(Sales[[#This Row],[Number of Users]]-Sales[[#This Row],[Licenses Bought]] &gt; 0,Sales[[#This Row],[Number of Users]]-Sales[[#This Row],[Licenses Bought]],0)</f>
        <v>1</v>
      </c>
      <c r="Q597" s="3">
        <f>IF(Sales[[#This Row],[Sales Month]]=MAX(Sales[Sales Month]),Sales[[#This Row],[Upsell $ Per Non-Paying User]]*Sales[[#This Row],[Non-Paying Users]],0)</f>
        <v>0</v>
      </c>
      <c r="R597" s="3" t="str" cm="1">
        <f t="array" ref="R597" xml:space="preserve"> _xlfn.IFS(Sales[[#This Row],[Current Upsell $]]=0," ",Sales[[#This Row],[Current Upsell $]]&gt;=400,"high",Sales[[#This Row],[Current Upsell $]]&gt;=100,"medium",Sales[[#This Row],[Current Upsell $]]&lt;100,"low")</f>
        <v xml:space="preserve"> </v>
      </c>
      <c r="S597" s="3" t="str">
        <f xml:space="preserve"> IF(Sales[[#This Row],[Current Upsell $]]&gt;0,_xlfn.CONCAT(Sales[[#This Row],[Subscription Type]],"  ",Sales[[#This Row],[Upsell Priority]],"  ",TEXT(Sales[[#This Row],[Current Upsell $]],"$#"))," ")</f>
        <v xml:space="preserve"> </v>
      </c>
      <c r="T597" s="3"/>
      <c r="U597" s="1"/>
    </row>
    <row r="598" spans="1:21" x14ac:dyDescent="0.3">
      <c r="A598">
        <v>100048</v>
      </c>
      <c r="B598" t="s">
        <v>0</v>
      </c>
      <c r="D598" s="1"/>
      <c r="E598" s="1"/>
      <c r="F598" s="3">
        <v>6</v>
      </c>
      <c r="G598" s="3">
        <v>9</v>
      </c>
      <c r="H598" s="1">
        <v>43983</v>
      </c>
      <c r="I598" s="1">
        <v>44378</v>
      </c>
      <c r="J598">
        <v>13</v>
      </c>
      <c r="K598">
        <v>0</v>
      </c>
      <c r="L598" s="1">
        <v>44348</v>
      </c>
      <c r="M598" s="3">
        <f>IF(Sales[[#This Row],[Sales Amount]] = 0, 0,N598 / F598)</f>
        <v>10</v>
      </c>
      <c r="N598" s="3">
        <v>60</v>
      </c>
      <c r="O598" s="3" t="str" cm="1">
        <f t="array" ref="O598" xml:space="preserve"> _xlfn.SWITCH(Sales[[#This Row],[Subscription Type]],"Basic", "10",,"Premium","10","Business","25","Enterprise","27")</f>
        <v>27</v>
      </c>
      <c r="P598" s="3">
        <f xml:space="preserve"> IF(Sales[[#This Row],[Number of Users]]-Sales[[#This Row],[Licenses Bought]] &gt; 0,Sales[[#This Row],[Number of Users]]-Sales[[#This Row],[Licenses Bought]],0)</f>
        <v>3</v>
      </c>
      <c r="Q598" s="3">
        <f>IF(Sales[[#This Row],[Sales Month]]=MAX(Sales[Sales Month]),Sales[[#This Row],[Upsell $ Per Non-Paying User]]*Sales[[#This Row],[Non-Paying Users]],0)</f>
        <v>81</v>
      </c>
      <c r="R598" s="3" t="str" cm="1">
        <f t="array" ref="R598" xml:space="preserve"> _xlfn.IFS(Sales[[#This Row],[Current Upsell $]]=0," ",Sales[[#This Row],[Current Upsell $]]&gt;=400,"high",Sales[[#This Row],[Current Upsell $]]&gt;=100,"medium",Sales[[#This Row],[Current Upsell $]]&lt;100,"low")</f>
        <v>low</v>
      </c>
      <c r="S598" s="3" t="str">
        <f xml:space="preserve"> IF(Sales[[#This Row],[Current Upsell $]]&gt;0,_xlfn.CONCAT(Sales[[#This Row],[Subscription Type]],"  ",Sales[[#This Row],[Upsell Priority]],"  ",TEXT(Sales[[#This Row],[Current Upsell $]],"$#"))," ")</f>
        <v>Premium  low  $81</v>
      </c>
      <c r="T598" s="3"/>
      <c r="U598" s="1"/>
    </row>
    <row r="599" spans="1:21" x14ac:dyDescent="0.3">
      <c r="A599">
        <v>100049</v>
      </c>
      <c r="B599" t="s">
        <v>3</v>
      </c>
      <c r="F599" s="3">
        <v>0</v>
      </c>
      <c r="G599" s="3">
        <v>5</v>
      </c>
      <c r="H599" s="1">
        <v>43983</v>
      </c>
      <c r="I599" s="1">
        <v>44378</v>
      </c>
      <c r="J599">
        <v>13</v>
      </c>
      <c r="K599">
        <v>0</v>
      </c>
      <c r="L599" s="1">
        <v>43983</v>
      </c>
      <c r="M599" s="3">
        <f>IF(Sales[[#This Row],[Sales Amount]] = 0, 0,N599 / F599)</f>
        <v>0</v>
      </c>
      <c r="N599" s="3">
        <v>0</v>
      </c>
      <c r="O599" s="3" t="str" cm="1">
        <f t="array" ref="O599" xml:space="preserve"> _xlfn.SWITCH(Sales[[#This Row],[Subscription Type]],"Basic", "10",,"Premium","10","Business","25","Enterprise","27")</f>
        <v>10</v>
      </c>
      <c r="P599" s="3">
        <f xml:space="preserve"> IF(Sales[[#This Row],[Number of Users]]-Sales[[#This Row],[Licenses Bought]] &gt; 0,Sales[[#This Row],[Number of Users]]-Sales[[#This Row],[Licenses Bought]],0)</f>
        <v>5</v>
      </c>
      <c r="Q599" s="3">
        <f>IF(Sales[[#This Row],[Sales Month]]=MAX(Sales[Sales Month]),Sales[[#This Row],[Upsell $ Per Non-Paying User]]*Sales[[#This Row],[Non-Paying Users]],0)</f>
        <v>0</v>
      </c>
      <c r="R599" s="3" t="str" cm="1">
        <f t="array" ref="R599" xml:space="preserve"> _xlfn.IFS(Sales[[#This Row],[Current Upsell $]]=0," ",Sales[[#This Row],[Current Upsell $]]&gt;=400,"high",Sales[[#This Row],[Current Upsell $]]&gt;=100,"medium",Sales[[#This Row],[Current Upsell $]]&lt;100,"low")</f>
        <v xml:space="preserve"> </v>
      </c>
      <c r="S599" s="3" t="str">
        <f xml:space="preserve"> IF(Sales[[#This Row],[Current Upsell $]]&gt;0,_xlfn.CONCAT(Sales[[#This Row],[Subscription Type]],"  ",Sales[[#This Row],[Upsell Priority]],"  ",TEXT(Sales[[#This Row],[Current Upsell $]],"$#"))," ")</f>
        <v xml:space="preserve"> </v>
      </c>
      <c r="T599" s="3"/>
      <c r="U599" s="1"/>
    </row>
    <row r="600" spans="1:21" x14ac:dyDescent="0.3">
      <c r="A600">
        <v>100049</v>
      </c>
      <c r="B600" t="s">
        <v>3</v>
      </c>
      <c r="F600" s="3">
        <v>0</v>
      </c>
      <c r="G600" s="3">
        <v>7</v>
      </c>
      <c r="H600" s="1">
        <v>43983</v>
      </c>
      <c r="I600" s="1">
        <v>44378</v>
      </c>
      <c r="J600">
        <v>13</v>
      </c>
      <c r="K600">
        <v>0</v>
      </c>
      <c r="L600" s="1">
        <v>44013</v>
      </c>
      <c r="M600" s="3">
        <f>IF(Sales[[#This Row],[Sales Amount]] = 0, 0,N600 / F600)</f>
        <v>0</v>
      </c>
      <c r="N600" s="3">
        <v>0</v>
      </c>
      <c r="O600" s="3" t="str" cm="1">
        <f t="array" ref="O600" xml:space="preserve"> _xlfn.SWITCH(Sales[[#This Row],[Subscription Type]],"Basic", "10",,"Premium","10","Business","25","Enterprise","27")</f>
        <v>10</v>
      </c>
      <c r="P600" s="3">
        <f xml:space="preserve"> IF(Sales[[#This Row],[Number of Users]]-Sales[[#This Row],[Licenses Bought]] &gt; 0,Sales[[#This Row],[Number of Users]]-Sales[[#This Row],[Licenses Bought]],0)</f>
        <v>7</v>
      </c>
      <c r="Q600" s="3">
        <f>IF(Sales[[#This Row],[Sales Month]]=MAX(Sales[Sales Month]),Sales[[#This Row],[Upsell $ Per Non-Paying User]]*Sales[[#This Row],[Non-Paying Users]],0)</f>
        <v>0</v>
      </c>
      <c r="R600" s="3" t="str" cm="1">
        <f t="array" ref="R600" xml:space="preserve"> _xlfn.IFS(Sales[[#This Row],[Current Upsell $]]=0," ",Sales[[#This Row],[Current Upsell $]]&gt;=400,"high",Sales[[#This Row],[Current Upsell $]]&gt;=100,"medium",Sales[[#This Row],[Current Upsell $]]&lt;100,"low")</f>
        <v xml:space="preserve"> </v>
      </c>
      <c r="S600" s="3" t="str">
        <f xml:space="preserve"> IF(Sales[[#This Row],[Current Upsell $]]&gt;0,_xlfn.CONCAT(Sales[[#This Row],[Subscription Type]],"  ",Sales[[#This Row],[Upsell Priority]],"  ",TEXT(Sales[[#This Row],[Current Upsell $]],"$#"))," ")</f>
        <v xml:space="preserve"> </v>
      </c>
      <c r="T600" s="3"/>
      <c r="U600" s="1"/>
    </row>
    <row r="601" spans="1:21" x14ac:dyDescent="0.3">
      <c r="A601">
        <v>100049</v>
      </c>
      <c r="B601" t="s">
        <v>3</v>
      </c>
      <c r="F601" s="3">
        <v>0</v>
      </c>
      <c r="G601" s="3">
        <v>6</v>
      </c>
      <c r="H601" s="1">
        <v>43983</v>
      </c>
      <c r="I601" s="1">
        <v>44378</v>
      </c>
      <c r="J601">
        <v>13</v>
      </c>
      <c r="K601">
        <v>0</v>
      </c>
      <c r="L601" s="1">
        <v>44044</v>
      </c>
      <c r="M601" s="3">
        <f>IF(Sales[[#This Row],[Sales Amount]] = 0, 0,N601 / F601)</f>
        <v>0</v>
      </c>
      <c r="N601" s="3">
        <v>0</v>
      </c>
      <c r="O601" s="3" t="str" cm="1">
        <f t="array" ref="O601" xml:space="preserve"> _xlfn.SWITCH(Sales[[#This Row],[Subscription Type]],"Basic", "10",,"Premium","10","Business","25","Enterprise","27")</f>
        <v>10</v>
      </c>
      <c r="P601" s="3">
        <f xml:space="preserve"> IF(Sales[[#This Row],[Number of Users]]-Sales[[#This Row],[Licenses Bought]] &gt; 0,Sales[[#This Row],[Number of Users]]-Sales[[#This Row],[Licenses Bought]],0)</f>
        <v>6</v>
      </c>
      <c r="Q601" s="3">
        <f>IF(Sales[[#This Row],[Sales Month]]=MAX(Sales[Sales Month]),Sales[[#This Row],[Upsell $ Per Non-Paying User]]*Sales[[#This Row],[Non-Paying Users]],0)</f>
        <v>0</v>
      </c>
      <c r="R601" s="3" t="str" cm="1">
        <f t="array" ref="R601" xml:space="preserve"> _xlfn.IFS(Sales[[#This Row],[Current Upsell $]]=0," ",Sales[[#This Row],[Current Upsell $]]&gt;=400,"high",Sales[[#This Row],[Current Upsell $]]&gt;=100,"medium",Sales[[#This Row],[Current Upsell $]]&lt;100,"low")</f>
        <v xml:space="preserve"> </v>
      </c>
      <c r="S601" s="3" t="str">
        <f xml:space="preserve"> IF(Sales[[#This Row],[Current Upsell $]]&gt;0,_xlfn.CONCAT(Sales[[#This Row],[Subscription Type]],"  ",Sales[[#This Row],[Upsell Priority]],"  ",TEXT(Sales[[#This Row],[Current Upsell $]],"$#"))," ")</f>
        <v xml:space="preserve"> </v>
      </c>
      <c r="T601" s="3"/>
      <c r="U601" s="1"/>
    </row>
    <row r="602" spans="1:21" x14ac:dyDescent="0.3">
      <c r="A602">
        <v>100049</v>
      </c>
      <c r="B602" t="s">
        <v>3</v>
      </c>
      <c r="F602" s="3">
        <v>0</v>
      </c>
      <c r="G602" s="3">
        <v>7</v>
      </c>
      <c r="H602" s="1">
        <v>43983</v>
      </c>
      <c r="I602" s="1">
        <v>44378</v>
      </c>
      <c r="J602">
        <v>13</v>
      </c>
      <c r="K602">
        <v>0</v>
      </c>
      <c r="L602" s="1">
        <v>44075</v>
      </c>
      <c r="M602" s="3">
        <f>IF(Sales[[#This Row],[Sales Amount]] = 0, 0,N602 / F602)</f>
        <v>0</v>
      </c>
      <c r="N602" s="3">
        <v>0</v>
      </c>
      <c r="O602" s="3" t="str" cm="1">
        <f t="array" ref="O602" xml:space="preserve"> _xlfn.SWITCH(Sales[[#This Row],[Subscription Type]],"Basic", "10",,"Premium","10","Business","25","Enterprise","27")</f>
        <v>10</v>
      </c>
      <c r="P602" s="3">
        <f xml:space="preserve"> IF(Sales[[#This Row],[Number of Users]]-Sales[[#This Row],[Licenses Bought]] &gt; 0,Sales[[#This Row],[Number of Users]]-Sales[[#This Row],[Licenses Bought]],0)</f>
        <v>7</v>
      </c>
      <c r="Q602" s="3">
        <f>IF(Sales[[#This Row],[Sales Month]]=MAX(Sales[Sales Month]),Sales[[#This Row],[Upsell $ Per Non-Paying User]]*Sales[[#This Row],[Non-Paying Users]],0)</f>
        <v>0</v>
      </c>
      <c r="R602" s="3" t="str" cm="1">
        <f t="array" ref="R602" xml:space="preserve"> _xlfn.IFS(Sales[[#This Row],[Current Upsell $]]=0," ",Sales[[#This Row],[Current Upsell $]]&gt;=400,"high",Sales[[#This Row],[Current Upsell $]]&gt;=100,"medium",Sales[[#This Row],[Current Upsell $]]&lt;100,"low")</f>
        <v xml:space="preserve"> </v>
      </c>
      <c r="S602" s="3" t="str">
        <f xml:space="preserve"> IF(Sales[[#This Row],[Current Upsell $]]&gt;0,_xlfn.CONCAT(Sales[[#This Row],[Subscription Type]],"  ",Sales[[#This Row],[Upsell Priority]],"  ",TEXT(Sales[[#This Row],[Current Upsell $]],"$#"))," ")</f>
        <v xml:space="preserve"> </v>
      </c>
      <c r="T602" s="3"/>
      <c r="U602" s="1"/>
    </row>
    <row r="603" spans="1:21" x14ac:dyDescent="0.3">
      <c r="A603">
        <v>100049</v>
      </c>
      <c r="B603" t="s">
        <v>3</v>
      </c>
      <c r="F603" s="3">
        <v>0</v>
      </c>
      <c r="G603" s="3">
        <v>7</v>
      </c>
      <c r="H603" s="1">
        <v>43983</v>
      </c>
      <c r="I603" s="1">
        <v>44378</v>
      </c>
      <c r="J603">
        <v>13</v>
      </c>
      <c r="K603">
        <v>0</v>
      </c>
      <c r="L603" s="1">
        <v>44105</v>
      </c>
      <c r="M603" s="3">
        <f>IF(Sales[[#This Row],[Sales Amount]] = 0, 0,N603 / F603)</f>
        <v>0</v>
      </c>
      <c r="N603" s="3">
        <v>0</v>
      </c>
      <c r="O603" s="3" t="str" cm="1">
        <f t="array" ref="O603" xml:space="preserve"> _xlfn.SWITCH(Sales[[#This Row],[Subscription Type]],"Basic", "10",,"Premium","10","Business","25","Enterprise","27")</f>
        <v>10</v>
      </c>
      <c r="P603" s="3">
        <f xml:space="preserve"> IF(Sales[[#This Row],[Number of Users]]-Sales[[#This Row],[Licenses Bought]] &gt; 0,Sales[[#This Row],[Number of Users]]-Sales[[#This Row],[Licenses Bought]],0)</f>
        <v>7</v>
      </c>
      <c r="Q603" s="3">
        <f>IF(Sales[[#This Row],[Sales Month]]=MAX(Sales[Sales Month]),Sales[[#This Row],[Upsell $ Per Non-Paying User]]*Sales[[#This Row],[Non-Paying Users]],0)</f>
        <v>0</v>
      </c>
      <c r="R603" s="3" t="str" cm="1">
        <f t="array" ref="R603" xml:space="preserve"> _xlfn.IFS(Sales[[#This Row],[Current Upsell $]]=0," ",Sales[[#This Row],[Current Upsell $]]&gt;=400,"high",Sales[[#This Row],[Current Upsell $]]&gt;=100,"medium",Sales[[#This Row],[Current Upsell $]]&lt;100,"low")</f>
        <v xml:space="preserve"> </v>
      </c>
      <c r="S603" s="3" t="str">
        <f xml:space="preserve"> IF(Sales[[#This Row],[Current Upsell $]]&gt;0,_xlfn.CONCAT(Sales[[#This Row],[Subscription Type]],"  ",Sales[[#This Row],[Upsell Priority]],"  ",TEXT(Sales[[#This Row],[Current Upsell $]],"$#"))," ")</f>
        <v xml:space="preserve"> </v>
      </c>
      <c r="T603" s="3"/>
      <c r="U603" s="1"/>
    </row>
    <row r="604" spans="1:21" x14ac:dyDescent="0.3">
      <c r="A604">
        <v>100049</v>
      </c>
      <c r="B604" t="s">
        <v>3</v>
      </c>
      <c r="F604" s="3">
        <v>0</v>
      </c>
      <c r="G604" s="3">
        <v>6</v>
      </c>
      <c r="H604" s="1">
        <v>43983</v>
      </c>
      <c r="I604" s="1">
        <v>44378</v>
      </c>
      <c r="J604">
        <v>13</v>
      </c>
      <c r="K604">
        <v>0</v>
      </c>
      <c r="L604" s="1">
        <v>44136</v>
      </c>
      <c r="M604" s="3">
        <f>IF(Sales[[#This Row],[Sales Amount]] = 0, 0,N604 / F604)</f>
        <v>0</v>
      </c>
      <c r="N604" s="3">
        <v>0</v>
      </c>
      <c r="O604" s="3" t="str" cm="1">
        <f t="array" ref="O604" xml:space="preserve"> _xlfn.SWITCH(Sales[[#This Row],[Subscription Type]],"Basic", "10",,"Premium","10","Business","25","Enterprise","27")</f>
        <v>10</v>
      </c>
      <c r="P604" s="3">
        <f xml:space="preserve"> IF(Sales[[#This Row],[Number of Users]]-Sales[[#This Row],[Licenses Bought]] &gt; 0,Sales[[#This Row],[Number of Users]]-Sales[[#This Row],[Licenses Bought]],0)</f>
        <v>6</v>
      </c>
      <c r="Q604" s="3">
        <f>IF(Sales[[#This Row],[Sales Month]]=MAX(Sales[Sales Month]),Sales[[#This Row],[Upsell $ Per Non-Paying User]]*Sales[[#This Row],[Non-Paying Users]],0)</f>
        <v>0</v>
      </c>
      <c r="R604" s="3" t="str" cm="1">
        <f t="array" ref="R604" xml:space="preserve"> _xlfn.IFS(Sales[[#This Row],[Current Upsell $]]=0," ",Sales[[#This Row],[Current Upsell $]]&gt;=400,"high",Sales[[#This Row],[Current Upsell $]]&gt;=100,"medium",Sales[[#This Row],[Current Upsell $]]&lt;100,"low")</f>
        <v xml:space="preserve"> </v>
      </c>
      <c r="S604" s="3" t="str">
        <f xml:space="preserve"> IF(Sales[[#This Row],[Current Upsell $]]&gt;0,_xlfn.CONCAT(Sales[[#This Row],[Subscription Type]],"  ",Sales[[#This Row],[Upsell Priority]],"  ",TEXT(Sales[[#This Row],[Current Upsell $]],"$#"))," ")</f>
        <v xml:space="preserve"> </v>
      </c>
      <c r="T604" s="3"/>
      <c r="U604" s="1"/>
    </row>
    <row r="605" spans="1:21" x14ac:dyDescent="0.3">
      <c r="A605">
        <v>100049</v>
      </c>
      <c r="B605" t="s">
        <v>3</v>
      </c>
      <c r="F605" s="3">
        <v>0</v>
      </c>
      <c r="G605" s="3">
        <v>6</v>
      </c>
      <c r="H605" s="1">
        <v>43983</v>
      </c>
      <c r="I605" s="1">
        <v>44378</v>
      </c>
      <c r="J605">
        <v>13</v>
      </c>
      <c r="K605">
        <v>0</v>
      </c>
      <c r="L605" s="1">
        <v>44166</v>
      </c>
      <c r="M605" s="3">
        <f>IF(Sales[[#This Row],[Sales Amount]] = 0, 0,N605 / F605)</f>
        <v>0</v>
      </c>
      <c r="N605" s="3">
        <v>0</v>
      </c>
      <c r="O605" s="3" t="str" cm="1">
        <f t="array" ref="O605" xml:space="preserve"> _xlfn.SWITCH(Sales[[#This Row],[Subscription Type]],"Basic", "10",,"Premium","10","Business","25","Enterprise","27")</f>
        <v>10</v>
      </c>
      <c r="P605" s="3">
        <f xml:space="preserve"> IF(Sales[[#This Row],[Number of Users]]-Sales[[#This Row],[Licenses Bought]] &gt; 0,Sales[[#This Row],[Number of Users]]-Sales[[#This Row],[Licenses Bought]],0)</f>
        <v>6</v>
      </c>
      <c r="Q605" s="3">
        <f>IF(Sales[[#This Row],[Sales Month]]=MAX(Sales[Sales Month]),Sales[[#This Row],[Upsell $ Per Non-Paying User]]*Sales[[#This Row],[Non-Paying Users]],0)</f>
        <v>0</v>
      </c>
      <c r="R605" s="3" t="str" cm="1">
        <f t="array" ref="R605" xml:space="preserve"> _xlfn.IFS(Sales[[#This Row],[Current Upsell $]]=0," ",Sales[[#This Row],[Current Upsell $]]&gt;=400,"high",Sales[[#This Row],[Current Upsell $]]&gt;=100,"medium",Sales[[#This Row],[Current Upsell $]]&lt;100,"low")</f>
        <v xml:space="preserve"> </v>
      </c>
      <c r="S605" s="3" t="str">
        <f xml:space="preserve"> IF(Sales[[#This Row],[Current Upsell $]]&gt;0,_xlfn.CONCAT(Sales[[#This Row],[Subscription Type]],"  ",Sales[[#This Row],[Upsell Priority]],"  ",TEXT(Sales[[#This Row],[Current Upsell $]],"$#"))," ")</f>
        <v xml:space="preserve"> </v>
      </c>
      <c r="T605" s="3"/>
      <c r="U605" s="1"/>
    </row>
    <row r="606" spans="1:21" x14ac:dyDescent="0.3">
      <c r="A606">
        <v>100049</v>
      </c>
      <c r="B606" t="s">
        <v>3</v>
      </c>
      <c r="F606" s="3">
        <v>0</v>
      </c>
      <c r="G606" s="3">
        <v>6</v>
      </c>
      <c r="H606" s="1">
        <v>43983</v>
      </c>
      <c r="I606" s="1">
        <v>44378</v>
      </c>
      <c r="J606">
        <v>13</v>
      </c>
      <c r="K606">
        <v>0</v>
      </c>
      <c r="L606" s="1">
        <v>44197</v>
      </c>
      <c r="M606" s="3">
        <f>IF(Sales[[#This Row],[Sales Amount]] = 0, 0,N606 / F606)</f>
        <v>0</v>
      </c>
      <c r="N606" s="3">
        <v>0</v>
      </c>
      <c r="O606" s="3" t="str" cm="1">
        <f t="array" ref="O606" xml:space="preserve"> _xlfn.SWITCH(Sales[[#This Row],[Subscription Type]],"Basic", "10",,"Premium","10","Business","25","Enterprise","27")</f>
        <v>10</v>
      </c>
      <c r="P606" s="3">
        <f xml:space="preserve"> IF(Sales[[#This Row],[Number of Users]]-Sales[[#This Row],[Licenses Bought]] &gt; 0,Sales[[#This Row],[Number of Users]]-Sales[[#This Row],[Licenses Bought]],0)</f>
        <v>6</v>
      </c>
      <c r="Q606" s="3">
        <f>IF(Sales[[#This Row],[Sales Month]]=MAX(Sales[Sales Month]),Sales[[#This Row],[Upsell $ Per Non-Paying User]]*Sales[[#This Row],[Non-Paying Users]],0)</f>
        <v>0</v>
      </c>
      <c r="R606" s="3" t="str" cm="1">
        <f t="array" ref="R606" xml:space="preserve"> _xlfn.IFS(Sales[[#This Row],[Current Upsell $]]=0," ",Sales[[#This Row],[Current Upsell $]]&gt;=400,"high",Sales[[#This Row],[Current Upsell $]]&gt;=100,"medium",Sales[[#This Row],[Current Upsell $]]&lt;100,"low")</f>
        <v xml:space="preserve"> </v>
      </c>
      <c r="S606" s="3" t="str">
        <f xml:space="preserve"> IF(Sales[[#This Row],[Current Upsell $]]&gt;0,_xlfn.CONCAT(Sales[[#This Row],[Subscription Type]],"  ",Sales[[#This Row],[Upsell Priority]],"  ",TEXT(Sales[[#This Row],[Current Upsell $]],"$#"))," ")</f>
        <v xml:space="preserve"> </v>
      </c>
      <c r="T606" s="3"/>
      <c r="U606" s="1"/>
    </row>
    <row r="607" spans="1:21" x14ac:dyDescent="0.3">
      <c r="A607">
        <v>100049</v>
      </c>
      <c r="B607" t="s">
        <v>3</v>
      </c>
      <c r="F607" s="3">
        <v>0</v>
      </c>
      <c r="G607" s="3">
        <v>6</v>
      </c>
      <c r="H607" s="1">
        <v>43983</v>
      </c>
      <c r="I607" s="1">
        <v>44378</v>
      </c>
      <c r="J607">
        <v>13</v>
      </c>
      <c r="K607">
        <v>0</v>
      </c>
      <c r="L607" s="1">
        <v>44228</v>
      </c>
      <c r="M607" s="3">
        <f>IF(Sales[[#This Row],[Sales Amount]] = 0, 0,N607 / F607)</f>
        <v>0</v>
      </c>
      <c r="N607" s="3">
        <v>0</v>
      </c>
      <c r="O607" s="3" t="str" cm="1">
        <f t="array" ref="O607" xml:space="preserve"> _xlfn.SWITCH(Sales[[#This Row],[Subscription Type]],"Basic", "10",,"Premium","10","Business","25","Enterprise","27")</f>
        <v>10</v>
      </c>
      <c r="P607" s="3">
        <f xml:space="preserve"> IF(Sales[[#This Row],[Number of Users]]-Sales[[#This Row],[Licenses Bought]] &gt; 0,Sales[[#This Row],[Number of Users]]-Sales[[#This Row],[Licenses Bought]],0)</f>
        <v>6</v>
      </c>
      <c r="Q607" s="3">
        <f>IF(Sales[[#This Row],[Sales Month]]=MAX(Sales[Sales Month]),Sales[[#This Row],[Upsell $ Per Non-Paying User]]*Sales[[#This Row],[Non-Paying Users]],0)</f>
        <v>0</v>
      </c>
      <c r="R607" s="3" t="str" cm="1">
        <f t="array" ref="R607" xml:space="preserve"> _xlfn.IFS(Sales[[#This Row],[Current Upsell $]]=0," ",Sales[[#This Row],[Current Upsell $]]&gt;=400,"high",Sales[[#This Row],[Current Upsell $]]&gt;=100,"medium",Sales[[#This Row],[Current Upsell $]]&lt;100,"low")</f>
        <v xml:space="preserve"> </v>
      </c>
      <c r="S607" s="3" t="str">
        <f xml:space="preserve"> IF(Sales[[#This Row],[Current Upsell $]]&gt;0,_xlfn.CONCAT(Sales[[#This Row],[Subscription Type]],"  ",Sales[[#This Row],[Upsell Priority]],"  ",TEXT(Sales[[#This Row],[Current Upsell $]],"$#"))," ")</f>
        <v xml:space="preserve"> </v>
      </c>
      <c r="T607" s="3"/>
      <c r="U607" s="1"/>
    </row>
    <row r="608" spans="1:21" x14ac:dyDescent="0.3">
      <c r="A608">
        <v>100049</v>
      </c>
      <c r="B608" t="s">
        <v>3</v>
      </c>
      <c r="F608" s="3">
        <v>0</v>
      </c>
      <c r="G608" s="3">
        <v>5</v>
      </c>
      <c r="H608" s="1">
        <v>43983</v>
      </c>
      <c r="I608" s="1">
        <v>44378</v>
      </c>
      <c r="J608">
        <v>13</v>
      </c>
      <c r="K608">
        <v>0</v>
      </c>
      <c r="L608" s="1">
        <v>44256</v>
      </c>
      <c r="M608" s="3">
        <f>IF(Sales[[#This Row],[Sales Amount]] = 0, 0,N608 / F608)</f>
        <v>0</v>
      </c>
      <c r="N608" s="3">
        <v>0</v>
      </c>
      <c r="O608" s="3" t="str" cm="1">
        <f t="array" ref="O608" xml:space="preserve"> _xlfn.SWITCH(Sales[[#This Row],[Subscription Type]],"Basic", "10",,"Premium","10","Business","25","Enterprise","27")</f>
        <v>10</v>
      </c>
      <c r="P608" s="3">
        <f xml:space="preserve"> IF(Sales[[#This Row],[Number of Users]]-Sales[[#This Row],[Licenses Bought]] &gt; 0,Sales[[#This Row],[Number of Users]]-Sales[[#This Row],[Licenses Bought]],0)</f>
        <v>5</v>
      </c>
      <c r="Q608" s="3">
        <f>IF(Sales[[#This Row],[Sales Month]]=MAX(Sales[Sales Month]),Sales[[#This Row],[Upsell $ Per Non-Paying User]]*Sales[[#This Row],[Non-Paying Users]],0)</f>
        <v>0</v>
      </c>
      <c r="R608" s="3" t="str" cm="1">
        <f t="array" ref="R608" xml:space="preserve"> _xlfn.IFS(Sales[[#This Row],[Current Upsell $]]=0," ",Sales[[#This Row],[Current Upsell $]]&gt;=400,"high",Sales[[#This Row],[Current Upsell $]]&gt;=100,"medium",Sales[[#This Row],[Current Upsell $]]&lt;100,"low")</f>
        <v xml:space="preserve"> </v>
      </c>
      <c r="S608" s="3" t="str">
        <f xml:space="preserve"> IF(Sales[[#This Row],[Current Upsell $]]&gt;0,_xlfn.CONCAT(Sales[[#This Row],[Subscription Type]],"  ",Sales[[#This Row],[Upsell Priority]],"  ",TEXT(Sales[[#This Row],[Current Upsell $]],"$#"))," ")</f>
        <v xml:space="preserve"> </v>
      </c>
      <c r="T608" s="3"/>
      <c r="U608" s="1"/>
    </row>
    <row r="609" spans="1:21" x14ac:dyDescent="0.3">
      <c r="A609">
        <v>100049</v>
      </c>
      <c r="B609" t="s">
        <v>3</v>
      </c>
      <c r="F609" s="3">
        <v>0</v>
      </c>
      <c r="G609" s="3">
        <v>5</v>
      </c>
      <c r="H609" s="1">
        <v>43983</v>
      </c>
      <c r="I609" s="1">
        <v>44378</v>
      </c>
      <c r="J609">
        <v>13</v>
      </c>
      <c r="K609">
        <v>0</v>
      </c>
      <c r="L609" s="1">
        <v>44287</v>
      </c>
      <c r="M609" s="3">
        <f>IF(Sales[[#This Row],[Sales Amount]] = 0, 0,N609 / F609)</f>
        <v>0</v>
      </c>
      <c r="N609" s="3">
        <v>0</v>
      </c>
      <c r="O609" s="3" t="str" cm="1">
        <f t="array" ref="O609" xml:space="preserve"> _xlfn.SWITCH(Sales[[#This Row],[Subscription Type]],"Basic", "10",,"Premium","10","Business","25","Enterprise","27")</f>
        <v>10</v>
      </c>
      <c r="P609" s="3">
        <f xml:space="preserve"> IF(Sales[[#This Row],[Number of Users]]-Sales[[#This Row],[Licenses Bought]] &gt; 0,Sales[[#This Row],[Number of Users]]-Sales[[#This Row],[Licenses Bought]],0)</f>
        <v>5</v>
      </c>
      <c r="Q609" s="3">
        <f>IF(Sales[[#This Row],[Sales Month]]=MAX(Sales[Sales Month]),Sales[[#This Row],[Upsell $ Per Non-Paying User]]*Sales[[#This Row],[Non-Paying Users]],0)</f>
        <v>0</v>
      </c>
      <c r="R609" s="3" t="str" cm="1">
        <f t="array" ref="R609" xml:space="preserve"> _xlfn.IFS(Sales[[#This Row],[Current Upsell $]]=0," ",Sales[[#This Row],[Current Upsell $]]&gt;=400,"high",Sales[[#This Row],[Current Upsell $]]&gt;=100,"medium",Sales[[#This Row],[Current Upsell $]]&lt;100,"low")</f>
        <v xml:space="preserve"> </v>
      </c>
      <c r="S609" s="3" t="str">
        <f xml:space="preserve"> IF(Sales[[#This Row],[Current Upsell $]]&gt;0,_xlfn.CONCAT(Sales[[#This Row],[Subscription Type]],"  ",Sales[[#This Row],[Upsell Priority]],"  ",TEXT(Sales[[#This Row],[Current Upsell $]],"$#"))," ")</f>
        <v xml:space="preserve"> </v>
      </c>
      <c r="T609" s="3"/>
      <c r="U609" s="1"/>
    </row>
    <row r="610" spans="1:21" x14ac:dyDescent="0.3">
      <c r="A610">
        <v>100049</v>
      </c>
      <c r="B610" t="s">
        <v>3</v>
      </c>
      <c r="F610" s="3">
        <v>0</v>
      </c>
      <c r="G610" s="3">
        <v>6</v>
      </c>
      <c r="H610" s="1">
        <v>43983</v>
      </c>
      <c r="I610" s="1">
        <v>44378</v>
      </c>
      <c r="J610">
        <v>13</v>
      </c>
      <c r="K610">
        <v>0</v>
      </c>
      <c r="L610" s="1">
        <v>44317</v>
      </c>
      <c r="M610" s="3">
        <f>IF(Sales[[#This Row],[Sales Amount]] = 0, 0,N610 / F610)</f>
        <v>0</v>
      </c>
      <c r="N610" s="3">
        <v>0</v>
      </c>
      <c r="O610" s="3" t="str" cm="1">
        <f t="array" ref="O610" xml:space="preserve"> _xlfn.SWITCH(Sales[[#This Row],[Subscription Type]],"Basic", "10",,"Premium","10","Business","25","Enterprise","27")</f>
        <v>10</v>
      </c>
      <c r="P610" s="3">
        <f xml:space="preserve"> IF(Sales[[#This Row],[Number of Users]]-Sales[[#This Row],[Licenses Bought]] &gt; 0,Sales[[#This Row],[Number of Users]]-Sales[[#This Row],[Licenses Bought]],0)</f>
        <v>6</v>
      </c>
      <c r="Q610" s="3">
        <f>IF(Sales[[#This Row],[Sales Month]]=MAX(Sales[Sales Month]),Sales[[#This Row],[Upsell $ Per Non-Paying User]]*Sales[[#This Row],[Non-Paying Users]],0)</f>
        <v>0</v>
      </c>
      <c r="R610" s="3" t="str" cm="1">
        <f t="array" ref="R610" xml:space="preserve"> _xlfn.IFS(Sales[[#This Row],[Current Upsell $]]=0," ",Sales[[#This Row],[Current Upsell $]]&gt;=400,"high",Sales[[#This Row],[Current Upsell $]]&gt;=100,"medium",Sales[[#This Row],[Current Upsell $]]&lt;100,"low")</f>
        <v xml:space="preserve"> </v>
      </c>
      <c r="S610" s="3" t="str">
        <f xml:space="preserve"> IF(Sales[[#This Row],[Current Upsell $]]&gt;0,_xlfn.CONCAT(Sales[[#This Row],[Subscription Type]],"  ",Sales[[#This Row],[Upsell Priority]],"  ",TEXT(Sales[[#This Row],[Current Upsell $]],"$#"))," ")</f>
        <v xml:space="preserve"> </v>
      </c>
      <c r="T610" s="3"/>
      <c r="U610" s="1"/>
    </row>
    <row r="611" spans="1:21" x14ac:dyDescent="0.3">
      <c r="A611">
        <v>100049</v>
      </c>
      <c r="B611" t="s">
        <v>3</v>
      </c>
      <c r="F611" s="3">
        <v>0</v>
      </c>
      <c r="G611" s="3">
        <v>7</v>
      </c>
      <c r="H611" s="1">
        <v>43983</v>
      </c>
      <c r="I611" s="1">
        <v>44378</v>
      </c>
      <c r="J611">
        <v>13</v>
      </c>
      <c r="K611">
        <v>0</v>
      </c>
      <c r="L611" s="1">
        <v>44348</v>
      </c>
      <c r="M611" s="3">
        <f>IF(Sales[[#This Row],[Sales Amount]] = 0, 0,N611 / F611)</f>
        <v>0</v>
      </c>
      <c r="N611" s="3">
        <v>0</v>
      </c>
      <c r="O611" s="3" t="str" cm="1">
        <f t="array" ref="O611" xml:space="preserve"> _xlfn.SWITCH(Sales[[#This Row],[Subscription Type]],"Basic", "10",,"Premium","10","Business","25","Enterprise","27")</f>
        <v>10</v>
      </c>
      <c r="P611" s="3">
        <f xml:space="preserve"> IF(Sales[[#This Row],[Number of Users]]-Sales[[#This Row],[Licenses Bought]] &gt; 0,Sales[[#This Row],[Number of Users]]-Sales[[#This Row],[Licenses Bought]],0)</f>
        <v>7</v>
      </c>
      <c r="Q611" s="3">
        <f>IF(Sales[[#This Row],[Sales Month]]=MAX(Sales[Sales Month]),Sales[[#This Row],[Upsell $ Per Non-Paying User]]*Sales[[#This Row],[Non-Paying Users]],0)</f>
        <v>70</v>
      </c>
      <c r="R611" s="3" t="str" cm="1">
        <f t="array" ref="R611" xml:space="preserve"> _xlfn.IFS(Sales[[#This Row],[Current Upsell $]]=0," ",Sales[[#This Row],[Current Upsell $]]&gt;=400,"high",Sales[[#This Row],[Current Upsell $]]&gt;=100,"medium",Sales[[#This Row],[Current Upsell $]]&lt;100,"low")</f>
        <v>low</v>
      </c>
      <c r="S611" s="3" t="str">
        <f xml:space="preserve"> IF(Sales[[#This Row],[Current Upsell $]]&gt;0,_xlfn.CONCAT(Sales[[#This Row],[Subscription Type]],"  ",Sales[[#This Row],[Upsell Priority]],"  ",TEXT(Sales[[#This Row],[Current Upsell $]],"$#"))," ")</f>
        <v>Basic  low  $70</v>
      </c>
      <c r="T611" s="3"/>
      <c r="U611" s="1"/>
    </row>
    <row r="612" spans="1:21" x14ac:dyDescent="0.3">
      <c r="A612">
        <v>100050</v>
      </c>
      <c r="B612" t="s">
        <v>3</v>
      </c>
      <c r="D612" s="1"/>
      <c r="E612" s="1"/>
      <c r="F612" s="3">
        <v>0</v>
      </c>
      <c r="G612" s="3">
        <v>6</v>
      </c>
      <c r="H612" s="1">
        <v>43983</v>
      </c>
      <c r="I612" s="1">
        <v>44378</v>
      </c>
      <c r="J612">
        <v>13</v>
      </c>
      <c r="K612">
        <v>0</v>
      </c>
      <c r="L612" s="1">
        <v>43983</v>
      </c>
      <c r="M612" s="3">
        <f>IF(Sales[[#This Row],[Sales Amount]] = 0, 0,N612 / F612)</f>
        <v>0</v>
      </c>
      <c r="N612" s="3">
        <v>0</v>
      </c>
      <c r="O612" s="3" t="str" cm="1">
        <f t="array" ref="O612" xml:space="preserve"> _xlfn.SWITCH(Sales[[#This Row],[Subscription Type]],"Basic", "10",,"Premium","10","Business","25","Enterprise","27")</f>
        <v>10</v>
      </c>
      <c r="P612" s="3">
        <f xml:space="preserve"> IF(Sales[[#This Row],[Number of Users]]-Sales[[#This Row],[Licenses Bought]] &gt; 0,Sales[[#This Row],[Number of Users]]-Sales[[#This Row],[Licenses Bought]],0)</f>
        <v>6</v>
      </c>
      <c r="Q612" s="3">
        <f>IF(Sales[[#This Row],[Sales Month]]=MAX(Sales[Sales Month]),Sales[[#This Row],[Upsell $ Per Non-Paying User]]*Sales[[#This Row],[Non-Paying Users]],0)</f>
        <v>0</v>
      </c>
      <c r="R612" s="3" t="str" cm="1">
        <f t="array" ref="R612" xml:space="preserve"> _xlfn.IFS(Sales[[#This Row],[Current Upsell $]]=0," ",Sales[[#This Row],[Current Upsell $]]&gt;=400,"high",Sales[[#This Row],[Current Upsell $]]&gt;=100,"medium",Sales[[#This Row],[Current Upsell $]]&lt;100,"low")</f>
        <v xml:space="preserve"> </v>
      </c>
      <c r="S612" s="3" t="str">
        <f xml:space="preserve"> IF(Sales[[#This Row],[Current Upsell $]]&gt;0,_xlfn.CONCAT(Sales[[#This Row],[Subscription Type]],"  ",Sales[[#This Row],[Upsell Priority]],"  ",TEXT(Sales[[#This Row],[Current Upsell $]],"$#"))," ")</f>
        <v xml:space="preserve"> </v>
      </c>
      <c r="T612" s="3"/>
      <c r="U612" s="1"/>
    </row>
    <row r="613" spans="1:21" x14ac:dyDescent="0.3">
      <c r="A613">
        <v>100050</v>
      </c>
      <c r="B613" t="s">
        <v>0</v>
      </c>
      <c r="D613" s="1"/>
      <c r="E613" s="1"/>
      <c r="F613" s="3">
        <v>2</v>
      </c>
      <c r="G613" s="3">
        <v>6</v>
      </c>
      <c r="H613" s="1">
        <v>43983</v>
      </c>
      <c r="I613" s="1">
        <v>44378</v>
      </c>
      <c r="J613">
        <v>13</v>
      </c>
      <c r="K613">
        <v>0</v>
      </c>
      <c r="L613" s="1">
        <v>44013</v>
      </c>
      <c r="M613" s="3">
        <f>IF(Sales[[#This Row],[Sales Amount]] = 0, 0,N613 / F613)</f>
        <v>10</v>
      </c>
      <c r="N613" s="3">
        <v>20</v>
      </c>
      <c r="O613" s="3" t="str" cm="1">
        <f t="array" ref="O613" xml:space="preserve"> _xlfn.SWITCH(Sales[[#This Row],[Subscription Type]],"Basic", "10",,"Premium","10","Business","25","Enterprise","27")</f>
        <v>27</v>
      </c>
      <c r="P613" s="3">
        <f xml:space="preserve"> IF(Sales[[#This Row],[Number of Users]]-Sales[[#This Row],[Licenses Bought]] &gt; 0,Sales[[#This Row],[Number of Users]]-Sales[[#This Row],[Licenses Bought]],0)</f>
        <v>4</v>
      </c>
      <c r="Q613" s="3">
        <f>IF(Sales[[#This Row],[Sales Month]]=MAX(Sales[Sales Month]),Sales[[#This Row],[Upsell $ Per Non-Paying User]]*Sales[[#This Row],[Non-Paying Users]],0)</f>
        <v>0</v>
      </c>
      <c r="R613" s="3" t="str" cm="1">
        <f t="array" ref="R613" xml:space="preserve"> _xlfn.IFS(Sales[[#This Row],[Current Upsell $]]=0," ",Sales[[#This Row],[Current Upsell $]]&gt;=400,"high",Sales[[#This Row],[Current Upsell $]]&gt;=100,"medium",Sales[[#This Row],[Current Upsell $]]&lt;100,"low")</f>
        <v xml:space="preserve"> </v>
      </c>
      <c r="S613" s="3" t="str">
        <f xml:space="preserve"> IF(Sales[[#This Row],[Current Upsell $]]&gt;0,_xlfn.CONCAT(Sales[[#This Row],[Subscription Type]],"  ",Sales[[#This Row],[Upsell Priority]],"  ",TEXT(Sales[[#This Row],[Current Upsell $]],"$#"))," ")</f>
        <v xml:space="preserve"> </v>
      </c>
      <c r="T613" s="3"/>
      <c r="U613" s="1"/>
    </row>
    <row r="614" spans="1:21" x14ac:dyDescent="0.3">
      <c r="A614">
        <v>100050</v>
      </c>
      <c r="B614" t="s">
        <v>0</v>
      </c>
      <c r="D614" s="1"/>
      <c r="E614" s="1"/>
      <c r="F614" s="3">
        <v>3</v>
      </c>
      <c r="G614" s="3">
        <v>6</v>
      </c>
      <c r="H614" s="1">
        <v>43983</v>
      </c>
      <c r="I614" s="1">
        <v>44378</v>
      </c>
      <c r="J614">
        <v>13</v>
      </c>
      <c r="K614">
        <v>0</v>
      </c>
      <c r="L614" s="1">
        <v>44044</v>
      </c>
      <c r="M614" s="3">
        <f>IF(Sales[[#This Row],[Sales Amount]] = 0, 0,N614 / F614)</f>
        <v>10</v>
      </c>
      <c r="N614" s="3">
        <v>30</v>
      </c>
      <c r="O614" s="3" t="str" cm="1">
        <f t="array" ref="O614" xml:space="preserve"> _xlfn.SWITCH(Sales[[#This Row],[Subscription Type]],"Basic", "10",,"Premium","10","Business","25","Enterprise","27")</f>
        <v>27</v>
      </c>
      <c r="P614" s="3">
        <f xml:space="preserve"> IF(Sales[[#This Row],[Number of Users]]-Sales[[#This Row],[Licenses Bought]] &gt; 0,Sales[[#This Row],[Number of Users]]-Sales[[#This Row],[Licenses Bought]],0)</f>
        <v>3</v>
      </c>
      <c r="Q614" s="3">
        <f>IF(Sales[[#This Row],[Sales Month]]=MAX(Sales[Sales Month]),Sales[[#This Row],[Upsell $ Per Non-Paying User]]*Sales[[#This Row],[Non-Paying Users]],0)</f>
        <v>0</v>
      </c>
      <c r="R614" s="3" t="str" cm="1">
        <f t="array" ref="R614" xml:space="preserve"> _xlfn.IFS(Sales[[#This Row],[Current Upsell $]]=0," ",Sales[[#This Row],[Current Upsell $]]&gt;=400,"high",Sales[[#This Row],[Current Upsell $]]&gt;=100,"medium",Sales[[#This Row],[Current Upsell $]]&lt;100,"low")</f>
        <v xml:space="preserve"> </v>
      </c>
      <c r="S614" s="3" t="str">
        <f xml:space="preserve"> IF(Sales[[#This Row],[Current Upsell $]]&gt;0,_xlfn.CONCAT(Sales[[#This Row],[Subscription Type]],"  ",Sales[[#This Row],[Upsell Priority]],"  ",TEXT(Sales[[#This Row],[Current Upsell $]],"$#"))," ")</f>
        <v xml:space="preserve"> </v>
      </c>
      <c r="T614" s="3"/>
      <c r="U614" s="1"/>
    </row>
    <row r="615" spans="1:21" x14ac:dyDescent="0.3">
      <c r="A615">
        <v>100050</v>
      </c>
      <c r="B615" t="s">
        <v>0</v>
      </c>
      <c r="D615" s="1"/>
      <c r="E615" s="1"/>
      <c r="F615" s="3">
        <v>5</v>
      </c>
      <c r="G615" s="3">
        <v>8</v>
      </c>
      <c r="H615" s="1">
        <v>43983</v>
      </c>
      <c r="I615" s="1">
        <v>44378</v>
      </c>
      <c r="J615">
        <v>13</v>
      </c>
      <c r="K615">
        <v>0</v>
      </c>
      <c r="L615" s="1">
        <v>44075</v>
      </c>
      <c r="M615" s="3">
        <f>IF(Sales[[#This Row],[Sales Amount]] = 0, 0,N615 / F615)</f>
        <v>10</v>
      </c>
      <c r="N615" s="3">
        <v>50</v>
      </c>
      <c r="O615" s="3" t="str" cm="1">
        <f t="array" ref="O615" xml:space="preserve"> _xlfn.SWITCH(Sales[[#This Row],[Subscription Type]],"Basic", "10",,"Premium","10","Business","25","Enterprise","27")</f>
        <v>27</v>
      </c>
      <c r="P615" s="3">
        <f xml:space="preserve"> IF(Sales[[#This Row],[Number of Users]]-Sales[[#This Row],[Licenses Bought]] &gt; 0,Sales[[#This Row],[Number of Users]]-Sales[[#This Row],[Licenses Bought]],0)</f>
        <v>3</v>
      </c>
      <c r="Q615" s="3">
        <f>IF(Sales[[#This Row],[Sales Month]]=MAX(Sales[Sales Month]),Sales[[#This Row],[Upsell $ Per Non-Paying User]]*Sales[[#This Row],[Non-Paying Users]],0)</f>
        <v>0</v>
      </c>
      <c r="R615" s="3" t="str" cm="1">
        <f t="array" ref="R615" xml:space="preserve"> _xlfn.IFS(Sales[[#This Row],[Current Upsell $]]=0," ",Sales[[#This Row],[Current Upsell $]]&gt;=400,"high",Sales[[#This Row],[Current Upsell $]]&gt;=100,"medium",Sales[[#This Row],[Current Upsell $]]&lt;100,"low")</f>
        <v xml:space="preserve"> </v>
      </c>
      <c r="S615" s="3" t="str">
        <f xml:space="preserve"> IF(Sales[[#This Row],[Current Upsell $]]&gt;0,_xlfn.CONCAT(Sales[[#This Row],[Subscription Type]],"  ",Sales[[#This Row],[Upsell Priority]],"  ",TEXT(Sales[[#This Row],[Current Upsell $]],"$#"))," ")</f>
        <v xml:space="preserve"> </v>
      </c>
      <c r="T615" s="3"/>
      <c r="U615" s="1"/>
    </row>
    <row r="616" spans="1:21" x14ac:dyDescent="0.3">
      <c r="A616">
        <v>100050</v>
      </c>
      <c r="B616" t="s">
        <v>0</v>
      </c>
      <c r="D616" s="1"/>
      <c r="E616" s="1"/>
      <c r="F616" s="3">
        <v>5</v>
      </c>
      <c r="G616" s="3">
        <v>6</v>
      </c>
      <c r="H616" s="1">
        <v>43983</v>
      </c>
      <c r="I616" s="1">
        <v>44378</v>
      </c>
      <c r="J616">
        <v>13</v>
      </c>
      <c r="K616">
        <v>0</v>
      </c>
      <c r="L616" s="1">
        <v>44105</v>
      </c>
      <c r="M616" s="3">
        <f>IF(Sales[[#This Row],[Sales Amount]] = 0, 0,N616 / F616)</f>
        <v>10</v>
      </c>
      <c r="N616" s="3">
        <v>50</v>
      </c>
      <c r="O616" s="3" t="str" cm="1">
        <f t="array" ref="O616" xml:space="preserve"> _xlfn.SWITCH(Sales[[#This Row],[Subscription Type]],"Basic", "10",,"Premium","10","Business","25","Enterprise","27")</f>
        <v>27</v>
      </c>
      <c r="P616" s="3">
        <f xml:space="preserve"> IF(Sales[[#This Row],[Number of Users]]-Sales[[#This Row],[Licenses Bought]] &gt; 0,Sales[[#This Row],[Number of Users]]-Sales[[#This Row],[Licenses Bought]],0)</f>
        <v>1</v>
      </c>
      <c r="Q616" s="3">
        <f>IF(Sales[[#This Row],[Sales Month]]=MAX(Sales[Sales Month]),Sales[[#This Row],[Upsell $ Per Non-Paying User]]*Sales[[#This Row],[Non-Paying Users]],0)</f>
        <v>0</v>
      </c>
      <c r="R616" s="3" t="str" cm="1">
        <f t="array" ref="R616" xml:space="preserve"> _xlfn.IFS(Sales[[#This Row],[Current Upsell $]]=0," ",Sales[[#This Row],[Current Upsell $]]&gt;=400,"high",Sales[[#This Row],[Current Upsell $]]&gt;=100,"medium",Sales[[#This Row],[Current Upsell $]]&lt;100,"low")</f>
        <v xml:space="preserve"> </v>
      </c>
      <c r="S616" s="3" t="str">
        <f xml:space="preserve"> IF(Sales[[#This Row],[Current Upsell $]]&gt;0,_xlfn.CONCAT(Sales[[#This Row],[Subscription Type]],"  ",Sales[[#This Row],[Upsell Priority]],"  ",TEXT(Sales[[#This Row],[Current Upsell $]],"$#"))," ")</f>
        <v xml:space="preserve"> </v>
      </c>
      <c r="T616" s="3"/>
      <c r="U616" s="1"/>
    </row>
    <row r="617" spans="1:21" x14ac:dyDescent="0.3">
      <c r="A617">
        <v>100050</v>
      </c>
      <c r="B617" t="s">
        <v>0</v>
      </c>
      <c r="D617" s="1"/>
      <c r="E617" s="1"/>
      <c r="F617" s="3">
        <v>5</v>
      </c>
      <c r="G617" s="3">
        <v>6</v>
      </c>
      <c r="H617" s="1">
        <v>43983</v>
      </c>
      <c r="I617" s="1">
        <v>44378</v>
      </c>
      <c r="J617">
        <v>13</v>
      </c>
      <c r="K617">
        <v>0</v>
      </c>
      <c r="L617" s="1">
        <v>44136</v>
      </c>
      <c r="M617" s="3">
        <f>IF(Sales[[#This Row],[Sales Amount]] = 0, 0,N617 / F617)</f>
        <v>10</v>
      </c>
      <c r="N617" s="3">
        <v>50</v>
      </c>
      <c r="O617" s="3" t="str" cm="1">
        <f t="array" ref="O617" xml:space="preserve"> _xlfn.SWITCH(Sales[[#This Row],[Subscription Type]],"Basic", "10",,"Premium","10","Business","25","Enterprise","27")</f>
        <v>27</v>
      </c>
      <c r="P617" s="3">
        <f xml:space="preserve"> IF(Sales[[#This Row],[Number of Users]]-Sales[[#This Row],[Licenses Bought]] &gt; 0,Sales[[#This Row],[Number of Users]]-Sales[[#This Row],[Licenses Bought]],0)</f>
        <v>1</v>
      </c>
      <c r="Q617" s="3">
        <f>IF(Sales[[#This Row],[Sales Month]]=MAX(Sales[Sales Month]),Sales[[#This Row],[Upsell $ Per Non-Paying User]]*Sales[[#This Row],[Non-Paying Users]],0)</f>
        <v>0</v>
      </c>
      <c r="R617" s="3" t="str" cm="1">
        <f t="array" ref="R617" xml:space="preserve"> _xlfn.IFS(Sales[[#This Row],[Current Upsell $]]=0," ",Sales[[#This Row],[Current Upsell $]]&gt;=400,"high",Sales[[#This Row],[Current Upsell $]]&gt;=100,"medium",Sales[[#This Row],[Current Upsell $]]&lt;100,"low")</f>
        <v xml:space="preserve"> </v>
      </c>
      <c r="S617" s="3" t="str">
        <f xml:space="preserve"> IF(Sales[[#This Row],[Current Upsell $]]&gt;0,_xlfn.CONCAT(Sales[[#This Row],[Subscription Type]],"  ",Sales[[#This Row],[Upsell Priority]],"  ",TEXT(Sales[[#This Row],[Current Upsell $]],"$#"))," ")</f>
        <v xml:space="preserve"> </v>
      </c>
      <c r="T617" s="3"/>
      <c r="U617" s="1"/>
    </row>
    <row r="618" spans="1:21" x14ac:dyDescent="0.3">
      <c r="A618">
        <v>100050</v>
      </c>
      <c r="B618" t="s">
        <v>0</v>
      </c>
      <c r="D618" s="1"/>
      <c r="E618" s="1"/>
      <c r="F618" s="3">
        <v>5</v>
      </c>
      <c r="G618" s="3">
        <v>6</v>
      </c>
      <c r="H618" s="1">
        <v>43983</v>
      </c>
      <c r="I618" s="1">
        <v>44378</v>
      </c>
      <c r="J618">
        <v>13</v>
      </c>
      <c r="K618">
        <v>0</v>
      </c>
      <c r="L618" s="1">
        <v>44166</v>
      </c>
      <c r="M618" s="3">
        <f>IF(Sales[[#This Row],[Sales Amount]] = 0, 0,N618 / F618)</f>
        <v>10</v>
      </c>
      <c r="N618" s="3">
        <v>50</v>
      </c>
      <c r="O618" s="3" t="str" cm="1">
        <f t="array" ref="O618" xml:space="preserve"> _xlfn.SWITCH(Sales[[#This Row],[Subscription Type]],"Basic", "10",,"Premium","10","Business","25","Enterprise","27")</f>
        <v>27</v>
      </c>
      <c r="P618" s="3">
        <f xml:space="preserve"> IF(Sales[[#This Row],[Number of Users]]-Sales[[#This Row],[Licenses Bought]] &gt; 0,Sales[[#This Row],[Number of Users]]-Sales[[#This Row],[Licenses Bought]],0)</f>
        <v>1</v>
      </c>
      <c r="Q618" s="3">
        <f>IF(Sales[[#This Row],[Sales Month]]=MAX(Sales[Sales Month]),Sales[[#This Row],[Upsell $ Per Non-Paying User]]*Sales[[#This Row],[Non-Paying Users]],0)</f>
        <v>0</v>
      </c>
      <c r="R618" s="3" t="str" cm="1">
        <f t="array" ref="R618" xml:space="preserve"> _xlfn.IFS(Sales[[#This Row],[Current Upsell $]]=0," ",Sales[[#This Row],[Current Upsell $]]&gt;=400,"high",Sales[[#This Row],[Current Upsell $]]&gt;=100,"medium",Sales[[#This Row],[Current Upsell $]]&lt;100,"low")</f>
        <v xml:space="preserve"> </v>
      </c>
      <c r="S618" s="3" t="str">
        <f xml:space="preserve"> IF(Sales[[#This Row],[Current Upsell $]]&gt;0,_xlfn.CONCAT(Sales[[#This Row],[Subscription Type]],"  ",Sales[[#This Row],[Upsell Priority]],"  ",TEXT(Sales[[#This Row],[Current Upsell $]],"$#"))," ")</f>
        <v xml:space="preserve"> </v>
      </c>
      <c r="T618" s="3"/>
      <c r="U618" s="1"/>
    </row>
    <row r="619" spans="1:21" x14ac:dyDescent="0.3">
      <c r="A619">
        <v>100050</v>
      </c>
      <c r="B619" t="s">
        <v>0</v>
      </c>
      <c r="D619" s="1"/>
      <c r="E619" s="1"/>
      <c r="F619" s="3">
        <v>5</v>
      </c>
      <c r="G619" s="3">
        <v>6</v>
      </c>
      <c r="H619" s="1">
        <v>43983</v>
      </c>
      <c r="I619" s="1">
        <v>44378</v>
      </c>
      <c r="J619">
        <v>13</v>
      </c>
      <c r="K619">
        <v>0</v>
      </c>
      <c r="L619" s="1">
        <v>44197</v>
      </c>
      <c r="M619" s="3">
        <f>IF(Sales[[#This Row],[Sales Amount]] = 0, 0,N619 / F619)</f>
        <v>10</v>
      </c>
      <c r="N619" s="3">
        <v>50</v>
      </c>
      <c r="O619" s="3" t="str" cm="1">
        <f t="array" ref="O619" xml:space="preserve"> _xlfn.SWITCH(Sales[[#This Row],[Subscription Type]],"Basic", "10",,"Premium","10","Business","25","Enterprise","27")</f>
        <v>27</v>
      </c>
      <c r="P619" s="3">
        <f xml:space="preserve"> IF(Sales[[#This Row],[Number of Users]]-Sales[[#This Row],[Licenses Bought]] &gt; 0,Sales[[#This Row],[Number of Users]]-Sales[[#This Row],[Licenses Bought]],0)</f>
        <v>1</v>
      </c>
      <c r="Q619" s="3">
        <f>IF(Sales[[#This Row],[Sales Month]]=MAX(Sales[Sales Month]),Sales[[#This Row],[Upsell $ Per Non-Paying User]]*Sales[[#This Row],[Non-Paying Users]],0)</f>
        <v>0</v>
      </c>
      <c r="R619" s="3" t="str" cm="1">
        <f t="array" ref="R619" xml:space="preserve"> _xlfn.IFS(Sales[[#This Row],[Current Upsell $]]=0," ",Sales[[#This Row],[Current Upsell $]]&gt;=400,"high",Sales[[#This Row],[Current Upsell $]]&gt;=100,"medium",Sales[[#This Row],[Current Upsell $]]&lt;100,"low")</f>
        <v xml:space="preserve"> </v>
      </c>
      <c r="S619" s="3" t="str">
        <f xml:space="preserve"> IF(Sales[[#This Row],[Current Upsell $]]&gt;0,_xlfn.CONCAT(Sales[[#This Row],[Subscription Type]],"  ",Sales[[#This Row],[Upsell Priority]],"  ",TEXT(Sales[[#This Row],[Current Upsell $]],"$#"))," ")</f>
        <v xml:space="preserve"> </v>
      </c>
      <c r="T619" s="3"/>
      <c r="U619" s="1"/>
    </row>
    <row r="620" spans="1:21" x14ac:dyDescent="0.3">
      <c r="A620">
        <v>100050</v>
      </c>
      <c r="B620" t="s">
        <v>0</v>
      </c>
      <c r="D620" s="1"/>
      <c r="E620" s="1"/>
      <c r="F620" s="3">
        <v>5</v>
      </c>
      <c r="G620" s="3">
        <v>6</v>
      </c>
      <c r="H620" s="1">
        <v>43983</v>
      </c>
      <c r="I620" s="1">
        <v>44378</v>
      </c>
      <c r="J620">
        <v>13</v>
      </c>
      <c r="K620">
        <v>0</v>
      </c>
      <c r="L620" s="1">
        <v>44228</v>
      </c>
      <c r="M620" s="3">
        <f>IF(Sales[[#This Row],[Sales Amount]] = 0, 0,N620 / F620)</f>
        <v>10</v>
      </c>
      <c r="N620" s="3">
        <v>50</v>
      </c>
      <c r="O620" s="3" t="str" cm="1">
        <f t="array" ref="O620" xml:space="preserve"> _xlfn.SWITCH(Sales[[#This Row],[Subscription Type]],"Basic", "10",,"Premium","10","Business","25","Enterprise","27")</f>
        <v>27</v>
      </c>
      <c r="P620" s="3">
        <f xml:space="preserve"> IF(Sales[[#This Row],[Number of Users]]-Sales[[#This Row],[Licenses Bought]] &gt; 0,Sales[[#This Row],[Number of Users]]-Sales[[#This Row],[Licenses Bought]],0)</f>
        <v>1</v>
      </c>
      <c r="Q620" s="3">
        <f>IF(Sales[[#This Row],[Sales Month]]=MAX(Sales[Sales Month]),Sales[[#This Row],[Upsell $ Per Non-Paying User]]*Sales[[#This Row],[Non-Paying Users]],0)</f>
        <v>0</v>
      </c>
      <c r="R620" s="3" t="str" cm="1">
        <f t="array" ref="R620" xml:space="preserve"> _xlfn.IFS(Sales[[#This Row],[Current Upsell $]]=0," ",Sales[[#This Row],[Current Upsell $]]&gt;=400,"high",Sales[[#This Row],[Current Upsell $]]&gt;=100,"medium",Sales[[#This Row],[Current Upsell $]]&lt;100,"low")</f>
        <v xml:space="preserve"> </v>
      </c>
      <c r="S620" s="3" t="str">
        <f xml:space="preserve"> IF(Sales[[#This Row],[Current Upsell $]]&gt;0,_xlfn.CONCAT(Sales[[#This Row],[Subscription Type]],"  ",Sales[[#This Row],[Upsell Priority]],"  ",TEXT(Sales[[#This Row],[Current Upsell $]],"$#"))," ")</f>
        <v xml:space="preserve"> </v>
      </c>
      <c r="T620" s="3"/>
      <c r="U620" s="1"/>
    </row>
    <row r="621" spans="1:21" x14ac:dyDescent="0.3">
      <c r="A621">
        <v>100050</v>
      </c>
      <c r="B621" t="s">
        <v>0</v>
      </c>
      <c r="D621" s="1"/>
      <c r="E621" s="1"/>
      <c r="F621" s="3">
        <v>5</v>
      </c>
      <c r="G621" s="3">
        <v>6</v>
      </c>
      <c r="H621" s="1">
        <v>43983</v>
      </c>
      <c r="I621" s="1">
        <v>44378</v>
      </c>
      <c r="J621">
        <v>13</v>
      </c>
      <c r="K621">
        <v>0</v>
      </c>
      <c r="L621" s="1">
        <v>44256</v>
      </c>
      <c r="M621" s="3">
        <f>IF(Sales[[#This Row],[Sales Amount]] = 0, 0,N621 / F621)</f>
        <v>10</v>
      </c>
      <c r="N621" s="3">
        <v>50</v>
      </c>
      <c r="O621" s="3" t="str" cm="1">
        <f t="array" ref="O621" xml:space="preserve"> _xlfn.SWITCH(Sales[[#This Row],[Subscription Type]],"Basic", "10",,"Premium","10","Business","25","Enterprise","27")</f>
        <v>27</v>
      </c>
      <c r="P621" s="3">
        <f xml:space="preserve"> IF(Sales[[#This Row],[Number of Users]]-Sales[[#This Row],[Licenses Bought]] &gt; 0,Sales[[#This Row],[Number of Users]]-Sales[[#This Row],[Licenses Bought]],0)</f>
        <v>1</v>
      </c>
      <c r="Q621" s="3">
        <f>IF(Sales[[#This Row],[Sales Month]]=MAX(Sales[Sales Month]),Sales[[#This Row],[Upsell $ Per Non-Paying User]]*Sales[[#This Row],[Non-Paying Users]],0)</f>
        <v>0</v>
      </c>
      <c r="R621" s="3" t="str" cm="1">
        <f t="array" ref="R621" xml:space="preserve"> _xlfn.IFS(Sales[[#This Row],[Current Upsell $]]=0," ",Sales[[#This Row],[Current Upsell $]]&gt;=400,"high",Sales[[#This Row],[Current Upsell $]]&gt;=100,"medium",Sales[[#This Row],[Current Upsell $]]&lt;100,"low")</f>
        <v xml:space="preserve"> </v>
      </c>
      <c r="S621" s="3" t="str">
        <f xml:space="preserve"> IF(Sales[[#This Row],[Current Upsell $]]&gt;0,_xlfn.CONCAT(Sales[[#This Row],[Subscription Type]],"  ",Sales[[#This Row],[Upsell Priority]],"  ",TEXT(Sales[[#This Row],[Current Upsell $]],"$#"))," ")</f>
        <v xml:space="preserve"> </v>
      </c>
      <c r="T621" s="3"/>
      <c r="U621" s="1"/>
    </row>
    <row r="622" spans="1:21" x14ac:dyDescent="0.3">
      <c r="A622">
        <v>100050</v>
      </c>
      <c r="B622" t="s">
        <v>0</v>
      </c>
      <c r="D622" s="1"/>
      <c r="E622" s="1"/>
      <c r="F622" s="3">
        <v>5</v>
      </c>
      <c r="G622" s="3">
        <v>5</v>
      </c>
      <c r="H622" s="1">
        <v>43983</v>
      </c>
      <c r="I622" s="1">
        <v>44378</v>
      </c>
      <c r="J622">
        <v>13</v>
      </c>
      <c r="K622">
        <v>0</v>
      </c>
      <c r="L622" s="1">
        <v>44287</v>
      </c>
      <c r="M622" s="3">
        <f>IF(Sales[[#This Row],[Sales Amount]] = 0, 0,N622 / F622)</f>
        <v>10</v>
      </c>
      <c r="N622" s="3">
        <v>50</v>
      </c>
      <c r="O622" s="3" t="str" cm="1">
        <f t="array" ref="O622" xml:space="preserve"> _xlfn.SWITCH(Sales[[#This Row],[Subscription Type]],"Basic", "10",,"Premium","10","Business","25","Enterprise","27")</f>
        <v>27</v>
      </c>
      <c r="P622" s="3">
        <f xml:space="preserve"> IF(Sales[[#This Row],[Number of Users]]-Sales[[#This Row],[Licenses Bought]] &gt; 0,Sales[[#This Row],[Number of Users]]-Sales[[#This Row],[Licenses Bought]],0)</f>
        <v>0</v>
      </c>
      <c r="Q622" s="3">
        <f>IF(Sales[[#This Row],[Sales Month]]=MAX(Sales[Sales Month]),Sales[[#This Row],[Upsell $ Per Non-Paying User]]*Sales[[#This Row],[Non-Paying Users]],0)</f>
        <v>0</v>
      </c>
      <c r="R622" s="3" t="str" cm="1">
        <f t="array" ref="R622" xml:space="preserve"> _xlfn.IFS(Sales[[#This Row],[Current Upsell $]]=0," ",Sales[[#This Row],[Current Upsell $]]&gt;=400,"high",Sales[[#This Row],[Current Upsell $]]&gt;=100,"medium",Sales[[#This Row],[Current Upsell $]]&lt;100,"low")</f>
        <v xml:space="preserve"> </v>
      </c>
      <c r="S622" s="3" t="str">
        <f xml:space="preserve"> IF(Sales[[#This Row],[Current Upsell $]]&gt;0,_xlfn.CONCAT(Sales[[#This Row],[Subscription Type]],"  ",Sales[[#This Row],[Upsell Priority]],"  ",TEXT(Sales[[#This Row],[Current Upsell $]],"$#"))," ")</f>
        <v xml:space="preserve"> </v>
      </c>
      <c r="T622" s="3"/>
      <c r="U622" s="1"/>
    </row>
    <row r="623" spans="1:21" x14ac:dyDescent="0.3">
      <c r="A623">
        <v>100050</v>
      </c>
      <c r="B623" t="s">
        <v>0</v>
      </c>
      <c r="D623" s="1"/>
      <c r="E623" s="1"/>
      <c r="F623" s="3">
        <v>5</v>
      </c>
      <c r="G623" s="3">
        <v>6</v>
      </c>
      <c r="H623" s="1">
        <v>43983</v>
      </c>
      <c r="I623" s="1">
        <v>44378</v>
      </c>
      <c r="J623">
        <v>13</v>
      </c>
      <c r="K623">
        <v>0</v>
      </c>
      <c r="L623" s="1">
        <v>44317</v>
      </c>
      <c r="M623" s="3">
        <f>IF(Sales[[#This Row],[Sales Amount]] = 0, 0,N623 / F623)</f>
        <v>10</v>
      </c>
      <c r="N623" s="3">
        <v>50</v>
      </c>
      <c r="O623" s="3" t="str" cm="1">
        <f t="array" ref="O623" xml:space="preserve"> _xlfn.SWITCH(Sales[[#This Row],[Subscription Type]],"Basic", "10",,"Premium","10","Business","25","Enterprise","27")</f>
        <v>27</v>
      </c>
      <c r="P623" s="3">
        <f xml:space="preserve"> IF(Sales[[#This Row],[Number of Users]]-Sales[[#This Row],[Licenses Bought]] &gt; 0,Sales[[#This Row],[Number of Users]]-Sales[[#This Row],[Licenses Bought]],0)</f>
        <v>1</v>
      </c>
      <c r="Q623" s="3">
        <f>IF(Sales[[#This Row],[Sales Month]]=MAX(Sales[Sales Month]),Sales[[#This Row],[Upsell $ Per Non-Paying User]]*Sales[[#This Row],[Non-Paying Users]],0)</f>
        <v>0</v>
      </c>
      <c r="R623" s="3" t="str" cm="1">
        <f t="array" ref="R623" xml:space="preserve"> _xlfn.IFS(Sales[[#This Row],[Current Upsell $]]=0," ",Sales[[#This Row],[Current Upsell $]]&gt;=400,"high",Sales[[#This Row],[Current Upsell $]]&gt;=100,"medium",Sales[[#This Row],[Current Upsell $]]&lt;100,"low")</f>
        <v xml:space="preserve"> </v>
      </c>
      <c r="S623" s="3" t="str">
        <f xml:space="preserve"> IF(Sales[[#This Row],[Current Upsell $]]&gt;0,_xlfn.CONCAT(Sales[[#This Row],[Subscription Type]],"  ",Sales[[#This Row],[Upsell Priority]],"  ",TEXT(Sales[[#This Row],[Current Upsell $]],"$#"))," ")</f>
        <v xml:space="preserve"> </v>
      </c>
      <c r="T623" s="3"/>
      <c r="U623" s="1"/>
    </row>
    <row r="624" spans="1:21" x14ac:dyDescent="0.3">
      <c r="A624">
        <v>100050</v>
      </c>
      <c r="B624" t="s">
        <v>0</v>
      </c>
      <c r="D624" s="1"/>
      <c r="E624" s="1"/>
      <c r="F624" s="3">
        <v>5</v>
      </c>
      <c r="G624" s="3">
        <v>5</v>
      </c>
      <c r="H624" s="1">
        <v>43983</v>
      </c>
      <c r="I624" s="1">
        <v>44378</v>
      </c>
      <c r="J624">
        <v>13</v>
      </c>
      <c r="K624">
        <v>0</v>
      </c>
      <c r="L624" s="1">
        <v>44348</v>
      </c>
      <c r="M624" s="3">
        <f>IF(Sales[[#This Row],[Sales Amount]] = 0, 0,N624 / F624)</f>
        <v>10</v>
      </c>
      <c r="N624" s="3">
        <v>50</v>
      </c>
      <c r="O624" s="3" t="str" cm="1">
        <f t="array" ref="O624" xml:space="preserve"> _xlfn.SWITCH(Sales[[#This Row],[Subscription Type]],"Basic", "10",,"Premium","10","Business","25","Enterprise","27")</f>
        <v>27</v>
      </c>
      <c r="P624" s="3">
        <f xml:space="preserve"> IF(Sales[[#This Row],[Number of Users]]-Sales[[#This Row],[Licenses Bought]] &gt; 0,Sales[[#This Row],[Number of Users]]-Sales[[#This Row],[Licenses Bought]],0)</f>
        <v>0</v>
      </c>
      <c r="Q624" s="3">
        <f>IF(Sales[[#This Row],[Sales Month]]=MAX(Sales[Sales Month]),Sales[[#This Row],[Upsell $ Per Non-Paying User]]*Sales[[#This Row],[Non-Paying Users]],0)</f>
        <v>0</v>
      </c>
      <c r="R624" s="3" t="str" cm="1">
        <f t="array" ref="R624" xml:space="preserve"> _xlfn.IFS(Sales[[#This Row],[Current Upsell $]]=0," ",Sales[[#This Row],[Current Upsell $]]&gt;=400,"high",Sales[[#This Row],[Current Upsell $]]&gt;=100,"medium",Sales[[#This Row],[Current Upsell $]]&lt;100,"low")</f>
        <v xml:space="preserve"> </v>
      </c>
      <c r="S624" s="3" t="str">
        <f xml:space="preserve"> IF(Sales[[#This Row],[Current Upsell $]]&gt;0,_xlfn.CONCAT(Sales[[#This Row],[Subscription Type]],"  ",Sales[[#This Row],[Upsell Priority]],"  ",TEXT(Sales[[#This Row],[Current Upsell $]],"$#"))," ")</f>
        <v xml:space="preserve"> </v>
      </c>
      <c r="T624" s="3"/>
      <c r="U624" s="1"/>
    </row>
    <row r="625" spans="1:21" x14ac:dyDescent="0.3">
      <c r="A625">
        <v>100051</v>
      </c>
      <c r="B625" t="s">
        <v>3</v>
      </c>
      <c r="F625" s="3">
        <v>0</v>
      </c>
      <c r="G625" s="3">
        <v>3</v>
      </c>
      <c r="H625" s="1">
        <v>43983</v>
      </c>
      <c r="I625" s="1">
        <v>44105</v>
      </c>
      <c r="J625">
        <v>4</v>
      </c>
      <c r="K625">
        <v>8</v>
      </c>
      <c r="L625" s="1">
        <v>43983</v>
      </c>
      <c r="M625" s="3">
        <f>IF(Sales[[#This Row],[Sales Amount]] = 0, 0,N625 / F625)</f>
        <v>0</v>
      </c>
      <c r="N625" s="3">
        <v>0</v>
      </c>
      <c r="O625" s="3" t="str" cm="1">
        <f t="array" ref="O625" xml:space="preserve"> _xlfn.SWITCH(Sales[[#This Row],[Subscription Type]],"Basic", "10",,"Premium","10","Business","25","Enterprise","27")</f>
        <v>10</v>
      </c>
      <c r="P625" s="3">
        <f xml:space="preserve"> IF(Sales[[#This Row],[Number of Users]]-Sales[[#This Row],[Licenses Bought]] &gt; 0,Sales[[#This Row],[Number of Users]]-Sales[[#This Row],[Licenses Bought]],0)</f>
        <v>3</v>
      </c>
      <c r="Q625" s="3">
        <f>IF(Sales[[#This Row],[Sales Month]]=MAX(Sales[Sales Month]),Sales[[#This Row],[Upsell $ Per Non-Paying User]]*Sales[[#This Row],[Non-Paying Users]],0)</f>
        <v>0</v>
      </c>
      <c r="R625" s="3" t="str" cm="1">
        <f t="array" ref="R625" xml:space="preserve"> _xlfn.IFS(Sales[[#This Row],[Current Upsell $]]=0," ",Sales[[#This Row],[Current Upsell $]]&gt;=400,"high",Sales[[#This Row],[Current Upsell $]]&gt;=100,"medium",Sales[[#This Row],[Current Upsell $]]&lt;100,"low")</f>
        <v xml:space="preserve"> </v>
      </c>
      <c r="S625" s="3" t="str">
        <f xml:space="preserve"> IF(Sales[[#This Row],[Current Upsell $]]&gt;0,_xlfn.CONCAT(Sales[[#This Row],[Subscription Type]],"  ",Sales[[#This Row],[Upsell Priority]],"  ",TEXT(Sales[[#This Row],[Current Upsell $]],"$#"))," ")</f>
        <v xml:space="preserve"> </v>
      </c>
      <c r="T625" s="3"/>
      <c r="U625" s="1"/>
    </row>
    <row r="626" spans="1:21" x14ac:dyDescent="0.3">
      <c r="A626">
        <v>100051</v>
      </c>
      <c r="B626" t="s">
        <v>3</v>
      </c>
      <c r="F626" s="3">
        <v>0</v>
      </c>
      <c r="G626" s="3">
        <v>3</v>
      </c>
      <c r="H626" s="1">
        <v>43983</v>
      </c>
      <c r="I626" s="1">
        <v>44105</v>
      </c>
      <c r="J626">
        <v>4</v>
      </c>
      <c r="K626">
        <v>8</v>
      </c>
      <c r="L626" s="1">
        <v>44013</v>
      </c>
      <c r="M626" s="3">
        <f>IF(Sales[[#This Row],[Sales Amount]] = 0, 0,N626 / F626)</f>
        <v>0</v>
      </c>
      <c r="N626" s="3">
        <v>0</v>
      </c>
      <c r="O626" s="3" t="str" cm="1">
        <f t="array" ref="O626" xml:space="preserve"> _xlfn.SWITCH(Sales[[#This Row],[Subscription Type]],"Basic", "10",,"Premium","10","Business","25","Enterprise","27")</f>
        <v>10</v>
      </c>
      <c r="P626" s="3">
        <f xml:space="preserve"> IF(Sales[[#This Row],[Number of Users]]-Sales[[#This Row],[Licenses Bought]] &gt; 0,Sales[[#This Row],[Number of Users]]-Sales[[#This Row],[Licenses Bought]],0)</f>
        <v>3</v>
      </c>
      <c r="Q626" s="3">
        <f>IF(Sales[[#This Row],[Sales Month]]=MAX(Sales[Sales Month]),Sales[[#This Row],[Upsell $ Per Non-Paying User]]*Sales[[#This Row],[Non-Paying Users]],0)</f>
        <v>0</v>
      </c>
      <c r="R626" s="3" t="str" cm="1">
        <f t="array" ref="R626" xml:space="preserve"> _xlfn.IFS(Sales[[#This Row],[Current Upsell $]]=0," ",Sales[[#This Row],[Current Upsell $]]&gt;=400,"high",Sales[[#This Row],[Current Upsell $]]&gt;=100,"medium",Sales[[#This Row],[Current Upsell $]]&lt;100,"low")</f>
        <v xml:space="preserve"> </v>
      </c>
      <c r="S626" s="3" t="str">
        <f xml:space="preserve"> IF(Sales[[#This Row],[Current Upsell $]]&gt;0,_xlfn.CONCAT(Sales[[#This Row],[Subscription Type]],"  ",Sales[[#This Row],[Upsell Priority]],"  ",TEXT(Sales[[#This Row],[Current Upsell $]],"$#"))," ")</f>
        <v xml:space="preserve"> </v>
      </c>
      <c r="T626" s="3"/>
      <c r="U626" s="1"/>
    </row>
    <row r="627" spans="1:21" x14ac:dyDescent="0.3">
      <c r="A627">
        <v>100051</v>
      </c>
      <c r="B627" t="s">
        <v>3</v>
      </c>
      <c r="F627" s="3">
        <v>0</v>
      </c>
      <c r="G627" s="3">
        <v>3</v>
      </c>
      <c r="H627" s="1">
        <v>43983</v>
      </c>
      <c r="I627" s="1">
        <v>44105</v>
      </c>
      <c r="J627">
        <v>4</v>
      </c>
      <c r="K627">
        <v>8</v>
      </c>
      <c r="L627" s="1">
        <v>44044</v>
      </c>
      <c r="M627" s="3">
        <f>IF(Sales[[#This Row],[Sales Amount]] = 0, 0,N627 / F627)</f>
        <v>0</v>
      </c>
      <c r="N627" s="3">
        <v>0</v>
      </c>
      <c r="O627" s="3" t="str" cm="1">
        <f t="array" ref="O627" xml:space="preserve"> _xlfn.SWITCH(Sales[[#This Row],[Subscription Type]],"Basic", "10",,"Premium","10","Business","25","Enterprise","27")</f>
        <v>10</v>
      </c>
      <c r="P627" s="3">
        <f xml:space="preserve"> IF(Sales[[#This Row],[Number of Users]]-Sales[[#This Row],[Licenses Bought]] &gt; 0,Sales[[#This Row],[Number of Users]]-Sales[[#This Row],[Licenses Bought]],0)</f>
        <v>3</v>
      </c>
      <c r="Q627" s="3">
        <f>IF(Sales[[#This Row],[Sales Month]]=MAX(Sales[Sales Month]),Sales[[#This Row],[Upsell $ Per Non-Paying User]]*Sales[[#This Row],[Non-Paying Users]],0)</f>
        <v>0</v>
      </c>
      <c r="R627" s="3" t="str" cm="1">
        <f t="array" ref="R627" xml:space="preserve"> _xlfn.IFS(Sales[[#This Row],[Current Upsell $]]=0," ",Sales[[#This Row],[Current Upsell $]]&gt;=400,"high",Sales[[#This Row],[Current Upsell $]]&gt;=100,"medium",Sales[[#This Row],[Current Upsell $]]&lt;100,"low")</f>
        <v xml:space="preserve"> </v>
      </c>
      <c r="S627" s="3" t="str">
        <f xml:space="preserve"> IF(Sales[[#This Row],[Current Upsell $]]&gt;0,_xlfn.CONCAT(Sales[[#This Row],[Subscription Type]],"  ",Sales[[#This Row],[Upsell Priority]],"  ",TEXT(Sales[[#This Row],[Current Upsell $]],"$#"))," ")</f>
        <v xml:space="preserve"> </v>
      </c>
      <c r="T627" s="3"/>
      <c r="U627" s="1"/>
    </row>
    <row r="628" spans="1:21" x14ac:dyDescent="0.3">
      <c r="A628">
        <v>100051</v>
      </c>
      <c r="B628" t="s">
        <v>3</v>
      </c>
      <c r="F628" s="3">
        <v>0</v>
      </c>
      <c r="G628" s="3">
        <v>3</v>
      </c>
      <c r="H628" s="1">
        <v>43983</v>
      </c>
      <c r="I628" s="1">
        <v>44105</v>
      </c>
      <c r="J628">
        <v>4</v>
      </c>
      <c r="K628">
        <v>8</v>
      </c>
      <c r="L628" s="1">
        <v>44075</v>
      </c>
      <c r="M628" s="3">
        <f>IF(Sales[[#This Row],[Sales Amount]] = 0, 0,N628 / F628)</f>
        <v>0</v>
      </c>
      <c r="N628" s="3">
        <v>0</v>
      </c>
      <c r="O628" s="3" t="str" cm="1">
        <f t="array" ref="O628" xml:space="preserve"> _xlfn.SWITCH(Sales[[#This Row],[Subscription Type]],"Basic", "10",,"Premium","10","Business","25","Enterprise","27")</f>
        <v>10</v>
      </c>
      <c r="P628" s="3">
        <f xml:space="preserve"> IF(Sales[[#This Row],[Number of Users]]-Sales[[#This Row],[Licenses Bought]] &gt; 0,Sales[[#This Row],[Number of Users]]-Sales[[#This Row],[Licenses Bought]],0)</f>
        <v>3</v>
      </c>
      <c r="Q628" s="3">
        <f>IF(Sales[[#This Row],[Sales Month]]=MAX(Sales[Sales Month]),Sales[[#This Row],[Upsell $ Per Non-Paying User]]*Sales[[#This Row],[Non-Paying Users]],0)</f>
        <v>0</v>
      </c>
      <c r="R628" s="3" t="str" cm="1">
        <f t="array" ref="R628" xml:space="preserve"> _xlfn.IFS(Sales[[#This Row],[Current Upsell $]]=0," ",Sales[[#This Row],[Current Upsell $]]&gt;=400,"high",Sales[[#This Row],[Current Upsell $]]&gt;=100,"medium",Sales[[#This Row],[Current Upsell $]]&lt;100,"low")</f>
        <v xml:space="preserve"> </v>
      </c>
      <c r="S628" s="3" t="str">
        <f xml:space="preserve"> IF(Sales[[#This Row],[Current Upsell $]]&gt;0,_xlfn.CONCAT(Sales[[#This Row],[Subscription Type]],"  ",Sales[[#This Row],[Upsell Priority]],"  ",TEXT(Sales[[#This Row],[Current Upsell $]],"$#"))," ")</f>
        <v xml:space="preserve"> </v>
      </c>
      <c r="T628" s="3"/>
      <c r="U628" s="1"/>
    </row>
    <row r="629" spans="1:21" x14ac:dyDescent="0.3">
      <c r="A629">
        <v>100051</v>
      </c>
      <c r="B629" t="s">
        <v>3</v>
      </c>
      <c r="F629" s="3">
        <v>0</v>
      </c>
      <c r="G629" s="3">
        <v>3</v>
      </c>
      <c r="H629" s="1">
        <v>43983</v>
      </c>
      <c r="I629" s="1">
        <v>44105</v>
      </c>
      <c r="J629">
        <v>4</v>
      </c>
      <c r="K629">
        <v>8</v>
      </c>
      <c r="L629" s="1">
        <v>44105</v>
      </c>
      <c r="M629" s="3">
        <f>IF(Sales[[#This Row],[Sales Amount]] = 0, 0,N629 / F629)</f>
        <v>0</v>
      </c>
      <c r="N629" s="3">
        <v>0</v>
      </c>
      <c r="O629" s="3" t="str" cm="1">
        <f t="array" ref="O629" xml:space="preserve"> _xlfn.SWITCH(Sales[[#This Row],[Subscription Type]],"Basic", "10",,"Premium","10","Business","25","Enterprise","27")</f>
        <v>10</v>
      </c>
      <c r="P629" s="3">
        <f xml:space="preserve"> IF(Sales[[#This Row],[Number of Users]]-Sales[[#This Row],[Licenses Bought]] &gt; 0,Sales[[#This Row],[Number of Users]]-Sales[[#This Row],[Licenses Bought]],0)</f>
        <v>3</v>
      </c>
      <c r="Q629" s="3">
        <f>IF(Sales[[#This Row],[Sales Month]]=MAX(Sales[Sales Month]),Sales[[#This Row],[Upsell $ Per Non-Paying User]]*Sales[[#This Row],[Non-Paying Users]],0)</f>
        <v>0</v>
      </c>
      <c r="R629" s="3" t="str" cm="1">
        <f t="array" ref="R629" xml:space="preserve"> _xlfn.IFS(Sales[[#This Row],[Current Upsell $]]=0," ",Sales[[#This Row],[Current Upsell $]]&gt;=400,"high",Sales[[#This Row],[Current Upsell $]]&gt;=100,"medium",Sales[[#This Row],[Current Upsell $]]&lt;100,"low")</f>
        <v xml:space="preserve"> </v>
      </c>
      <c r="S629" s="3" t="str">
        <f xml:space="preserve"> IF(Sales[[#This Row],[Current Upsell $]]&gt;0,_xlfn.CONCAT(Sales[[#This Row],[Subscription Type]],"  ",Sales[[#This Row],[Upsell Priority]],"  ",TEXT(Sales[[#This Row],[Current Upsell $]],"$#"))," ")</f>
        <v xml:space="preserve"> </v>
      </c>
      <c r="T629" s="3"/>
      <c r="U629" s="1"/>
    </row>
    <row r="630" spans="1:21" x14ac:dyDescent="0.3">
      <c r="A630">
        <v>100052</v>
      </c>
      <c r="B630" t="s">
        <v>3</v>
      </c>
      <c r="F630" s="3">
        <v>0</v>
      </c>
      <c r="G630" s="3">
        <v>2</v>
      </c>
      <c r="H630" s="1">
        <v>43983</v>
      </c>
      <c r="I630" s="1">
        <v>44044</v>
      </c>
      <c r="J630">
        <v>2</v>
      </c>
      <c r="K630">
        <v>10</v>
      </c>
      <c r="L630" s="1">
        <v>43983</v>
      </c>
      <c r="M630" s="3">
        <f>IF(Sales[[#This Row],[Sales Amount]] = 0, 0,N630 / F630)</f>
        <v>0</v>
      </c>
      <c r="N630" s="3">
        <v>0</v>
      </c>
      <c r="O630" s="3" t="str" cm="1">
        <f t="array" ref="O630" xml:space="preserve"> _xlfn.SWITCH(Sales[[#This Row],[Subscription Type]],"Basic", "10",,"Premium","10","Business","25","Enterprise","27")</f>
        <v>10</v>
      </c>
      <c r="P630" s="3">
        <f xml:space="preserve"> IF(Sales[[#This Row],[Number of Users]]-Sales[[#This Row],[Licenses Bought]] &gt; 0,Sales[[#This Row],[Number of Users]]-Sales[[#This Row],[Licenses Bought]],0)</f>
        <v>2</v>
      </c>
      <c r="Q630" s="3">
        <f>IF(Sales[[#This Row],[Sales Month]]=MAX(Sales[Sales Month]),Sales[[#This Row],[Upsell $ Per Non-Paying User]]*Sales[[#This Row],[Non-Paying Users]],0)</f>
        <v>0</v>
      </c>
      <c r="R630" s="3" t="str" cm="1">
        <f t="array" ref="R630" xml:space="preserve"> _xlfn.IFS(Sales[[#This Row],[Current Upsell $]]=0," ",Sales[[#This Row],[Current Upsell $]]&gt;=400,"high",Sales[[#This Row],[Current Upsell $]]&gt;=100,"medium",Sales[[#This Row],[Current Upsell $]]&lt;100,"low")</f>
        <v xml:space="preserve"> </v>
      </c>
      <c r="S630" s="3" t="str">
        <f xml:space="preserve"> IF(Sales[[#This Row],[Current Upsell $]]&gt;0,_xlfn.CONCAT(Sales[[#This Row],[Subscription Type]],"  ",Sales[[#This Row],[Upsell Priority]],"  ",TEXT(Sales[[#This Row],[Current Upsell $]],"$#"))," ")</f>
        <v xml:space="preserve"> </v>
      </c>
      <c r="T630" s="3"/>
      <c r="U630" s="1"/>
    </row>
    <row r="631" spans="1:21" x14ac:dyDescent="0.3">
      <c r="A631">
        <v>100052</v>
      </c>
      <c r="B631" t="s">
        <v>3</v>
      </c>
      <c r="F631" s="3">
        <v>0</v>
      </c>
      <c r="G631" s="3">
        <v>2</v>
      </c>
      <c r="H631" s="1">
        <v>43983</v>
      </c>
      <c r="I631" s="1">
        <v>44044</v>
      </c>
      <c r="J631">
        <v>2</v>
      </c>
      <c r="K631">
        <v>10</v>
      </c>
      <c r="L631" s="1">
        <v>44013</v>
      </c>
      <c r="M631" s="3">
        <f>IF(Sales[[#This Row],[Sales Amount]] = 0, 0,N631 / F631)</f>
        <v>0</v>
      </c>
      <c r="N631" s="3">
        <v>0</v>
      </c>
      <c r="O631" s="3" t="str" cm="1">
        <f t="array" ref="O631" xml:space="preserve"> _xlfn.SWITCH(Sales[[#This Row],[Subscription Type]],"Basic", "10",,"Premium","10","Business","25","Enterprise","27")</f>
        <v>10</v>
      </c>
      <c r="P631" s="3">
        <f xml:space="preserve"> IF(Sales[[#This Row],[Number of Users]]-Sales[[#This Row],[Licenses Bought]] &gt; 0,Sales[[#This Row],[Number of Users]]-Sales[[#This Row],[Licenses Bought]],0)</f>
        <v>2</v>
      </c>
      <c r="Q631" s="3">
        <f>IF(Sales[[#This Row],[Sales Month]]=MAX(Sales[Sales Month]),Sales[[#This Row],[Upsell $ Per Non-Paying User]]*Sales[[#This Row],[Non-Paying Users]],0)</f>
        <v>0</v>
      </c>
      <c r="R631" s="3" t="str" cm="1">
        <f t="array" ref="R631" xml:space="preserve"> _xlfn.IFS(Sales[[#This Row],[Current Upsell $]]=0," ",Sales[[#This Row],[Current Upsell $]]&gt;=400,"high",Sales[[#This Row],[Current Upsell $]]&gt;=100,"medium",Sales[[#This Row],[Current Upsell $]]&lt;100,"low")</f>
        <v xml:space="preserve"> </v>
      </c>
      <c r="S631" s="3" t="str">
        <f xml:space="preserve"> IF(Sales[[#This Row],[Current Upsell $]]&gt;0,_xlfn.CONCAT(Sales[[#This Row],[Subscription Type]],"  ",Sales[[#This Row],[Upsell Priority]],"  ",TEXT(Sales[[#This Row],[Current Upsell $]],"$#"))," ")</f>
        <v xml:space="preserve"> </v>
      </c>
      <c r="T631" s="3"/>
      <c r="U631" s="1"/>
    </row>
    <row r="632" spans="1:21" x14ac:dyDescent="0.3">
      <c r="A632">
        <v>100052</v>
      </c>
      <c r="B632" t="s">
        <v>3</v>
      </c>
      <c r="F632" s="3">
        <v>0</v>
      </c>
      <c r="G632" s="3">
        <v>2</v>
      </c>
      <c r="H632" s="1">
        <v>43983</v>
      </c>
      <c r="I632" s="1">
        <v>44044</v>
      </c>
      <c r="J632">
        <v>2</v>
      </c>
      <c r="K632">
        <v>10</v>
      </c>
      <c r="L632" s="1">
        <v>44044</v>
      </c>
      <c r="M632" s="3">
        <f>IF(Sales[[#This Row],[Sales Amount]] = 0, 0,N632 / F632)</f>
        <v>0</v>
      </c>
      <c r="N632" s="3">
        <v>0</v>
      </c>
      <c r="O632" s="3" t="str" cm="1">
        <f t="array" ref="O632" xml:space="preserve"> _xlfn.SWITCH(Sales[[#This Row],[Subscription Type]],"Basic", "10",,"Premium","10","Business","25","Enterprise","27")</f>
        <v>10</v>
      </c>
      <c r="P632" s="3">
        <f xml:space="preserve"> IF(Sales[[#This Row],[Number of Users]]-Sales[[#This Row],[Licenses Bought]] &gt; 0,Sales[[#This Row],[Number of Users]]-Sales[[#This Row],[Licenses Bought]],0)</f>
        <v>2</v>
      </c>
      <c r="Q632" s="3">
        <f>IF(Sales[[#This Row],[Sales Month]]=MAX(Sales[Sales Month]),Sales[[#This Row],[Upsell $ Per Non-Paying User]]*Sales[[#This Row],[Non-Paying Users]],0)</f>
        <v>0</v>
      </c>
      <c r="R632" s="3" t="str" cm="1">
        <f t="array" ref="R632" xml:space="preserve"> _xlfn.IFS(Sales[[#This Row],[Current Upsell $]]=0," ",Sales[[#This Row],[Current Upsell $]]&gt;=400,"high",Sales[[#This Row],[Current Upsell $]]&gt;=100,"medium",Sales[[#This Row],[Current Upsell $]]&lt;100,"low")</f>
        <v xml:space="preserve"> </v>
      </c>
      <c r="S632" s="3" t="str">
        <f xml:space="preserve"> IF(Sales[[#This Row],[Current Upsell $]]&gt;0,_xlfn.CONCAT(Sales[[#This Row],[Subscription Type]],"  ",Sales[[#This Row],[Upsell Priority]],"  ",TEXT(Sales[[#This Row],[Current Upsell $]],"$#"))," ")</f>
        <v xml:space="preserve"> </v>
      </c>
      <c r="T632" s="3"/>
      <c r="U632" s="1"/>
    </row>
    <row r="633" spans="1:21" x14ac:dyDescent="0.3">
      <c r="A633">
        <v>100053</v>
      </c>
      <c r="B633" t="s">
        <v>3</v>
      </c>
      <c r="F633" s="3">
        <v>0</v>
      </c>
      <c r="G633" s="3">
        <v>2</v>
      </c>
      <c r="H633" s="1">
        <v>43983</v>
      </c>
      <c r="I633" s="1">
        <v>44013</v>
      </c>
      <c r="J633">
        <v>1</v>
      </c>
      <c r="K633">
        <v>11</v>
      </c>
      <c r="L633" s="1">
        <v>43983</v>
      </c>
      <c r="M633" s="3">
        <f>IF(Sales[[#This Row],[Sales Amount]] = 0, 0,N633 / F633)</f>
        <v>0</v>
      </c>
      <c r="N633" s="3">
        <v>0</v>
      </c>
      <c r="O633" s="3" t="str" cm="1">
        <f t="array" ref="O633" xml:space="preserve"> _xlfn.SWITCH(Sales[[#This Row],[Subscription Type]],"Basic", "10",,"Premium","10","Business","25","Enterprise","27")</f>
        <v>10</v>
      </c>
      <c r="P633" s="3">
        <f xml:space="preserve"> IF(Sales[[#This Row],[Number of Users]]-Sales[[#This Row],[Licenses Bought]] &gt; 0,Sales[[#This Row],[Number of Users]]-Sales[[#This Row],[Licenses Bought]],0)</f>
        <v>2</v>
      </c>
      <c r="Q633" s="3">
        <f>IF(Sales[[#This Row],[Sales Month]]=MAX(Sales[Sales Month]),Sales[[#This Row],[Upsell $ Per Non-Paying User]]*Sales[[#This Row],[Non-Paying Users]],0)</f>
        <v>0</v>
      </c>
      <c r="R633" s="3" t="str" cm="1">
        <f t="array" ref="R633" xml:space="preserve"> _xlfn.IFS(Sales[[#This Row],[Current Upsell $]]=0," ",Sales[[#This Row],[Current Upsell $]]&gt;=400,"high",Sales[[#This Row],[Current Upsell $]]&gt;=100,"medium",Sales[[#This Row],[Current Upsell $]]&lt;100,"low")</f>
        <v xml:space="preserve"> </v>
      </c>
      <c r="S633" s="3" t="str">
        <f xml:space="preserve"> IF(Sales[[#This Row],[Current Upsell $]]&gt;0,_xlfn.CONCAT(Sales[[#This Row],[Subscription Type]],"  ",Sales[[#This Row],[Upsell Priority]],"  ",TEXT(Sales[[#This Row],[Current Upsell $]],"$#"))," ")</f>
        <v xml:space="preserve"> </v>
      </c>
      <c r="T633" s="3"/>
      <c r="U633" s="1"/>
    </row>
    <row r="634" spans="1:21" x14ac:dyDescent="0.3">
      <c r="A634">
        <v>100053</v>
      </c>
      <c r="B634" t="s">
        <v>3</v>
      </c>
      <c r="F634" s="3">
        <v>0</v>
      </c>
      <c r="G634" s="3">
        <v>2</v>
      </c>
      <c r="H634" s="1">
        <v>43983</v>
      </c>
      <c r="I634" s="1">
        <v>44013</v>
      </c>
      <c r="J634">
        <v>1</v>
      </c>
      <c r="K634">
        <v>11</v>
      </c>
      <c r="L634" s="1">
        <v>44013</v>
      </c>
      <c r="M634" s="3">
        <f>IF(Sales[[#This Row],[Sales Amount]] = 0, 0,N634 / F634)</f>
        <v>0</v>
      </c>
      <c r="N634" s="3">
        <v>0</v>
      </c>
      <c r="O634" s="3" t="str" cm="1">
        <f t="array" ref="O634" xml:space="preserve"> _xlfn.SWITCH(Sales[[#This Row],[Subscription Type]],"Basic", "10",,"Premium","10","Business","25","Enterprise","27")</f>
        <v>10</v>
      </c>
      <c r="P634" s="3">
        <f xml:space="preserve"> IF(Sales[[#This Row],[Number of Users]]-Sales[[#This Row],[Licenses Bought]] &gt; 0,Sales[[#This Row],[Number of Users]]-Sales[[#This Row],[Licenses Bought]],0)</f>
        <v>2</v>
      </c>
      <c r="Q634" s="3">
        <f>IF(Sales[[#This Row],[Sales Month]]=MAX(Sales[Sales Month]),Sales[[#This Row],[Upsell $ Per Non-Paying User]]*Sales[[#This Row],[Non-Paying Users]],0)</f>
        <v>0</v>
      </c>
      <c r="R634" s="3" t="str" cm="1">
        <f t="array" ref="R634" xml:space="preserve"> _xlfn.IFS(Sales[[#This Row],[Current Upsell $]]=0," ",Sales[[#This Row],[Current Upsell $]]&gt;=400,"high",Sales[[#This Row],[Current Upsell $]]&gt;=100,"medium",Sales[[#This Row],[Current Upsell $]]&lt;100,"low")</f>
        <v xml:space="preserve"> </v>
      </c>
      <c r="S634" s="3" t="str">
        <f xml:space="preserve"> IF(Sales[[#This Row],[Current Upsell $]]&gt;0,_xlfn.CONCAT(Sales[[#This Row],[Subscription Type]],"  ",Sales[[#This Row],[Upsell Priority]],"  ",TEXT(Sales[[#This Row],[Current Upsell $]],"$#"))," ")</f>
        <v xml:space="preserve"> </v>
      </c>
      <c r="T634" s="3"/>
      <c r="U634" s="1"/>
    </row>
    <row r="635" spans="1:21" x14ac:dyDescent="0.3">
      <c r="A635">
        <v>100054</v>
      </c>
      <c r="B635" t="s">
        <v>3</v>
      </c>
      <c r="F635" s="3">
        <v>0</v>
      </c>
      <c r="G635" s="3">
        <v>1</v>
      </c>
      <c r="H635" s="1">
        <v>43983</v>
      </c>
      <c r="I635" s="1">
        <v>44317</v>
      </c>
      <c r="J635">
        <v>11</v>
      </c>
      <c r="K635">
        <v>1</v>
      </c>
      <c r="L635" s="1">
        <v>43983</v>
      </c>
      <c r="M635" s="3">
        <f>IF(Sales[[#This Row],[Sales Amount]] = 0, 0,N635 / F635)</f>
        <v>0</v>
      </c>
      <c r="N635" s="3">
        <v>0</v>
      </c>
      <c r="O635" s="3" t="str" cm="1">
        <f t="array" ref="O635" xml:space="preserve"> _xlfn.SWITCH(Sales[[#This Row],[Subscription Type]],"Basic", "10",,"Premium","10","Business","25","Enterprise","27")</f>
        <v>10</v>
      </c>
      <c r="P635" s="3">
        <f xml:space="preserve"> IF(Sales[[#This Row],[Number of Users]]-Sales[[#This Row],[Licenses Bought]] &gt; 0,Sales[[#This Row],[Number of Users]]-Sales[[#This Row],[Licenses Bought]],0)</f>
        <v>1</v>
      </c>
      <c r="Q635" s="3">
        <f>IF(Sales[[#This Row],[Sales Month]]=MAX(Sales[Sales Month]),Sales[[#This Row],[Upsell $ Per Non-Paying User]]*Sales[[#This Row],[Non-Paying Users]],0)</f>
        <v>0</v>
      </c>
      <c r="R635" s="3" t="str" cm="1">
        <f t="array" ref="R635" xml:space="preserve"> _xlfn.IFS(Sales[[#This Row],[Current Upsell $]]=0," ",Sales[[#This Row],[Current Upsell $]]&gt;=400,"high",Sales[[#This Row],[Current Upsell $]]&gt;=100,"medium",Sales[[#This Row],[Current Upsell $]]&lt;100,"low")</f>
        <v xml:space="preserve"> </v>
      </c>
      <c r="S635" s="3" t="str">
        <f xml:space="preserve"> IF(Sales[[#This Row],[Current Upsell $]]&gt;0,_xlfn.CONCAT(Sales[[#This Row],[Subscription Type]],"  ",Sales[[#This Row],[Upsell Priority]],"  ",TEXT(Sales[[#This Row],[Current Upsell $]],"$#"))," ")</f>
        <v xml:space="preserve"> </v>
      </c>
      <c r="T635" s="3"/>
      <c r="U635" s="1"/>
    </row>
    <row r="636" spans="1:21" x14ac:dyDescent="0.3">
      <c r="A636">
        <v>100054</v>
      </c>
      <c r="B636" t="s">
        <v>3</v>
      </c>
      <c r="F636" s="3">
        <v>0</v>
      </c>
      <c r="G636" s="3">
        <v>2</v>
      </c>
      <c r="H636" s="1">
        <v>43983</v>
      </c>
      <c r="I636" s="1">
        <v>44317</v>
      </c>
      <c r="J636">
        <v>11</v>
      </c>
      <c r="K636">
        <v>1</v>
      </c>
      <c r="L636" s="1">
        <v>44013</v>
      </c>
      <c r="M636" s="3">
        <f>IF(Sales[[#This Row],[Sales Amount]] = 0, 0,N636 / F636)</f>
        <v>0</v>
      </c>
      <c r="N636" s="3">
        <v>0</v>
      </c>
      <c r="O636" s="3" t="str" cm="1">
        <f t="array" ref="O636" xml:space="preserve"> _xlfn.SWITCH(Sales[[#This Row],[Subscription Type]],"Basic", "10",,"Premium","10","Business","25","Enterprise","27")</f>
        <v>10</v>
      </c>
      <c r="P636" s="3">
        <f xml:space="preserve"> IF(Sales[[#This Row],[Number of Users]]-Sales[[#This Row],[Licenses Bought]] &gt; 0,Sales[[#This Row],[Number of Users]]-Sales[[#This Row],[Licenses Bought]],0)</f>
        <v>2</v>
      </c>
      <c r="Q636" s="3">
        <f>IF(Sales[[#This Row],[Sales Month]]=MAX(Sales[Sales Month]),Sales[[#This Row],[Upsell $ Per Non-Paying User]]*Sales[[#This Row],[Non-Paying Users]],0)</f>
        <v>0</v>
      </c>
      <c r="R636" s="3" t="str" cm="1">
        <f t="array" ref="R636" xml:space="preserve"> _xlfn.IFS(Sales[[#This Row],[Current Upsell $]]=0," ",Sales[[#This Row],[Current Upsell $]]&gt;=400,"high",Sales[[#This Row],[Current Upsell $]]&gt;=100,"medium",Sales[[#This Row],[Current Upsell $]]&lt;100,"low")</f>
        <v xml:space="preserve"> </v>
      </c>
      <c r="S636" s="3" t="str">
        <f xml:space="preserve"> IF(Sales[[#This Row],[Current Upsell $]]&gt;0,_xlfn.CONCAT(Sales[[#This Row],[Subscription Type]],"  ",Sales[[#This Row],[Upsell Priority]],"  ",TEXT(Sales[[#This Row],[Current Upsell $]],"$#"))," ")</f>
        <v xml:space="preserve"> </v>
      </c>
      <c r="T636" s="3"/>
      <c r="U636" s="1"/>
    </row>
    <row r="637" spans="1:21" x14ac:dyDescent="0.3">
      <c r="A637">
        <v>100054</v>
      </c>
      <c r="B637" t="s">
        <v>3</v>
      </c>
      <c r="F637" s="3">
        <v>0</v>
      </c>
      <c r="G637" s="3">
        <v>2</v>
      </c>
      <c r="H637" s="1">
        <v>43983</v>
      </c>
      <c r="I637" s="1">
        <v>44317</v>
      </c>
      <c r="J637">
        <v>11</v>
      </c>
      <c r="K637">
        <v>1</v>
      </c>
      <c r="L637" s="1">
        <v>44044</v>
      </c>
      <c r="M637" s="3">
        <f>IF(Sales[[#This Row],[Sales Amount]] = 0, 0,N637 / F637)</f>
        <v>0</v>
      </c>
      <c r="N637" s="3">
        <v>0</v>
      </c>
      <c r="O637" s="3" t="str" cm="1">
        <f t="array" ref="O637" xml:space="preserve"> _xlfn.SWITCH(Sales[[#This Row],[Subscription Type]],"Basic", "10",,"Premium","10","Business","25","Enterprise","27")</f>
        <v>10</v>
      </c>
      <c r="P637" s="3">
        <f xml:space="preserve"> IF(Sales[[#This Row],[Number of Users]]-Sales[[#This Row],[Licenses Bought]] &gt; 0,Sales[[#This Row],[Number of Users]]-Sales[[#This Row],[Licenses Bought]],0)</f>
        <v>2</v>
      </c>
      <c r="Q637" s="3">
        <f>IF(Sales[[#This Row],[Sales Month]]=MAX(Sales[Sales Month]),Sales[[#This Row],[Upsell $ Per Non-Paying User]]*Sales[[#This Row],[Non-Paying Users]],0)</f>
        <v>0</v>
      </c>
      <c r="R637" s="3" t="str" cm="1">
        <f t="array" ref="R637" xml:space="preserve"> _xlfn.IFS(Sales[[#This Row],[Current Upsell $]]=0," ",Sales[[#This Row],[Current Upsell $]]&gt;=400,"high",Sales[[#This Row],[Current Upsell $]]&gt;=100,"medium",Sales[[#This Row],[Current Upsell $]]&lt;100,"low")</f>
        <v xml:space="preserve"> </v>
      </c>
      <c r="S637" s="3" t="str">
        <f xml:space="preserve"> IF(Sales[[#This Row],[Current Upsell $]]&gt;0,_xlfn.CONCAT(Sales[[#This Row],[Subscription Type]],"  ",Sales[[#This Row],[Upsell Priority]],"  ",TEXT(Sales[[#This Row],[Current Upsell $]],"$#"))," ")</f>
        <v xml:space="preserve"> </v>
      </c>
      <c r="T637" s="3"/>
      <c r="U637" s="1"/>
    </row>
    <row r="638" spans="1:21" x14ac:dyDescent="0.3">
      <c r="A638">
        <v>100054</v>
      </c>
      <c r="B638" t="s">
        <v>3</v>
      </c>
      <c r="F638" s="3">
        <v>0</v>
      </c>
      <c r="G638" s="3">
        <v>2</v>
      </c>
      <c r="H638" s="1">
        <v>43983</v>
      </c>
      <c r="I638" s="1">
        <v>44317</v>
      </c>
      <c r="J638">
        <v>11</v>
      </c>
      <c r="K638">
        <v>1</v>
      </c>
      <c r="L638" s="1">
        <v>44075</v>
      </c>
      <c r="M638" s="3">
        <f>IF(Sales[[#This Row],[Sales Amount]] = 0, 0,N638 / F638)</f>
        <v>0</v>
      </c>
      <c r="N638" s="3">
        <v>0</v>
      </c>
      <c r="O638" s="3" t="str" cm="1">
        <f t="array" ref="O638" xml:space="preserve"> _xlfn.SWITCH(Sales[[#This Row],[Subscription Type]],"Basic", "10",,"Premium","10","Business","25","Enterprise","27")</f>
        <v>10</v>
      </c>
      <c r="P638" s="3">
        <f xml:space="preserve"> IF(Sales[[#This Row],[Number of Users]]-Sales[[#This Row],[Licenses Bought]] &gt; 0,Sales[[#This Row],[Number of Users]]-Sales[[#This Row],[Licenses Bought]],0)</f>
        <v>2</v>
      </c>
      <c r="Q638" s="3">
        <f>IF(Sales[[#This Row],[Sales Month]]=MAX(Sales[Sales Month]),Sales[[#This Row],[Upsell $ Per Non-Paying User]]*Sales[[#This Row],[Non-Paying Users]],0)</f>
        <v>0</v>
      </c>
      <c r="R638" s="3" t="str" cm="1">
        <f t="array" ref="R638" xml:space="preserve"> _xlfn.IFS(Sales[[#This Row],[Current Upsell $]]=0," ",Sales[[#This Row],[Current Upsell $]]&gt;=400,"high",Sales[[#This Row],[Current Upsell $]]&gt;=100,"medium",Sales[[#This Row],[Current Upsell $]]&lt;100,"low")</f>
        <v xml:space="preserve"> </v>
      </c>
      <c r="S638" s="3" t="str">
        <f xml:space="preserve"> IF(Sales[[#This Row],[Current Upsell $]]&gt;0,_xlfn.CONCAT(Sales[[#This Row],[Subscription Type]],"  ",Sales[[#This Row],[Upsell Priority]],"  ",TEXT(Sales[[#This Row],[Current Upsell $]],"$#"))," ")</f>
        <v xml:space="preserve"> </v>
      </c>
      <c r="T638" s="3"/>
      <c r="U638" s="1"/>
    </row>
    <row r="639" spans="1:21" x14ac:dyDescent="0.3">
      <c r="A639">
        <v>100054</v>
      </c>
      <c r="B639" t="s">
        <v>3</v>
      </c>
      <c r="F639" s="3">
        <v>0</v>
      </c>
      <c r="G639" s="3">
        <v>2</v>
      </c>
      <c r="H639" s="1">
        <v>43983</v>
      </c>
      <c r="I639" s="1">
        <v>44317</v>
      </c>
      <c r="J639">
        <v>11</v>
      </c>
      <c r="K639">
        <v>1</v>
      </c>
      <c r="L639" s="1">
        <v>44105</v>
      </c>
      <c r="M639" s="3">
        <f>IF(Sales[[#This Row],[Sales Amount]] = 0, 0,N639 / F639)</f>
        <v>0</v>
      </c>
      <c r="N639" s="3">
        <v>0</v>
      </c>
      <c r="O639" s="3" t="str" cm="1">
        <f t="array" ref="O639" xml:space="preserve"> _xlfn.SWITCH(Sales[[#This Row],[Subscription Type]],"Basic", "10",,"Premium","10","Business","25","Enterprise","27")</f>
        <v>10</v>
      </c>
      <c r="P639" s="3">
        <f xml:space="preserve"> IF(Sales[[#This Row],[Number of Users]]-Sales[[#This Row],[Licenses Bought]] &gt; 0,Sales[[#This Row],[Number of Users]]-Sales[[#This Row],[Licenses Bought]],0)</f>
        <v>2</v>
      </c>
      <c r="Q639" s="3">
        <f>IF(Sales[[#This Row],[Sales Month]]=MAX(Sales[Sales Month]),Sales[[#This Row],[Upsell $ Per Non-Paying User]]*Sales[[#This Row],[Non-Paying Users]],0)</f>
        <v>0</v>
      </c>
      <c r="R639" s="3" t="str" cm="1">
        <f t="array" ref="R639" xml:space="preserve"> _xlfn.IFS(Sales[[#This Row],[Current Upsell $]]=0," ",Sales[[#This Row],[Current Upsell $]]&gt;=400,"high",Sales[[#This Row],[Current Upsell $]]&gt;=100,"medium",Sales[[#This Row],[Current Upsell $]]&lt;100,"low")</f>
        <v xml:space="preserve"> </v>
      </c>
      <c r="S639" s="3" t="str">
        <f xml:space="preserve"> IF(Sales[[#This Row],[Current Upsell $]]&gt;0,_xlfn.CONCAT(Sales[[#This Row],[Subscription Type]],"  ",Sales[[#This Row],[Upsell Priority]],"  ",TEXT(Sales[[#This Row],[Current Upsell $]],"$#"))," ")</f>
        <v xml:space="preserve"> </v>
      </c>
      <c r="T639" s="3"/>
      <c r="U639" s="1"/>
    </row>
    <row r="640" spans="1:21" x14ac:dyDescent="0.3">
      <c r="A640">
        <v>100054</v>
      </c>
      <c r="B640" t="s">
        <v>3</v>
      </c>
      <c r="F640" s="3">
        <v>0</v>
      </c>
      <c r="G640" s="3">
        <v>2</v>
      </c>
      <c r="H640" s="1">
        <v>43983</v>
      </c>
      <c r="I640" s="1">
        <v>44317</v>
      </c>
      <c r="J640">
        <v>11</v>
      </c>
      <c r="K640">
        <v>1</v>
      </c>
      <c r="L640" s="1">
        <v>44136</v>
      </c>
      <c r="M640" s="3">
        <f>IF(Sales[[#This Row],[Sales Amount]] = 0, 0,N640 / F640)</f>
        <v>0</v>
      </c>
      <c r="N640" s="3">
        <v>0</v>
      </c>
      <c r="O640" s="3" t="str" cm="1">
        <f t="array" ref="O640" xml:space="preserve"> _xlfn.SWITCH(Sales[[#This Row],[Subscription Type]],"Basic", "10",,"Premium","10","Business","25","Enterprise","27")</f>
        <v>10</v>
      </c>
      <c r="P640" s="3">
        <f xml:space="preserve"> IF(Sales[[#This Row],[Number of Users]]-Sales[[#This Row],[Licenses Bought]] &gt; 0,Sales[[#This Row],[Number of Users]]-Sales[[#This Row],[Licenses Bought]],0)</f>
        <v>2</v>
      </c>
      <c r="Q640" s="3">
        <f>IF(Sales[[#This Row],[Sales Month]]=MAX(Sales[Sales Month]),Sales[[#This Row],[Upsell $ Per Non-Paying User]]*Sales[[#This Row],[Non-Paying Users]],0)</f>
        <v>0</v>
      </c>
      <c r="R640" s="3" t="str" cm="1">
        <f t="array" ref="R640" xml:space="preserve"> _xlfn.IFS(Sales[[#This Row],[Current Upsell $]]=0," ",Sales[[#This Row],[Current Upsell $]]&gt;=400,"high",Sales[[#This Row],[Current Upsell $]]&gt;=100,"medium",Sales[[#This Row],[Current Upsell $]]&lt;100,"low")</f>
        <v xml:space="preserve"> </v>
      </c>
      <c r="S640" s="3" t="str">
        <f xml:space="preserve"> IF(Sales[[#This Row],[Current Upsell $]]&gt;0,_xlfn.CONCAT(Sales[[#This Row],[Subscription Type]],"  ",Sales[[#This Row],[Upsell Priority]],"  ",TEXT(Sales[[#This Row],[Current Upsell $]],"$#"))," ")</f>
        <v xml:space="preserve"> </v>
      </c>
      <c r="T640" s="3"/>
      <c r="U640" s="1"/>
    </row>
    <row r="641" spans="1:21" x14ac:dyDescent="0.3">
      <c r="A641">
        <v>100054</v>
      </c>
      <c r="B641" t="s">
        <v>3</v>
      </c>
      <c r="F641" s="3">
        <v>0</v>
      </c>
      <c r="G641" s="3">
        <v>2</v>
      </c>
      <c r="H641" s="1">
        <v>43983</v>
      </c>
      <c r="I641" s="1">
        <v>44317</v>
      </c>
      <c r="J641">
        <v>11</v>
      </c>
      <c r="K641">
        <v>1</v>
      </c>
      <c r="L641" s="1">
        <v>44166</v>
      </c>
      <c r="M641" s="3">
        <f>IF(Sales[[#This Row],[Sales Amount]] = 0, 0,N641 / F641)</f>
        <v>0</v>
      </c>
      <c r="N641" s="3">
        <v>0</v>
      </c>
      <c r="O641" s="3" t="str" cm="1">
        <f t="array" ref="O641" xml:space="preserve"> _xlfn.SWITCH(Sales[[#This Row],[Subscription Type]],"Basic", "10",,"Premium","10","Business","25","Enterprise","27")</f>
        <v>10</v>
      </c>
      <c r="P641" s="3">
        <f xml:space="preserve"> IF(Sales[[#This Row],[Number of Users]]-Sales[[#This Row],[Licenses Bought]] &gt; 0,Sales[[#This Row],[Number of Users]]-Sales[[#This Row],[Licenses Bought]],0)</f>
        <v>2</v>
      </c>
      <c r="Q641" s="3">
        <f>IF(Sales[[#This Row],[Sales Month]]=MAX(Sales[Sales Month]),Sales[[#This Row],[Upsell $ Per Non-Paying User]]*Sales[[#This Row],[Non-Paying Users]],0)</f>
        <v>0</v>
      </c>
      <c r="R641" s="3" t="str" cm="1">
        <f t="array" ref="R641" xml:space="preserve"> _xlfn.IFS(Sales[[#This Row],[Current Upsell $]]=0," ",Sales[[#This Row],[Current Upsell $]]&gt;=400,"high",Sales[[#This Row],[Current Upsell $]]&gt;=100,"medium",Sales[[#This Row],[Current Upsell $]]&lt;100,"low")</f>
        <v xml:space="preserve"> </v>
      </c>
      <c r="S641" s="3" t="str">
        <f xml:space="preserve"> IF(Sales[[#This Row],[Current Upsell $]]&gt;0,_xlfn.CONCAT(Sales[[#This Row],[Subscription Type]],"  ",Sales[[#This Row],[Upsell Priority]],"  ",TEXT(Sales[[#This Row],[Current Upsell $]],"$#"))," ")</f>
        <v xml:space="preserve"> </v>
      </c>
      <c r="T641" s="3"/>
      <c r="U641" s="1"/>
    </row>
    <row r="642" spans="1:21" x14ac:dyDescent="0.3">
      <c r="A642">
        <v>100054</v>
      </c>
      <c r="B642" t="s">
        <v>3</v>
      </c>
      <c r="F642" s="3">
        <v>0</v>
      </c>
      <c r="G642" s="3">
        <v>2</v>
      </c>
      <c r="H642" s="1">
        <v>43983</v>
      </c>
      <c r="I642" s="1">
        <v>44317</v>
      </c>
      <c r="J642">
        <v>11</v>
      </c>
      <c r="K642">
        <v>1</v>
      </c>
      <c r="L642" s="1">
        <v>44197</v>
      </c>
      <c r="M642" s="3">
        <f>IF(Sales[[#This Row],[Sales Amount]] = 0, 0,N642 / F642)</f>
        <v>0</v>
      </c>
      <c r="N642" s="3">
        <v>0</v>
      </c>
      <c r="O642" s="3" t="str" cm="1">
        <f t="array" ref="O642" xml:space="preserve"> _xlfn.SWITCH(Sales[[#This Row],[Subscription Type]],"Basic", "10",,"Premium","10","Business","25","Enterprise","27")</f>
        <v>10</v>
      </c>
      <c r="P642" s="3">
        <f xml:space="preserve"> IF(Sales[[#This Row],[Number of Users]]-Sales[[#This Row],[Licenses Bought]] &gt; 0,Sales[[#This Row],[Number of Users]]-Sales[[#This Row],[Licenses Bought]],0)</f>
        <v>2</v>
      </c>
      <c r="Q642" s="3">
        <f>IF(Sales[[#This Row],[Sales Month]]=MAX(Sales[Sales Month]),Sales[[#This Row],[Upsell $ Per Non-Paying User]]*Sales[[#This Row],[Non-Paying Users]],0)</f>
        <v>0</v>
      </c>
      <c r="R642" s="3" t="str" cm="1">
        <f t="array" ref="R642" xml:space="preserve"> _xlfn.IFS(Sales[[#This Row],[Current Upsell $]]=0," ",Sales[[#This Row],[Current Upsell $]]&gt;=400,"high",Sales[[#This Row],[Current Upsell $]]&gt;=100,"medium",Sales[[#This Row],[Current Upsell $]]&lt;100,"low")</f>
        <v xml:space="preserve"> </v>
      </c>
      <c r="S642" s="3" t="str">
        <f xml:space="preserve"> IF(Sales[[#This Row],[Current Upsell $]]&gt;0,_xlfn.CONCAT(Sales[[#This Row],[Subscription Type]],"  ",Sales[[#This Row],[Upsell Priority]],"  ",TEXT(Sales[[#This Row],[Current Upsell $]],"$#"))," ")</f>
        <v xml:space="preserve"> </v>
      </c>
      <c r="T642" s="3"/>
      <c r="U642" s="1"/>
    </row>
    <row r="643" spans="1:21" x14ac:dyDescent="0.3">
      <c r="A643">
        <v>100054</v>
      </c>
      <c r="B643" t="s">
        <v>3</v>
      </c>
      <c r="F643" s="3">
        <v>0</v>
      </c>
      <c r="G643" s="3">
        <v>2</v>
      </c>
      <c r="H643" s="1">
        <v>43983</v>
      </c>
      <c r="I643" s="1">
        <v>44317</v>
      </c>
      <c r="J643">
        <v>11</v>
      </c>
      <c r="K643">
        <v>1</v>
      </c>
      <c r="L643" s="1">
        <v>44228</v>
      </c>
      <c r="M643" s="3">
        <f>IF(Sales[[#This Row],[Sales Amount]] = 0, 0,N643 / F643)</f>
        <v>0</v>
      </c>
      <c r="N643" s="3">
        <v>0</v>
      </c>
      <c r="O643" s="3" t="str" cm="1">
        <f t="array" ref="O643" xml:space="preserve"> _xlfn.SWITCH(Sales[[#This Row],[Subscription Type]],"Basic", "10",,"Premium","10","Business","25","Enterprise","27")</f>
        <v>10</v>
      </c>
      <c r="P643" s="3">
        <f xml:space="preserve"> IF(Sales[[#This Row],[Number of Users]]-Sales[[#This Row],[Licenses Bought]] &gt; 0,Sales[[#This Row],[Number of Users]]-Sales[[#This Row],[Licenses Bought]],0)</f>
        <v>2</v>
      </c>
      <c r="Q643" s="3">
        <f>IF(Sales[[#This Row],[Sales Month]]=MAX(Sales[Sales Month]),Sales[[#This Row],[Upsell $ Per Non-Paying User]]*Sales[[#This Row],[Non-Paying Users]],0)</f>
        <v>0</v>
      </c>
      <c r="R643" s="3" t="str" cm="1">
        <f t="array" ref="R643" xml:space="preserve"> _xlfn.IFS(Sales[[#This Row],[Current Upsell $]]=0," ",Sales[[#This Row],[Current Upsell $]]&gt;=400,"high",Sales[[#This Row],[Current Upsell $]]&gt;=100,"medium",Sales[[#This Row],[Current Upsell $]]&lt;100,"low")</f>
        <v xml:space="preserve"> </v>
      </c>
      <c r="S643" s="3" t="str">
        <f xml:space="preserve"> IF(Sales[[#This Row],[Current Upsell $]]&gt;0,_xlfn.CONCAT(Sales[[#This Row],[Subscription Type]],"  ",Sales[[#This Row],[Upsell Priority]],"  ",TEXT(Sales[[#This Row],[Current Upsell $]],"$#"))," ")</f>
        <v xml:space="preserve"> </v>
      </c>
      <c r="T643" s="3"/>
      <c r="U643" s="1"/>
    </row>
    <row r="644" spans="1:21" x14ac:dyDescent="0.3">
      <c r="A644">
        <v>100054</v>
      </c>
      <c r="B644" t="s">
        <v>3</v>
      </c>
      <c r="F644" s="3">
        <v>0</v>
      </c>
      <c r="G644" s="3">
        <v>2</v>
      </c>
      <c r="H644" s="1">
        <v>43983</v>
      </c>
      <c r="I644" s="1">
        <v>44317</v>
      </c>
      <c r="J644">
        <v>11</v>
      </c>
      <c r="K644">
        <v>1</v>
      </c>
      <c r="L644" s="1">
        <v>44256</v>
      </c>
      <c r="M644" s="3">
        <f>IF(Sales[[#This Row],[Sales Amount]] = 0, 0,N644 / F644)</f>
        <v>0</v>
      </c>
      <c r="N644" s="3">
        <v>0</v>
      </c>
      <c r="O644" s="3" t="str" cm="1">
        <f t="array" ref="O644" xml:space="preserve"> _xlfn.SWITCH(Sales[[#This Row],[Subscription Type]],"Basic", "10",,"Premium","10","Business","25","Enterprise","27")</f>
        <v>10</v>
      </c>
      <c r="P644" s="3">
        <f xml:space="preserve"> IF(Sales[[#This Row],[Number of Users]]-Sales[[#This Row],[Licenses Bought]] &gt; 0,Sales[[#This Row],[Number of Users]]-Sales[[#This Row],[Licenses Bought]],0)</f>
        <v>2</v>
      </c>
      <c r="Q644" s="3">
        <f>IF(Sales[[#This Row],[Sales Month]]=MAX(Sales[Sales Month]),Sales[[#This Row],[Upsell $ Per Non-Paying User]]*Sales[[#This Row],[Non-Paying Users]],0)</f>
        <v>0</v>
      </c>
      <c r="R644" s="3" t="str" cm="1">
        <f t="array" ref="R644" xml:space="preserve"> _xlfn.IFS(Sales[[#This Row],[Current Upsell $]]=0," ",Sales[[#This Row],[Current Upsell $]]&gt;=400,"high",Sales[[#This Row],[Current Upsell $]]&gt;=100,"medium",Sales[[#This Row],[Current Upsell $]]&lt;100,"low")</f>
        <v xml:space="preserve"> </v>
      </c>
      <c r="S644" s="3" t="str">
        <f xml:space="preserve"> IF(Sales[[#This Row],[Current Upsell $]]&gt;0,_xlfn.CONCAT(Sales[[#This Row],[Subscription Type]],"  ",Sales[[#This Row],[Upsell Priority]],"  ",TEXT(Sales[[#This Row],[Current Upsell $]],"$#"))," ")</f>
        <v xml:space="preserve"> </v>
      </c>
      <c r="T644" s="3"/>
      <c r="U644" s="1"/>
    </row>
    <row r="645" spans="1:21" x14ac:dyDescent="0.3">
      <c r="A645">
        <v>100054</v>
      </c>
      <c r="B645" t="s">
        <v>3</v>
      </c>
      <c r="F645" s="3">
        <v>0</v>
      </c>
      <c r="G645" s="3">
        <v>2</v>
      </c>
      <c r="H645" s="1">
        <v>43983</v>
      </c>
      <c r="I645" s="1">
        <v>44317</v>
      </c>
      <c r="J645">
        <v>11</v>
      </c>
      <c r="K645">
        <v>1</v>
      </c>
      <c r="L645" s="1">
        <v>44287</v>
      </c>
      <c r="M645" s="3">
        <f>IF(Sales[[#This Row],[Sales Amount]] = 0, 0,N645 / F645)</f>
        <v>0</v>
      </c>
      <c r="N645" s="3">
        <v>0</v>
      </c>
      <c r="O645" s="3" t="str" cm="1">
        <f t="array" ref="O645" xml:space="preserve"> _xlfn.SWITCH(Sales[[#This Row],[Subscription Type]],"Basic", "10",,"Premium","10","Business","25","Enterprise","27")</f>
        <v>10</v>
      </c>
      <c r="P645" s="3">
        <f xml:space="preserve"> IF(Sales[[#This Row],[Number of Users]]-Sales[[#This Row],[Licenses Bought]] &gt; 0,Sales[[#This Row],[Number of Users]]-Sales[[#This Row],[Licenses Bought]],0)</f>
        <v>2</v>
      </c>
      <c r="Q645" s="3">
        <f>IF(Sales[[#This Row],[Sales Month]]=MAX(Sales[Sales Month]),Sales[[#This Row],[Upsell $ Per Non-Paying User]]*Sales[[#This Row],[Non-Paying Users]],0)</f>
        <v>0</v>
      </c>
      <c r="R645" s="3" t="str" cm="1">
        <f t="array" ref="R645" xml:space="preserve"> _xlfn.IFS(Sales[[#This Row],[Current Upsell $]]=0," ",Sales[[#This Row],[Current Upsell $]]&gt;=400,"high",Sales[[#This Row],[Current Upsell $]]&gt;=100,"medium",Sales[[#This Row],[Current Upsell $]]&lt;100,"low")</f>
        <v xml:space="preserve"> </v>
      </c>
      <c r="S645" s="3" t="str">
        <f xml:space="preserve"> IF(Sales[[#This Row],[Current Upsell $]]&gt;0,_xlfn.CONCAT(Sales[[#This Row],[Subscription Type]],"  ",Sales[[#This Row],[Upsell Priority]],"  ",TEXT(Sales[[#This Row],[Current Upsell $]],"$#"))," ")</f>
        <v xml:space="preserve"> </v>
      </c>
      <c r="T645" s="3"/>
      <c r="U645" s="1"/>
    </row>
    <row r="646" spans="1:21" x14ac:dyDescent="0.3">
      <c r="A646">
        <v>100054</v>
      </c>
      <c r="B646" t="s">
        <v>3</v>
      </c>
      <c r="F646" s="3">
        <v>0</v>
      </c>
      <c r="G646" s="3">
        <v>2</v>
      </c>
      <c r="H646" s="1">
        <v>43983</v>
      </c>
      <c r="I646" s="1">
        <v>44317</v>
      </c>
      <c r="J646">
        <v>11</v>
      </c>
      <c r="K646">
        <v>1</v>
      </c>
      <c r="L646" s="1">
        <v>44317</v>
      </c>
      <c r="M646" s="3">
        <f>IF(Sales[[#This Row],[Sales Amount]] = 0, 0,N646 / F646)</f>
        <v>0</v>
      </c>
      <c r="N646" s="3">
        <v>0</v>
      </c>
      <c r="O646" s="3" t="str" cm="1">
        <f t="array" ref="O646" xml:space="preserve"> _xlfn.SWITCH(Sales[[#This Row],[Subscription Type]],"Basic", "10",,"Premium","10","Business","25","Enterprise","27")</f>
        <v>10</v>
      </c>
      <c r="P646" s="3">
        <f xml:space="preserve"> IF(Sales[[#This Row],[Number of Users]]-Sales[[#This Row],[Licenses Bought]] &gt; 0,Sales[[#This Row],[Number of Users]]-Sales[[#This Row],[Licenses Bought]],0)</f>
        <v>2</v>
      </c>
      <c r="Q646" s="3">
        <f>IF(Sales[[#This Row],[Sales Month]]=MAX(Sales[Sales Month]),Sales[[#This Row],[Upsell $ Per Non-Paying User]]*Sales[[#This Row],[Non-Paying Users]],0)</f>
        <v>0</v>
      </c>
      <c r="R646" s="3" t="str" cm="1">
        <f t="array" ref="R646" xml:space="preserve"> _xlfn.IFS(Sales[[#This Row],[Current Upsell $]]=0," ",Sales[[#This Row],[Current Upsell $]]&gt;=400,"high",Sales[[#This Row],[Current Upsell $]]&gt;=100,"medium",Sales[[#This Row],[Current Upsell $]]&lt;100,"low")</f>
        <v xml:space="preserve"> </v>
      </c>
      <c r="S646" s="3" t="str">
        <f xml:space="preserve"> IF(Sales[[#This Row],[Current Upsell $]]&gt;0,_xlfn.CONCAT(Sales[[#This Row],[Subscription Type]],"  ",Sales[[#This Row],[Upsell Priority]],"  ",TEXT(Sales[[#This Row],[Current Upsell $]],"$#"))," ")</f>
        <v xml:space="preserve"> </v>
      </c>
      <c r="T646" s="3"/>
      <c r="U646" s="1"/>
    </row>
    <row r="647" spans="1:21" x14ac:dyDescent="0.3">
      <c r="A647">
        <v>100055</v>
      </c>
      <c r="B647" t="s">
        <v>3</v>
      </c>
      <c r="F647" s="3">
        <v>0</v>
      </c>
      <c r="G647" s="3">
        <v>1</v>
      </c>
      <c r="H647" s="1">
        <v>43983</v>
      </c>
      <c r="I647" s="1">
        <v>44228</v>
      </c>
      <c r="J647">
        <v>8</v>
      </c>
      <c r="K647">
        <v>4</v>
      </c>
      <c r="L647" s="1">
        <v>43983</v>
      </c>
      <c r="M647" s="3">
        <f>IF(Sales[[#This Row],[Sales Amount]] = 0, 0,N647 / F647)</f>
        <v>0</v>
      </c>
      <c r="N647" s="3">
        <v>0</v>
      </c>
      <c r="O647" s="3" t="str" cm="1">
        <f t="array" ref="O647" xml:space="preserve"> _xlfn.SWITCH(Sales[[#This Row],[Subscription Type]],"Basic", "10",,"Premium","10","Business","25","Enterprise","27")</f>
        <v>10</v>
      </c>
      <c r="P647" s="3">
        <f xml:space="preserve"> IF(Sales[[#This Row],[Number of Users]]-Sales[[#This Row],[Licenses Bought]] &gt; 0,Sales[[#This Row],[Number of Users]]-Sales[[#This Row],[Licenses Bought]],0)</f>
        <v>1</v>
      </c>
      <c r="Q647" s="3">
        <f>IF(Sales[[#This Row],[Sales Month]]=MAX(Sales[Sales Month]),Sales[[#This Row],[Upsell $ Per Non-Paying User]]*Sales[[#This Row],[Non-Paying Users]],0)</f>
        <v>0</v>
      </c>
      <c r="R647" s="3" t="str" cm="1">
        <f t="array" ref="R647" xml:space="preserve"> _xlfn.IFS(Sales[[#This Row],[Current Upsell $]]=0," ",Sales[[#This Row],[Current Upsell $]]&gt;=400,"high",Sales[[#This Row],[Current Upsell $]]&gt;=100,"medium",Sales[[#This Row],[Current Upsell $]]&lt;100,"low")</f>
        <v xml:space="preserve"> </v>
      </c>
      <c r="S647" s="3" t="str">
        <f xml:space="preserve"> IF(Sales[[#This Row],[Current Upsell $]]&gt;0,_xlfn.CONCAT(Sales[[#This Row],[Subscription Type]],"  ",Sales[[#This Row],[Upsell Priority]],"  ",TEXT(Sales[[#This Row],[Current Upsell $]],"$#"))," ")</f>
        <v xml:space="preserve"> </v>
      </c>
      <c r="T647" s="3"/>
      <c r="U647" s="1"/>
    </row>
    <row r="648" spans="1:21" x14ac:dyDescent="0.3">
      <c r="A648">
        <v>100055</v>
      </c>
      <c r="B648" t="s">
        <v>3</v>
      </c>
      <c r="F648" s="3">
        <v>0</v>
      </c>
      <c r="G648" s="3">
        <v>2</v>
      </c>
      <c r="H648" s="1">
        <v>43983</v>
      </c>
      <c r="I648" s="1">
        <v>44228</v>
      </c>
      <c r="J648">
        <v>8</v>
      </c>
      <c r="K648">
        <v>4</v>
      </c>
      <c r="L648" s="1">
        <v>44013</v>
      </c>
      <c r="M648" s="3">
        <f>IF(Sales[[#This Row],[Sales Amount]] = 0, 0,N648 / F648)</f>
        <v>0</v>
      </c>
      <c r="N648" s="3">
        <v>0</v>
      </c>
      <c r="O648" s="3" t="str" cm="1">
        <f t="array" ref="O648" xml:space="preserve"> _xlfn.SWITCH(Sales[[#This Row],[Subscription Type]],"Basic", "10",,"Premium","10","Business","25","Enterprise","27")</f>
        <v>10</v>
      </c>
      <c r="P648" s="3">
        <f xml:space="preserve"> IF(Sales[[#This Row],[Number of Users]]-Sales[[#This Row],[Licenses Bought]] &gt; 0,Sales[[#This Row],[Number of Users]]-Sales[[#This Row],[Licenses Bought]],0)</f>
        <v>2</v>
      </c>
      <c r="Q648" s="3">
        <f>IF(Sales[[#This Row],[Sales Month]]=MAX(Sales[Sales Month]),Sales[[#This Row],[Upsell $ Per Non-Paying User]]*Sales[[#This Row],[Non-Paying Users]],0)</f>
        <v>0</v>
      </c>
      <c r="R648" s="3" t="str" cm="1">
        <f t="array" ref="R648" xml:space="preserve"> _xlfn.IFS(Sales[[#This Row],[Current Upsell $]]=0," ",Sales[[#This Row],[Current Upsell $]]&gt;=400,"high",Sales[[#This Row],[Current Upsell $]]&gt;=100,"medium",Sales[[#This Row],[Current Upsell $]]&lt;100,"low")</f>
        <v xml:space="preserve"> </v>
      </c>
      <c r="S648" s="3" t="str">
        <f xml:space="preserve"> IF(Sales[[#This Row],[Current Upsell $]]&gt;0,_xlfn.CONCAT(Sales[[#This Row],[Subscription Type]],"  ",Sales[[#This Row],[Upsell Priority]],"  ",TEXT(Sales[[#This Row],[Current Upsell $]],"$#"))," ")</f>
        <v xml:space="preserve"> </v>
      </c>
      <c r="T648" s="3"/>
      <c r="U648" s="1"/>
    </row>
    <row r="649" spans="1:21" x14ac:dyDescent="0.3">
      <c r="A649">
        <v>100055</v>
      </c>
      <c r="B649" t="s">
        <v>3</v>
      </c>
      <c r="F649" s="3">
        <v>0</v>
      </c>
      <c r="G649" s="3">
        <v>2</v>
      </c>
      <c r="H649" s="1">
        <v>43983</v>
      </c>
      <c r="I649" s="1">
        <v>44228</v>
      </c>
      <c r="J649">
        <v>8</v>
      </c>
      <c r="K649">
        <v>4</v>
      </c>
      <c r="L649" s="1">
        <v>44044</v>
      </c>
      <c r="M649" s="3">
        <f>IF(Sales[[#This Row],[Sales Amount]] = 0, 0,N649 / F649)</f>
        <v>0</v>
      </c>
      <c r="N649" s="3">
        <v>0</v>
      </c>
      <c r="O649" s="3" t="str" cm="1">
        <f t="array" ref="O649" xml:space="preserve"> _xlfn.SWITCH(Sales[[#This Row],[Subscription Type]],"Basic", "10",,"Premium","10","Business","25","Enterprise","27")</f>
        <v>10</v>
      </c>
      <c r="P649" s="3">
        <f xml:space="preserve"> IF(Sales[[#This Row],[Number of Users]]-Sales[[#This Row],[Licenses Bought]] &gt; 0,Sales[[#This Row],[Number of Users]]-Sales[[#This Row],[Licenses Bought]],0)</f>
        <v>2</v>
      </c>
      <c r="Q649" s="3">
        <f>IF(Sales[[#This Row],[Sales Month]]=MAX(Sales[Sales Month]),Sales[[#This Row],[Upsell $ Per Non-Paying User]]*Sales[[#This Row],[Non-Paying Users]],0)</f>
        <v>0</v>
      </c>
      <c r="R649" s="3" t="str" cm="1">
        <f t="array" ref="R649" xml:space="preserve"> _xlfn.IFS(Sales[[#This Row],[Current Upsell $]]=0," ",Sales[[#This Row],[Current Upsell $]]&gt;=400,"high",Sales[[#This Row],[Current Upsell $]]&gt;=100,"medium",Sales[[#This Row],[Current Upsell $]]&lt;100,"low")</f>
        <v xml:space="preserve"> </v>
      </c>
      <c r="S649" s="3" t="str">
        <f xml:space="preserve"> IF(Sales[[#This Row],[Current Upsell $]]&gt;0,_xlfn.CONCAT(Sales[[#This Row],[Subscription Type]],"  ",Sales[[#This Row],[Upsell Priority]],"  ",TEXT(Sales[[#This Row],[Current Upsell $]],"$#"))," ")</f>
        <v xml:space="preserve"> </v>
      </c>
      <c r="T649" s="3"/>
      <c r="U649" s="1"/>
    </row>
    <row r="650" spans="1:21" x14ac:dyDescent="0.3">
      <c r="A650">
        <v>100055</v>
      </c>
      <c r="B650" t="s">
        <v>3</v>
      </c>
      <c r="F650" s="3">
        <v>0</v>
      </c>
      <c r="G650" s="3">
        <v>1</v>
      </c>
      <c r="H650" s="1">
        <v>43983</v>
      </c>
      <c r="I650" s="1">
        <v>44228</v>
      </c>
      <c r="J650">
        <v>8</v>
      </c>
      <c r="K650">
        <v>4</v>
      </c>
      <c r="L650" s="1">
        <v>44075</v>
      </c>
      <c r="M650" s="3">
        <f>IF(Sales[[#This Row],[Sales Amount]] = 0, 0,N650 / F650)</f>
        <v>0</v>
      </c>
      <c r="N650" s="3">
        <v>0</v>
      </c>
      <c r="O650" s="3" t="str" cm="1">
        <f t="array" ref="O650" xml:space="preserve"> _xlfn.SWITCH(Sales[[#This Row],[Subscription Type]],"Basic", "10",,"Premium","10","Business","25","Enterprise","27")</f>
        <v>10</v>
      </c>
      <c r="P650" s="3">
        <f xml:space="preserve"> IF(Sales[[#This Row],[Number of Users]]-Sales[[#This Row],[Licenses Bought]] &gt; 0,Sales[[#This Row],[Number of Users]]-Sales[[#This Row],[Licenses Bought]],0)</f>
        <v>1</v>
      </c>
      <c r="Q650" s="3">
        <f>IF(Sales[[#This Row],[Sales Month]]=MAX(Sales[Sales Month]),Sales[[#This Row],[Upsell $ Per Non-Paying User]]*Sales[[#This Row],[Non-Paying Users]],0)</f>
        <v>0</v>
      </c>
      <c r="R650" s="3" t="str" cm="1">
        <f t="array" ref="R650" xml:space="preserve"> _xlfn.IFS(Sales[[#This Row],[Current Upsell $]]=0," ",Sales[[#This Row],[Current Upsell $]]&gt;=400,"high",Sales[[#This Row],[Current Upsell $]]&gt;=100,"medium",Sales[[#This Row],[Current Upsell $]]&lt;100,"low")</f>
        <v xml:space="preserve"> </v>
      </c>
      <c r="S650" s="3" t="str">
        <f xml:space="preserve"> IF(Sales[[#This Row],[Current Upsell $]]&gt;0,_xlfn.CONCAT(Sales[[#This Row],[Subscription Type]],"  ",Sales[[#This Row],[Upsell Priority]],"  ",TEXT(Sales[[#This Row],[Current Upsell $]],"$#"))," ")</f>
        <v xml:space="preserve"> </v>
      </c>
      <c r="T650" s="3"/>
      <c r="U650" s="1"/>
    </row>
    <row r="651" spans="1:21" x14ac:dyDescent="0.3">
      <c r="A651">
        <v>100055</v>
      </c>
      <c r="B651" t="s">
        <v>3</v>
      </c>
      <c r="F651" s="3">
        <v>0</v>
      </c>
      <c r="G651" s="3">
        <v>2</v>
      </c>
      <c r="H651" s="1">
        <v>43983</v>
      </c>
      <c r="I651" s="1">
        <v>44228</v>
      </c>
      <c r="J651">
        <v>8</v>
      </c>
      <c r="K651">
        <v>4</v>
      </c>
      <c r="L651" s="1">
        <v>44105</v>
      </c>
      <c r="M651" s="3">
        <f>IF(Sales[[#This Row],[Sales Amount]] = 0, 0,N651 / F651)</f>
        <v>0</v>
      </c>
      <c r="N651" s="3">
        <v>0</v>
      </c>
      <c r="O651" s="3" t="str" cm="1">
        <f t="array" ref="O651" xml:space="preserve"> _xlfn.SWITCH(Sales[[#This Row],[Subscription Type]],"Basic", "10",,"Premium","10","Business","25","Enterprise","27")</f>
        <v>10</v>
      </c>
      <c r="P651" s="3">
        <f xml:space="preserve"> IF(Sales[[#This Row],[Number of Users]]-Sales[[#This Row],[Licenses Bought]] &gt; 0,Sales[[#This Row],[Number of Users]]-Sales[[#This Row],[Licenses Bought]],0)</f>
        <v>2</v>
      </c>
      <c r="Q651" s="3">
        <f>IF(Sales[[#This Row],[Sales Month]]=MAX(Sales[Sales Month]),Sales[[#This Row],[Upsell $ Per Non-Paying User]]*Sales[[#This Row],[Non-Paying Users]],0)</f>
        <v>0</v>
      </c>
      <c r="R651" s="3" t="str" cm="1">
        <f t="array" ref="R651" xml:space="preserve"> _xlfn.IFS(Sales[[#This Row],[Current Upsell $]]=0," ",Sales[[#This Row],[Current Upsell $]]&gt;=400,"high",Sales[[#This Row],[Current Upsell $]]&gt;=100,"medium",Sales[[#This Row],[Current Upsell $]]&lt;100,"low")</f>
        <v xml:space="preserve"> </v>
      </c>
      <c r="S651" s="3" t="str">
        <f xml:space="preserve"> IF(Sales[[#This Row],[Current Upsell $]]&gt;0,_xlfn.CONCAT(Sales[[#This Row],[Subscription Type]],"  ",Sales[[#This Row],[Upsell Priority]],"  ",TEXT(Sales[[#This Row],[Current Upsell $]],"$#"))," ")</f>
        <v xml:space="preserve"> </v>
      </c>
      <c r="T651" s="3"/>
      <c r="U651" s="1"/>
    </row>
    <row r="652" spans="1:21" x14ac:dyDescent="0.3">
      <c r="A652">
        <v>100055</v>
      </c>
      <c r="B652" t="s">
        <v>3</v>
      </c>
      <c r="F652" s="3">
        <v>0</v>
      </c>
      <c r="G652" s="3">
        <v>2</v>
      </c>
      <c r="H652" s="1">
        <v>43983</v>
      </c>
      <c r="I652" s="1">
        <v>44228</v>
      </c>
      <c r="J652">
        <v>8</v>
      </c>
      <c r="K652">
        <v>4</v>
      </c>
      <c r="L652" s="1">
        <v>44136</v>
      </c>
      <c r="M652" s="3">
        <f>IF(Sales[[#This Row],[Sales Amount]] = 0, 0,N652 / F652)</f>
        <v>0</v>
      </c>
      <c r="N652" s="3">
        <v>0</v>
      </c>
      <c r="O652" s="3" t="str" cm="1">
        <f t="array" ref="O652" xml:space="preserve"> _xlfn.SWITCH(Sales[[#This Row],[Subscription Type]],"Basic", "10",,"Premium","10","Business","25","Enterprise","27")</f>
        <v>10</v>
      </c>
      <c r="P652" s="3">
        <f xml:space="preserve"> IF(Sales[[#This Row],[Number of Users]]-Sales[[#This Row],[Licenses Bought]] &gt; 0,Sales[[#This Row],[Number of Users]]-Sales[[#This Row],[Licenses Bought]],0)</f>
        <v>2</v>
      </c>
      <c r="Q652" s="3">
        <f>IF(Sales[[#This Row],[Sales Month]]=MAX(Sales[Sales Month]),Sales[[#This Row],[Upsell $ Per Non-Paying User]]*Sales[[#This Row],[Non-Paying Users]],0)</f>
        <v>0</v>
      </c>
      <c r="R652" s="3" t="str" cm="1">
        <f t="array" ref="R652" xml:space="preserve"> _xlfn.IFS(Sales[[#This Row],[Current Upsell $]]=0," ",Sales[[#This Row],[Current Upsell $]]&gt;=400,"high",Sales[[#This Row],[Current Upsell $]]&gt;=100,"medium",Sales[[#This Row],[Current Upsell $]]&lt;100,"low")</f>
        <v xml:space="preserve"> </v>
      </c>
      <c r="S652" s="3" t="str">
        <f xml:space="preserve"> IF(Sales[[#This Row],[Current Upsell $]]&gt;0,_xlfn.CONCAT(Sales[[#This Row],[Subscription Type]],"  ",Sales[[#This Row],[Upsell Priority]],"  ",TEXT(Sales[[#This Row],[Current Upsell $]],"$#"))," ")</f>
        <v xml:space="preserve"> </v>
      </c>
      <c r="T652" s="3"/>
      <c r="U652" s="1"/>
    </row>
    <row r="653" spans="1:21" x14ac:dyDescent="0.3">
      <c r="A653">
        <v>100055</v>
      </c>
      <c r="B653" t="s">
        <v>3</v>
      </c>
      <c r="F653" s="3">
        <v>0</v>
      </c>
      <c r="G653" s="3">
        <v>2</v>
      </c>
      <c r="H653" s="1">
        <v>43983</v>
      </c>
      <c r="I653" s="1">
        <v>44228</v>
      </c>
      <c r="J653">
        <v>8</v>
      </c>
      <c r="K653">
        <v>4</v>
      </c>
      <c r="L653" s="1">
        <v>44166</v>
      </c>
      <c r="M653" s="3">
        <f>IF(Sales[[#This Row],[Sales Amount]] = 0, 0,N653 / F653)</f>
        <v>0</v>
      </c>
      <c r="N653" s="3">
        <v>0</v>
      </c>
      <c r="O653" s="3" t="str" cm="1">
        <f t="array" ref="O653" xml:space="preserve"> _xlfn.SWITCH(Sales[[#This Row],[Subscription Type]],"Basic", "10",,"Premium","10","Business","25","Enterprise","27")</f>
        <v>10</v>
      </c>
      <c r="P653" s="3">
        <f xml:space="preserve"> IF(Sales[[#This Row],[Number of Users]]-Sales[[#This Row],[Licenses Bought]] &gt; 0,Sales[[#This Row],[Number of Users]]-Sales[[#This Row],[Licenses Bought]],0)</f>
        <v>2</v>
      </c>
      <c r="Q653" s="3">
        <f>IF(Sales[[#This Row],[Sales Month]]=MAX(Sales[Sales Month]),Sales[[#This Row],[Upsell $ Per Non-Paying User]]*Sales[[#This Row],[Non-Paying Users]],0)</f>
        <v>0</v>
      </c>
      <c r="R653" s="3" t="str" cm="1">
        <f t="array" ref="R653" xml:space="preserve"> _xlfn.IFS(Sales[[#This Row],[Current Upsell $]]=0," ",Sales[[#This Row],[Current Upsell $]]&gt;=400,"high",Sales[[#This Row],[Current Upsell $]]&gt;=100,"medium",Sales[[#This Row],[Current Upsell $]]&lt;100,"low")</f>
        <v xml:space="preserve"> </v>
      </c>
      <c r="S653" s="3" t="str">
        <f xml:space="preserve"> IF(Sales[[#This Row],[Current Upsell $]]&gt;0,_xlfn.CONCAT(Sales[[#This Row],[Subscription Type]],"  ",Sales[[#This Row],[Upsell Priority]],"  ",TEXT(Sales[[#This Row],[Current Upsell $]],"$#"))," ")</f>
        <v xml:space="preserve"> </v>
      </c>
      <c r="T653" s="3"/>
      <c r="U653" s="1"/>
    </row>
    <row r="654" spans="1:21" x14ac:dyDescent="0.3">
      <c r="A654">
        <v>100055</v>
      </c>
      <c r="B654" t="s">
        <v>3</v>
      </c>
      <c r="F654" s="3">
        <v>0</v>
      </c>
      <c r="G654" s="3">
        <v>2</v>
      </c>
      <c r="H654" s="1">
        <v>43983</v>
      </c>
      <c r="I654" s="1">
        <v>44228</v>
      </c>
      <c r="J654">
        <v>8</v>
      </c>
      <c r="K654">
        <v>4</v>
      </c>
      <c r="L654" s="1">
        <v>44197</v>
      </c>
      <c r="M654" s="3">
        <f>IF(Sales[[#This Row],[Sales Amount]] = 0, 0,N654 / F654)</f>
        <v>0</v>
      </c>
      <c r="N654" s="3">
        <v>0</v>
      </c>
      <c r="O654" s="3" t="str" cm="1">
        <f t="array" ref="O654" xml:space="preserve"> _xlfn.SWITCH(Sales[[#This Row],[Subscription Type]],"Basic", "10",,"Premium","10","Business","25","Enterprise","27")</f>
        <v>10</v>
      </c>
      <c r="P654" s="3">
        <f xml:space="preserve"> IF(Sales[[#This Row],[Number of Users]]-Sales[[#This Row],[Licenses Bought]] &gt; 0,Sales[[#This Row],[Number of Users]]-Sales[[#This Row],[Licenses Bought]],0)</f>
        <v>2</v>
      </c>
      <c r="Q654" s="3">
        <f>IF(Sales[[#This Row],[Sales Month]]=MAX(Sales[Sales Month]),Sales[[#This Row],[Upsell $ Per Non-Paying User]]*Sales[[#This Row],[Non-Paying Users]],0)</f>
        <v>0</v>
      </c>
      <c r="R654" s="3" t="str" cm="1">
        <f t="array" ref="R654" xml:space="preserve"> _xlfn.IFS(Sales[[#This Row],[Current Upsell $]]=0," ",Sales[[#This Row],[Current Upsell $]]&gt;=400,"high",Sales[[#This Row],[Current Upsell $]]&gt;=100,"medium",Sales[[#This Row],[Current Upsell $]]&lt;100,"low")</f>
        <v xml:space="preserve"> </v>
      </c>
      <c r="S654" s="3" t="str">
        <f xml:space="preserve"> IF(Sales[[#This Row],[Current Upsell $]]&gt;0,_xlfn.CONCAT(Sales[[#This Row],[Subscription Type]],"  ",Sales[[#This Row],[Upsell Priority]],"  ",TEXT(Sales[[#This Row],[Current Upsell $]],"$#"))," ")</f>
        <v xml:space="preserve"> </v>
      </c>
      <c r="T654" s="3"/>
      <c r="U654" s="1"/>
    </row>
    <row r="655" spans="1:21" x14ac:dyDescent="0.3">
      <c r="A655">
        <v>100055</v>
      </c>
      <c r="B655" t="s">
        <v>3</v>
      </c>
      <c r="F655" s="3">
        <v>0</v>
      </c>
      <c r="G655" s="3">
        <v>2</v>
      </c>
      <c r="H655" s="1">
        <v>43983</v>
      </c>
      <c r="I655" s="1">
        <v>44228</v>
      </c>
      <c r="J655">
        <v>8</v>
      </c>
      <c r="K655">
        <v>4</v>
      </c>
      <c r="L655" s="1">
        <v>44228</v>
      </c>
      <c r="M655" s="3">
        <f>IF(Sales[[#This Row],[Sales Amount]] = 0, 0,N655 / F655)</f>
        <v>0</v>
      </c>
      <c r="N655" s="3">
        <v>0</v>
      </c>
      <c r="O655" s="3" t="str" cm="1">
        <f t="array" ref="O655" xml:space="preserve"> _xlfn.SWITCH(Sales[[#This Row],[Subscription Type]],"Basic", "10",,"Premium","10","Business","25","Enterprise","27")</f>
        <v>10</v>
      </c>
      <c r="P655" s="3">
        <f xml:space="preserve"> IF(Sales[[#This Row],[Number of Users]]-Sales[[#This Row],[Licenses Bought]] &gt; 0,Sales[[#This Row],[Number of Users]]-Sales[[#This Row],[Licenses Bought]],0)</f>
        <v>2</v>
      </c>
      <c r="Q655" s="3">
        <f>IF(Sales[[#This Row],[Sales Month]]=MAX(Sales[Sales Month]),Sales[[#This Row],[Upsell $ Per Non-Paying User]]*Sales[[#This Row],[Non-Paying Users]],0)</f>
        <v>0</v>
      </c>
      <c r="R655" s="3" t="str" cm="1">
        <f t="array" ref="R655" xml:space="preserve"> _xlfn.IFS(Sales[[#This Row],[Current Upsell $]]=0," ",Sales[[#This Row],[Current Upsell $]]&gt;=400,"high",Sales[[#This Row],[Current Upsell $]]&gt;=100,"medium",Sales[[#This Row],[Current Upsell $]]&lt;100,"low")</f>
        <v xml:space="preserve"> </v>
      </c>
      <c r="S655" s="3" t="str">
        <f xml:space="preserve"> IF(Sales[[#This Row],[Current Upsell $]]&gt;0,_xlfn.CONCAT(Sales[[#This Row],[Subscription Type]],"  ",Sales[[#This Row],[Upsell Priority]],"  ",TEXT(Sales[[#This Row],[Current Upsell $]],"$#"))," ")</f>
        <v xml:space="preserve"> </v>
      </c>
      <c r="T655" s="3"/>
      <c r="U655" s="1"/>
    </row>
    <row r="656" spans="1:21" x14ac:dyDescent="0.3">
      <c r="A656">
        <v>100056</v>
      </c>
      <c r="B656" t="s">
        <v>3</v>
      </c>
      <c r="D656" s="1"/>
      <c r="E656" s="1"/>
      <c r="F656" s="3">
        <v>0</v>
      </c>
      <c r="G656" s="3">
        <v>2</v>
      </c>
      <c r="H656" s="1">
        <v>43983</v>
      </c>
      <c r="I656" s="1">
        <v>44378</v>
      </c>
      <c r="J656">
        <v>13</v>
      </c>
      <c r="K656">
        <v>0</v>
      </c>
      <c r="L656" s="1">
        <v>43983</v>
      </c>
      <c r="M656" s="3">
        <f>IF(Sales[[#This Row],[Sales Amount]] = 0, 0,N656 / F656)</f>
        <v>0</v>
      </c>
      <c r="N656" s="3">
        <v>0</v>
      </c>
      <c r="O656" s="3" t="str" cm="1">
        <f t="array" ref="O656" xml:space="preserve"> _xlfn.SWITCH(Sales[[#This Row],[Subscription Type]],"Basic", "10",,"Premium","10","Business","25","Enterprise","27")</f>
        <v>10</v>
      </c>
      <c r="P656" s="3">
        <f xml:space="preserve"> IF(Sales[[#This Row],[Number of Users]]-Sales[[#This Row],[Licenses Bought]] &gt; 0,Sales[[#This Row],[Number of Users]]-Sales[[#This Row],[Licenses Bought]],0)</f>
        <v>2</v>
      </c>
      <c r="Q656" s="3">
        <f>IF(Sales[[#This Row],[Sales Month]]=MAX(Sales[Sales Month]),Sales[[#This Row],[Upsell $ Per Non-Paying User]]*Sales[[#This Row],[Non-Paying Users]],0)</f>
        <v>0</v>
      </c>
      <c r="R656" s="3" t="str" cm="1">
        <f t="array" ref="R656" xml:space="preserve"> _xlfn.IFS(Sales[[#This Row],[Current Upsell $]]=0," ",Sales[[#This Row],[Current Upsell $]]&gt;=400,"high",Sales[[#This Row],[Current Upsell $]]&gt;=100,"medium",Sales[[#This Row],[Current Upsell $]]&lt;100,"low")</f>
        <v xml:space="preserve"> </v>
      </c>
      <c r="S656" s="3" t="str">
        <f xml:space="preserve"> IF(Sales[[#This Row],[Current Upsell $]]&gt;0,_xlfn.CONCAT(Sales[[#This Row],[Subscription Type]],"  ",Sales[[#This Row],[Upsell Priority]],"  ",TEXT(Sales[[#This Row],[Current Upsell $]],"$#"))," ")</f>
        <v xml:space="preserve"> </v>
      </c>
      <c r="T656" s="3"/>
      <c r="U656" s="1"/>
    </row>
    <row r="657" spans="1:21" x14ac:dyDescent="0.3">
      <c r="A657">
        <v>100056</v>
      </c>
      <c r="B657" t="s">
        <v>0</v>
      </c>
      <c r="D657" s="1"/>
      <c r="E657" s="1"/>
      <c r="F657" s="3">
        <v>1</v>
      </c>
      <c r="G657" s="3">
        <v>2</v>
      </c>
      <c r="H657" s="1">
        <v>43983</v>
      </c>
      <c r="I657" s="1">
        <v>44378</v>
      </c>
      <c r="J657">
        <v>13</v>
      </c>
      <c r="K657">
        <v>0</v>
      </c>
      <c r="L657" s="1">
        <v>44013</v>
      </c>
      <c r="M657" s="3">
        <f>IF(Sales[[#This Row],[Sales Amount]] = 0, 0,N657 / F657)</f>
        <v>10</v>
      </c>
      <c r="N657" s="3">
        <v>10</v>
      </c>
      <c r="O657" s="3" t="str" cm="1">
        <f t="array" ref="O657" xml:space="preserve"> _xlfn.SWITCH(Sales[[#This Row],[Subscription Type]],"Basic", "10",,"Premium","10","Business","25","Enterprise","27")</f>
        <v>27</v>
      </c>
      <c r="P657" s="3">
        <f xml:space="preserve"> IF(Sales[[#This Row],[Number of Users]]-Sales[[#This Row],[Licenses Bought]] &gt; 0,Sales[[#This Row],[Number of Users]]-Sales[[#This Row],[Licenses Bought]],0)</f>
        <v>1</v>
      </c>
      <c r="Q657" s="3">
        <f>IF(Sales[[#This Row],[Sales Month]]=MAX(Sales[Sales Month]),Sales[[#This Row],[Upsell $ Per Non-Paying User]]*Sales[[#This Row],[Non-Paying Users]],0)</f>
        <v>0</v>
      </c>
      <c r="R657" s="3" t="str" cm="1">
        <f t="array" ref="R657" xml:space="preserve"> _xlfn.IFS(Sales[[#This Row],[Current Upsell $]]=0," ",Sales[[#This Row],[Current Upsell $]]&gt;=400,"high",Sales[[#This Row],[Current Upsell $]]&gt;=100,"medium",Sales[[#This Row],[Current Upsell $]]&lt;100,"low")</f>
        <v xml:space="preserve"> </v>
      </c>
      <c r="S657" s="3" t="str">
        <f xml:space="preserve"> IF(Sales[[#This Row],[Current Upsell $]]&gt;0,_xlfn.CONCAT(Sales[[#This Row],[Subscription Type]],"  ",Sales[[#This Row],[Upsell Priority]],"  ",TEXT(Sales[[#This Row],[Current Upsell $]],"$#"))," ")</f>
        <v xml:space="preserve"> </v>
      </c>
      <c r="T657" s="3"/>
      <c r="U657" s="1"/>
    </row>
    <row r="658" spans="1:21" x14ac:dyDescent="0.3">
      <c r="A658">
        <v>100056</v>
      </c>
      <c r="B658" t="s">
        <v>0</v>
      </c>
      <c r="D658" s="1"/>
      <c r="E658" s="1"/>
      <c r="F658" s="3">
        <v>1</v>
      </c>
      <c r="G658" s="3">
        <v>2</v>
      </c>
      <c r="H658" s="1">
        <v>43983</v>
      </c>
      <c r="I658" s="1">
        <v>44378</v>
      </c>
      <c r="J658">
        <v>13</v>
      </c>
      <c r="K658">
        <v>0</v>
      </c>
      <c r="L658" s="1">
        <v>44044</v>
      </c>
      <c r="M658" s="3">
        <f>IF(Sales[[#This Row],[Sales Amount]] = 0, 0,N658 / F658)</f>
        <v>10</v>
      </c>
      <c r="N658" s="3">
        <v>10</v>
      </c>
      <c r="O658" s="3" t="str" cm="1">
        <f t="array" ref="O658" xml:space="preserve"> _xlfn.SWITCH(Sales[[#This Row],[Subscription Type]],"Basic", "10",,"Premium","10","Business","25","Enterprise","27")</f>
        <v>27</v>
      </c>
      <c r="P658" s="3">
        <f xml:space="preserve"> IF(Sales[[#This Row],[Number of Users]]-Sales[[#This Row],[Licenses Bought]] &gt; 0,Sales[[#This Row],[Number of Users]]-Sales[[#This Row],[Licenses Bought]],0)</f>
        <v>1</v>
      </c>
      <c r="Q658" s="3">
        <f>IF(Sales[[#This Row],[Sales Month]]=MAX(Sales[Sales Month]),Sales[[#This Row],[Upsell $ Per Non-Paying User]]*Sales[[#This Row],[Non-Paying Users]],0)</f>
        <v>0</v>
      </c>
      <c r="R658" s="3" t="str" cm="1">
        <f t="array" ref="R658" xml:space="preserve"> _xlfn.IFS(Sales[[#This Row],[Current Upsell $]]=0," ",Sales[[#This Row],[Current Upsell $]]&gt;=400,"high",Sales[[#This Row],[Current Upsell $]]&gt;=100,"medium",Sales[[#This Row],[Current Upsell $]]&lt;100,"low")</f>
        <v xml:space="preserve"> </v>
      </c>
      <c r="S658" s="3" t="str">
        <f xml:space="preserve"> IF(Sales[[#This Row],[Current Upsell $]]&gt;0,_xlfn.CONCAT(Sales[[#This Row],[Subscription Type]],"  ",Sales[[#This Row],[Upsell Priority]],"  ",TEXT(Sales[[#This Row],[Current Upsell $]],"$#"))," ")</f>
        <v xml:space="preserve"> </v>
      </c>
      <c r="T658" s="3"/>
      <c r="U658" s="1"/>
    </row>
    <row r="659" spans="1:21" x14ac:dyDescent="0.3">
      <c r="A659">
        <v>100056</v>
      </c>
      <c r="B659" t="s">
        <v>0</v>
      </c>
      <c r="D659" s="1"/>
      <c r="E659" s="1"/>
      <c r="F659" s="3">
        <v>1</v>
      </c>
      <c r="G659" s="3">
        <v>2</v>
      </c>
      <c r="H659" s="1">
        <v>43983</v>
      </c>
      <c r="I659" s="1">
        <v>44378</v>
      </c>
      <c r="J659">
        <v>13</v>
      </c>
      <c r="K659">
        <v>0</v>
      </c>
      <c r="L659" s="1">
        <v>44075</v>
      </c>
      <c r="M659" s="3">
        <f>IF(Sales[[#This Row],[Sales Amount]] = 0, 0,N659 / F659)</f>
        <v>10</v>
      </c>
      <c r="N659" s="3">
        <v>10</v>
      </c>
      <c r="O659" s="3" t="str" cm="1">
        <f t="array" ref="O659" xml:space="preserve"> _xlfn.SWITCH(Sales[[#This Row],[Subscription Type]],"Basic", "10",,"Premium","10","Business","25","Enterprise","27")</f>
        <v>27</v>
      </c>
      <c r="P659" s="3">
        <f xml:space="preserve"> IF(Sales[[#This Row],[Number of Users]]-Sales[[#This Row],[Licenses Bought]] &gt; 0,Sales[[#This Row],[Number of Users]]-Sales[[#This Row],[Licenses Bought]],0)</f>
        <v>1</v>
      </c>
      <c r="Q659" s="3">
        <f>IF(Sales[[#This Row],[Sales Month]]=MAX(Sales[Sales Month]),Sales[[#This Row],[Upsell $ Per Non-Paying User]]*Sales[[#This Row],[Non-Paying Users]],0)</f>
        <v>0</v>
      </c>
      <c r="R659" s="3" t="str" cm="1">
        <f t="array" ref="R659" xml:space="preserve"> _xlfn.IFS(Sales[[#This Row],[Current Upsell $]]=0," ",Sales[[#This Row],[Current Upsell $]]&gt;=400,"high",Sales[[#This Row],[Current Upsell $]]&gt;=100,"medium",Sales[[#This Row],[Current Upsell $]]&lt;100,"low")</f>
        <v xml:space="preserve"> </v>
      </c>
      <c r="S659" s="3" t="str">
        <f xml:space="preserve"> IF(Sales[[#This Row],[Current Upsell $]]&gt;0,_xlfn.CONCAT(Sales[[#This Row],[Subscription Type]],"  ",Sales[[#This Row],[Upsell Priority]],"  ",TEXT(Sales[[#This Row],[Current Upsell $]],"$#"))," ")</f>
        <v xml:space="preserve"> </v>
      </c>
      <c r="T659" s="3"/>
      <c r="U659" s="1"/>
    </row>
    <row r="660" spans="1:21" x14ac:dyDescent="0.3">
      <c r="A660">
        <v>100056</v>
      </c>
      <c r="B660" t="s">
        <v>0</v>
      </c>
      <c r="D660" s="1"/>
      <c r="E660" s="1"/>
      <c r="F660" s="3">
        <v>1</v>
      </c>
      <c r="G660" s="3">
        <v>2</v>
      </c>
      <c r="H660" s="1">
        <v>43983</v>
      </c>
      <c r="I660" s="1">
        <v>44378</v>
      </c>
      <c r="J660">
        <v>13</v>
      </c>
      <c r="K660">
        <v>0</v>
      </c>
      <c r="L660" s="1">
        <v>44105</v>
      </c>
      <c r="M660" s="3">
        <f>IF(Sales[[#This Row],[Sales Amount]] = 0, 0,N660 / F660)</f>
        <v>10</v>
      </c>
      <c r="N660" s="3">
        <v>10</v>
      </c>
      <c r="O660" s="3" t="str" cm="1">
        <f t="array" ref="O660" xml:space="preserve"> _xlfn.SWITCH(Sales[[#This Row],[Subscription Type]],"Basic", "10",,"Premium","10","Business","25","Enterprise","27")</f>
        <v>27</v>
      </c>
      <c r="P660" s="3">
        <f xml:space="preserve"> IF(Sales[[#This Row],[Number of Users]]-Sales[[#This Row],[Licenses Bought]] &gt; 0,Sales[[#This Row],[Number of Users]]-Sales[[#This Row],[Licenses Bought]],0)</f>
        <v>1</v>
      </c>
      <c r="Q660" s="3">
        <f>IF(Sales[[#This Row],[Sales Month]]=MAX(Sales[Sales Month]),Sales[[#This Row],[Upsell $ Per Non-Paying User]]*Sales[[#This Row],[Non-Paying Users]],0)</f>
        <v>0</v>
      </c>
      <c r="R660" s="3" t="str" cm="1">
        <f t="array" ref="R660" xml:space="preserve"> _xlfn.IFS(Sales[[#This Row],[Current Upsell $]]=0," ",Sales[[#This Row],[Current Upsell $]]&gt;=400,"high",Sales[[#This Row],[Current Upsell $]]&gt;=100,"medium",Sales[[#This Row],[Current Upsell $]]&lt;100,"low")</f>
        <v xml:space="preserve"> </v>
      </c>
      <c r="S660" s="3" t="str">
        <f xml:space="preserve"> IF(Sales[[#This Row],[Current Upsell $]]&gt;0,_xlfn.CONCAT(Sales[[#This Row],[Subscription Type]],"  ",Sales[[#This Row],[Upsell Priority]],"  ",TEXT(Sales[[#This Row],[Current Upsell $]],"$#"))," ")</f>
        <v xml:space="preserve"> </v>
      </c>
      <c r="T660" s="3"/>
      <c r="U660" s="1"/>
    </row>
    <row r="661" spans="1:21" x14ac:dyDescent="0.3">
      <c r="A661">
        <v>100056</v>
      </c>
      <c r="B661" t="s">
        <v>0</v>
      </c>
      <c r="D661" s="1"/>
      <c r="E661" s="1"/>
      <c r="F661" s="3">
        <v>1</v>
      </c>
      <c r="G661" s="3">
        <v>2</v>
      </c>
      <c r="H661" s="1">
        <v>43983</v>
      </c>
      <c r="I661" s="1">
        <v>44378</v>
      </c>
      <c r="J661">
        <v>13</v>
      </c>
      <c r="K661">
        <v>0</v>
      </c>
      <c r="L661" s="1">
        <v>44136</v>
      </c>
      <c r="M661" s="3">
        <f>IF(Sales[[#This Row],[Sales Amount]] = 0, 0,N661 / F661)</f>
        <v>10</v>
      </c>
      <c r="N661" s="3">
        <v>10</v>
      </c>
      <c r="O661" s="3" t="str" cm="1">
        <f t="array" ref="O661" xml:space="preserve"> _xlfn.SWITCH(Sales[[#This Row],[Subscription Type]],"Basic", "10",,"Premium","10","Business","25","Enterprise","27")</f>
        <v>27</v>
      </c>
      <c r="P661" s="3">
        <f xml:space="preserve"> IF(Sales[[#This Row],[Number of Users]]-Sales[[#This Row],[Licenses Bought]] &gt; 0,Sales[[#This Row],[Number of Users]]-Sales[[#This Row],[Licenses Bought]],0)</f>
        <v>1</v>
      </c>
      <c r="Q661" s="3">
        <f>IF(Sales[[#This Row],[Sales Month]]=MAX(Sales[Sales Month]),Sales[[#This Row],[Upsell $ Per Non-Paying User]]*Sales[[#This Row],[Non-Paying Users]],0)</f>
        <v>0</v>
      </c>
      <c r="R661" s="3" t="str" cm="1">
        <f t="array" ref="R661" xml:space="preserve"> _xlfn.IFS(Sales[[#This Row],[Current Upsell $]]=0," ",Sales[[#This Row],[Current Upsell $]]&gt;=400,"high",Sales[[#This Row],[Current Upsell $]]&gt;=100,"medium",Sales[[#This Row],[Current Upsell $]]&lt;100,"low")</f>
        <v xml:space="preserve"> </v>
      </c>
      <c r="S661" s="3" t="str">
        <f xml:space="preserve"> IF(Sales[[#This Row],[Current Upsell $]]&gt;0,_xlfn.CONCAT(Sales[[#This Row],[Subscription Type]],"  ",Sales[[#This Row],[Upsell Priority]],"  ",TEXT(Sales[[#This Row],[Current Upsell $]],"$#"))," ")</f>
        <v xml:space="preserve"> </v>
      </c>
      <c r="T661" s="3"/>
      <c r="U661" s="1"/>
    </row>
    <row r="662" spans="1:21" x14ac:dyDescent="0.3">
      <c r="A662">
        <v>100056</v>
      </c>
      <c r="B662" t="s">
        <v>0</v>
      </c>
      <c r="D662" s="1"/>
      <c r="E662" s="1"/>
      <c r="F662" s="3">
        <v>1</v>
      </c>
      <c r="G662" s="3">
        <v>2</v>
      </c>
      <c r="H662" s="1">
        <v>43983</v>
      </c>
      <c r="I662" s="1">
        <v>44378</v>
      </c>
      <c r="J662">
        <v>13</v>
      </c>
      <c r="K662">
        <v>0</v>
      </c>
      <c r="L662" s="1">
        <v>44166</v>
      </c>
      <c r="M662" s="3">
        <f>IF(Sales[[#This Row],[Sales Amount]] = 0, 0,N662 / F662)</f>
        <v>10</v>
      </c>
      <c r="N662" s="3">
        <v>10</v>
      </c>
      <c r="O662" s="3" t="str" cm="1">
        <f t="array" ref="O662" xml:space="preserve"> _xlfn.SWITCH(Sales[[#This Row],[Subscription Type]],"Basic", "10",,"Premium","10","Business","25","Enterprise","27")</f>
        <v>27</v>
      </c>
      <c r="P662" s="3">
        <f xml:space="preserve"> IF(Sales[[#This Row],[Number of Users]]-Sales[[#This Row],[Licenses Bought]] &gt; 0,Sales[[#This Row],[Number of Users]]-Sales[[#This Row],[Licenses Bought]],0)</f>
        <v>1</v>
      </c>
      <c r="Q662" s="3">
        <f>IF(Sales[[#This Row],[Sales Month]]=MAX(Sales[Sales Month]),Sales[[#This Row],[Upsell $ Per Non-Paying User]]*Sales[[#This Row],[Non-Paying Users]],0)</f>
        <v>0</v>
      </c>
      <c r="R662" s="3" t="str" cm="1">
        <f t="array" ref="R662" xml:space="preserve"> _xlfn.IFS(Sales[[#This Row],[Current Upsell $]]=0," ",Sales[[#This Row],[Current Upsell $]]&gt;=400,"high",Sales[[#This Row],[Current Upsell $]]&gt;=100,"medium",Sales[[#This Row],[Current Upsell $]]&lt;100,"low")</f>
        <v xml:space="preserve"> </v>
      </c>
      <c r="S662" s="3" t="str">
        <f xml:space="preserve"> IF(Sales[[#This Row],[Current Upsell $]]&gt;0,_xlfn.CONCAT(Sales[[#This Row],[Subscription Type]],"  ",Sales[[#This Row],[Upsell Priority]],"  ",TEXT(Sales[[#This Row],[Current Upsell $]],"$#"))," ")</f>
        <v xml:space="preserve"> </v>
      </c>
      <c r="T662" s="3"/>
      <c r="U662" s="1"/>
    </row>
    <row r="663" spans="1:21" x14ac:dyDescent="0.3">
      <c r="A663">
        <v>100056</v>
      </c>
      <c r="B663" t="s">
        <v>0</v>
      </c>
      <c r="D663" s="1"/>
      <c r="E663" s="1"/>
      <c r="F663" s="3">
        <v>1</v>
      </c>
      <c r="G663" s="3">
        <v>1</v>
      </c>
      <c r="H663" s="1">
        <v>43983</v>
      </c>
      <c r="I663" s="1">
        <v>44378</v>
      </c>
      <c r="J663">
        <v>13</v>
      </c>
      <c r="K663">
        <v>0</v>
      </c>
      <c r="L663" s="1">
        <v>44197</v>
      </c>
      <c r="M663" s="3">
        <f>IF(Sales[[#This Row],[Sales Amount]] = 0, 0,N663 / F663)</f>
        <v>10</v>
      </c>
      <c r="N663" s="3">
        <v>10</v>
      </c>
      <c r="O663" s="3" t="str" cm="1">
        <f t="array" ref="O663" xml:space="preserve"> _xlfn.SWITCH(Sales[[#This Row],[Subscription Type]],"Basic", "10",,"Premium","10","Business","25","Enterprise","27")</f>
        <v>27</v>
      </c>
      <c r="P663" s="3">
        <f xml:space="preserve"> IF(Sales[[#This Row],[Number of Users]]-Sales[[#This Row],[Licenses Bought]] &gt; 0,Sales[[#This Row],[Number of Users]]-Sales[[#This Row],[Licenses Bought]],0)</f>
        <v>0</v>
      </c>
      <c r="Q663" s="3">
        <f>IF(Sales[[#This Row],[Sales Month]]=MAX(Sales[Sales Month]),Sales[[#This Row],[Upsell $ Per Non-Paying User]]*Sales[[#This Row],[Non-Paying Users]],0)</f>
        <v>0</v>
      </c>
      <c r="R663" s="3" t="str" cm="1">
        <f t="array" ref="R663" xml:space="preserve"> _xlfn.IFS(Sales[[#This Row],[Current Upsell $]]=0," ",Sales[[#This Row],[Current Upsell $]]&gt;=400,"high",Sales[[#This Row],[Current Upsell $]]&gt;=100,"medium",Sales[[#This Row],[Current Upsell $]]&lt;100,"low")</f>
        <v xml:space="preserve"> </v>
      </c>
      <c r="S663" s="3" t="str">
        <f xml:space="preserve"> IF(Sales[[#This Row],[Current Upsell $]]&gt;0,_xlfn.CONCAT(Sales[[#This Row],[Subscription Type]],"  ",Sales[[#This Row],[Upsell Priority]],"  ",TEXT(Sales[[#This Row],[Current Upsell $]],"$#"))," ")</f>
        <v xml:space="preserve"> </v>
      </c>
      <c r="T663" s="3"/>
      <c r="U663" s="1"/>
    </row>
    <row r="664" spans="1:21" x14ac:dyDescent="0.3">
      <c r="A664">
        <v>100056</v>
      </c>
      <c r="B664" t="s">
        <v>0</v>
      </c>
      <c r="D664" s="1"/>
      <c r="E664" s="1"/>
      <c r="F664" s="3">
        <v>1</v>
      </c>
      <c r="G664" s="3">
        <v>2</v>
      </c>
      <c r="H664" s="1">
        <v>43983</v>
      </c>
      <c r="I664" s="1">
        <v>44378</v>
      </c>
      <c r="J664">
        <v>13</v>
      </c>
      <c r="K664">
        <v>0</v>
      </c>
      <c r="L664" s="1">
        <v>44228</v>
      </c>
      <c r="M664" s="3">
        <f>IF(Sales[[#This Row],[Sales Amount]] = 0, 0,N664 / F664)</f>
        <v>10</v>
      </c>
      <c r="N664" s="3">
        <v>10</v>
      </c>
      <c r="O664" s="3" t="str" cm="1">
        <f t="array" ref="O664" xml:space="preserve"> _xlfn.SWITCH(Sales[[#This Row],[Subscription Type]],"Basic", "10",,"Premium","10","Business","25","Enterprise","27")</f>
        <v>27</v>
      </c>
      <c r="P664" s="3">
        <f xml:space="preserve"> IF(Sales[[#This Row],[Number of Users]]-Sales[[#This Row],[Licenses Bought]] &gt; 0,Sales[[#This Row],[Number of Users]]-Sales[[#This Row],[Licenses Bought]],0)</f>
        <v>1</v>
      </c>
      <c r="Q664" s="3">
        <f>IF(Sales[[#This Row],[Sales Month]]=MAX(Sales[Sales Month]),Sales[[#This Row],[Upsell $ Per Non-Paying User]]*Sales[[#This Row],[Non-Paying Users]],0)</f>
        <v>0</v>
      </c>
      <c r="R664" s="3" t="str" cm="1">
        <f t="array" ref="R664" xml:space="preserve"> _xlfn.IFS(Sales[[#This Row],[Current Upsell $]]=0," ",Sales[[#This Row],[Current Upsell $]]&gt;=400,"high",Sales[[#This Row],[Current Upsell $]]&gt;=100,"medium",Sales[[#This Row],[Current Upsell $]]&lt;100,"low")</f>
        <v xml:space="preserve"> </v>
      </c>
      <c r="S664" s="3" t="str">
        <f xml:space="preserve"> IF(Sales[[#This Row],[Current Upsell $]]&gt;0,_xlfn.CONCAT(Sales[[#This Row],[Subscription Type]],"  ",Sales[[#This Row],[Upsell Priority]],"  ",TEXT(Sales[[#This Row],[Current Upsell $]],"$#"))," ")</f>
        <v xml:space="preserve"> </v>
      </c>
      <c r="T664" s="3"/>
      <c r="U664" s="1"/>
    </row>
    <row r="665" spans="1:21" x14ac:dyDescent="0.3">
      <c r="A665">
        <v>100056</v>
      </c>
      <c r="B665" t="s">
        <v>0</v>
      </c>
      <c r="D665" s="1"/>
      <c r="E665" s="1"/>
      <c r="F665" s="3">
        <v>1</v>
      </c>
      <c r="G665" s="3">
        <v>1</v>
      </c>
      <c r="H665" s="1">
        <v>43983</v>
      </c>
      <c r="I665" s="1">
        <v>44378</v>
      </c>
      <c r="J665">
        <v>13</v>
      </c>
      <c r="K665">
        <v>0</v>
      </c>
      <c r="L665" s="1">
        <v>44256</v>
      </c>
      <c r="M665" s="3">
        <f>IF(Sales[[#This Row],[Sales Amount]] = 0, 0,N665 / F665)</f>
        <v>10</v>
      </c>
      <c r="N665" s="3">
        <v>10</v>
      </c>
      <c r="O665" s="3" t="str" cm="1">
        <f t="array" ref="O665" xml:space="preserve"> _xlfn.SWITCH(Sales[[#This Row],[Subscription Type]],"Basic", "10",,"Premium","10","Business","25","Enterprise","27")</f>
        <v>27</v>
      </c>
      <c r="P665" s="3">
        <f xml:space="preserve"> IF(Sales[[#This Row],[Number of Users]]-Sales[[#This Row],[Licenses Bought]] &gt; 0,Sales[[#This Row],[Number of Users]]-Sales[[#This Row],[Licenses Bought]],0)</f>
        <v>0</v>
      </c>
      <c r="Q665" s="3">
        <f>IF(Sales[[#This Row],[Sales Month]]=MAX(Sales[Sales Month]),Sales[[#This Row],[Upsell $ Per Non-Paying User]]*Sales[[#This Row],[Non-Paying Users]],0)</f>
        <v>0</v>
      </c>
      <c r="R665" s="3" t="str" cm="1">
        <f t="array" ref="R665" xml:space="preserve"> _xlfn.IFS(Sales[[#This Row],[Current Upsell $]]=0," ",Sales[[#This Row],[Current Upsell $]]&gt;=400,"high",Sales[[#This Row],[Current Upsell $]]&gt;=100,"medium",Sales[[#This Row],[Current Upsell $]]&lt;100,"low")</f>
        <v xml:space="preserve"> </v>
      </c>
      <c r="S665" s="3" t="str">
        <f xml:space="preserve"> IF(Sales[[#This Row],[Current Upsell $]]&gt;0,_xlfn.CONCAT(Sales[[#This Row],[Subscription Type]],"  ",Sales[[#This Row],[Upsell Priority]],"  ",TEXT(Sales[[#This Row],[Current Upsell $]],"$#"))," ")</f>
        <v xml:space="preserve"> </v>
      </c>
      <c r="T665" s="3"/>
      <c r="U665" s="1"/>
    </row>
    <row r="666" spans="1:21" x14ac:dyDescent="0.3">
      <c r="A666">
        <v>100056</v>
      </c>
      <c r="B666" t="s">
        <v>0</v>
      </c>
      <c r="D666" s="1"/>
      <c r="E666" s="1"/>
      <c r="F666" s="3">
        <v>1</v>
      </c>
      <c r="G666" s="3">
        <v>2</v>
      </c>
      <c r="H666" s="1">
        <v>43983</v>
      </c>
      <c r="I666" s="1">
        <v>44378</v>
      </c>
      <c r="J666">
        <v>13</v>
      </c>
      <c r="K666">
        <v>0</v>
      </c>
      <c r="L666" s="1">
        <v>44287</v>
      </c>
      <c r="M666" s="3">
        <f>IF(Sales[[#This Row],[Sales Amount]] = 0, 0,N666 / F666)</f>
        <v>10</v>
      </c>
      <c r="N666" s="3">
        <v>10</v>
      </c>
      <c r="O666" s="3" t="str" cm="1">
        <f t="array" ref="O666" xml:space="preserve"> _xlfn.SWITCH(Sales[[#This Row],[Subscription Type]],"Basic", "10",,"Premium","10","Business","25","Enterprise","27")</f>
        <v>27</v>
      </c>
      <c r="P666" s="3">
        <f xml:space="preserve"> IF(Sales[[#This Row],[Number of Users]]-Sales[[#This Row],[Licenses Bought]] &gt; 0,Sales[[#This Row],[Number of Users]]-Sales[[#This Row],[Licenses Bought]],0)</f>
        <v>1</v>
      </c>
      <c r="Q666" s="3">
        <f>IF(Sales[[#This Row],[Sales Month]]=MAX(Sales[Sales Month]),Sales[[#This Row],[Upsell $ Per Non-Paying User]]*Sales[[#This Row],[Non-Paying Users]],0)</f>
        <v>0</v>
      </c>
      <c r="R666" s="3" t="str" cm="1">
        <f t="array" ref="R666" xml:space="preserve"> _xlfn.IFS(Sales[[#This Row],[Current Upsell $]]=0," ",Sales[[#This Row],[Current Upsell $]]&gt;=400,"high",Sales[[#This Row],[Current Upsell $]]&gt;=100,"medium",Sales[[#This Row],[Current Upsell $]]&lt;100,"low")</f>
        <v xml:space="preserve"> </v>
      </c>
      <c r="S666" s="3" t="str">
        <f xml:space="preserve"> IF(Sales[[#This Row],[Current Upsell $]]&gt;0,_xlfn.CONCAT(Sales[[#This Row],[Subscription Type]],"  ",Sales[[#This Row],[Upsell Priority]],"  ",TEXT(Sales[[#This Row],[Current Upsell $]],"$#"))," ")</f>
        <v xml:space="preserve"> </v>
      </c>
      <c r="T666" s="3"/>
      <c r="U666" s="1"/>
    </row>
    <row r="667" spans="1:21" x14ac:dyDescent="0.3">
      <c r="A667">
        <v>100056</v>
      </c>
      <c r="B667" t="s">
        <v>0</v>
      </c>
      <c r="D667" s="1"/>
      <c r="E667" s="1"/>
      <c r="F667" s="3">
        <v>1</v>
      </c>
      <c r="G667" s="3">
        <v>2</v>
      </c>
      <c r="H667" s="1">
        <v>43983</v>
      </c>
      <c r="I667" s="1">
        <v>44378</v>
      </c>
      <c r="J667">
        <v>13</v>
      </c>
      <c r="K667">
        <v>0</v>
      </c>
      <c r="L667" s="1">
        <v>44317</v>
      </c>
      <c r="M667" s="3">
        <f>IF(Sales[[#This Row],[Sales Amount]] = 0, 0,N667 / F667)</f>
        <v>10</v>
      </c>
      <c r="N667" s="3">
        <v>10</v>
      </c>
      <c r="O667" s="3" t="str" cm="1">
        <f t="array" ref="O667" xml:space="preserve"> _xlfn.SWITCH(Sales[[#This Row],[Subscription Type]],"Basic", "10",,"Premium","10","Business","25","Enterprise","27")</f>
        <v>27</v>
      </c>
      <c r="P667" s="3">
        <f xml:space="preserve"> IF(Sales[[#This Row],[Number of Users]]-Sales[[#This Row],[Licenses Bought]] &gt; 0,Sales[[#This Row],[Number of Users]]-Sales[[#This Row],[Licenses Bought]],0)</f>
        <v>1</v>
      </c>
      <c r="Q667" s="3">
        <f>IF(Sales[[#This Row],[Sales Month]]=MAX(Sales[Sales Month]),Sales[[#This Row],[Upsell $ Per Non-Paying User]]*Sales[[#This Row],[Non-Paying Users]],0)</f>
        <v>0</v>
      </c>
      <c r="R667" s="3" t="str" cm="1">
        <f t="array" ref="R667" xml:space="preserve"> _xlfn.IFS(Sales[[#This Row],[Current Upsell $]]=0," ",Sales[[#This Row],[Current Upsell $]]&gt;=400,"high",Sales[[#This Row],[Current Upsell $]]&gt;=100,"medium",Sales[[#This Row],[Current Upsell $]]&lt;100,"low")</f>
        <v xml:space="preserve"> </v>
      </c>
      <c r="S667" s="3" t="str">
        <f xml:space="preserve"> IF(Sales[[#This Row],[Current Upsell $]]&gt;0,_xlfn.CONCAT(Sales[[#This Row],[Subscription Type]],"  ",Sales[[#This Row],[Upsell Priority]],"  ",TEXT(Sales[[#This Row],[Current Upsell $]],"$#"))," ")</f>
        <v xml:space="preserve"> </v>
      </c>
      <c r="T667" s="3"/>
      <c r="U667" s="1"/>
    </row>
    <row r="668" spans="1:21" x14ac:dyDescent="0.3">
      <c r="A668">
        <v>100056</v>
      </c>
      <c r="B668" t="s">
        <v>0</v>
      </c>
      <c r="D668" s="1"/>
      <c r="E668" s="1"/>
      <c r="F668" s="3">
        <v>1</v>
      </c>
      <c r="G668" s="3">
        <v>2</v>
      </c>
      <c r="H668" s="1">
        <v>43983</v>
      </c>
      <c r="I668" s="1">
        <v>44378</v>
      </c>
      <c r="J668">
        <v>13</v>
      </c>
      <c r="K668">
        <v>0</v>
      </c>
      <c r="L668" s="1">
        <v>44348</v>
      </c>
      <c r="M668" s="3">
        <f>IF(Sales[[#This Row],[Sales Amount]] = 0, 0,N668 / F668)</f>
        <v>10</v>
      </c>
      <c r="N668" s="3">
        <v>10</v>
      </c>
      <c r="O668" s="3" t="str" cm="1">
        <f t="array" ref="O668" xml:space="preserve"> _xlfn.SWITCH(Sales[[#This Row],[Subscription Type]],"Basic", "10",,"Premium","10","Business","25","Enterprise","27")</f>
        <v>27</v>
      </c>
      <c r="P668" s="3">
        <f xml:space="preserve"> IF(Sales[[#This Row],[Number of Users]]-Sales[[#This Row],[Licenses Bought]] &gt; 0,Sales[[#This Row],[Number of Users]]-Sales[[#This Row],[Licenses Bought]],0)</f>
        <v>1</v>
      </c>
      <c r="Q668" s="3">
        <f>IF(Sales[[#This Row],[Sales Month]]=MAX(Sales[Sales Month]),Sales[[#This Row],[Upsell $ Per Non-Paying User]]*Sales[[#This Row],[Non-Paying Users]],0)</f>
        <v>27</v>
      </c>
      <c r="R668" s="3" t="str" cm="1">
        <f t="array" ref="R668" xml:space="preserve"> _xlfn.IFS(Sales[[#This Row],[Current Upsell $]]=0," ",Sales[[#This Row],[Current Upsell $]]&gt;=400,"high",Sales[[#This Row],[Current Upsell $]]&gt;=100,"medium",Sales[[#This Row],[Current Upsell $]]&lt;100,"low")</f>
        <v>low</v>
      </c>
      <c r="S668" s="3" t="str">
        <f xml:space="preserve"> IF(Sales[[#This Row],[Current Upsell $]]&gt;0,_xlfn.CONCAT(Sales[[#This Row],[Subscription Type]],"  ",Sales[[#This Row],[Upsell Priority]],"  ",TEXT(Sales[[#This Row],[Current Upsell $]],"$#"))," ")</f>
        <v>Premium  low  $27</v>
      </c>
      <c r="T668" s="3"/>
      <c r="U668" s="1"/>
    </row>
    <row r="669" spans="1:21" x14ac:dyDescent="0.3">
      <c r="A669">
        <v>100057</v>
      </c>
      <c r="B669" t="s">
        <v>3</v>
      </c>
      <c r="D669" s="1"/>
      <c r="E669" s="1"/>
      <c r="F669" s="3">
        <v>0</v>
      </c>
      <c r="G669" s="3">
        <v>64</v>
      </c>
      <c r="H669" s="1">
        <v>44013</v>
      </c>
      <c r="I669" s="1">
        <v>44378</v>
      </c>
      <c r="J669">
        <v>12</v>
      </c>
      <c r="K669">
        <v>0</v>
      </c>
      <c r="L669" s="1">
        <v>44013</v>
      </c>
      <c r="M669" s="3">
        <f>IF(Sales[[#This Row],[Sales Amount]] = 0, 0,N669 / F669)</f>
        <v>0</v>
      </c>
      <c r="N669" s="3">
        <v>0</v>
      </c>
      <c r="O669" s="3" t="str" cm="1">
        <f t="array" ref="O669" xml:space="preserve"> _xlfn.SWITCH(Sales[[#This Row],[Subscription Type]],"Basic", "10",,"Premium","10","Business","25","Enterprise","27")</f>
        <v>10</v>
      </c>
      <c r="P669" s="3">
        <f xml:space="preserve"> IF(Sales[[#This Row],[Number of Users]]-Sales[[#This Row],[Licenses Bought]] &gt; 0,Sales[[#This Row],[Number of Users]]-Sales[[#This Row],[Licenses Bought]],0)</f>
        <v>64</v>
      </c>
      <c r="Q669" s="3">
        <f>IF(Sales[[#This Row],[Sales Month]]=MAX(Sales[Sales Month]),Sales[[#This Row],[Upsell $ Per Non-Paying User]]*Sales[[#This Row],[Non-Paying Users]],0)</f>
        <v>0</v>
      </c>
      <c r="R669" s="3" t="str" cm="1">
        <f t="array" ref="R669" xml:space="preserve"> _xlfn.IFS(Sales[[#This Row],[Current Upsell $]]=0," ",Sales[[#This Row],[Current Upsell $]]&gt;=400,"high",Sales[[#This Row],[Current Upsell $]]&gt;=100,"medium",Sales[[#This Row],[Current Upsell $]]&lt;100,"low")</f>
        <v xml:space="preserve"> </v>
      </c>
      <c r="S669" s="3" t="str">
        <f xml:space="preserve"> IF(Sales[[#This Row],[Current Upsell $]]&gt;0,_xlfn.CONCAT(Sales[[#This Row],[Subscription Type]],"  ",Sales[[#This Row],[Upsell Priority]],"  ",TEXT(Sales[[#This Row],[Current Upsell $]],"$#"))," ")</f>
        <v xml:space="preserve"> </v>
      </c>
      <c r="T669" s="3"/>
      <c r="U669" s="1"/>
    </row>
    <row r="670" spans="1:21" x14ac:dyDescent="0.3">
      <c r="A670">
        <v>100057</v>
      </c>
      <c r="B670" t="s">
        <v>0</v>
      </c>
      <c r="D670" s="1"/>
      <c r="E670" s="1"/>
      <c r="F670" s="3">
        <v>23</v>
      </c>
      <c r="G670" s="3">
        <v>65</v>
      </c>
      <c r="H670" s="1">
        <v>44013</v>
      </c>
      <c r="I670" s="1">
        <v>44378</v>
      </c>
      <c r="J670">
        <v>12</v>
      </c>
      <c r="K670">
        <v>0</v>
      </c>
      <c r="L670" s="1">
        <v>44044</v>
      </c>
      <c r="M670" s="3">
        <f>IF(Sales[[#This Row],[Sales Amount]] = 0, 0,N670 / F670)</f>
        <v>10</v>
      </c>
      <c r="N670" s="3">
        <v>230</v>
      </c>
      <c r="O670" s="3" t="str" cm="1">
        <f t="array" ref="O670" xml:space="preserve"> _xlfn.SWITCH(Sales[[#This Row],[Subscription Type]],"Basic", "10",,"Premium","10","Business","25","Enterprise","27")</f>
        <v>27</v>
      </c>
      <c r="P670" s="3">
        <f xml:space="preserve"> IF(Sales[[#This Row],[Number of Users]]-Sales[[#This Row],[Licenses Bought]] &gt; 0,Sales[[#This Row],[Number of Users]]-Sales[[#This Row],[Licenses Bought]],0)</f>
        <v>42</v>
      </c>
      <c r="Q670" s="3">
        <f>IF(Sales[[#This Row],[Sales Month]]=MAX(Sales[Sales Month]),Sales[[#This Row],[Upsell $ Per Non-Paying User]]*Sales[[#This Row],[Non-Paying Users]],0)</f>
        <v>0</v>
      </c>
      <c r="R670" s="3" t="str" cm="1">
        <f t="array" ref="R670" xml:space="preserve"> _xlfn.IFS(Sales[[#This Row],[Current Upsell $]]=0," ",Sales[[#This Row],[Current Upsell $]]&gt;=400,"high",Sales[[#This Row],[Current Upsell $]]&gt;=100,"medium",Sales[[#This Row],[Current Upsell $]]&lt;100,"low")</f>
        <v xml:space="preserve"> </v>
      </c>
      <c r="S670" s="3" t="str">
        <f xml:space="preserve"> IF(Sales[[#This Row],[Current Upsell $]]&gt;0,_xlfn.CONCAT(Sales[[#This Row],[Subscription Type]],"  ",Sales[[#This Row],[Upsell Priority]],"  ",TEXT(Sales[[#This Row],[Current Upsell $]],"$#"))," ")</f>
        <v xml:space="preserve"> </v>
      </c>
      <c r="T670" s="3"/>
      <c r="U670" s="1"/>
    </row>
    <row r="671" spans="1:21" x14ac:dyDescent="0.3">
      <c r="A671">
        <v>100057</v>
      </c>
      <c r="B671" t="s">
        <v>0</v>
      </c>
      <c r="D671" s="1"/>
      <c r="E671" s="1"/>
      <c r="F671" s="3">
        <v>56</v>
      </c>
      <c r="G671" s="3">
        <v>77</v>
      </c>
      <c r="H671" s="1">
        <v>44013</v>
      </c>
      <c r="I671" s="1">
        <v>44378</v>
      </c>
      <c r="J671">
        <v>12</v>
      </c>
      <c r="K671">
        <v>0</v>
      </c>
      <c r="L671" s="1">
        <v>44075</v>
      </c>
      <c r="M671" s="3">
        <f>IF(Sales[[#This Row],[Sales Amount]] = 0, 0,N671 / F671)</f>
        <v>10</v>
      </c>
      <c r="N671" s="3">
        <v>560</v>
      </c>
      <c r="O671" s="3" t="str" cm="1">
        <f t="array" ref="O671" xml:space="preserve"> _xlfn.SWITCH(Sales[[#This Row],[Subscription Type]],"Basic", "10",,"Premium","10","Business","25","Enterprise","27")</f>
        <v>27</v>
      </c>
      <c r="P671" s="3">
        <f xml:space="preserve"> IF(Sales[[#This Row],[Number of Users]]-Sales[[#This Row],[Licenses Bought]] &gt; 0,Sales[[#This Row],[Number of Users]]-Sales[[#This Row],[Licenses Bought]],0)</f>
        <v>21</v>
      </c>
      <c r="Q671" s="3">
        <f>IF(Sales[[#This Row],[Sales Month]]=MAX(Sales[Sales Month]),Sales[[#This Row],[Upsell $ Per Non-Paying User]]*Sales[[#This Row],[Non-Paying Users]],0)</f>
        <v>0</v>
      </c>
      <c r="R671" s="3" t="str" cm="1">
        <f t="array" ref="R671" xml:space="preserve"> _xlfn.IFS(Sales[[#This Row],[Current Upsell $]]=0," ",Sales[[#This Row],[Current Upsell $]]&gt;=400,"high",Sales[[#This Row],[Current Upsell $]]&gt;=100,"medium",Sales[[#This Row],[Current Upsell $]]&lt;100,"low")</f>
        <v xml:space="preserve"> </v>
      </c>
      <c r="S671" s="3" t="str">
        <f xml:space="preserve"> IF(Sales[[#This Row],[Current Upsell $]]&gt;0,_xlfn.CONCAT(Sales[[#This Row],[Subscription Type]],"  ",Sales[[#This Row],[Upsell Priority]],"  ",TEXT(Sales[[#This Row],[Current Upsell $]],"$#"))," ")</f>
        <v xml:space="preserve"> </v>
      </c>
      <c r="T671" s="3"/>
      <c r="U671" s="1"/>
    </row>
    <row r="672" spans="1:21" x14ac:dyDescent="0.3">
      <c r="A672">
        <v>100057</v>
      </c>
      <c r="B672" t="s">
        <v>0</v>
      </c>
      <c r="D672" s="1"/>
      <c r="E672" s="1"/>
      <c r="F672" s="3">
        <v>56</v>
      </c>
      <c r="G672" s="3">
        <v>52</v>
      </c>
      <c r="H672" s="1">
        <v>44013</v>
      </c>
      <c r="I672" s="1">
        <v>44378</v>
      </c>
      <c r="J672">
        <v>12</v>
      </c>
      <c r="K672">
        <v>0</v>
      </c>
      <c r="L672" s="1">
        <v>44105</v>
      </c>
      <c r="M672" s="3">
        <f>IF(Sales[[#This Row],[Sales Amount]] = 0, 0,N672 / F672)</f>
        <v>10</v>
      </c>
      <c r="N672" s="3">
        <v>560</v>
      </c>
      <c r="O672" s="3" t="str" cm="1">
        <f t="array" ref="O672" xml:space="preserve"> _xlfn.SWITCH(Sales[[#This Row],[Subscription Type]],"Basic", "10",,"Premium","10","Business","25","Enterprise","27")</f>
        <v>27</v>
      </c>
      <c r="P672" s="3">
        <f xml:space="preserve"> IF(Sales[[#This Row],[Number of Users]]-Sales[[#This Row],[Licenses Bought]] &gt; 0,Sales[[#This Row],[Number of Users]]-Sales[[#This Row],[Licenses Bought]],0)</f>
        <v>0</v>
      </c>
      <c r="Q672" s="3">
        <f>IF(Sales[[#This Row],[Sales Month]]=MAX(Sales[Sales Month]),Sales[[#This Row],[Upsell $ Per Non-Paying User]]*Sales[[#This Row],[Non-Paying Users]],0)</f>
        <v>0</v>
      </c>
      <c r="R672" s="3" t="str" cm="1">
        <f t="array" ref="R672" xml:space="preserve"> _xlfn.IFS(Sales[[#This Row],[Current Upsell $]]=0," ",Sales[[#This Row],[Current Upsell $]]&gt;=400,"high",Sales[[#This Row],[Current Upsell $]]&gt;=100,"medium",Sales[[#This Row],[Current Upsell $]]&lt;100,"low")</f>
        <v xml:space="preserve"> </v>
      </c>
      <c r="S672" s="3" t="str">
        <f xml:space="preserve"> IF(Sales[[#This Row],[Current Upsell $]]&gt;0,_xlfn.CONCAT(Sales[[#This Row],[Subscription Type]],"  ",Sales[[#This Row],[Upsell Priority]],"  ",TEXT(Sales[[#This Row],[Current Upsell $]],"$#"))," ")</f>
        <v xml:space="preserve"> </v>
      </c>
      <c r="T672" s="3"/>
      <c r="U672" s="1"/>
    </row>
    <row r="673" spans="1:21" x14ac:dyDescent="0.3">
      <c r="A673">
        <v>100057</v>
      </c>
      <c r="B673" t="s">
        <v>0</v>
      </c>
      <c r="D673" s="1"/>
      <c r="E673" s="1"/>
      <c r="F673" s="3">
        <v>56</v>
      </c>
      <c r="G673" s="3">
        <v>62</v>
      </c>
      <c r="H673" s="1">
        <v>44013</v>
      </c>
      <c r="I673" s="1">
        <v>44378</v>
      </c>
      <c r="J673">
        <v>12</v>
      </c>
      <c r="K673">
        <v>0</v>
      </c>
      <c r="L673" s="1">
        <v>44136</v>
      </c>
      <c r="M673" s="3">
        <f>IF(Sales[[#This Row],[Sales Amount]] = 0, 0,N673 / F673)</f>
        <v>10</v>
      </c>
      <c r="N673" s="3">
        <v>560</v>
      </c>
      <c r="O673" s="3" t="str" cm="1">
        <f t="array" ref="O673" xml:space="preserve"> _xlfn.SWITCH(Sales[[#This Row],[Subscription Type]],"Basic", "10",,"Premium","10","Business","25","Enterprise","27")</f>
        <v>27</v>
      </c>
      <c r="P673" s="3">
        <f xml:space="preserve"> IF(Sales[[#This Row],[Number of Users]]-Sales[[#This Row],[Licenses Bought]] &gt; 0,Sales[[#This Row],[Number of Users]]-Sales[[#This Row],[Licenses Bought]],0)</f>
        <v>6</v>
      </c>
      <c r="Q673" s="3">
        <f>IF(Sales[[#This Row],[Sales Month]]=MAX(Sales[Sales Month]),Sales[[#This Row],[Upsell $ Per Non-Paying User]]*Sales[[#This Row],[Non-Paying Users]],0)</f>
        <v>0</v>
      </c>
      <c r="R673" s="3" t="str" cm="1">
        <f t="array" ref="R673" xml:space="preserve"> _xlfn.IFS(Sales[[#This Row],[Current Upsell $]]=0," ",Sales[[#This Row],[Current Upsell $]]&gt;=400,"high",Sales[[#This Row],[Current Upsell $]]&gt;=100,"medium",Sales[[#This Row],[Current Upsell $]]&lt;100,"low")</f>
        <v xml:space="preserve"> </v>
      </c>
      <c r="S673" s="3" t="str">
        <f xml:space="preserve"> IF(Sales[[#This Row],[Current Upsell $]]&gt;0,_xlfn.CONCAT(Sales[[#This Row],[Subscription Type]],"  ",Sales[[#This Row],[Upsell Priority]],"  ",TEXT(Sales[[#This Row],[Current Upsell $]],"$#"))," ")</f>
        <v xml:space="preserve"> </v>
      </c>
      <c r="T673" s="3"/>
      <c r="U673" s="1"/>
    </row>
    <row r="674" spans="1:21" x14ac:dyDescent="0.3">
      <c r="A674">
        <v>100057</v>
      </c>
      <c r="B674" t="s">
        <v>0</v>
      </c>
      <c r="D674" s="1"/>
      <c r="E674" s="1"/>
      <c r="F674" s="3">
        <v>56</v>
      </c>
      <c r="G674" s="3">
        <v>75</v>
      </c>
      <c r="H674" s="1">
        <v>44013</v>
      </c>
      <c r="I674" s="1">
        <v>44378</v>
      </c>
      <c r="J674">
        <v>12</v>
      </c>
      <c r="K674">
        <v>0</v>
      </c>
      <c r="L674" s="1">
        <v>44166</v>
      </c>
      <c r="M674" s="3">
        <f>IF(Sales[[#This Row],[Sales Amount]] = 0, 0,N674 / F674)</f>
        <v>10</v>
      </c>
      <c r="N674" s="3">
        <v>560</v>
      </c>
      <c r="O674" s="3" t="str" cm="1">
        <f t="array" ref="O674" xml:space="preserve"> _xlfn.SWITCH(Sales[[#This Row],[Subscription Type]],"Basic", "10",,"Premium","10","Business","25","Enterprise","27")</f>
        <v>27</v>
      </c>
      <c r="P674" s="3">
        <f xml:space="preserve"> IF(Sales[[#This Row],[Number of Users]]-Sales[[#This Row],[Licenses Bought]] &gt; 0,Sales[[#This Row],[Number of Users]]-Sales[[#This Row],[Licenses Bought]],0)</f>
        <v>19</v>
      </c>
      <c r="Q674" s="3">
        <f>IF(Sales[[#This Row],[Sales Month]]=MAX(Sales[Sales Month]),Sales[[#This Row],[Upsell $ Per Non-Paying User]]*Sales[[#This Row],[Non-Paying Users]],0)</f>
        <v>0</v>
      </c>
      <c r="R674" s="3" t="str" cm="1">
        <f t="array" ref="R674" xml:space="preserve"> _xlfn.IFS(Sales[[#This Row],[Current Upsell $]]=0," ",Sales[[#This Row],[Current Upsell $]]&gt;=400,"high",Sales[[#This Row],[Current Upsell $]]&gt;=100,"medium",Sales[[#This Row],[Current Upsell $]]&lt;100,"low")</f>
        <v xml:space="preserve"> </v>
      </c>
      <c r="S674" s="3" t="str">
        <f xml:space="preserve"> IF(Sales[[#This Row],[Current Upsell $]]&gt;0,_xlfn.CONCAT(Sales[[#This Row],[Subscription Type]],"  ",Sales[[#This Row],[Upsell Priority]],"  ",TEXT(Sales[[#This Row],[Current Upsell $]],"$#"))," ")</f>
        <v xml:space="preserve"> </v>
      </c>
      <c r="T674" s="3"/>
      <c r="U674" s="1"/>
    </row>
    <row r="675" spans="1:21" x14ac:dyDescent="0.3">
      <c r="A675">
        <v>100057</v>
      </c>
      <c r="B675" t="s">
        <v>0</v>
      </c>
      <c r="D675" s="1"/>
      <c r="E675" s="1"/>
      <c r="F675" s="3">
        <v>56</v>
      </c>
      <c r="G675" s="3">
        <v>60</v>
      </c>
      <c r="H675" s="1">
        <v>44013</v>
      </c>
      <c r="I675" s="1">
        <v>44378</v>
      </c>
      <c r="J675">
        <v>12</v>
      </c>
      <c r="K675">
        <v>0</v>
      </c>
      <c r="L675" s="1">
        <v>44197</v>
      </c>
      <c r="M675" s="3">
        <f>IF(Sales[[#This Row],[Sales Amount]] = 0, 0,N675 / F675)</f>
        <v>10</v>
      </c>
      <c r="N675" s="3">
        <v>560</v>
      </c>
      <c r="O675" s="3" t="str" cm="1">
        <f t="array" ref="O675" xml:space="preserve"> _xlfn.SWITCH(Sales[[#This Row],[Subscription Type]],"Basic", "10",,"Premium","10","Business","25","Enterprise","27")</f>
        <v>27</v>
      </c>
      <c r="P675" s="3">
        <f xml:space="preserve"> IF(Sales[[#This Row],[Number of Users]]-Sales[[#This Row],[Licenses Bought]] &gt; 0,Sales[[#This Row],[Number of Users]]-Sales[[#This Row],[Licenses Bought]],0)</f>
        <v>4</v>
      </c>
      <c r="Q675" s="3">
        <f>IF(Sales[[#This Row],[Sales Month]]=MAX(Sales[Sales Month]),Sales[[#This Row],[Upsell $ Per Non-Paying User]]*Sales[[#This Row],[Non-Paying Users]],0)</f>
        <v>0</v>
      </c>
      <c r="R675" s="3" t="str" cm="1">
        <f t="array" ref="R675" xml:space="preserve"> _xlfn.IFS(Sales[[#This Row],[Current Upsell $]]=0," ",Sales[[#This Row],[Current Upsell $]]&gt;=400,"high",Sales[[#This Row],[Current Upsell $]]&gt;=100,"medium",Sales[[#This Row],[Current Upsell $]]&lt;100,"low")</f>
        <v xml:space="preserve"> </v>
      </c>
      <c r="S675" s="3" t="str">
        <f xml:space="preserve"> IF(Sales[[#This Row],[Current Upsell $]]&gt;0,_xlfn.CONCAT(Sales[[#This Row],[Subscription Type]],"  ",Sales[[#This Row],[Upsell Priority]],"  ",TEXT(Sales[[#This Row],[Current Upsell $]],"$#"))," ")</f>
        <v xml:space="preserve"> </v>
      </c>
      <c r="T675" s="3"/>
      <c r="U675" s="1"/>
    </row>
    <row r="676" spans="1:21" x14ac:dyDescent="0.3">
      <c r="A676">
        <v>100057</v>
      </c>
      <c r="B676" t="s">
        <v>0</v>
      </c>
      <c r="D676" s="1"/>
      <c r="E676" s="1"/>
      <c r="F676" s="3">
        <v>56</v>
      </c>
      <c r="G676" s="3">
        <v>73</v>
      </c>
      <c r="H676" s="1">
        <v>44013</v>
      </c>
      <c r="I676" s="1">
        <v>44378</v>
      </c>
      <c r="J676">
        <v>12</v>
      </c>
      <c r="K676">
        <v>0</v>
      </c>
      <c r="L676" s="1">
        <v>44228</v>
      </c>
      <c r="M676" s="3">
        <f>IF(Sales[[#This Row],[Sales Amount]] = 0, 0,N676 / F676)</f>
        <v>10</v>
      </c>
      <c r="N676" s="3">
        <v>560</v>
      </c>
      <c r="O676" s="3" t="str" cm="1">
        <f t="array" ref="O676" xml:space="preserve"> _xlfn.SWITCH(Sales[[#This Row],[Subscription Type]],"Basic", "10",,"Premium","10","Business","25","Enterprise","27")</f>
        <v>27</v>
      </c>
      <c r="P676" s="3">
        <f xml:space="preserve"> IF(Sales[[#This Row],[Number of Users]]-Sales[[#This Row],[Licenses Bought]] &gt; 0,Sales[[#This Row],[Number of Users]]-Sales[[#This Row],[Licenses Bought]],0)</f>
        <v>17</v>
      </c>
      <c r="Q676" s="3">
        <f>IF(Sales[[#This Row],[Sales Month]]=MAX(Sales[Sales Month]),Sales[[#This Row],[Upsell $ Per Non-Paying User]]*Sales[[#This Row],[Non-Paying Users]],0)</f>
        <v>0</v>
      </c>
      <c r="R676" s="3" t="str" cm="1">
        <f t="array" ref="R676" xml:space="preserve"> _xlfn.IFS(Sales[[#This Row],[Current Upsell $]]=0," ",Sales[[#This Row],[Current Upsell $]]&gt;=400,"high",Sales[[#This Row],[Current Upsell $]]&gt;=100,"medium",Sales[[#This Row],[Current Upsell $]]&lt;100,"low")</f>
        <v xml:space="preserve"> </v>
      </c>
      <c r="S676" s="3" t="str">
        <f xml:space="preserve"> IF(Sales[[#This Row],[Current Upsell $]]&gt;0,_xlfn.CONCAT(Sales[[#This Row],[Subscription Type]],"  ",Sales[[#This Row],[Upsell Priority]],"  ",TEXT(Sales[[#This Row],[Current Upsell $]],"$#"))," ")</f>
        <v xml:space="preserve"> </v>
      </c>
      <c r="T676" s="3"/>
      <c r="U676" s="1"/>
    </row>
    <row r="677" spans="1:21" x14ac:dyDescent="0.3">
      <c r="A677">
        <v>100057</v>
      </c>
      <c r="B677" t="s">
        <v>0</v>
      </c>
      <c r="D677" s="1"/>
      <c r="E677" s="1"/>
      <c r="F677" s="3">
        <v>56</v>
      </c>
      <c r="G677" s="3">
        <v>62</v>
      </c>
      <c r="H677" s="1">
        <v>44013</v>
      </c>
      <c r="I677" s="1">
        <v>44378</v>
      </c>
      <c r="J677">
        <v>12</v>
      </c>
      <c r="K677">
        <v>0</v>
      </c>
      <c r="L677" s="1">
        <v>44256</v>
      </c>
      <c r="M677" s="3">
        <f>IF(Sales[[#This Row],[Sales Amount]] = 0, 0,N677 / F677)</f>
        <v>10</v>
      </c>
      <c r="N677" s="3">
        <v>560</v>
      </c>
      <c r="O677" s="3" t="str" cm="1">
        <f t="array" ref="O677" xml:space="preserve"> _xlfn.SWITCH(Sales[[#This Row],[Subscription Type]],"Basic", "10",,"Premium","10","Business","25","Enterprise","27")</f>
        <v>27</v>
      </c>
      <c r="P677" s="3">
        <f xml:space="preserve"> IF(Sales[[#This Row],[Number of Users]]-Sales[[#This Row],[Licenses Bought]] &gt; 0,Sales[[#This Row],[Number of Users]]-Sales[[#This Row],[Licenses Bought]],0)</f>
        <v>6</v>
      </c>
      <c r="Q677" s="3">
        <f>IF(Sales[[#This Row],[Sales Month]]=MAX(Sales[Sales Month]),Sales[[#This Row],[Upsell $ Per Non-Paying User]]*Sales[[#This Row],[Non-Paying Users]],0)</f>
        <v>0</v>
      </c>
      <c r="R677" s="3" t="str" cm="1">
        <f t="array" ref="R677" xml:space="preserve"> _xlfn.IFS(Sales[[#This Row],[Current Upsell $]]=0," ",Sales[[#This Row],[Current Upsell $]]&gt;=400,"high",Sales[[#This Row],[Current Upsell $]]&gt;=100,"medium",Sales[[#This Row],[Current Upsell $]]&lt;100,"low")</f>
        <v xml:space="preserve"> </v>
      </c>
      <c r="S677" s="3" t="str">
        <f xml:space="preserve"> IF(Sales[[#This Row],[Current Upsell $]]&gt;0,_xlfn.CONCAT(Sales[[#This Row],[Subscription Type]],"  ",Sales[[#This Row],[Upsell Priority]],"  ",TEXT(Sales[[#This Row],[Current Upsell $]],"$#"))," ")</f>
        <v xml:space="preserve"> </v>
      </c>
      <c r="T677" s="3"/>
      <c r="U677" s="1"/>
    </row>
    <row r="678" spans="1:21" x14ac:dyDescent="0.3">
      <c r="A678">
        <v>100057</v>
      </c>
      <c r="B678" t="s">
        <v>0</v>
      </c>
      <c r="D678" s="1"/>
      <c r="E678" s="1"/>
      <c r="F678" s="3">
        <v>56</v>
      </c>
      <c r="G678" s="3">
        <v>59</v>
      </c>
      <c r="H678" s="1">
        <v>44013</v>
      </c>
      <c r="I678" s="1">
        <v>44378</v>
      </c>
      <c r="J678">
        <v>12</v>
      </c>
      <c r="K678">
        <v>0</v>
      </c>
      <c r="L678" s="1">
        <v>44287</v>
      </c>
      <c r="M678" s="3">
        <f>IF(Sales[[#This Row],[Sales Amount]] = 0, 0,N678 / F678)</f>
        <v>10</v>
      </c>
      <c r="N678" s="3">
        <v>560</v>
      </c>
      <c r="O678" s="3" t="str" cm="1">
        <f t="array" ref="O678" xml:space="preserve"> _xlfn.SWITCH(Sales[[#This Row],[Subscription Type]],"Basic", "10",,"Premium","10","Business","25","Enterprise","27")</f>
        <v>27</v>
      </c>
      <c r="P678" s="3">
        <f xml:space="preserve"> IF(Sales[[#This Row],[Number of Users]]-Sales[[#This Row],[Licenses Bought]] &gt; 0,Sales[[#This Row],[Number of Users]]-Sales[[#This Row],[Licenses Bought]],0)</f>
        <v>3</v>
      </c>
      <c r="Q678" s="3">
        <f>IF(Sales[[#This Row],[Sales Month]]=MAX(Sales[Sales Month]),Sales[[#This Row],[Upsell $ Per Non-Paying User]]*Sales[[#This Row],[Non-Paying Users]],0)</f>
        <v>0</v>
      </c>
      <c r="R678" s="3" t="str" cm="1">
        <f t="array" ref="R678" xml:space="preserve"> _xlfn.IFS(Sales[[#This Row],[Current Upsell $]]=0," ",Sales[[#This Row],[Current Upsell $]]&gt;=400,"high",Sales[[#This Row],[Current Upsell $]]&gt;=100,"medium",Sales[[#This Row],[Current Upsell $]]&lt;100,"low")</f>
        <v xml:space="preserve"> </v>
      </c>
      <c r="S678" s="3" t="str">
        <f xml:space="preserve"> IF(Sales[[#This Row],[Current Upsell $]]&gt;0,_xlfn.CONCAT(Sales[[#This Row],[Subscription Type]],"  ",Sales[[#This Row],[Upsell Priority]],"  ",TEXT(Sales[[#This Row],[Current Upsell $]],"$#"))," ")</f>
        <v xml:space="preserve"> </v>
      </c>
      <c r="T678" s="3"/>
      <c r="U678" s="1"/>
    </row>
    <row r="679" spans="1:21" x14ac:dyDescent="0.3">
      <c r="A679">
        <v>100057</v>
      </c>
      <c r="B679" t="s">
        <v>0</v>
      </c>
      <c r="D679" s="1"/>
      <c r="E679" s="1"/>
      <c r="F679" s="3">
        <v>56</v>
      </c>
      <c r="G679" s="3">
        <v>59</v>
      </c>
      <c r="H679" s="1">
        <v>44013</v>
      </c>
      <c r="I679" s="1">
        <v>44378</v>
      </c>
      <c r="J679">
        <v>12</v>
      </c>
      <c r="K679">
        <v>0</v>
      </c>
      <c r="L679" s="1">
        <v>44317</v>
      </c>
      <c r="M679" s="3">
        <f>IF(Sales[[#This Row],[Sales Amount]] = 0, 0,N679 / F679)</f>
        <v>10</v>
      </c>
      <c r="N679" s="3">
        <v>560</v>
      </c>
      <c r="O679" s="3" t="str" cm="1">
        <f t="array" ref="O679" xml:space="preserve"> _xlfn.SWITCH(Sales[[#This Row],[Subscription Type]],"Basic", "10",,"Premium","10","Business","25","Enterprise","27")</f>
        <v>27</v>
      </c>
      <c r="P679" s="3">
        <f xml:space="preserve"> IF(Sales[[#This Row],[Number of Users]]-Sales[[#This Row],[Licenses Bought]] &gt; 0,Sales[[#This Row],[Number of Users]]-Sales[[#This Row],[Licenses Bought]],0)</f>
        <v>3</v>
      </c>
      <c r="Q679" s="3">
        <f>IF(Sales[[#This Row],[Sales Month]]=MAX(Sales[Sales Month]),Sales[[#This Row],[Upsell $ Per Non-Paying User]]*Sales[[#This Row],[Non-Paying Users]],0)</f>
        <v>0</v>
      </c>
      <c r="R679" s="3" t="str" cm="1">
        <f t="array" ref="R679" xml:space="preserve"> _xlfn.IFS(Sales[[#This Row],[Current Upsell $]]=0," ",Sales[[#This Row],[Current Upsell $]]&gt;=400,"high",Sales[[#This Row],[Current Upsell $]]&gt;=100,"medium",Sales[[#This Row],[Current Upsell $]]&lt;100,"low")</f>
        <v xml:space="preserve"> </v>
      </c>
      <c r="S679" s="3" t="str">
        <f xml:space="preserve"> IF(Sales[[#This Row],[Current Upsell $]]&gt;0,_xlfn.CONCAT(Sales[[#This Row],[Subscription Type]],"  ",Sales[[#This Row],[Upsell Priority]],"  ",TEXT(Sales[[#This Row],[Current Upsell $]],"$#"))," ")</f>
        <v xml:space="preserve"> </v>
      </c>
      <c r="T679" s="3"/>
      <c r="U679" s="1"/>
    </row>
    <row r="680" spans="1:21" x14ac:dyDescent="0.3">
      <c r="A680">
        <v>100057</v>
      </c>
      <c r="B680" t="s">
        <v>0</v>
      </c>
      <c r="D680" s="1"/>
      <c r="E680" s="1"/>
      <c r="F680" s="3">
        <v>56</v>
      </c>
      <c r="G680" s="3">
        <v>76</v>
      </c>
      <c r="H680" s="1">
        <v>44013</v>
      </c>
      <c r="I680" s="1">
        <v>44378</v>
      </c>
      <c r="J680">
        <v>12</v>
      </c>
      <c r="K680">
        <v>0</v>
      </c>
      <c r="L680" s="1">
        <v>44348</v>
      </c>
      <c r="M680" s="3">
        <f>IF(Sales[[#This Row],[Sales Amount]] = 0, 0,N680 / F680)</f>
        <v>10</v>
      </c>
      <c r="N680" s="3">
        <v>560</v>
      </c>
      <c r="O680" s="3" t="str" cm="1">
        <f t="array" ref="O680" xml:space="preserve"> _xlfn.SWITCH(Sales[[#This Row],[Subscription Type]],"Basic", "10",,"Premium","10","Business","25","Enterprise","27")</f>
        <v>27</v>
      </c>
      <c r="P680" s="3">
        <f xml:space="preserve"> IF(Sales[[#This Row],[Number of Users]]-Sales[[#This Row],[Licenses Bought]] &gt; 0,Sales[[#This Row],[Number of Users]]-Sales[[#This Row],[Licenses Bought]],0)</f>
        <v>20</v>
      </c>
      <c r="Q680" s="3">
        <f>IF(Sales[[#This Row],[Sales Month]]=MAX(Sales[Sales Month]),Sales[[#This Row],[Upsell $ Per Non-Paying User]]*Sales[[#This Row],[Non-Paying Users]],0)</f>
        <v>540</v>
      </c>
      <c r="R680" s="3" t="str" cm="1">
        <f t="array" ref="R680" xml:space="preserve"> _xlfn.IFS(Sales[[#This Row],[Current Upsell $]]=0," ",Sales[[#This Row],[Current Upsell $]]&gt;=400,"high",Sales[[#This Row],[Current Upsell $]]&gt;=100,"medium",Sales[[#This Row],[Current Upsell $]]&lt;100,"low")</f>
        <v>high</v>
      </c>
      <c r="S680" s="3" t="str">
        <f xml:space="preserve"> IF(Sales[[#This Row],[Current Upsell $]]&gt;0,_xlfn.CONCAT(Sales[[#This Row],[Subscription Type]],"  ",Sales[[#This Row],[Upsell Priority]],"  ",TEXT(Sales[[#This Row],[Current Upsell $]],"$#"))," ")</f>
        <v>Premium  high  $540</v>
      </c>
      <c r="T680" s="3"/>
      <c r="U680" s="1"/>
    </row>
    <row r="681" spans="1:21" x14ac:dyDescent="0.3">
      <c r="A681">
        <v>100058</v>
      </c>
      <c r="B681" t="s">
        <v>3</v>
      </c>
      <c r="D681" s="1"/>
      <c r="E681" s="1"/>
      <c r="F681" s="3">
        <v>0</v>
      </c>
      <c r="G681" s="3">
        <v>64</v>
      </c>
      <c r="H681" s="1">
        <v>44013</v>
      </c>
      <c r="I681" s="1">
        <v>44378</v>
      </c>
      <c r="J681">
        <v>12</v>
      </c>
      <c r="K681">
        <v>0</v>
      </c>
      <c r="L681" s="1">
        <v>44013</v>
      </c>
      <c r="M681" s="3">
        <f>IF(Sales[[#This Row],[Sales Amount]] = 0, 0,N681 / F681)</f>
        <v>0</v>
      </c>
      <c r="N681" s="3">
        <v>0</v>
      </c>
      <c r="O681" s="3" t="str" cm="1">
        <f t="array" ref="O681" xml:space="preserve"> _xlfn.SWITCH(Sales[[#This Row],[Subscription Type]],"Basic", "10",,"Premium","10","Business","25","Enterprise","27")</f>
        <v>10</v>
      </c>
      <c r="P681" s="3">
        <f xml:space="preserve"> IF(Sales[[#This Row],[Number of Users]]-Sales[[#This Row],[Licenses Bought]] &gt; 0,Sales[[#This Row],[Number of Users]]-Sales[[#This Row],[Licenses Bought]],0)</f>
        <v>64</v>
      </c>
      <c r="Q681" s="3">
        <f>IF(Sales[[#This Row],[Sales Month]]=MAX(Sales[Sales Month]),Sales[[#This Row],[Upsell $ Per Non-Paying User]]*Sales[[#This Row],[Non-Paying Users]],0)</f>
        <v>0</v>
      </c>
      <c r="R681" s="3" t="str" cm="1">
        <f t="array" ref="R681" xml:space="preserve"> _xlfn.IFS(Sales[[#This Row],[Current Upsell $]]=0," ",Sales[[#This Row],[Current Upsell $]]&gt;=400,"high",Sales[[#This Row],[Current Upsell $]]&gt;=100,"medium",Sales[[#This Row],[Current Upsell $]]&lt;100,"low")</f>
        <v xml:space="preserve"> </v>
      </c>
      <c r="S681" s="3" t="str">
        <f xml:space="preserve"> IF(Sales[[#This Row],[Current Upsell $]]&gt;0,_xlfn.CONCAT(Sales[[#This Row],[Subscription Type]],"  ",Sales[[#This Row],[Upsell Priority]],"  ",TEXT(Sales[[#This Row],[Current Upsell $]],"$#"))," ")</f>
        <v xml:space="preserve"> </v>
      </c>
      <c r="T681" s="3"/>
      <c r="U681" s="1"/>
    </row>
    <row r="682" spans="1:21" x14ac:dyDescent="0.3">
      <c r="A682">
        <v>100058</v>
      </c>
      <c r="B682" t="s">
        <v>1</v>
      </c>
      <c r="D682" s="1"/>
      <c r="E682" s="1"/>
      <c r="F682" s="3">
        <v>23</v>
      </c>
      <c r="G682" s="3">
        <v>71</v>
      </c>
      <c r="H682" s="1">
        <v>44013</v>
      </c>
      <c r="I682" s="1">
        <v>44378</v>
      </c>
      <c r="J682">
        <v>12</v>
      </c>
      <c r="K682">
        <v>0</v>
      </c>
      <c r="L682" s="1">
        <v>44044</v>
      </c>
      <c r="M682" s="3">
        <f>IF(Sales[[#This Row],[Sales Amount]] = 0, 0,N682 / F682)</f>
        <v>25</v>
      </c>
      <c r="N682" s="3">
        <v>575</v>
      </c>
      <c r="O682" s="3" t="str" cm="1">
        <f t="array" ref="O682" xml:space="preserve"> _xlfn.SWITCH(Sales[[#This Row],[Subscription Type]],"Basic", "10",,"Premium","10","Business","25","Enterprise","27")</f>
        <v>27</v>
      </c>
      <c r="P682" s="3">
        <f xml:space="preserve"> IF(Sales[[#This Row],[Number of Users]]-Sales[[#This Row],[Licenses Bought]] &gt; 0,Sales[[#This Row],[Number of Users]]-Sales[[#This Row],[Licenses Bought]],0)</f>
        <v>48</v>
      </c>
      <c r="Q682" s="3">
        <f>IF(Sales[[#This Row],[Sales Month]]=MAX(Sales[Sales Month]),Sales[[#This Row],[Upsell $ Per Non-Paying User]]*Sales[[#This Row],[Non-Paying Users]],0)</f>
        <v>0</v>
      </c>
      <c r="R682" s="3" t="str" cm="1">
        <f t="array" ref="R682" xml:space="preserve"> _xlfn.IFS(Sales[[#This Row],[Current Upsell $]]=0," ",Sales[[#This Row],[Current Upsell $]]&gt;=400,"high",Sales[[#This Row],[Current Upsell $]]&gt;=100,"medium",Sales[[#This Row],[Current Upsell $]]&lt;100,"low")</f>
        <v xml:space="preserve"> </v>
      </c>
      <c r="S682" s="3" t="str">
        <f xml:space="preserve"> IF(Sales[[#This Row],[Current Upsell $]]&gt;0,_xlfn.CONCAT(Sales[[#This Row],[Subscription Type]],"  ",Sales[[#This Row],[Upsell Priority]],"  ",TEXT(Sales[[#This Row],[Current Upsell $]],"$#"))," ")</f>
        <v xml:space="preserve"> </v>
      </c>
      <c r="T682" s="3"/>
      <c r="U682" s="1"/>
    </row>
    <row r="683" spans="1:21" x14ac:dyDescent="0.3">
      <c r="A683">
        <v>100058</v>
      </c>
      <c r="B683" t="s">
        <v>1</v>
      </c>
      <c r="D683" s="1"/>
      <c r="E683" s="1"/>
      <c r="F683" s="3">
        <v>31</v>
      </c>
      <c r="G683" s="3">
        <v>64</v>
      </c>
      <c r="H683" s="1">
        <v>44013</v>
      </c>
      <c r="I683" s="1">
        <v>44378</v>
      </c>
      <c r="J683">
        <v>12</v>
      </c>
      <c r="K683">
        <v>0</v>
      </c>
      <c r="L683" s="1">
        <v>44075</v>
      </c>
      <c r="M683" s="3">
        <f>IF(Sales[[#This Row],[Sales Amount]] = 0, 0,N683 / F683)</f>
        <v>25</v>
      </c>
      <c r="N683" s="3">
        <v>775</v>
      </c>
      <c r="O683" s="3" t="str" cm="1">
        <f t="array" ref="O683" xml:space="preserve"> _xlfn.SWITCH(Sales[[#This Row],[Subscription Type]],"Basic", "10",,"Premium","10","Business","25","Enterprise","27")</f>
        <v>27</v>
      </c>
      <c r="P683" s="3">
        <f xml:space="preserve"> IF(Sales[[#This Row],[Number of Users]]-Sales[[#This Row],[Licenses Bought]] &gt; 0,Sales[[#This Row],[Number of Users]]-Sales[[#This Row],[Licenses Bought]],0)</f>
        <v>33</v>
      </c>
      <c r="Q683" s="3">
        <f>IF(Sales[[#This Row],[Sales Month]]=MAX(Sales[Sales Month]),Sales[[#This Row],[Upsell $ Per Non-Paying User]]*Sales[[#This Row],[Non-Paying Users]],0)</f>
        <v>0</v>
      </c>
      <c r="R683" s="3" t="str" cm="1">
        <f t="array" ref="R683" xml:space="preserve"> _xlfn.IFS(Sales[[#This Row],[Current Upsell $]]=0," ",Sales[[#This Row],[Current Upsell $]]&gt;=400,"high",Sales[[#This Row],[Current Upsell $]]&gt;=100,"medium",Sales[[#This Row],[Current Upsell $]]&lt;100,"low")</f>
        <v xml:space="preserve"> </v>
      </c>
      <c r="S683" s="3" t="str">
        <f xml:space="preserve"> IF(Sales[[#This Row],[Current Upsell $]]&gt;0,_xlfn.CONCAT(Sales[[#This Row],[Subscription Type]],"  ",Sales[[#This Row],[Upsell Priority]],"  ",TEXT(Sales[[#This Row],[Current Upsell $]],"$#"))," ")</f>
        <v xml:space="preserve"> </v>
      </c>
      <c r="T683" s="3"/>
      <c r="U683" s="1"/>
    </row>
    <row r="684" spans="1:21" x14ac:dyDescent="0.3">
      <c r="A684">
        <v>100058</v>
      </c>
      <c r="B684" t="s">
        <v>1</v>
      </c>
      <c r="D684" s="1"/>
      <c r="E684" s="1"/>
      <c r="F684" s="3">
        <v>55</v>
      </c>
      <c r="G684" s="3">
        <v>52</v>
      </c>
      <c r="H684" s="1">
        <v>44013</v>
      </c>
      <c r="I684" s="1">
        <v>44378</v>
      </c>
      <c r="J684">
        <v>12</v>
      </c>
      <c r="K684">
        <v>0</v>
      </c>
      <c r="L684" s="1">
        <v>44105</v>
      </c>
      <c r="M684" s="3">
        <f>IF(Sales[[#This Row],[Sales Amount]] = 0, 0,N684 / F684)</f>
        <v>25</v>
      </c>
      <c r="N684" s="3">
        <v>1375</v>
      </c>
      <c r="O684" s="3" t="str" cm="1">
        <f t="array" ref="O684" xml:space="preserve"> _xlfn.SWITCH(Sales[[#This Row],[Subscription Type]],"Basic", "10",,"Premium","10","Business","25","Enterprise","27")</f>
        <v>27</v>
      </c>
      <c r="P684" s="3">
        <f xml:space="preserve"> IF(Sales[[#This Row],[Number of Users]]-Sales[[#This Row],[Licenses Bought]] &gt; 0,Sales[[#This Row],[Number of Users]]-Sales[[#This Row],[Licenses Bought]],0)</f>
        <v>0</v>
      </c>
      <c r="Q684" s="3">
        <f>IF(Sales[[#This Row],[Sales Month]]=MAX(Sales[Sales Month]),Sales[[#This Row],[Upsell $ Per Non-Paying User]]*Sales[[#This Row],[Non-Paying Users]],0)</f>
        <v>0</v>
      </c>
      <c r="R684" s="3" t="str" cm="1">
        <f t="array" ref="R684" xml:space="preserve"> _xlfn.IFS(Sales[[#This Row],[Current Upsell $]]=0," ",Sales[[#This Row],[Current Upsell $]]&gt;=400,"high",Sales[[#This Row],[Current Upsell $]]&gt;=100,"medium",Sales[[#This Row],[Current Upsell $]]&lt;100,"low")</f>
        <v xml:space="preserve"> </v>
      </c>
      <c r="S684" s="3" t="str">
        <f xml:space="preserve"> IF(Sales[[#This Row],[Current Upsell $]]&gt;0,_xlfn.CONCAT(Sales[[#This Row],[Subscription Type]],"  ",Sales[[#This Row],[Upsell Priority]],"  ",TEXT(Sales[[#This Row],[Current Upsell $]],"$#"))," ")</f>
        <v xml:space="preserve"> </v>
      </c>
      <c r="T684" s="3"/>
      <c r="U684" s="1"/>
    </row>
    <row r="685" spans="1:21" x14ac:dyDescent="0.3">
      <c r="A685">
        <v>100058</v>
      </c>
      <c r="B685" t="s">
        <v>1</v>
      </c>
      <c r="D685" s="1"/>
      <c r="E685" s="1"/>
      <c r="F685" s="3">
        <v>55</v>
      </c>
      <c r="G685" s="3">
        <v>69</v>
      </c>
      <c r="H685" s="1">
        <v>44013</v>
      </c>
      <c r="I685" s="1">
        <v>44378</v>
      </c>
      <c r="J685">
        <v>12</v>
      </c>
      <c r="K685">
        <v>0</v>
      </c>
      <c r="L685" s="1">
        <v>44136</v>
      </c>
      <c r="M685" s="3">
        <f>IF(Sales[[#This Row],[Sales Amount]] = 0, 0,N685 / F685)</f>
        <v>25</v>
      </c>
      <c r="N685" s="3">
        <v>1375</v>
      </c>
      <c r="O685" s="3" t="str" cm="1">
        <f t="array" ref="O685" xml:space="preserve"> _xlfn.SWITCH(Sales[[#This Row],[Subscription Type]],"Basic", "10",,"Premium","10","Business","25","Enterprise","27")</f>
        <v>27</v>
      </c>
      <c r="P685" s="3">
        <f xml:space="preserve"> IF(Sales[[#This Row],[Number of Users]]-Sales[[#This Row],[Licenses Bought]] &gt; 0,Sales[[#This Row],[Number of Users]]-Sales[[#This Row],[Licenses Bought]],0)</f>
        <v>14</v>
      </c>
      <c r="Q685" s="3">
        <f>IF(Sales[[#This Row],[Sales Month]]=MAX(Sales[Sales Month]),Sales[[#This Row],[Upsell $ Per Non-Paying User]]*Sales[[#This Row],[Non-Paying Users]],0)</f>
        <v>0</v>
      </c>
      <c r="R685" s="3" t="str" cm="1">
        <f t="array" ref="R685" xml:space="preserve"> _xlfn.IFS(Sales[[#This Row],[Current Upsell $]]=0," ",Sales[[#This Row],[Current Upsell $]]&gt;=400,"high",Sales[[#This Row],[Current Upsell $]]&gt;=100,"medium",Sales[[#This Row],[Current Upsell $]]&lt;100,"low")</f>
        <v xml:space="preserve"> </v>
      </c>
      <c r="S685" s="3" t="str">
        <f xml:space="preserve"> IF(Sales[[#This Row],[Current Upsell $]]&gt;0,_xlfn.CONCAT(Sales[[#This Row],[Subscription Type]],"  ",Sales[[#This Row],[Upsell Priority]],"  ",TEXT(Sales[[#This Row],[Current Upsell $]],"$#"))," ")</f>
        <v xml:space="preserve"> </v>
      </c>
      <c r="T685" s="3"/>
      <c r="U685" s="1"/>
    </row>
    <row r="686" spans="1:21" x14ac:dyDescent="0.3">
      <c r="A686">
        <v>100058</v>
      </c>
      <c r="B686" t="s">
        <v>1</v>
      </c>
      <c r="D686" s="1"/>
      <c r="E686" s="1"/>
      <c r="F686" s="3">
        <v>55</v>
      </c>
      <c r="G686" s="3">
        <v>72</v>
      </c>
      <c r="H686" s="1">
        <v>44013</v>
      </c>
      <c r="I686" s="1">
        <v>44378</v>
      </c>
      <c r="J686">
        <v>12</v>
      </c>
      <c r="K686">
        <v>0</v>
      </c>
      <c r="L686" s="1">
        <v>44166</v>
      </c>
      <c r="M686" s="3">
        <f>IF(Sales[[#This Row],[Sales Amount]] = 0, 0,N686 / F686)</f>
        <v>25</v>
      </c>
      <c r="N686" s="3">
        <v>1375</v>
      </c>
      <c r="O686" s="3" t="str" cm="1">
        <f t="array" ref="O686" xml:space="preserve"> _xlfn.SWITCH(Sales[[#This Row],[Subscription Type]],"Basic", "10",,"Premium","10","Business","25","Enterprise","27")</f>
        <v>27</v>
      </c>
      <c r="P686" s="3">
        <f xml:space="preserve"> IF(Sales[[#This Row],[Number of Users]]-Sales[[#This Row],[Licenses Bought]] &gt; 0,Sales[[#This Row],[Number of Users]]-Sales[[#This Row],[Licenses Bought]],0)</f>
        <v>17</v>
      </c>
      <c r="Q686" s="3">
        <f>IF(Sales[[#This Row],[Sales Month]]=MAX(Sales[Sales Month]),Sales[[#This Row],[Upsell $ Per Non-Paying User]]*Sales[[#This Row],[Non-Paying Users]],0)</f>
        <v>0</v>
      </c>
      <c r="R686" s="3" t="str" cm="1">
        <f t="array" ref="R686" xml:space="preserve"> _xlfn.IFS(Sales[[#This Row],[Current Upsell $]]=0," ",Sales[[#This Row],[Current Upsell $]]&gt;=400,"high",Sales[[#This Row],[Current Upsell $]]&gt;=100,"medium",Sales[[#This Row],[Current Upsell $]]&lt;100,"low")</f>
        <v xml:space="preserve"> </v>
      </c>
      <c r="S686" s="3" t="str">
        <f xml:space="preserve"> IF(Sales[[#This Row],[Current Upsell $]]&gt;0,_xlfn.CONCAT(Sales[[#This Row],[Subscription Type]],"  ",Sales[[#This Row],[Upsell Priority]],"  ",TEXT(Sales[[#This Row],[Current Upsell $]],"$#"))," ")</f>
        <v xml:space="preserve"> </v>
      </c>
      <c r="T686" s="3"/>
      <c r="U686" s="1"/>
    </row>
    <row r="687" spans="1:21" x14ac:dyDescent="0.3">
      <c r="A687">
        <v>100058</v>
      </c>
      <c r="B687" t="s">
        <v>1</v>
      </c>
      <c r="D687" s="1"/>
      <c r="E687" s="1"/>
      <c r="F687" s="3">
        <v>55</v>
      </c>
      <c r="G687" s="3">
        <v>69</v>
      </c>
      <c r="H687" s="1">
        <v>44013</v>
      </c>
      <c r="I687" s="1">
        <v>44378</v>
      </c>
      <c r="J687">
        <v>12</v>
      </c>
      <c r="K687">
        <v>0</v>
      </c>
      <c r="L687" s="1">
        <v>44197</v>
      </c>
      <c r="M687" s="3">
        <f>IF(Sales[[#This Row],[Sales Amount]] = 0, 0,N687 / F687)</f>
        <v>25</v>
      </c>
      <c r="N687" s="3">
        <v>1375</v>
      </c>
      <c r="O687" s="3" t="str" cm="1">
        <f t="array" ref="O687" xml:space="preserve"> _xlfn.SWITCH(Sales[[#This Row],[Subscription Type]],"Basic", "10",,"Premium","10","Business","25","Enterprise","27")</f>
        <v>27</v>
      </c>
      <c r="P687" s="3">
        <f xml:space="preserve"> IF(Sales[[#This Row],[Number of Users]]-Sales[[#This Row],[Licenses Bought]] &gt; 0,Sales[[#This Row],[Number of Users]]-Sales[[#This Row],[Licenses Bought]],0)</f>
        <v>14</v>
      </c>
      <c r="Q687" s="3">
        <f>IF(Sales[[#This Row],[Sales Month]]=MAX(Sales[Sales Month]),Sales[[#This Row],[Upsell $ Per Non-Paying User]]*Sales[[#This Row],[Non-Paying Users]],0)</f>
        <v>0</v>
      </c>
      <c r="R687" s="3" t="str" cm="1">
        <f t="array" ref="R687" xml:space="preserve"> _xlfn.IFS(Sales[[#This Row],[Current Upsell $]]=0," ",Sales[[#This Row],[Current Upsell $]]&gt;=400,"high",Sales[[#This Row],[Current Upsell $]]&gt;=100,"medium",Sales[[#This Row],[Current Upsell $]]&lt;100,"low")</f>
        <v xml:space="preserve"> </v>
      </c>
      <c r="S687" s="3" t="str">
        <f xml:space="preserve"> IF(Sales[[#This Row],[Current Upsell $]]&gt;0,_xlfn.CONCAT(Sales[[#This Row],[Subscription Type]],"  ",Sales[[#This Row],[Upsell Priority]],"  ",TEXT(Sales[[#This Row],[Current Upsell $]],"$#"))," ")</f>
        <v xml:space="preserve"> </v>
      </c>
      <c r="T687" s="3"/>
      <c r="U687" s="1"/>
    </row>
    <row r="688" spans="1:21" x14ac:dyDescent="0.3">
      <c r="A688">
        <v>100058</v>
      </c>
      <c r="B688" t="s">
        <v>1</v>
      </c>
      <c r="D688" s="1"/>
      <c r="E688" s="1"/>
      <c r="F688" s="3">
        <v>55</v>
      </c>
      <c r="G688" s="3">
        <v>56</v>
      </c>
      <c r="H688" s="1">
        <v>44013</v>
      </c>
      <c r="I688" s="1">
        <v>44378</v>
      </c>
      <c r="J688">
        <v>12</v>
      </c>
      <c r="K688">
        <v>0</v>
      </c>
      <c r="L688" s="1">
        <v>44228</v>
      </c>
      <c r="M688" s="3">
        <f>IF(Sales[[#This Row],[Sales Amount]] = 0, 0,N688 / F688)</f>
        <v>25</v>
      </c>
      <c r="N688" s="3">
        <v>1375</v>
      </c>
      <c r="O688" s="3" t="str" cm="1">
        <f t="array" ref="O688" xml:space="preserve"> _xlfn.SWITCH(Sales[[#This Row],[Subscription Type]],"Basic", "10",,"Premium","10","Business","25","Enterprise","27")</f>
        <v>27</v>
      </c>
      <c r="P688" s="3">
        <f xml:space="preserve"> IF(Sales[[#This Row],[Number of Users]]-Sales[[#This Row],[Licenses Bought]] &gt; 0,Sales[[#This Row],[Number of Users]]-Sales[[#This Row],[Licenses Bought]],0)</f>
        <v>1</v>
      </c>
      <c r="Q688" s="3">
        <f>IF(Sales[[#This Row],[Sales Month]]=MAX(Sales[Sales Month]),Sales[[#This Row],[Upsell $ Per Non-Paying User]]*Sales[[#This Row],[Non-Paying Users]],0)</f>
        <v>0</v>
      </c>
      <c r="R688" s="3" t="str" cm="1">
        <f t="array" ref="R688" xml:space="preserve"> _xlfn.IFS(Sales[[#This Row],[Current Upsell $]]=0," ",Sales[[#This Row],[Current Upsell $]]&gt;=400,"high",Sales[[#This Row],[Current Upsell $]]&gt;=100,"medium",Sales[[#This Row],[Current Upsell $]]&lt;100,"low")</f>
        <v xml:space="preserve"> </v>
      </c>
      <c r="S688" s="3" t="str">
        <f xml:space="preserve"> IF(Sales[[#This Row],[Current Upsell $]]&gt;0,_xlfn.CONCAT(Sales[[#This Row],[Subscription Type]],"  ",Sales[[#This Row],[Upsell Priority]],"  ",TEXT(Sales[[#This Row],[Current Upsell $]],"$#"))," ")</f>
        <v xml:space="preserve"> </v>
      </c>
      <c r="T688" s="3"/>
      <c r="U688" s="1"/>
    </row>
    <row r="689" spans="1:21" x14ac:dyDescent="0.3">
      <c r="A689">
        <v>100058</v>
      </c>
      <c r="B689" t="s">
        <v>1</v>
      </c>
      <c r="D689" s="1"/>
      <c r="E689" s="1"/>
      <c r="F689" s="3">
        <v>55</v>
      </c>
      <c r="G689" s="3">
        <v>63</v>
      </c>
      <c r="H689" s="1">
        <v>44013</v>
      </c>
      <c r="I689" s="1">
        <v>44378</v>
      </c>
      <c r="J689">
        <v>12</v>
      </c>
      <c r="K689">
        <v>0</v>
      </c>
      <c r="L689" s="1">
        <v>44256</v>
      </c>
      <c r="M689" s="3">
        <f>IF(Sales[[#This Row],[Sales Amount]] = 0, 0,N689 / F689)</f>
        <v>25</v>
      </c>
      <c r="N689" s="3">
        <v>1375</v>
      </c>
      <c r="O689" s="3" t="str" cm="1">
        <f t="array" ref="O689" xml:space="preserve"> _xlfn.SWITCH(Sales[[#This Row],[Subscription Type]],"Basic", "10",,"Premium","10","Business","25","Enterprise","27")</f>
        <v>27</v>
      </c>
      <c r="P689" s="3">
        <f xml:space="preserve"> IF(Sales[[#This Row],[Number of Users]]-Sales[[#This Row],[Licenses Bought]] &gt; 0,Sales[[#This Row],[Number of Users]]-Sales[[#This Row],[Licenses Bought]],0)</f>
        <v>8</v>
      </c>
      <c r="Q689" s="3">
        <f>IF(Sales[[#This Row],[Sales Month]]=MAX(Sales[Sales Month]),Sales[[#This Row],[Upsell $ Per Non-Paying User]]*Sales[[#This Row],[Non-Paying Users]],0)</f>
        <v>0</v>
      </c>
      <c r="R689" s="3" t="str" cm="1">
        <f t="array" ref="R689" xml:space="preserve"> _xlfn.IFS(Sales[[#This Row],[Current Upsell $]]=0," ",Sales[[#This Row],[Current Upsell $]]&gt;=400,"high",Sales[[#This Row],[Current Upsell $]]&gt;=100,"medium",Sales[[#This Row],[Current Upsell $]]&lt;100,"low")</f>
        <v xml:space="preserve"> </v>
      </c>
      <c r="S689" s="3" t="str">
        <f xml:space="preserve"> IF(Sales[[#This Row],[Current Upsell $]]&gt;0,_xlfn.CONCAT(Sales[[#This Row],[Subscription Type]],"  ",Sales[[#This Row],[Upsell Priority]],"  ",TEXT(Sales[[#This Row],[Current Upsell $]],"$#"))," ")</f>
        <v xml:space="preserve"> </v>
      </c>
      <c r="T689" s="3"/>
      <c r="U689" s="1"/>
    </row>
    <row r="690" spans="1:21" x14ac:dyDescent="0.3">
      <c r="A690">
        <v>100058</v>
      </c>
      <c r="B690" t="s">
        <v>1</v>
      </c>
      <c r="D690" s="1"/>
      <c r="E690" s="1"/>
      <c r="F690" s="3">
        <v>55</v>
      </c>
      <c r="G690" s="3">
        <v>70</v>
      </c>
      <c r="H690" s="1">
        <v>44013</v>
      </c>
      <c r="I690" s="1">
        <v>44378</v>
      </c>
      <c r="J690">
        <v>12</v>
      </c>
      <c r="K690">
        <v>0</v>
      </c>
      <c r="L690" s="1">
        <v>44287</v>
      </c>
      <c r="M690" s="3">
        <f>IF(Sales[[#This Row],[Sales Amount]] = 0, 0,N690 / F690)</f>
        <v>25</v>
      </c>
      <c r="N690" s="3">
        <v>1375</v>
      </c>
      <c r="O690" s="3" t="str" cm="1">
        <f t="array" ref="O690" xml:space="preserve"> _xlfn.SWITCH(Sales[[#This Row],[Subscription Type]],"Basic", "10",,"Premium","10","Business","25","Enterprise","27")</f>
        <v>27</v>
      </c>
      <c r="P690" s="3">
        <f xml:space="preserve"> IF(Sales[[#This Row],[Number of Users]]-Sales[[#This Row],[Licenses Bought]] &gt; 0,Sales[[#This Row],[Number of Users]]-Sales[[#This Row],[Licenses Bought]],0)</f>
        <v>15</v>
      </c>
      <c r="Q690" s="3">
        <f>IF(Sales[[#This Row],[Sales Month]]=MAX(Sales[Sales Month]),Sales[[#This Row],[Upsell $ Per Non-Paying User]]*Sales[[#This Row],[Non-Paying Users]],0)</f>
        <v>0</v>
      </c>
      <c r="R690" s="3" t="str" cm="1">
        <f t="array" ref="R690" xml:space="preserve"> _xlfn.IFS(Sales[[#This Row],[Current Upsell $]]=0," ",Sales[[#This Row],[Current Upsell $]]&gt;=400,"high",Sales[[#This Row],[Current Upsell $]]&gt;=100,"medium",Sales[[#This Row],[Current Upsell $]]&lt;100,"low")</f>
        <v xml:space="preserve"> </v>
      </c>
      <c r="S690" s="3" t="str">
        <f xml:space="preserve"> IF(Sales[[#This Row],[Current Upsell $]]&gt;0,_xlfn.CONCAT(Sales[[#This Row],[Subscription Type]],"  ",Sales[[#This Row],[Upsell Priority]],"  ",TEXT(Sales[[#This Row],[Current Upsell $]],"$#"))," ")</f>
        <v xml:space="preserve"> </v>
      </c>
      <c r="T690" s="3"/>
      <c r="U690" s="1"/>
    </row>
    <row r="691" spans="1:21" x14ac:dyDescent="0.3">
      <c r="A691">
        <v>100058</v>
      </c>
      <c r="B691" t="s">
        <v>1</v>
      </c>
      <c r="D691" s="1"/>
      <c r="E691" s="1"/>
      <c r="F691" s="3">
        <v>55</v>
      </c>
      <c r="G691" s="3">
        <v>62</v>
      </c>
      <c r="H691" s="1">
        <v>44013</v>
      </c>
      <c r="I691" s="1">
        <v>44378</v>
      </c>
      <c r="J691">
        <v>12</v>
      </c>
      <c r="K691">
        <v>0</v>
      </c>
      <c r="L691" s="1">
        <v>44317</v>
      </c>
      <c r="M691" s="3">
        <f>IF(Sales[[#This Row],[Sales Amount]] = 0, 0,N691 / F691)</f>
        <v>25</v>
      </c>
      <c r="N691" s="3">
        <v>1375</v>
      </c>
      <c r="O691" s="3" t="str" cm="1">
        <f t="array" ref="O691" xml:space="preserve"> _xlfn.SWITCH(Sales[[#This Row],[Subscription Type]],"Basic", "10",,"Premium","10","Business","25","Enterprise","27")</f>
        <v>27</v>
      </c>
      <c r="P691" s="3">
        <f xml:space="preserve"> IF(Sales[[#This Row],[Number of Users]]-Sales[[#This Row],[Licenses Bought]] &gt; 0,Sales[[#This Row],[Number of Users]]-Sales[[#This Row],[Licenses Bought]],0)</f>
        <v>7</v>
      </c>
      <c r="Q691" s="3">
        <f>IF(Sales[[#This Row],[Sales Month]]=MAX(Sales[Sales Month]),Sales[[#This Row],[Upsell $ Per Non-Paying User]]*Sales[[#This Row],[Non-Paying Users]],0)</f>
        <v>0</v>
      </c>
      <c r="R691" s="3" t="str" cm="1">
        <f t="array" ref="R691" xml:space="preserve"> _xlfn.IFS(Sales[[#This Row],[Current Upsell $]]=0," ",Sales[[#This Row],[Current Upsell $]]&gt;=400,"high",Sales[[#This Row],[Current Upsell $]]&gt;=100,"medium",Sales[[#This Row],[Current Upsell $]]&lt;100,"low")</f>
        <v xml:space="preserve"> </v>
      </c>
      <c r="S691" s="3" t="str">
        <f xml:space="preserve"> IF(Sales[[#This Row],[Current Upsell $]]&gt;0,_xlfn.CONCAT(Sales[[#This Row],[Subscription Type]],"  ",Sales[[#This Row],[Upsell Priority]],"  ",TEXT(Sales[[#This Row],[Current Upsell $]],"$#"))," ")</f>
        <v xml:space="preserve"> </v>
      </c>
      <c r="T691" s="3"/>
      <c r="U691" s="1"/>
    </row>
    <row r="692" spans="1:21" x14ac:dyDescent="0.3">
      <c r="A692">
        <v>100058</v>
      </c>
      <c r="B692" t="s">
        <v>1</v>
      </c>
      <c r="D692" s="1"/>
      <c r="E692" s="1"/>
      <c r="F692" s="3">
        <v>55</v>
      </c>
      <c r="G692" s="3">
        <v>66</v>
      </c>
      <c r="H692" s="1">
        <v>44013</v>
      </c>
      <c r="I692" s="1">
        <v>44378</v>
      </c>
      <c r="J692">
        <v>12</v>
      </c>
      <c r="K692">
        <v>0</v>
      </c>
      <c r="L692" s="1">
        <v>44348</v>
      </c>
      <c r="M692" s="3">
        <f>IF(Sales[[#This Row],[Sales Amount]] = 0, 0,N692 / F692)</f>
        <v>25</v>
      </c>
      <c r="N692" s="3">
        <v>1375</v>
      </c>
      <c r="O692" s="3" t="str" cm="1">
        <f t="array" ref="O692" xml:space="preserve"> _xlfn.SWITCH(Sales[[#This Row],[Subscription Type]],"Basic", "10",,"Premium","10","Business","25","Enterprise","27")</f>
        <v>27</v>
      </c>
      <c r="P692" s="3">
        <f xml:space="preserve"> IF(Sales[[#This Row],[Number of Users]]-Sales[[#This Row],[Licenses Bought]] &gt; 0,Sales[[#This Row],[Number of Users]]-Sales[[#This Row],[Licenses Bought]],0)</f>
        <v>11</v>
      </c>
      <c r="Q692" s="3">
        <f>IF(Sales[[#This Row],[Sales Month]]=MAX(Sales[Sales Month]),Sales[[#This Row],[Upsell $ Per Non-Paying User]]*Sales[[#This Row],[Non-Paying Users]],0)</f>
        <v>297</v>
      </c>
      <c r="R692" s="3" t="str" cm="1">
        <f t="array" ref="R692" xml:space="preserve"> _xlfn.IFS(Sales[[#This Row],[Current Upsell $]]=0," ",Sales[[#This Row],[Current Upsell $]]&gt;=400,"high",Sales[[#This Row],[Current Upsell $]]&gt;=100,"medium",Sales[[#This Row],[Current Upsell $]]&lt;100,"low")</f>
        <v>medium</v>
      </c>
      <c r="S692" s="3" t="str">
        <f xml:space="preserve"> IF(Sales[[#This Row],[Current Upsell $]]&gt;0,_xlfn.CONCAT(Sales[[#This Row],[Subscription Type]],"  ",Sales[[#This Row],[Upsell Priority]],"  ",TEXT(Sales[[#This Row],[Current Upsell $]],"$#"))," ")</f>
        <v>Business  medium  $297</v>
      </c>
      <c r="T692" s="3"/>
      <c r="U692" s="1"/>
    </row>
    <row r="693" spans="1:21" x14ac:dyDescent="0.3">
      <c r="A693">
        <v>100059</v>
      </c>
      <c r="B693" t="s">
        <v>3</v>
      </c>
      <c r="D693" s="1"/>
      <c r="E693" s="1"/>
      <c r="F693" s="3">
        <v>0</v>
      </c>
      <c r="G693" s="3">
        <v>40</v>
      </c>
      <c r="H693" s="1">
        <v>44013</v>
      </c>
      <c r="I693" s="1">
        <v>44378</v>
      </c>
      <c r="J693">
        <v>12</v>
      </c>
      <c r="K693">
        <v>0</v>
      </c>
      <c r="L693" s="1">
        <v>44013</v>
      </c>
      <c r="M693" s="3">
        <f>IF(Sales[[#This Row],[Sales Amount]] = 0, 0,N693 / F693)</f>
        <v>0</v>
      </c>
      <c r="N693" s="3">
        <v>0</v>
      </c>
      <c r="O693" s="3" t="str" cm="1">
        <f t="array" ref="O693" xml:space="preserve"> _xlfn.SWITCH(Sales[[#This Row],[Subscription Type]],"Basic", "10",,"Premium","10","Business","25","Enterprise","27")</f>
        <v>10</v>
      </c>
      <c r="P693" s="3">
        <f xml:space="preserve"> IF(Sales[[#This Row],[Number of Users]]-Sales[[#This Row],[Licenses Bought]] &gt; 0,Sales[[#This Row],[Number of Users]]-Sales[[#This Row],[Licenses Bought]],0)</f>
        <v>40</v>
      </c>
      <c r="Q693" s="3">
        <f>IF(Sales[[#This Row],[Sales Month]]=MAX(Sales[Sales Month]),Sales[[#This Row],[Upsell $ Per Non-Paying User]]*Sales[[#This Row],[Non-Paying Users]],0)</f>
        <v>0</v>
      </c>
      <c r="R693" s="3" t="str" cm="1">
        <f t="array" ref="R693" xml:space="preserve"> _xlfn.IFS(Sales[[#This Row],[Current Upsell $]]=0," ",Sales[[#This Row],[Current Upsell $]]&gt;=400,"high",Sales[[#This Row],[Current Upsell $]]&gt;=100,"medium",Sales[[#This Row],[Current Upsell $]]&lt;100,"low")</f>
        <v xml:space="preserve"> </v>
      </c>
      <c r="S693" s="3" t="str">
        <f xml:space="preserve"> IF(Sales[[#This Row],[Current Upsell $]]&gt;0,_xlfn.CONCAT(Sales[[#This Row],[Subscription Type]],"  ",Sales[[#This Row],[Upsell Priority]],"  ",TEXT(Sales[[#This Row],[Current Upsell $]],"$#"))," ")</f>
        <v xml:space="preserve"> </v>
      </c>
      <c r="T693" s="3"/>
      <c r="U693" s="1"/>
    </row>
    <row r="694" spans="1:21" x14ac:dyDescent="0.3">
      <c r="A694">
        <v>100059</v>
      </c>
      <c r="B694" t="s">
        <v>0</v>
      </c>
      <c r="D694" s="1"/>
      <c r="E694" s="1"/>
      <c r="F694" s="3">
        <v>12</v>
      </c>
      <c r="G694" s="3">
        <v>38</v>
      </c>
      <c r="H694" s="1">
        <v>44013</v>
      </c>
      <c r="I694" s="1">
        <v>44378</v>
      </c>
      <c r="J694">
        <v>12</v>
      </c>
      <c r="K694">
        <v>0</v>
      </c>
      <c r="L694" s="1">
        <v>44044</v>
      </c>
      <c r="M694" s="3">
        <f>IF(Sales[[#This Row],[Sales Amount]] = 0, 0,N694 / F694)</f>
        <v>10</v>
      </c>
      <c r="N694" s="3">
        <v>120</v>
      </c>
      <c r="O694" s="3" t="str" cm="1">
        <f t="array" ref="O694" xml:space="preserve"> _xlfn.SWITCH(Sales[[#This Row],[Subscription Type]],"Basic", "10",,"Premium","10","Business","25","Enterprise","27")</f>
        <v>27</v>
      </c>
      <c r="P694" s="3">
        <f xml:space="preserve"> IF(Sales[[#This Row],[Number of Users]]-Sales[[#This Row],[Licenses Bought]] &gt; 0,Sales[[#This Row],[Number of Users]]-Sales[[#This Row],[Licenses Bought]],0)</f>
        <v>26</v>
      </c>
      <c r="Q694" s="3">
        <f>IF(Sales[[#This Row],[Sales Month]]=MAX(Sales[Sales Month]),Sales[[#This Row],[Upsell $ Per Non-Paying User]]*Sales[[#This Row],[Non-Paying Users]],0)</f>
        <v>0</v>
      </c>
      <c r="R694" s="3" t="str" cm="1">
        <f t="array" ref="R694" xml:space="preserve"> _xlfn.IFS(Sales[[#This Row],[Current Upsell $]]=0," ",Sales[[#This Row],[Current Upsell $]]&gt;=400,"high",Sales[[#This Row],[Current Upsell $]]&gt;=100,"medium",Sales[[#This Row],[Current Upsell $]]&lt;100,"low")</f>
        <v xml:space="preserve"> </v>
      </c>
      <c r="S694" s="3" t="str">
        <f xml:space="preserve"> IF(Sales[[#This Row],[Current Upsell $]]&gt;0,_xlfn.CONCAT(Sales[[#This Row],[Subscription Type]],"  ",Sales[[#This Row],[Upsell Priority]],"  ",TEXT(Sales[[#This Row],[Current Upsell $]],"$#"))," ")</f>
        <v xml:space="preserve"> </v>
      </c>
      <c r="T694" s="3"/>
      <c r="U694" s="1"/>
    </row>
    <row r="695" spans="1:21" x14ac:dyDescent="0.3">
      <c r="A695">
        <v>100059</v>
      </c>
      <c r="B695" t="s">
        <v>0</v>
      </c>
      <c r="D695" s="1"/>
      <c r="E695" s="1"/>
      <c r="F695" s="3">
        <v>24</v>
      </c>
      <c r="G695" s="3">
        <v>34</v>
      </c>
      <c r="H695" s="1">
        <v>44013</v>
      </c>
      <c r="I695" s="1">
        <v>44378</v>
      </c>
      <c r="J695">
        <v>12</v>
      </c>
      <c r="K695">
        <v>0</v>
      </c>
      <c r="L695" s="1">
        <v>44075</v>
      </c>
      <c r="M695" s="3">
        <f>IF(Sales[[#This Row],[Sales Amount]] = 0, 0,N695 / F695)</f>
        <v>10</v>
      </c>
      <c r="N695" s="3">
        <v>240</v>
      </c>
      <c r="O695" s="3" t="str" cm="1">
        <f t="array" ref="O695" xml:space="preserve"> _xlfn.SWITCH(Sales[[#This Row],[Subscription Type]],"Basic", "10",,"Premium","10","Business","25","Enterprise","27")</f>
        <v>27</v>
      </c>
      <c r="P695" s="3">
        <f xml:space="preserve"> IF(Sales[[#This Row],[Number of Users]]-Sales[[#This Row],[Licenses Bought]] &gt; 0,Sales[[#This Row],[Number of Users]]-Sales[[#This Row],[Licenses Bought]],0)</f>
        <v>10</v>
      </c>
      <c r="Q695" s="3">
        <f>IF(Sales[[#This Row],[Sales Month]]=MAX(Sales[Sales Month]),Sales[[#This Row],[Upsell $ Per Non-Paying User]]*Sales[[#This Row],[Non-Paying Users]],0)</f>
        <v>0</v>
      </c>
      <c r="R695" s="3" t="str" cm="1">
        <f t="array" ref="R695" xml:space="preserve"> _xlfn.IFS(Sales[[#This Row],[Current Upsell $]]=0," ",Sales[[#This Row],[Current Upsell $]]&gt;=400,"high",Sales[[#This Row],[Current Upsell $]]&gt;=100,"medium",Sales[[#This Row],[Current Upsell $]]&lt;100,"low")</f>
        <v xml:space="preserve"> </v>
      </c>
      <c r="S695" s="3" t="str">
        <f xml:space="preserve"> IF(Sales[[#This Row],[Current Upsell $]]&gt;0,_xlfn.CONCAT(Sales[[#This Row],[Subscription Type]],"  ",Sales[[#This Row],[Upsell Priority]],"  ",TEXT(Sales[[#This Row],[Current Upsell $]],"$#"))," ")</f>
        <v xml:space="preserve"> </v>
      </c>
      <c r="T695" s="3"/>
      <c r="U695" s="1"/>
    </row>
    <row r="696" spans="1:21" x14ac:dyDescent="0.3">
      <c r="A696">
        <v>100059</v>
      </c>
      <c r="B696" t="s">
        <v>0</v>
      </c>
      <c r="D696" s="1"/>
      <c r="E696" s="1"/>
      <c r="F696" s="3">
        <v>33</v>
      </c>
      <c r="G696" s="3">
        <v>35</v>
      </c>
      <c r="H696" s="1">
        <v>44013</v>
      </c>
      <c r="I696" s="1">
        <v>44378</v>
      </c>
      <c r="J696">
        <v>12</v>
      </c>
      <c r="K696">
        <v>0</v>
      </c>
      <c r="L696" s="1">
        <v>44105</v>
      </c>
      <c r="M696" s="3">
        <f>IF(Sales[[#This Row],[Sales Amount]] = 0, 0,N696 / F696)</f>
        <v>10</v>
      </c>
      <c r="N696" s="3">
        <v>330</v>
      </c>
      <c r="O696" s="3" t="str" cm="1">
        <f t="array" ref="O696" xml:space="preserve"> _xlfn.SWITCH(Sales[[#This Row],[Subscription Type]],"Basic", "10",,"Premium","10","Business","25","Enterprise","27")</f>
        <v>27</v>
      </c>
      <c r="P696" s="3">
        <f xml:space="preserve"> IF(Sales[[#This Row],[Number of Users]]-Sales[[#This Row],[Licenses Bought]] &gt; 0,Sales[[#This Row],[Number of Users]]-Sales[[#This Row],[Licenses Bought]],0)</f>
        <v>2</v>
      </c>
      <c r="Q696" s="3">
        <f>IF(Sales[[#This Row],[Sales Month]]=MAX(Sales[Sales Month]),Sales[[#This Row],[Upsell $ Per Non-Paying User]]*Sales[[#This Row],[Non-Paying Users]],0)</f>
        <v>0</v>
      </c>
      <c r="R696" s="3" t="str" cm="1">
        <f t="array" ref="R696" xml:space="preserve"> _xlfn.IFS(Sales[[#This Row],[Current Upsell $]]=0," ",Sales[[#This Row],[Current Upsell $]]&gt;=400,"high",Sales[[#This Row],[Current Upsell $]]&gt;=100,"medium",Sales[[#This Row],[Current Upsell $]]&lt;100,"low")</f>
        <v xml:space="preserve"> </v>
      </c>
      <c r="S696" s="3" t="str">
        <f xml:space="preserve"> IF(Sales[[#This Row],[Current Upsell $]]&gt;0,_xlfn.CONCAT(Sales[[#This Row],[Subscription Type]],"  ",Sales[[#This Row],[Upsell Priority]],"  ",TEXT(Sales[[#This Row],[Current Upsell $]],"$#"))," ")</f>
        <v xml:space="preserve"> </v>
      </c>
      <c r="T696" s="3"/>
      <c r="U696" s="1"/>
    </row>
    <row r="697" spans="1:21" x14ac:dyDescent="0.3">
      <c r="A697">
        <v>100059</v>
      </c>
      <c r="B697" t="s">
        <v>0</v>
      </c>
      <c r="D697" s="1"/>
      <c r="E697" s="1"/>
      <c r="F697" s="3">
        <v>33</v>
      </c>
      <c r="G697" s="3">
        <v>43</v>
      </c>
      <c r="H697" s="1">
        <v>44013</v>
      </c>
      <c r="I697" s="1">
        <v>44378</v>
      </c>
      <c r="J697">
        <v>12</v>
      </c>
      <c r="K697">
        <v>0</v>
      </c>
      <c r="L697" s="1">
        <v>44136</v>
      </c>
      <c r="M697" s="3">
        <f>IF(Sales[[#This Row],[Sales Amount]] = 0, 0,N697 / F697)</f>
        <v>10</v>
      </c>
      <c r="N697" s="3">
        <v>330</v>
      </c>
      <c r="O697" s="3" t="str" cm="1">
        <f t="array" ref="O697" xml:space="preserve"> _xlfn.SWITCH(Sales[[#This Row],[Subscription Type]],"Basic", "10",,"Premium","10","Business","25","Enterprise","27")</f>
        <v>27</v>
      </c>
      <c r="P697" s="3">
        <f xml:space="preserve"> IF(Sales[[#This Row],[Number of Users]]-Sales[[#This Row],[Licenses Bought]] &gt; 0,Sales[[#This Row],[Number of Users]]-Sales[[#This Row],[Licenses Bought]],0)</f>
        <v>10</v>
      </c>
      <c r="Q697" s="3">
        <f>IF(Sales[[#This Row],[Sales Month]]=MAX(Sales[Sales Month]),Sales[[#This Row],[Upsell $ Per Non-Paying User]]*Sales[[#This Row],[Non-Paying Users]],0)</f>
        <v>0</v>
      </c>
      <c r="R697" s="3" t="str" cm="1">
        <f t="array" ref="R697" xml:space="preserve"> _xlfn.IFS(Sales[[#This Row],[Current Upsell $]]=0," ",Sales[[#This Row],[Current Upsell $]]&gt;=400,"high",Sales[[#This Row],[Current Upsell $]]&gt;=100,"medium",Sales[[#This Row],[Current Upsell $]]&lt;100,"low")</f>
        <v xml:space="preserve"> </v>
      </c>
      <c r="S697" s="3" t="str">
        <f xml:space="preserve"> IF(Sales[[#This Row],[Current Upsell $]]&gt;0,_xlfn.CONCAT(Sales[[#This Row],[Subscription Type]],"  ",Sales[[#This Row],[Upsell Priority]],"  ",TEXT(Sales[[#This Row],[Current Upsell $]],"$#"))," ")</f>
        <v xml:space="preserve"> </v>
      </c>
      <c r="T697" s="3"/>
      <c r="U697" s="1"/>
    </row>
    <row r="698" spans="1:21" x14ac:dyDescent="0.3">
      <c r="A698">
        <v>100059</v>
      </c>
      <c r="B698" t="s">
        <v>0</v>
      </c>
      <c r="D698" s="1"/>
      <c r="E698" s="1"/>
      <c r="F698" s="3">
        <v>33</v>
      </c>
      <c r="G698" s="3">
        <v>41</v>
      </c>
      <c r="H698" s="1">
        <v>44013</v>
      </c>
      <c r="I698" s="1">
        <v>44378</v>
      </c>
      <c r="J698">
        <v>12</v>
      </c>
      <c r="K698">
        <v>0</v>
      </c>
      <c r="L698" s="1">
        <v>44166</v>
      </c>
      <c r="M698" s="3">
        <f>IF(Sales[[#This Row],[Sales Amount]] = 0, 0,N698 / F698)</f>
        <v>10</v>
      </c>
      <c r="N698" s="3">
        <v>330</v>
      </c>
      <c r="O698" s="3" t="str" cm="1">
        <f t="array" ref="O698" xml:space="preserve"> _xlfn.SWITCH(Sales[[#This Row],[Subscription Type]],"Basic", "10",,"Premium","10","Business","25","Enterprise","27")</f>
        <v>27</v>
      </c>
      <c r="P698" s="3">
        <f xml:space="preserve"> IF(Sales[[#This Row],[Number of Users]]-Sales[[#This Row],[Licenses Bought]] &gt; 0,Sales[[#This Row],[Number of Users]]-Sales[[#This Row],[Licenses Bought]],0)</f>
        <v>8</v>
      </c>
      <c r="Q698" s="3">
        <f>IF(Sales[[#This Row],[Sales Month]]=MAX(Sales[Sales Month]),Sales[[#This Row],[Upsell $ Per Non-Paying User]]*Sales[[#This Row],[Non-Paying Users]],0)</f>
        <v>0</v>
      </c>
      <c r="R698" s="3" t="str" cm="1">
        <f t="array" ref="R698" xml:space="preserve"> _xlfn.IFS(Sales[[#This Row],[Current Upsell $]]=0," ",Sales[[#This Row],[Current Upsell $]]&gt;=400,"high",Sales[[#This Row],[Current Upsell $]]&gt;=100,"medium",Sales[[#This Row],[Current Upsell $]]&lt;100,"low")</f>
        <v xml:space="preserve"> </v>
      </c>
      <c r="S698" s="3" t="str">
        <f xml:space="preserve"> IF(Sales[[#This Row],[Current Upsell $]]&gt;0,_xlfn.CONCAT(Sales[[#This Row],[Subscription Type]],"  ",Sales[[#This Row],[Upsell Priority]],"  ",TEXT(Sales[[#This Row],[Current Upsell $]],"$#"))," ")</f>
        <v xml:space="preserve"> </v>
      </c>
      <c r="T698" s="3"/>
      <c r="U698" s="1"/>
    </row>
    <row r="699" spans="1:21" x14ac:dyDescent="0.3">
      <c r="A699">
        <v>100059</v>
      </c>
      <c r="B699" t="s">
        <v>0</v>
      </c>
      <c r="D699" s="1"/>
      <c r="E699" s="1"/>
      <c r="F699" s="3">
        <v>33</v>
      </c>
      <c r="G699" s="3">
        <v>40</v>
      </c>
      <c r="H699" s="1">
        <v>44013</v>
      </c>
      <c r="I699" s="1">
        <v>44378</v>
      </c>
      <c r="J699">
        <v>12</v>
      </c>
      <c r="K699">
        <v>0</v>
      </c>
      <c r="L699" s="1">
        <v>44197</v>
      </c>
      <c r="M699" s="3">
        <f>IF(Sales[[#This Row],[Sales Amount]] = 0, 0,N699 / F699)</f>
        <v>10</v>
      </c>
      <c r="N699" s="3">
        <v>330</v>
      </c>
      <c r="O699" s="3" t="str" cm="1">
        <f t="array" ref="O699" xml:space="preserve"> _xlfn.SWITCH(Sales[[#This Row],[Subscription Type]],"Basic", "10",,"Premium","10","Business","25","Enterprise","27")</f>
        <v>27</v>
      </c>
      <c r="P699" s="3">
        <f xml:space="preserve"> IF(Sales[[#This Row],[Number of Users]]-Sales[[#This Row],[Licenses Bought]] &gt; 0,Sales[[#This Row],[Number of Users]]-Sales[[#This Row],[Licenses Bought]],0)</f>
        <v>7</v>
      </c>
      <c r="Q699" s="3">
        <f>IF(Sales[[#This Row],[Sales Month]]=MAX(Sales[Sales Month]),Sales[[#This Row],[Upsell $ Per Non-Paying User]]*Sales[[#This Row],[Non-Paying Users]],0)</f>
        <v>0</v>
      </c>
      <c r="R699" s="3" t="str" cm="1">
        <f t="array" ref="R699" xml:space="preserve"> _xlfn.IFS(Sales[[#This Row],[Current Upsell $]]=0," ",Sales[[#This Row],[Current Upsell $]]&gt;=400,"high",Sales[[#This Row],[Current Upsell $]]&gt;=100,"medium",Sales[[#This Row],[Current Upsell $]]&lt;100,"low")</f>
        <v xml:space="preserve"> </v>
      </c>
      <c r="S699" s="3" t="str">
        <f xml:space="preserve"> IF(Sales[[#This Row],[Current Upsell $]]&gt;0,_xlfn.CONCAT(Sales[[#This Row],[Subscription Type]],"  ",Sales[[#This Row],[Upsell Priority]],"  ",TEXT(Sales[[#This Row],[Current Upsell $]],"$#"))," ")</f>
        <v xml:space="preserve"> </v>
      </c>
      <c r="T699" s="3"/>
      <c r="U699" s="1"/>
    </row>
    <row r="700" spans="1:21" x14ac:dyDescent="0.3">
      <c r="A700">
        <v>100059</v>
      </c>
      <c r="B700" t="s">
        <v>0</v>
      </c>
      <c r="D700" s="1"/>
      <c r="E700" s="1"/>
      <c r="F700" s="3">
        <v>33</v>
      </c>
      <c r="G700" s="3">
        <v>39</v>
      </c>
      <c r="H700" s="1">
        <v>44013</v>
      </c>
      <c r="I700" s="1">
        <v>44378</v>
      </c>
      <c r="J700">
        <v>12</v>
      </c>
      <c r="K700">
        <v>0</v>
      </c>
      <c r="L700" s="1">
        <v>44228</v>
      </c>
      <c r="M700" s="3">
        <f>IF(Sales[[#This Row],[Sales Amount]] = 0, 0,N700 / F700)</f>
        <v>10</v>
      </c>
      <c r="N700" s="3">
        <v>330</v>
      </c>
      <c r="O700" s="3" t="str" cm="1">
        <f t="array" ref="O700" xml:space="preserve"> _xlfn.SWITCH(Sales[[#This Row],[Subscription Type]],"Basic", "10",,"Premium","10","Business","25","Enterprise","27")</f>
        <v>27</v>
      </c>
      <c r="P700" s="3">
        <f xml:space="preserve"> IF(Sales[[#This Row],[Number of Users]]-Sales[[#This Row],[Licenses Bought]] &gt; 0,Sales[[#This Row],[Number of Users]]-Sales[[#This Row],[Licenses Bought]],0)</f>
        <v>6</v>
      </c>
      <c r="Q700" s="3">
        <f>IF(Sales[[#This Row],[Sales Month]]=MAX(Sales[Sales Month]),Sales[[#This Row],[Upsell $ Per Non-Paying User]]*Sales[[#This Row],[Non-Paying Users]],0)</f>
        <v>0</v>
      </c>
      <c r="R700" s="3" t="str" cm="1">
        <f t="array" ref="R700" xml:space="preserve"> _xlfn.IFS(Sales[[#This Row],[Current Upsell $]]=0," ",Sales[[#This Row],[Current Upsell $]]&gt;=400,"high",Sales[[#This Row],[Current Upsell $]]&gt;=100,"medium",Sales[[#This Row],[Current Upsell $]]&lt;100,"low")</f>
        <v xml:space="preserve"> </v>
      </c>
      <c r="S700" s="3" t="str">
        <f xml:space="preserve"> IF(Sales[[#This Row],[Current Upsell $]]&gt;0,_xlfn.CONCAT(Sales[[#This Row],[Subscription Type]],"  ",Sales[[#This Row],[Upsell Priority]],"  ",TEXT(Sales[[#This Row],[Current Upsell $]],"$#"))," ")</f>
        <v xml:space="preserve"> </v>
      </c>
      <c r="T700" s="3"/>
      <c r="U700" s="1"/>
    </row>
    <row r="701" spans="1:21" x14ac:dyDescent="0.3">
      <c r="A701">
        <v>100059</v>
      </c>
      <c r="B701" t="s">
        <v>0</v>
      </c>
      <c r="D701" s="1"/>
      <c r="E701" s="1"/>
      <c r="F701" s="3">
        <v>33</v>
      </c>
      <c r="G701" s="3">
        <v>39</v>
      </c>
      <c r="H701" s="1">
        <v>44013</v>
      </c>
      <c r="I701" s="1">
        <v>44378</v>
      </c>
      <c r="J701">
        <v>12</v>
      </c>
      <c r="K701">
        <v>0</v>
      </c>
      <c r="L701" s="1">
        <v>44256</v>
      </c>
      <c r="M701" s="3">
        <f>IF(Sales[[#This Row],[Sales Amount]] = 0, 0,N701 / F701)</f>
        <v>10</v>
      </c>
      <c r="N701" s="3">
        <v>330</v>
      </c>
      <c r="O701" s="3" t="str" cm="1">
        <f t="array" ref="O701" xml:space="preserve"> _xlfn.SWITCH(Sales[[#This Row],[Subscription Type]],"Basic", "10",,"Premium","10","Business","25","Enterprise","27")</f>
        <v>27</v>
      </c>
      <c r="P701" s="3">
        <f xml:space="preserve"> IF(Sales[[#This Row],[Number of Users]]-Sales[[#This Row],[Licenses Bought]] &gt; 0,Sales[[#This Row],[Number of Users]]-Sales[[#This Row],[Licenses Bought]],0)</f>
        <v>6</v>
      </c>
      <c r="Q701" s="3">
        <f>IF(Sales[[#This Row],[Sales Month]]=MAX(Sales[Sales Month]),Sales[[#This Row],[Upsell $ Per Non-Paying User]]*Sales[[#This Row],[Non-Paying Users]],0)</f>
        <v>0</v>
      </c>
      <c r="R701" s="3" t="str" cm="1">
        <f t="array" ref="R701" xml:space="preserve"> _xlfn.IFS(Sales[[#This Row],[Current Upsell $]]=0," ",Sales[[#This Row],[Current Upsell $]]&gt;=400,"high",Sales[[#This Row],[Current Upsell $]]&gt;=100,"medium",Sales[[#This Row],[Current Upsell $]]&lt;100,"low")</f>
        <v xml:space="preserve"> </v>
      </c>
      <c r="S701" s="3" t="str">
        <f xml:space="preserve"> IF(Sales[[#This Row],[Current Upsell $]]&gt;0,_xlfn.CONCAT(Sales[[#This Row],[Subscription Type]],"  ",Sales[[#This Row],[Upsell Priority]],"  ",TEXT(Sales[[#This Row],[Current Upsell $]],"$#"))," ")</f>
        <v xml:space="preserve"> </v>
      </c>
      <c r="T701" s="3"/>
      <c r="U701" s="1"/>
    </row>
    <row r="702" spans="1:21" x14ac:dyDescent="0.3">
      <c r="A702">
        <v>100059</v>
      </c>
      <c r="B702" t="s">
        <v>0</v>
      </c>
      <c r="D702" s="1"/>
      <c r="E702" s="1"/>
      <c r="F702" s="3">
        <v>33</v>
      </c>
      <c r="G702" s="3">
        <v>37</v>
      </c>
      <c r="H702" s="1">
        <v>44013</v>
      </c>
      <c r="I702" s="1">
        <v>44378</v>
      </c>
      <c r="J702">
        <v>12</v>
      </c>
      <c r="K702">
        <v>0</v>
      </c>
      <c r="L702" s="1">
        <v>44287</v>
      </c>
      <c r="M702" s="3">
        <f>IF(Sales[[#This Row],[Sales Amount]] = 0, 0,N702 / F702)</f>
        <v>10</v>
      </c>
      <c r="N702" s="3">
        <v>330</v>
      </c>
      <c r="O702" s="3" t="str" cm="1">
        <f t="array" ref="O702" xml:space="preserve"> _xlfn.SWITCH(Sales[[#This Row],[Subscription Type]],"Basic", "10",,"Premium","10","Business","25","Enterprise","27")</f>
        <v>27</v>
      </c>
      <c r="P702" s="3">
        <f xml:space="preserve"> IF(Sales[[#This Row],[Number of Users]]-Sales[[#This Row],[Licenses Bought]] &gt; 0,Sales[[#This Row],[Number of Users]]-Sales[[#This Row],[Licenses Bought]],0)</f>
        <v>4</v>
      </c>
      <c r="Q702" s="3">
        <f>IF(Sales[[#This Row],[Sales Month]]=MAX(Sales[Sales Month]),Sales[[#This Row],[Upsell $ Per Non-Paying User]]*Sales[[#This Row],[Non-Paying Users]],0)</f>
        <v>0</v>
      </c>
      <c r="R702" s="3" t="str" cm="1">
        <f t="array" ref="R702" xml:space="preserve"> _xlfn.IFS(Sales[[#This Row],[Current Upsell $]]=0," ",Sales[[#This Row],[Current Upsell $]]&gt;=400,"high",Sales[[#This Row],[Current Upsell $]]&gt;=100,"medium",Sales[[#This Row],[Current Upsell $]]&lt;100,"low")</f>
        <v xml:space="preserve"> </v>
      </c>
      <c r="S702" s="3" t="str">
        <f xml:space="preserve"> IF(Sales[[#This Row],[Current Upsell $]]&gt;0,_xlfn.CONCAT(Sales[[#This Row],[Subscription Type]],"  ",Sales[[#This Row],[Upsell Priority]],"  ",TEXT(Sales[[#This Row],[Current Upsell $]],"$#"))," ")</f>
        <v xml:space="preserve"> </v>
      </c>
      <c r="T702" s="3"/>
      <c r="U702" s="1"/>
    </row>
    <row r="703" spans="1:21" x14ac:dyDescent="0.3">
      <c r="A703">
        <v>100059</v>
      </c>
      <c r="B703" t="s">
        <v>0</v>
      </c>
      <c r="D703" s="1"/>
      <c r="E703" s="1"/>
      <c r="F703" s="3">
        <v>33</v>
      </c>
      <c r="G703" s="3">
        <v>37</v>
      </c>
      <c r="H703" s="1">
        <v>44013</v>
      </c>
      <c r="I703" s="1">
        <v>44378</v>
      </c>
      <c r="J703">
        <v>12</v>
      </c>
      <c r="K703">
        <v>0</v>
      </c>
      <c r="L703" s="1">
        <v>44317</v>
      </c>
      <c r="M703" s="3">
        <f>IF(Sales[[#This Row],[Sales Amount]] = 0, 0,N703 / F703)</f>
        <v>10</v>
      </c>
      <c r="N703" s="3">
        <v>330</v>
      </c>
      <c r="O703" s="3" t="str" cm="1">
        <f t="array" ref="O703" xml:space="preserve"> _xlfn.SWITCH(Sales[[#This Row],[Subscription Type]],"Basic", "10",,"Premium","10","Business","25","Enterprise","27")</f>
        <v>27</v>
      </c>
      <c r="P703" s="3">
        <f xml:space="preserve"> IF(Sales[[#This Row],[Number of Users]]-Sales[[#This Row],[Licenses Bought]] &gt; 0,Sales[[#This Row],[Number of Users]]-Sales[[#This Row],[Licenses Bought]],0)</f>
        <v>4</v>
      </c>
      <c r="Q703" s="3">
        <f>IF(Sales[[#This Row],[Sales Month]]=MAX(Sales[Sales Month]),Sales[[#This Row],[Upsell $ Per Non-Paying User]]*Sales[[#This Row],[Non-Paying Users]],0)</f>
        <v>0</v>
      </c>
      <c r="R703" s="3" t="str" cm="1">
        <f t="array" ref="R703" xml:space="preserve"> _xlfn.IFS(Sales[[#This Row],[Current Upsell $]]=0," ",Sales[[#This Row],[Current Upsell $]]&gt;=400,"high",Sales[[#This Row],[Current Upsell $]]&gt;=100,"medium",Sales[[#This Row],[Current Upsell $]]&lt;100,"low")</f>
        <v xml:space="preserve"> </v>
      </c>
      <c r="S703" s="3" t="str">
        <f xml:space="preserve"> IF(Sales[[#This Row],[Current Upsell $]]&gt;0,_xlfn.CONCAT(Sales[[#This Row],[Subscription Type]],"  ",Sales[[#This Row],[Upsell Priority]],"  ",TEXT(Sales[[#This Row],[Current Upsell $]],"$#"))," ")</f>
        <v xml:space="preserve"> </v>
      </c>
      <c r="T703" s="3"/>
      <c r="U703" s="1"/>
    </row>
    <row r="704" spans="1:21" x14ac:dyDescent="0.3">
      <c r="A704">
        <v>100059</v>
      </c>
      <c r="B704" t="s">
        <v>0</v>
      </c>
      <c r="D704" s="1"/>
      <c r="E704" s="1"/>
      <c r="F704" s="3">
        <v>33</v>
      </c>
      <c r="G704" s="3">
        <v>34</v>
      </c>
      <c r="H704" s="1">
        <v>44013</v>
      </c>
      <c r="I704" s="1">
        <v>44378</v>
      </c>
      <c r="J704">
        <v>12</v>
      </c>
      <c r="K704">
        <v>0</v>
      </c>
      <c r="L704" s="1">
        <v>44348</v>
      </c>
      <c r="M704" s="3">
        <f>IF(Sales[[#This Row],[Sales Amount]] = 0, 0,N704 / F704)</f>
        <v>10</v>
      </c>
      <c r="N704" s="3">
        <v>330</v>
      </c>
      <c r="O704" s="3" t="str" cm="1">
        <f t="array" ref="O704" xml:space="preserve"> _xlfn.SWITCH(Sales[[#This Row],[Subscription Type]],"Basic", "10",,"Premium","10","Business","25","Enterprise","27")</f>
        <v>27</v>
      </c>
      <c r="P704" s="3">
        <f xml:space="preserve"> IF(Sales[[#This Row],[Number of Users]]-Sales[[#This Row],[Licenses Bought]] &gt; 0,Sales[[#This Row],[Number of Users]]-Sales[[#This Row],[Licenses Bought]],0)</f>
        <v>1</v>
      </c>
      <c r="Q704" s="3">
        <f>IF(Sales[[#This Row],[Sales Month]]=MAX(Sales[Sales Month]),Sales[[#This Row],[Upsell $ Per Non-Paying User]]*Sales[[#This Row],[Non-Paying Users]],0)</f>
        <v>27</v>
      </c>
      <c r="R704" s="3" t="str" cm="1">
        <f t="array" ref="R704" xml:space="preserve"> _xlfn.IFS(Sales[[#This Row],[Current Upsell $]]=0," ",Sales[[#This Row],[Current Upsell $]]&gt;=400,"high",Sales[[#This Row],[Current Upsell $]]&gt;=100,"medium",Sales[[#This Row],[Current Upsell $]]&lt;100,"low")</f>
        <v>low</v>
      </c>
      <c r="S704" s="3" t="str">
        <f xml:space="preserve"> IF(Sales[[#This Row],[Current Upsell $]]&gt;0,_xlfn.CONCAT(Sales[[#This Row],[Subscription Type]],"  ",Sales[[#This Row],[Upsell Priority]],"  ",TEXT(Sales[[#This Row],[Current Upsell $]],"$#"))," ")</f>
        <v>Premium  low  $27</v>
      </c>
      <c r="T704" s="3"/>
      <c r="U704" s="1"/>
    </row>
    <row r="705" spans="1:21" x14ac:dyDescent="0.3">
      <c r="A705">
        <v>100060</v>
      </c>
      <c r="B705" t="s">
        <v>3</v>
      </c>
      <c r="D705" s="1"/>
      <c r="E705" s="1"/>
      <c r="F705" s="3">
        <v>0</v>
      </c>
      <c r="G705" s="3">
        <v>32</v>
      </c>
      <c r="H705" s="1">
        <v>44013</v>
      </c>
      <c r="I705" s="1">
        <v>44378</v>
      </c>
      <c r="J705">
        <v>12</v>
      </c>
      <c r="K705">
        <v>0</v>
      </c>
      <c r="L705" s="1">
        <v>44013</v>
      </c>
      <c r="M705" s="3">
        <f>IF(Sales[[#This Row],[Sales Amount]] = 0, 0,N705 / F705)</f>
        <v>0</v>
      </c>
      <c r="N705" s="3">
        <v>0</v>
      </c>
      <c r="O705" s="3" t="str" cm="1">
        <f t="array" ref="O705" xml:space="preserve"> _xlfn.SWITCH(Sales[[#This Row],[Subscription Type]],"Basic", "10",,"Premium","10","Business","25","Enterprise","27")</f>
        <v>10</v>
      </c>
      <c r="P705" s="3">
        <f xml:space="preserve"> IF(Sales[[#This Row],[Number of Users]]-Sales[[#This Row],[Licenses Bought]] &gt; 0,Sales[[#This Row],[Number of Users]]-Sales[[#This Row],[Licenses Bought]],0)</f>
        <v>32</v>
      </c>
      <c r="Q705" s="3">
        <f>IF(Sales[[#This Row],[Sales Month]]=MAX(Sales[Sales Month]),Sales[[#This Row],[Upsell $ Per Non-Paying User]]*Sales[[#This Row],[Non-Paying Users]],0)</f>
        <v>0</v>
      </c>
      <c r="R705" s="3" t="str" cm="1">
        <f t="array" ref="R705" xml:space="preserve"> _xlfn.IFS(Sales[[#This Row],[Current Upsell $]]=0," ",Sales[[#This Row],[Current Upsell $]]&gt;=400,"high",Sales[[#This Row],[Current Upsell $]]&gt;=100,"medium",Sales[[#This Row],[Current Upsell $]]&lt;100,"low")</f>
        <v xml:space="preserve"> </v>
      </c>
      <c r="S705" s="3" t="str">
        <f xml:space="preserve"> IF(Sales[[#This Row],[Current Upsell $]]&gt;0,_xlfn.CONCAT(Sales[[#This Row],[Subscription Type]],"  ",Sales[[#This Row],[Upsell Priority]],"  ",TEXT(Sales[[#This Row],[Current Upsell $]],"$#"))," ")</f>
        <v xml:space="preserve"> </v>
      </c>
      <c r="T705" s="3"/>
      <c r="U705" s="1"/>
    </row>
    <row r="706" spans="1:21" x14ac:dyDescent="0.3">
      <c r="A706">
        <v>100060</v>
      </c>
      <c r="B706" t="s">
        <v>1</v>
      </c>
      <c r="D706" s="1"/>
      <c r="E706" s="1"/>
      <c r="F706" s="3">
        <v>15</v>
      </c>
      <c r="G706" s="3">
        <v>42</v>
      </c>
      <c r="H706" s="1">
        <v>44013</v>
      </c>
      <c r="I706" s="1">
        <v>44378</v>
      </c>
      <c r="J706">
        <v>12</v>
      </c>
      <c r="K706">
        <v>0</v>
      </c>
      <c r="L706" s="1">
        <v>44044</v>
      </c>
      <c r="M706" s="3">
        <f>IF(Sales[[#This Row],[Sales Amount]] = 0, 0,N706 / F706)</f>
        <v>25</v>
      </c>
      <c r="N706" s="3">
        <v>375</v>
      </c>
      <c r="O706" s="3" t="str" cm="1">
        <f t="array" ref="O706" xml:space="preserve"> _xlfn.SWITCH(Sales[[#This Row],[Subscription Type]],"Basic", "10",,"Premium","10","Business","25","Enterprise","27")</f>
        <v>27</v>
      </c>
      <c r="P706" s="3">
        <f xml:space="preserve"> IF(Sales[[#This Row],[Number of Users]]-Sales[[#This Row],[Licenses Bought]] &gt; 0,Sales[[#This Row],[Number of Users]]-Sales[[#This Row],[Licenses Bought]],0)</f>
        <v>27</v>
      </c>
      <c r="Q706" s="3">
        <f>IF(Sales[[#This Row],[Sales Month]]=MAX(Sales[Sales Month]),Sales[[#This Row],[Upsell $ Per Non-Paying User]]*Sales[[#This Row],[Non-Paying Users]],0)</f>
        <v>0</v>
      </c>
      <c r="R706" s="3" t="str" cm="1">
        <f t="array" ref="R706" xml:space="preserve"> _xlfn.IFS(Sales[[#This Row],[Current Upsell $]]=0," ",Sales[[#This Row],[Current Upsell $]]&gt;=400,"high",Sales[[#This Row],[Current Upsell $]]&gt;=100,"medium",Sales[[#This Row],[Current Upsell $]]&lt;100,"low")</f>
        <v xml:space="preserve"> </v>
      </c>
      <c r="S706" s="3" t="str">
        <f xml:space="preserve"> IF(Sales[[#This Row],[Current Upsell $]]&gt;0,_xlfn.CONCAT(Sales[[#This Row],[Subscription Type]],"  ",Sales[[#This Row],[Upsell Priority]],"  ",TEXT(Sales[[#This Row],[Current Upsell $]],"$#"))," ")</f>
        <v xml:space="preserve"> </v>
      </c>
      <c r="T706" s="3"/>
      <c r="U706" s="1"/>
    </row>
    <row r="707" spans="1:21" x14ac:dyDescent="0.3">
      <c r="A707">
        <v>100060</v>
      </c>
      <c r="B707" t="s">
        <v>1</v>
      </c>
      <c r="D707" s="1"/>
      <c r="E707" s="1"/>
      <c r="F707" s="3">
        <v>24</v>
      </c>
      <c r="G707" s="3">
        <v>35</v>
      </c>
      <c r="H707" s="1">
        <v>44013</v>
      </c>
      <c r="I707" s="1">
        <v>44378</v>
      </c>
      <c r="J707">
        <v>12</v>
      </c>
      <c r="K707">
        <v>0</v>
      </c>
      <c r="L707" s="1">
        <v>44075</v>
      </c>
      <c r="M707" s="3">
        <f>IF(Sales[[#This Row],[Sales Amount]] = 0, 0,N707 / F707)</f>
        <v>25</v>
      </c>
      <c r="N707" s="3">
        <v>600</v>
      </c>
      <c r="O707" s="3" t="str" cm="1">
        <f t="array" ref="O707" xml:space="preserve"> _xlfn.SWITCH(Sales[[#This Row],[Subscription Type]],"Basic", "10",,"Premium","10","Business","25","Enterprise","27")</f>
        <v>27</v>
      </c>
      <c r="P707" s="3">
        <f xml:space="preserve"> IF(Sales[[#This Row],[Number of Users]]-Sales[[#This Row],[Licenses Bought]] &gt; 0,Sales[[#This Row],[Number of Users]]-Sales[[#This Row],[Licenses Bought]],0)</f>
        <v>11</v>
      </c>
      <c r="Q707" s="3">
        <f>IF(Sales[[#This Row],[Sales Month]]=MAX(Sales[Sales Month]),Sales[[#This Row],[Upsell $ Per Non-Paying User]]*Sales[[#This Row],[Non-Paying Users]],0)</f>
        <v>0</v>
      </c>
      <c r="R707" s="3" t="str" cm="1">
        <f t="array" ref="R707" xml:space="preserve"> _xlfn.IFS(Sales[[#This Row],[Current Upsell $]]=0," ",Sales[[#This Row],[Current Upsell $]]&gt;=400,"high",Sales[[#This Row],[Current Upsell $]]&gt;=100,"medium",Sales[[#This Row],[Current Upsell $]]&lt;100,"low")</f>
        <v xml:space="preserve"> </v>
      </c>
      <c r="S707" s="3" t="str">
        <f xml:space="preserve"> IF(Sales[[#This Row],[Current Upsell $]]&gt;0,_xlfn.CONCAT(Sales[[#This Row],[Subscription Type]],"  ",Sales[[#This Row],[Upsell Priority]],"  ",TEXT(Sales[[#This Row],[Current Upsell $]],"$#"))," ")</f>
        <v xml:space="preserve"> </v>
      </c>
      <c r="T707" s="3"/>
      <c r="U707" s="1"/>
    </row>
    <row r="708" spans="1:21" x14ac:dyDescent="0.3">
      <c r="A708">
        <v>100060</v>
      </c>
      <c r="B708" t="s">
        <v>1</v>
      </c>
      <c r="D708" s="1"/>
      <c r="E708" s="1"/>
      <c r="F708" s="3">
        <v>31</v>
      </c>
      <c r="G708" s="3">
        <v>35</v>
      </c>
      <c r="H708" s="1">
        <v>44013</v>
      </c>
      <c r="I708" s="1">
        <v>44378</v>
      </c>
      <c r="J708">
        <v>12</v>
      </c>
      <c r="K708">
        <v>0</v>
      </c>
      <c r="L708" s="1">
        <v>44105</v>
      </c>
      <c r="M708" s="3">
        <f>IF(Sales[[#This Row],[Sales Amount]] = 0, 0,N708 / F708)</f>
        <v>25</v>
      </c>
      <c r="N708" s="3">
        <v>775</v>
      </c>
      <c r="O708" s="3" t="str" cm="1">
        <f t="array" ref="O708" xml:space="preserve"> _xlfn.SWITCH(Sales[[#This Row],[Subscription Type]],"Basic", "10",,"Premium","10","Business","25","Enterprise","27")</f>
        <v>27</v>
      </c>
      <c r="P708" s="3">
        <f xml:space="preserve"> IF(Sales[[#This Row],[Number of Users]]-Sales[[#This Row],[Licenses Bought]] &gt; 0,Sales[[#This Row],[Number of Users]]-Sales[[#This Row],[Licenses Bought]],0)</f>
        <v>4</v>
      </c>
      <c r="Q708" s="3">
        <f>IF(Sales[[#This Row],[Sales Month]]=MAX(Sales[Sales Month]),Sales[[#This Row],[Upsell $ Per Non-Paying User]]*Sales[[#This Row],[Non-Paying Users]],0)</f>
        <v>0</v>
      </c>
      <c r="R708" s="3" t="str" cm="1">
        <f t="array" ref="R708" xml:space="preserve"> _xlfn.IFS(Sales[[#This Row],[Current Upsell $]]=0," ",Sales[[#This Row],[Current Upsell $]]&gt;=400,"high",Sales[[#This Row],[Current Upsell $]]&gt;=100,"medium",Sales[[#This Row],[Current Upsell $]]&lt;100,"low")</f>
        <v xml:space="preserve"> </v>
      </c>
      <c r="S708" s="3" t="str">
        <f xml:space="preserve"> IF(Sales[[#This Row],[Current Upsell $]]&gt;0,_xlfn.CONCAT(Sales[[#This Row],[Subscription Type]],"  ",Sales[[#This Row],[Upsell Priority]],"  ",TEXT(Sales[[#This Row],[Current Upsell $]],"$#"))," ")</f>
        <v xml:space="preserve"> </v>
      </c>
      <c r="T708" s="3"/>
      <c r="U708" s="1"/>
    </row>
    <row r="709" spans="1:21" x14ac:dyDescent="0.3">
      <c r="A709">
        <v>100060</v>
      </c>
      <c r="B709" t="s">
        <v>1</v>
      </c>
      <c r="D709" s="1"/>
      <c r="E709" s="1"/>
      <c r="F709" s="3">
        <v>31</v>
      </c>
      <c r="G709" s="3">
        <v>32</v>
      </c>
      <c r="H709" s="1">
        <v>44013</v>
      </c>
      <c r="I709" s="1">
        <v>44378</v>
      </c>
      <c r="J709">
        <v>12</v>
      </c>
      <c r="K709">
        <v>0</v>
      </c>
      <c r="L709" s="1">
        <v>44136</v>
      </c>
      <c r="M709" s="3">
        <f>IF(Sales[[#This Row],[Sales Amount]] = 0, 0,N709 / F709)</f>
        <v>25</v>
      </c>
      <c r="N709" s="3">
        <v>775</v>
      </c>
      <c r="O709" s="3" t="str" cm="1">
        <f t="array" ref="O709" xml:space="preserve"> _xlfn.SWITCH(Sales[[#This Row],[Subscription Type]],"Basic", "10",,"Premium","10","Business","25","Enterprise","27")</f>
        <v>27</v>
      </c>
      <c r="P709" s="3">
        <f xml:space="preserve"> IF(Sales[[#This Row],[Number of Users]]-Sales[[#This Row],[Licenses Bought]] &gt; 0,Sales[[#This Row],[Number of Users]]-Sales[[#This Row],[Licenses Bought]],0)</f>
        <v>1</v>
      </c>
      <c r="Q709" s="3">
        <f>IF(Sales[[#This Row],[Sales Month]]=MAX(Sales[Sales Month]),Sales[[#This Row],[Upsell $ Per Non-Paying User]]*Sales[[#This Row],[Non-Paying Users]],0)</f>
        <v>0</v>
      </c>
      <c r="R709" s="3" t="str" cm="1">
        <f t="array" ref="R709" xml:space="preserve"> _xlfn.IFS(Sales[[#This Row],[Current Upsell $]]=0," ",Sales[[#This Row],[Current Upsell $]]&gt;=400,"high",Sales[[#This Row],[Current Upsell $]]&gt;=100,"medium",Sales[[#This Row],[Current Upsell $]]&lt;100,"low")</f>
        <v xml:space="preserve"> </v>
      </c>
      <c r="S709" s="3" t="str">
        <f xml:space="preserve"> IF(Sales[[#This Row],[Current Upsell $]]&gt;0,_xlfn.CONCAT(Sales[[#This Row],[Subscription Type]],"  ",Sales[[#This Row],[Upsell Priority]],"  ",TEXT(Sales[[#This Row],[Current Upsell $]],"$#"))," ")</f>
        <v xml:space="preserve"> </v>
      </c>
      <c r="T709" s="3"/>
      <c r="U709" s="1"/>
    </row>
    <row r="710" spans="1:21" x14ac:dyDescent="0.3">
      <c r="A710">
        <v>100060</v>
      </c>
      <c r="B710" t="s">
        <v>1</v>
      </c>
      <c r="D710" s="1"/>
      <c r="E710" s="1"/>
      <c r="F710" s="3">
        <v>31</v>
      </c>
      <c r="G710" s="3">
        <v>40</v>
      </c>
      <c r="H710" s="1">
        <v>44013</v>
      </c>
      <c r="I710" s="1">
        <v>44378</v>
      </c>
      <c r="J710">
        <v>12</v>
      </c>
      <c r="K710">
        <v>0</v>
      </c>
      <c r="L710" s="1">
        <v>44166</v>
      </c>
      <c r="M710" s="3">
        <f>IF(Sales[[#This Row],[Sales Amount]] = 0, 0,N710 / F710)</f>
        <v>25</v>
      </c>
      <c r="N710" s="3">
        <v>775</v>
      </c>
      <c r="O710" s="3" t="str" cm="1">
        <f t="array" ref="O710" xml:space="preserve"> _xlfn.SWITCH(Sales[[#This Row],[Subscription Type]],"Basic", "10",,"Premium","10","Business","25","Enterprise","27")</f>
        <v>27</v>
      </c>
      <c r="P710" s="3">
        <f xml:space="preserve"> IF(Sales[[#This Row],[Number of Users]]-Sales[[#This Row],[Licenses Bought]] &gt; 0,Sales[[#This Row],[Number of Users]]-Sales[[#This Row],[Licenses Bought]],0)</f>
        <v>9</v>
      </c>
      <c r="Q710" s="3">
        <f>IF(Sales[[#This Row],[Sales Month]]=MAX(Sales[Sales Month]),Sales[[#This Row],[Upsell $ Per Non-Paying User]]*Sales[[#This Row],[Non-Paying Users]],0)</f>
        <v>0</v>
      </c>
      <c r="R710" s="3" t="str" cm="1">
        <f t="array" ref="R710" xml:space="preserve"> _xlfn.IFS(Sales[[#This Row],[Current Upsell $]]=0," ",Sales[[#This Row],[Current Upsell $]]&gt;=400,"high",Sales[[#This Row],[Current Upsell $]]&gt;=100,"medium",Sales[[#This Row],[Current Upsell $]]&lt;100,"low")</f>
        <v xml:space="preserve"> </v>
      </c>
      <c r="S710" s="3" t="str">
        <f xml:space="preserve"> IF(Sales[[#This Row],[Current Upsell $]]&gt;0,_xlfn.CONCAT(Sales[[#This Row],[Subscription Type]],"  ",Sales[[#This Row],[Upsell Priority]],"  ",TEXT(Sales[[#This Row],[Current Upsell $]],"$#"))," ")</f>
        <v xml:space="preserve"> </v>
      </c>
      <c r="T710" s="3"/>
      <c r="U710" s="1"/>
    </row>
    <row r="711" spans="1:21" x14ac:dyDescent="0.3">
      <c r="A711">
        <v>100060</v>
      </c>
      <c r="B711" t="s">
        <v>1</v>
      </c>
      <c r="D711" s="1"/>
      <c r="E711" s="1"/>
      <c r="F711" s="3">
        <v>31</v>
      </c>
      <c r="G711" s="3">
        <v>40</v>
      </c>
      <c r="H711" s="1">
        <v>44013</v>
      </c>
      <c r="I711" s="1">
        <v>44378</v>
      </c>
      <c r="J711">
        <v>12</v>
      </c>
      <c r="K711">
        <v>0</v>
      </c>
      <c r="L711" s="1">
        <v>44197</v>
      </c>
      <c r="M711" s="3">
        <f>IF(Sales[[#This Row],[Sales Amount]] = 0, 0,N711 / F711)</f>
        <v>25</v>
      </c>
      <c r="N711" s="3">
        <v>775</v>
      </c>
      <c r="O711" s="3" t="str" cm="1">
        <f t="array" ref="O711" xml:space="preserve"> _xlfn.SWITCH(Sales[[#This Row],[Subscription Type]],"Basic", "10",,"Premium","10","Business","25","Enterprise","27")</f>
        <v>27</v>
      </c>
      <c r="P711" s="3">
        <f xml:space="preserve"> IF(Sales[[#This Row],[Number of Users]]-Sales[[#This Row],[Licenses Bought]] &gt; 0,Sales[[#This Row],[Number of Users]]-Sales[[#This Row],[Licenses Bought]],0)</f>
        <v>9</v>
      </c>
      <c r="Q711" s="3">
        <f>IF(Sales[[#This Row],[Sales Month]]=MAX(Sales[Sales Month]),Sales[[#This Row],[Upsell $ Per Non-Paying User]]*Sales[[#This Row],[Non-Paying Users]],0)</f>
        <v>0</v>
      </c>
      <c r="R711" s="3" t="str" cm="1">
        <f t="array" ref="R711" xml:space="preserve"> _xlfn.IFS(Sales[[#This Row],[Current Upsell $]]=0," ",Sales[[#This Row],[Current Upsell $]]&gt;=400,"high",Sales[[#This Row],[Current Upsell $]]&gt;=100,"medium",Sales[[#This Row],[Current Upsell $]]&lt;100,"low")</f>
        <v xml:space="preserve"> </v>
      </c>
      <c r="S711" s="3" t="str">
        <f xml:space="preserve"> IF(Sales[[#This Row],[Current Upsell $]]&gt;0,_xlfn.CONCAT(Sales[[#This Row],[Subscription Type]],"  ",Sales[[#This Row],[Upsell Priority]],"  ",TEXT(Sales[[#This Row],[Current Upsell $]],"$#"))," ")</f>
        <v xml:space="preserve"> </v>
      </c>
      <c r="T711" s="3"/>
      <c r="U711" s="1"/>
    </row>
    <row r="712" spans="1:21" x14ac:dyDescent="0.3">
      <c r="A712">
        <v>100060</v>
      </c>
      <c r="B712" t="s">
        <v>1</v>
      </c>
      <c r="D712" s="1"/>
      <c r="E712" s="1"/>
      <c r="F712" s="3">
        <v>31</v>
      </c>
      <c r="G712" s="3">
        <v>28</v>
      </c>
      <c r="H712" s="1">
        <v>44013</v>
      </c>
      <c r="I712" s="1">
        <v>44378</v>
      </c>
      <c r="J712">
        <v>12</v>
      </c>
      <c r="K712">
        <v>0</v>
      </c>
      <c r="L712" s="1">
        <v>44228</v>
      </c>
      <c r="M712" s="3">
        <f>IF(Sales[[#This Row],[Sales Amount]] = 0, 0,N712 / F712)</f>
        <v>25</v>
      </c>
      <c r="N712" s="3">
        <v>775</v>
      </c>
      <c r="O712" s="3" t="str" cm="1">
        <f t="array" ref="O712" xml:space="preserve"> _xlfn.SWITCH(Sales[[#This Row],[Subscription Type]],"Basic", "10",,"Premium","10","Business","25","Enterprise","27")</f>
        <v>27</v>
      </c>
      <c r="P712" s="3">
        <f xml:space="preserve"> IF(Sales[[#This Row],[Number of Users]]-Sales[[#This Row],[Licenses Bought]] &gt; 0,Sales[[#This Row],[Number of Users]]-Sales[[#This Row],[Licenses Bought]],0)</f>
        <v>0</v>
      </c>
      <c r="Q712" s="3">
        <f>IF(Sales[[#This Row],[Sales Month]]=MAX(Sales[Sales Month]),Sales[[#This Row],[Upsell $ Per Non-Paying User]]*Sales[[#This Row],[Non-Paying Users]],0)</f>
        <v>0</v>
      </c>
      <c r="R712" s="3" t="str" cm="1">
        <f t="array" ref="R712" xml:space="preserve"> _xlfn.IFS(Sales[[#This Row],[Current Upsell $]]=0," ",Sales[[#This Row],[Current Upsell $]]&gt;=400,"high",Sales[[#This Row],[Current Upsell $]]&gt;=100,"medium",Sales[[#This Row],[Current Upsell $]]&lt;100,"low")</f>
        <v xml:space="preserve"> </v>
      </c>
      <c r="S712" s="3" t="str">
        <f xml:space="preserve"> IF(Sales[[#This Row],[Current Upsell $]]&gt;0,_xlfn.CONCAT(Sales[[#This Row],[Subscription Type]],"  ",Sales[[#This Row],[Upsell Priority]],"  ",TEXT(Sales[[#This Row],[Current Upsell $]],"$#"))," ")</f>
        <v xml:space="preserve"> </v>
      </c>
      <c r="T712" s="3"/>
      <c r="U712" s="1"/>
    </row>
    <row r="713" spans="1:21" x14ac:dyDescent="0.3">
      <c r="A713">
        <v>100060</v>
      </c>
      <c r="B713" t="s">
        <v>1</v>
      </c>
      <c r="D713" s="1"/>
      <c r="E713" s="1"/>
      <c r="F713" s="3">
        <v>31</v>
      </c>
      <c r="G713" s="3">
        <v>41</v>
      </c>
      <c r="H713" s="1">
        <v>44013</v>
      </c>
      <c r="I713" s="1">
        <v>44378</v>
      </c>
      <c r="J713">
        <v>12</v>
      </c>
      <c r="K713">
        <v>0</v>
      </c>
      <c r="L713" s="1">
        <v>44256</v>
      </c>
      <c r="M713" s="3">
        <f>IF(Sales[[#This Row],[Sales Amount]] = 0, 0,N713 / F713)</f>
        <v>25</v>
      </c>
      <c r="N713" s="3">
        <v>775</v>
      </c>
      <c r="O713" s="3" t="str" cm="1">
        <f t="array" ref="O713" xml:space="preserve"> _xlfn.SWITCH(Sales[[#This Row],[Subscription Type]],"Basic", "10",,"Premium","10","Business","25","Enterprise","27")</f>
        <v>27</v>
      </c>
      <c r="P713" s="3">
        <f xml:space="preserve"> IF(Sales[[#This Row],[Number of Users]]-Sales[[#This Row],[Licenses Bought]] &gt; 0,Sales[[#This Row],[Number of Users]]-Sales[[#This Row],[Licenses Bought]],0)</f>
        <v>10</v>
      </c>
      <c r="Q713" s="3">
        <f>IF(Sales[[#This Row],[Sales Month]]=MAX(Sales[Sales Month]),Sales[[#This Row],[Upsell $ Per Non-Paying User]]*Sales[[#This Row],[Non-Paying Users]],0)</f>
        <v>0</v>
      </c>
      <c r="R713" s="3" t="str" cm="1">
        <f t="array" ref="R713" xml:space="preserve"> _xlfn.IFS(Sales[[#This Row],[Current Upsell $]]=0," ",Sales[[#This Row],[Current Upsell $]]&gt;=400,"high",Sales[[#This Row],[Current Upsell $]]&gt;=100,"medium",Sales[[#This Row],[Current Upsell $]]&lt;100,"low")</f>
        <v xml:space="preserve"> </v>
      </c>
      <c r="S713" s="3" t="str">
        <f xml:space="preserve"> IF(Sales[[#This Row],[Current Upsell $]]&gt;0,_xlfn.CONCAT(Sales[[#This Row],[Subscription Type]],"  ",Sales[[#This Row],[Upsell Priority]],"  ",TEXT(Sales[[#This Row],[Current Upsell $]],"$#"))," ")</f>
        <v xml:space="preserve"> </v>
      </c>
      <c r="T713" s="3"/>
      <c r="U713" s="1"/>
    </row>
    <row r="714" spans="1:21" x14ac:dyDescent="0.3">
      <c r="A714">
        <v>100060</v>
      </c>
      <c r="B714" t="s">
        <v>1</v>
      </c>
      <c r="D714" s="1"/>
      <c r="E714" s="1"/>
      <c r="F714" s="3">
        <v>31</v>
      </c>
      <c r="G714" s="3">
        <v>35</v>
      </c>
      <c r="H714" s="1">
        <v>44013</v>
      </c>
      <c r="I714" s="1">
        <v>44378</v>
      </c>
      <c r="J714">
        <v>12</v>
      </c>
      <c r="K714">
        <v>0</v>
      </c>
      <c r="L714" s="1">
        <v>44287</v>
      </c>
      <c r="M714" s="3">
        <f>IF(Sales[[#This Row],[Sales Amount]] = 0, 0,N714 / F714)</f>
        <v>25</v>
      </c>
      <c r="N714" s="3">
        <v>775</v>
      </c>
      <c r="O714" s="3" t="str" cm="1">
        <f t="array" ref="O714" xml:space="preserve"> _xlfn.SWITCH(Sales[[#This Row],[Subscription Type]],"Basic", "10",,"Premium","10","Business","25","Enterprise","27")</f>
        <v>27</v>
      </c>
      <c r="P714" s="3">
        <f xml:space="preserve"> IF(Sales[[#This Row],[Number of Users]]-Sales[[#This Row],[Licenses Bought]] &gt; 0,Sales[[#This Row],[Number of Users]]-Sales[[#This Row],[Licenses Bought]],0)</f>
        <v>4</v>
      </c>
      <c r="Q714" s="3">
        <f>IF(Sales[[#This Row],[Sales Month]]=MAX(Sales[Sales Month]),Sales[[#This Row],[Upsell $ Per Non-Paying User]]*Sales[[#This Row],[Non-Paying Users]],0)</f>
        <v>0</v>
      </c>
      <c r="R714" s="3" t="str" cm="1">
        <f t="array" ref="R714" xml:space="preserve"> _xlfn.IFS(Sales[[#This Row],[Current Upsell $]]=0," ",Sales[[#This Row],[Current Upsell $]]&gt;=400,"high",Sales[[#This Row],[Current Upsell $]]&gt;=100,"medium",Sales[[#This Row],[Current Upsell $]]&lt;100,"low")</f>
        <v xml:space="preserve"> </v>
      </c>
      <c r="S714" s="3" t="str">
        <f xml:space="preserve"> IF(Sales[[#This Row],[Current Upsell $]]&gt;0,_xlfn.CONCAT(Sales[[#This Row],[Subscription Type]],"  ",Sales[[#This Row],[Upsell Priority]],"  ",TEXT(Sales[[#This Row],[Current Upsell $]],"$#"))," ")</f>
        <v xml:space="preserve"> </v>
      </c>
      <c r="T714" s="3"/>
      <c r="U714" s="1"/>
    </row>
    <row r="715" spans="1:21" x14ac:dyDescent="0.3">
      <c r="A715">
        <v>100060</v>
      </c>
      <c r="B715" t="s">
        <v>1</v>
      </c>
      <c r="D715" s="1"/>
      <c r="E715" s="1"/>
      <c r="F715" s="3">
        <v>31</v>
      </c>
      <c r="G715" s="3">
        <v>39</v>
      </c>
      <c r="H715" s="1">
        <v>44013</v>
      </c>
      <c r="I715" s="1">
        <v>44378</v>
      </c>
      <c r="J715">
        <v>12</v>
      </c>
      <c r="K715">
        <v>0</v>
      </c>
      <c r="L715" s="1">
        <v>44317</v>
      </c>
      <c r="M715" s="3">
        <f>IF(Sales[[#This Row],[Sales Amount]] = 0, 0,N715 / F715)</f>
        <v>25</v>
      </c>
      <c r="N715" s="3">
        <v>775</v>
      </c>
      <c r="O715" s="3" t="str" cm="1">
        <f t="array" ref="O715" xml:space="preserve"> _xlfn.SWITCH(Sales[[#This Row],[Subscription Type]],"Basic", "10",,"Premium","10","Business","25","Enterprise","27")</f>
        <v>27</v>
      </c>
      <c r="P715" s="3">
        <f xml:space="preserve"> IF(Sales[[#This Row],[Number of Users]]-Sales[[#This Row],[Licenses Bought]] &gt; 0,Sales[[#This Row],[Number of Users]]-Sales[[#This Row],[Licenses Bought]],0)</f>
        <v>8</v>
      </c>
      <c r="Q715" s="3">
        <f>IF(Sales[[#This Row],[Sales Month]]=MAX(Sales[Sales Month]),Sales[[#This Row],[Upsell $ Per Non-Paying User]]*Sales[[#This Row],[Non-Paying Users]],0)</f>
        <v>0</v>
      </c>
      <c r="R715" s="3" t="str" cm="1">
        <f t="array" ref="R715" xml:space="preserve"> _xlfn.IFS(Sales[[#This Row],[Current Upsell $]]=0," ",Sales[[#This Row],[Current Upsell $]]&gt;=400,"high",Sales[[#This Row],[Current Upsell $]]&gt;=100,"medium",Sales[[#This Row],[Current Upsell $]]&lt;100,"low")</f>
        <v xml:space="preserve"> </v>
      </c>
      <c r="S715" s="3" t="str">
        <f xml:space="preserve"> IF(Sales[[#This Row],[Current Upsell $]]&gt;0,_xlfn.CONCAT(Sales[[#This Row],[Subscription Type]],"  ",Sales[[#This Row],[Upsell Priority]],"  ",TEXT(Sales[[#This Row],[Current Upsell $]],"$#"))," ")</f>
        <v xml:space="preserve"> </v>
      </c>
      <c r="T715" s="3"/>
      <c r="U715" s="1"/>
    </row>
    <row r="716" spans="1:21" x14ac:dyDescent="0.3">
      <c r="A716">
        <v>100060</v>
      </c>
      <c r="B716" t="s">
        <v>1</v>
      </c>
      <c r="D716" s="1"/>
      <c r="E716" s="1"/>
      <c r="F716" s="3">
        <v>31</v>
      </c>
      <c r="G716" s="3">
        <v>48</v>
      </c>
      <c r="H716" s="1">
        <v>44013</v>
      </c>
      <c r="I716" s="1">
        <v>44378</v>
      </c>
      <c r="J716">
        <v>12</v>
      </c>
      <c r="K716">
        <v>0</v>
      </c>
      <c r="L716" s="1">
        <v>44348</v>
      </c>
      <c r="M716" s="3">
        <f>IF(Sales[[#This Row],[Sales Amount]] = 0, 0,N716 / F716)</f>
        <v>25</v>
      </c>
      <c r="N716" s="3">
        <v>775</v>
      </c>
      <c r="O716" s="3" t="str" cm="1">
        <f t="array" ref="O716" xml:space="preserve"> _xlfn.SWITCH(Sales[[#This Row],[Subscription Type]],"Basic", "10",,"Premium","10","Business","25","Enterprise","27")</f>
        <v>27</v>
      </c>
      <c r="P716" s="3">
        <f xml:space="preserve"> IF(Sales[[#This Row],[Number of Users]]-Sales[[#This Row],[Licenses Bought]] &gt; 0,Sales[[#This Row],[Number of Users]]-Sales[[#This Row],[Licenses Bought]],0)</f>
        <v>17</v>
      </c>
      <c r="Q716" s="3">
        <f>IF(Sales[[#This Row],[Sales Month]]=MAX(Sales[Sales Month]),Sales[[#This Row],[Upsell $ Per Non-Paying User]]*Sales[[#This Row],[Non-Paying Users]],0)</f>
        <v>459</v>
      </c>
      <c r="R716" s="3" t="str" cm="1">
        <f t="array" ref="R716" xml:space="preserve"> _xlfn.IFS(Sales[[#This Row],[Current Upsell $]]=0," ",Sales[[#This Row],[Current Upsell $]]&gt;=400,"high",Sales[[#This Row],[Current Upsell $]]&gt;=100,"medium",Sales[[#This Row],[Current Upsell $]]&lt;100,"low")</f>
        <v>high</v>
      </c>
      <c r="S716" s="3" t="str">
        <f xml:space="preserve"> IF(Sales[[#This Row],[Current Upsell $]]&gt;0,_xlfn.CONCAT(Sales[[#This Row],[Subscription Type]],"  ",Sales[[#This Row],[Upsell Priority]],"  ",TEXT(Sales[[#This Row],[Current Upsell $]],"$#"))," ")</f>
        <v>Business  high  $459</v>
      </c>
      <c r="T716" s="3"/>
      <c r="U716" s="1"/>
    </row>
    <row r="717" spans="1:21" x14ac:dyDescent="0.3">
      <c r="A717">
        <v>100061</v>
      </c>
      <c r="B717" t="s">
        <v>3</v>
      </c>
      <c r="D717" s="1"/>
      <c r="E717" s="1"/>
      <c r="F717" s="3">
        <v>0</v>
      </c>
      <c r="G717" s="3">
        <v>20</v>
      </c>
      <c r="H717" s="1">
        <v>44013</v>
      </c>
      <c r="I717" s="1">
        <v>44378</v>
      </c>
      <c r="J717">
        <v>12</v>
      </c>
      <c r="K717">
        <v>0</v>
      </c>
      <c r="L717" s="1">
        <v>44013</v>
      </c>
      <c r="M717" s="3">
        <f>IF(Sales[[#This Row],[Sales Amount]] = 0, 0,N717 / F717)</f>
        <v>0</v>
      </c>
      <c r="N717" s="3">
        <v>0</v>
      </c>
      <c r="O717" s="3" t="str" cm="1">
        <f t="array" ref="O717" xml:space="preserve"> _xlfn.SWITCH(Sales[[#This Row],[Subscription Type]],"Basic", "10",,"Premium","10","Business","25","Enterprise","27")</f>
        <v>10</v>
      </c>
      <c r="P717" s="3">
        <f xml:space="preserve"> IF(Sales[[#This Row],[Number of Users]]-Sales[[#This Row],[Licenses Bought]] &gt; 0,Sales[[#This Row],[Number of Users]]-Sales[[#This Row],[Licenses Bought]],0)</f>
        <v>20</v>
      </c>
      <c r="Q717" s="3">
        <f>IF(Sales[[#This Row],[Sales Month]]=MAX(Sales[Sales Month]),Sales[[#This Row],[Upsell $ Per Non-Paying User]]*Sales[[#This Row],[Non-Paying Users]],0)</f>
        <v>0</v>
      </c>
      <c r="R717" s="3" t="str" cm="1">
        <f t="array" ref="R717" xml:space="preserve"> _xlfn.IFS(Sales[[#This Row],[Current Upsell $]]=0," ",Sales[[#This Row],[Current Upsell $]]&gt;=400,"high",Sales[[#This Row],[Current Upsell $]]&gt;=100,"medium",Sales[[#This Row],[Current Upsell $]]&lt;100,"low")</f>
        <v xml:space="preserve"> </v>
      </c>
      <c r="S717" s="3" t="str">
        <f xml:space="preserve"> IF(Sales[[#This Row],[Current Upsell $]]&gt;0,_xlfn.CONCAT(Sales[[#This Row],[Subscription Type]],"  ",Sales[[#This Row],[Upsell Priority]],"  ",TEXT(Sales[[#This Row],[Current Upsell $]],"$#"))," ")</f>
        <v xml:space="preserve"> </v>
      </c>
      <c r="T717" s="3"/>
      <c r="U717" s="1"/>
    </row>
    <row r="718" spans="1:21" x14ac:dyDescent="0.3">
      <c r="A718">
        <v>100061</v>
      </c>
      <c r="B718" t="s">
        <v>0</v>
      </c>
      <c r="D718" s="1"/>
      <c r="E718" s="1"/>
      <c r="F718" s="3">
        <v>9</v>
      </c>
      <c r="G718" s="3">
        <v>23</v>
      </c>
      <c r="H718" s="1">
        <v>44013</v>
      </c>
      <c r="I718" s="1">
        <v>44378</v>
      </c>
      <c r="J718">
        <v>12</v>
      </c>
      <c r="K718">
        <v>0</v>
      </c>
      <c r="L718" s="1">
        <v>44044</v>
      </c>
      <c r="M718" s="3">
        <f>IF(Sales[[#This Row],[Sales Amount]] = 0, 0,N718 / F718)</f>
        <v>10</v>
      </c>
      <c r="N718" s="3">
        <v>90</v>
      </c>
      <c r="O718" s="3" t="str" cm="1">
        <f t="array" ref="O718" xml:space="preserve"> _xlfn.SWITCH(Sales[[#This Row],[Subscription Type]],"Basic", "10",,"Premium","10","Business","25","Enterprise","27")</f>
        <v>27</v>
      </c>
      <c r="P718" s="3">
        <f xml:space="preserve"> IF(Sales[[#This Row],[Number of Users]]-Sales[[#This Row],[Licenses Bought]] &gt; 0,Sales[[#This Row],[Number of Users]]-Sales[[#This Row],[Licenses Bought]],0)</f>
        <v>14</v>
      </c>
      <c r="Q718" s="3">
        <f>IF(Sales[[#This Row],[Sales Month]]=MAX(Sales[Sales Month]),Sales[[#This Row],[Upsell $ Per Non-Paying User]]*Sales[[#This Row],[Non-Paying Users]],0)</f>
        <v>0</v>
      </c>
      <c r="R718" s="3" t="str" cm="1">
        <f t="array" ref="R718" xml:space="preserve"> _xlfn.IFS(Sales[[#This Row],[Current Upsell $]]=0," ",Sales[[#This Row],[Current Upsell $]]&gt;=400,"high",Sales[[#This Row],[Current Upsell $]]&gt;=100,"medium",Sales[[#This Row],[Current Upsell $]]&lt;100,"low")</f>
        <v xml:space="preserve"> </v>
      </c>
      <c r="S718" s="3" t="str">
        <f xml:space="preserve"> IF(Sales[[#This Row],[Current Upsell $]]&gt;0,_xlfn.CONCAT(Sales[[#This Row],[Subscription Type]],"  ",Sales[[#This Row],[Upsell Priority]],"  ",TEXT(Sales[[#This Row],[Current Upsell $]],"$#"))," ")</f>
        <v xml:space="preserve"> </v>
      </c>
      <c r="T718" s="3"/>
      <c r="U718" s="1"/>
    </row>
    <row r="719" spans="1:21" x14ac:dyDescent="0.3">
      <c r="A719">
        <v>100061</v>
      </c>
      <c r="B719" t="s">
        <v>0</v>
      </c>
      <c r="D719" s="1"/>
      <c r="E719" s="1"/>
      <c r="F719" s="3">
        <v>16</v>
      </c>
      <c r="G719" s="3">
        <v>21</v>
      </c>
      <c r="H719" s="1">
        <v>44013</v>
      </c>
      <c r="I719" s="1">
        <v>44378</v>
      </c>
      <c r="J719">
        <v>12</v>
      </c>
      <c r="K719">
        <v>0</v>
      </c>
      <c r="L719" s="1">
        <v>44075</v>
      </c>
      <c r="M719" s="3">
        <f>IF(Sales[[#This Row],[Sales Amount]] = 0, 0,N719 / F719)</f>
        <v>10</v>
      </c>
      <c r="N719" s="3">
        <v>160</v>
      </c>
      <c r="O719" s="3" t="str" cm="1">
        <f t="array" ref="O719" xml:space="preserve"> _xlfn.SWITCH(Sales[[#This Row],[Subscription Type]],"Basic", "10",,"Premium","10","Business","25","Enterprise","27")</f>
        <v>27</v>
      </c>
      <c r="P719" s="3">
        <f xml:space="preserve"> IF(Sales[[#This Row],[Number of Users]]-Sales[[#This Row],[Licenses Bought]] &gt; 0,Sales[[#This Row],[Number of Users]]-Sales[[#This Row],[Licenses Bought]],0)</f>
        <v>5</v>
      </c>
      <c r="Q719" s="3">
        <f>IF(Sales[[#This Row],[Sales Month]]=MAX(Sales[Sales Month]),Sales[[#This Row],[Upsell $ Per Non-Paying User]]*Sales[[#This Row],[Non-Paying Users]],0)</f>
        <v>0</v>
      </c>
      <c r="R719" s="3" t="str" cm="1">
        <f t="array" ref="R719" xml:space="preserve"> _xlfn.IFS(Sales[[#This Row],[Current Upsell $]]=0," ",Sales[[#This Row],[Current Upsell $]]&gt;=400,"high",Sales[[#This Row],[Current Upsell $]]&gt;=100,"medium",Sales[[#This Row],[Current Upsell $]]&lt;100,"low")</f>
        <v xml:space="preserve"> </v>
      </c>
      <c r="S719" s="3" t="str">
        <f xml:space="preserve"> IF(Sales[[#This Row],[Current Upsell $]]&gt;0,_xlfn.CONCAT(Sales[[#This Row],[Subscription Type]],"  ",Sales[[#This Row],[Upsell Priority]],"  ",TEXT(Sales[[#This Row],[Current Upsell $]],"$#"))," ")</f>
        <v xml:space="preserve"> </v>
      </c>
      <c r="T719" s="3"/>
      <c r="U719" s="1"/>
    </row>
    <row r="720" spans="1:21" x14ac:dyDescent="0.3">
      <c r="A720">
        <v>100061</v>
      </c>
      <c r="B720" t="s">
        <v>0</v>
      </c>
      <c r="D720" s="1"/>
      <c r="E720" s="1"/>
      <c r="F720" s="3">
        <v>13</v>
      </c>
      <c r="G720" s="3">
        <v>18</v>
      </c>
      <c r="H720" s="1">
        <v>44013</v>
      </c>
      <c r="I720" s="1">
        <v>44378</v>
      </c>
      <c r="J720">
        <v>12</v>
      </c>
      <c r="K720">
        <v>0</v>
      </c>
      <c r="L720" s="1">
        <v>44105</v>
      </c>
      <c r="M720" s="3">
        <f>IF(Sales[[#This Row],[Sales Amount]] = 0, 0,N720 / F720)</f>
        <v>10</v>
      </c>
      <c r="N720" s="3">
        <v>130</v>
      </c>
      <c r="O720" s="3" t="str" cm="1">
        <f t="array" ref="O720" xml:space="preserve"> _xlfn.SWITCH(Sales[[#This Row],[Subscription Type]],"Basic", "10",,"Premium","10","Business","25","Enterprise","27")</f>
        <v>27</v>
      </c>
      <c r="P720" s="3">
        <f xml:space="preserve"> IF(Sales[[#This Row],[Number of Users]]-Sales[[#This Row],[Licenses Bought]] &gt; 0,Sales[[#This Row],[Number of Users]]-Sales[[#This Row],[Licenses Bought]],0)</f>
        <v>5</v>
      </c>
      <c r="Q720" s="3">
        <f>IF(Sales[[#This Row],[Sales Month]]=MAX(Sales[Sales Month]),Sales[[#This Row],[Upsell $ Per Non-Paying User]]*Sales[[#This Row],[Non-Paying Users]],0)</f>
        <v>0</v>
      </c>
      <c r="R720" s="3" t="str" cm="1">
        <f t="array" ref="R720" xml:space="preserve"> _xlfn.IFS(Sales[[#This Row],[Current Upsell $]]=0," ",Sales[[#This Row],[Current Upsell $]]&gt;=400,"high",Sales[[#This Row],[Current Upsell $]]&gt;=100,"medium",Sales[[#This Row],[Current Upsell $]]&lt;100,"low")</f>
        <v xml:space="preserve"> </v>
      </c>
      <c r="S720" s="3" t="str">
        <f xml:space="preserve"> IF(Sales[[#This Row],[Current Upsell $]]&gt;0,_xlfn.CONCAT(Sales[[#This Row],[Subscription Type]],"  ",Sales[[#This Row],[Upsell Priority]],"  ",TEXT(Sales[[#This Row],[Current Upsell $]],"$#"))," ")</f>
        <v xml:space="preserve"> </v>
      </c>
      <c r="T720" s="3"/>
      <c r="U720" s="1"/>
    </row>
    <row r="721" spans="1:21" x14ac:dyDescent="0.3">
      <c r="A721">
        <v>100061</v>
      </c>
      <c r="B721" t="s">
        <v>0</v>
      </c>
      <c r="D721" s="1"/>
      <c r="E721" s="1"/>
      <c r="F721" s="3">
        <v>16</v>
      </c>
      <c r="G721" s="3">
        <v>20</v>
      </c>
      <c r="H721" s="1">
        <v>44013</v>
      </c>
      <c r="I721" s="1">
        <v>44378</v>
      </c>
      <c r="J721">
        <v>12</v>
      </c>
      <c r="K721">
        <v>0</v>
      </c>
      <c r="L721" s="1">
        <v>44136</v>
      </c>
      <c r="M721" s="3">
        <f>IF(Sales[[#This Row],[Sales Amount]] = 0, 0,N721 / F721)</f>
        <v>10</v>
      </c>
      <c r="N721" s="3">
        <v>160</v>
      </c>
      <c r="O721" s="3" t="str" cm="1">
        <f t="array" ref="O721" xml:space="preserve"> _xlfn.SWITCH(Sales[[#This Row],[Subscription Type]],"Basic", "10",,"Premium","10","Business","25","Enterprise","27")</f>
        <v>27</v>
      </c>
      <c r="P721" s="3">
        <f xml:space="preserve"> IF(Sales[[#This Row],[Number of Users]]-Sales[[#This Row],[Licenses Bought]] &gt; 0,Sales[[#This Row],[Number of Users]]-Sales[[#This Row],[Licenses Bought]],0)</f>
        <v>4</v>
      </c>
      <c r="Q721" s="3">
        <f>IF(Sales[[#This Row],[Sales Month]]=MAX(Sales[Sales Month]),Sales[[#This Row],[Upsell $ Per Non-Paying User]]*Sales[[#This Row],[Non-Paying Users]],0)</f>
        <v>0</v>
      </c>
      <c r="R721" s="3" t="str" cm="1">
        <f t="array" ref="R721" xml:space="preserve"> _xlfn.IFS(Sales[[#This Row],[Current Upsell $]]=0," ",Sales[[#This Row],[Current Upsell $]]&gt;=400,"high",Sales[[#This Row],[Current Upsell $]]&gt;=100,"medium",Sales[[#This Row],[Current Upsell $]]&lt;100,"low")</f>
        <v xml:space="preserve"> </v>
      </c>
      <c r="S721" s="3" t="str">
        <f xml:space="preserve"> IF(Sales[[#This Row],[Current Upsell $]]&gt;0,_xlfn.CONCAT(Sales[[#This Row],[Subscription Type]],"  ",Sales[[#This Row],[Upsell Priority]],"  ",TEXT(Sales[[#This Row],[Current Upsell $]],"$#"))," ")</f>
        <v xml:space="preserve"> </v>
      </c>
      <c r="T721" s="3"/>
      <c r="U721" s="1"/>
    </row>
    <row r="722" spans="1:21" x14ac:dyDescent="0.3">
      <c r="A722">
        <v>100061</v>
      </c>
      <c r="B722" t="s">
        <v>0</v>
      </c>
      <c r="D722" s="1"/>
      <c r="E722" s="1"/>
      <c r="F722" s="3">
        <v>16</v>
      </c>
      <c r="G722" s="3">
        <v>24</v>
      </c>
      <c r="H722" s="1">
        <v>44013</v>
      </c>
      <c r="I722" s="1">
        <v>44378</v>
      </c>
      <c r="J722">
        <v>12</v>
      </c>
      <c r="K722">
        <v>0</v>
      </c>
      <c r="L722" s="1">
        <v>44166</v>
      </c>
      <c r="M722" s="3">
        <f>IF(Sales[[#This Row],[Sales Amount]] = 0, 0,N722 / F722)</f>
        <v>10</v>
      </c>
      <c r="N722" s="3">
        <v>160</v>
      </c>
      <c r="O722" s="3" t="str" cm="1">
        <f t="array" ref="O722" xml:space="preserve"> _xlfn.SWITCH(Sales[[#This Row],[Subscription Type]],"Basic", "10",,"Premium","10","Business","25","Enterprise","27")</f>
        <v>27</v>
      </c>
      <c r="P722" s="3">
        <f xml:space="preserve"> IF(Sales[[#This Row],[Number of Users]]-Sales[[#This Row],[Licenses Bought]] &gt; 0,Sales[[#This Row],[Number of Users]]-Sales[[#This Row],[Licenses Bought]],0)</f>
        <v>8</v>
      </c>
      <c r="Q722" s="3">
        <f>IF(Sales[[#This Row],[Sales Month]]=MAX(Sales[Sales Month]),Sales[[#This Row],[Upsell $ Per Non-Paying User]]*Sales[[#This Row],[Non-Paying Users]],0)</f>
        <v>0</v>
      </c>
      <c r="R722" s="3" t="str" cm="1">
        <f t="array" ref="R722" xml:space="preserve"> _xlfn.IFS(Sales[[#This Row],[Current Upsell $]]=0," ",Sales[[#This Row],[Current Upsell $]]&gt;=400,"high",Sales[[#This Row],[Current Upsell $]]&gt;=100,"medium",Sales[[#This Row],[Current Upsell $]]&lt;100,"low")</f>
        <v xml:space="preserve"> </v>
      </c>
      <c r="S722" s="3" t="str">
        <f xml:space="preserve"> IF(Sales[[#This Row],[Current Upsell $]]&gt;0,_xlfn.CONCAT(Sales[[#This Row],[Subscription Type]],"  ",Sales[[#This Row],[Upsell Priority]],"  ",TEXT(Sales[[#This Row],[Current Upsell $]],"$#"))," ")</f>
        <v xml:space="preserve"> </v>
      </c>
      <c r="T722" s="3"/>
      <c r="U722" s="1"/>
    </row>
    <row r="723" spans="1:21" x14ac:dyDescent="0.3">
      <c r="A723">
        <v>100061</v>
      </c>
      <c r="B723" t="s">
        <v>0</v>
      </c>
      <c r="D723" s="1"/>
      <c r="E723" s="1"/>
      <c r="F723" s="3">
        <v>16</v>
      </c>
      <c r="G723" s="3">
        <v>17</v>
      </c>
      <c r="H723" s="1">
        <v>44013</v>
      </c>
      <c r="I723" s="1">
        <v>44378</v>
      </c>
      <c r="J723">
        <v>12</v>
      </c>
      <c r="K723">
        <v>0</v>
      </c>
      <c r="L723" s="1">
        <v>44197</v>
      </c>
      <c r="M723" s="3">
        <f>IF(Sales[[#This Row],[Sales Amount]] = 0, 0,N723 / F723)</f>
        <v>10</v>
      </c>
      <c r="N723" s="3">
        <v>160</v>
      </c>
      <c r="O723" s="3" t="str" cm="1">
        <f t="array" ref="O723" xml:space="preserve"> _xlfn.SWITCH(Sales[[#This Row],[Subscription Type]],"Basic", "10",,"Premium","10","Business","25","Enterprise","27")</f>
        <v>27</v>
      </c>
      <c r="P723" s="3">
        <f xml:space="preserve"> IF(Sales[[#This Row],[Number of Users]]-Sales[[#This Row],[Licenses Bought]] &gt; 0,Sales[[#This Row],[Number of Users]]-Sales[[#This Row],[Licenses Bought]],0)</f>
        <v>1</v>
      </c>
      <c r="Q723" s="3">
        <f>IF(Sales[[#This Row],[Sales Month]]=MAX(Sales[Sales Month]),Sales[[#This Row],[Upsell $ Per Non-Paying User]]*Sales[[#This Row],[Non-Paying Users]],0)</f>
        <v>0</v>
      </c>
      <c r="R723" s="3" t="str" cm="1">
        <f t="array" ref="R723" xml:space="preserve"> _xlfn.IFS(Sales[[#This Row],[Current Upsell $]]=0," ",Sales[[#This Row],[Current Upsell $]]&gt;=400,"high",Sales[[#This Row],[Current Upsell $]]&gt;=100,"medium",Sales[[#This Row],[Current Upsell $]]&lt;100,"low")</f>
        <v xml:space="preserve"> </v>
      </c>
      <c r="S723" s="3" t="str">
        <f xml:space="preserve"> IF(Sales[[#This Row],[Current Upsell $]]&gt;0,_xlfn.CONCAT(Sales[[#This Row],[Subscription Type]],"  ",Sales[[#This Row],[Upsell Priority]],"  ",TEXT(Sales[[#This Row],[Current Upsell $]],"$#"))," ")</f>
        <v xml:space="preserve"> </v>
      </c>
      <c r="T723" s="3"/>
      <c r="U723" s="1"/>
    </row>
    <row r="724" spans="1:21" x14ac:dyDescent="0.3">
      <c r="A724">
        <v>100061</v>
      </c>
      <c r="B724" t="s">
        <v>0</v>
      </c>
      <c r="D724" s="1"/>
      <c r="E724" s="1"/>
      <c r="F724" s="3">
        <v>16</v>
      </c>
      <c r="G724" s="3">
        <v>19</v>
      </c>
      <c r="H724" s="1">
        <v>44013</v>
      </c>
      <c r="I724" s="1">
        <v>44378</v>
      </c>
      <c r="J724">
        <v>12</v>
      </c>
      <c r="K724">
        <v>0</v>
      </c>
      <c r="L724" s="1">
        <v>44228</v>
      </c>
      <c r="M724" s="3">
        <f>IF(Sales[[#This Row],[Sales Amount]] = 0, 0,N724 / F724)</f>
        <v>10</v>
      </c>
      <c r="N724" s="3">
        <v>160</v>
      </c>
      <c r="O724" s="3" t="str" cm="1">
        <f t="array" ref="O724" xml:space="preserve"> _xlfn.SWITCH(Sales[[#This Row],[Subscription Type]],"Basic", "10",,"Premium","10","Business","25","Enterprise","27")</f>
        <v>27</v>
      </c>
      <c r="P724" s="3">
        <f xml:space="preserve"> IF(Sales[[#This Row],[Number of Users]]-Sales[[#This Row],[Licenses Bought]] &gt; 0,Sales[[#This Row],[Number of Users]]-Sales[[#This Row],[Licenses Bought]],0)</f>
        <v>3</v>
      </c>
      <c r="Q724" s="3">
        <f>IF(Sales[[#This Row],[Sales Month]]=MAX(Sales[Sales Month]),Sales[[#This Row],[Upsell $ Per Non-Paying User]]*Sales[[#This Row],[Non-Paying Users]],0)</f>
        <v>0</v>
      </c>
      <c r="R724" s="3" t="str" cm="1">
        <f t="array" ref="R724" xml:space="preserve"> _xlfn.IFS(Sales[[#This Row],[Current Upsell $]]=0," ",Sales[[#This Row],[Current Upsell $]]&gt;=400,"high",Sales[[#This Row],[Current Upsell $]]&gt;=100,"medium",Sales[[#This Row],[Current Upsell $]]&lt;100,"low")</f>
        <v xml:space="preserve"> </v>
      </c>
      <c r="S724" s="3" t="str">
        <f xml:space="preserve"> IF(Sales[[#This Row],[Current Upsell $]]&gt;0,_xlfn.CONCAT(Sales[[#This Row],[Subscription Type]],"  ",Sales[[#This Row],[Upsell Priority]],"  ",TEXT(Sales[[#This Row],[Current Upsell $]],"$#"))," ")</f>
        <v xml:space="preserve"> </v>
      </c>
      <c r="T724" s="3"/>
      <c r="U724" s="1"/>
    </row>
    <row r="725" spans="1:21" x14ac:dyDescent="0.3">
      <c r="A725">
        <v>100061</v>
      </c>
      <c r="B725" t="s">
        <v>0</v>
      </c>
      <c r="D725" s="1"/>
      <c r="E725" s="1"/>
      <c r="F725" s="3">
        <v>16</v>
      </c>
      <c r="G725" s="3">
        <v>22</v>
      </c>
      <c r="H725" s="1">
        <v>44013</v>
      </c>
      <c r="I725" s="1">
        <v>44378</v>
      </c>
      <c r="J725">
        <v>12</v>
      </c>
      <c r="K725">
        <v>0</v>
      </c>
      <c r="L725" s="1">
        <v>44256</v>
      </c>
      <c r="M725" s="3">
        <f>IF(Sales[[#This Row],[Sales Amount]] = 0, 0,N725 / F725)</f>
        <v>10</v>
      </c>
      <c r="N725" s="3">
        <v>160</v>
      </c>
      <c r="O725" s="3" t="str" cm="1">
        <f t="array" ref="O725" xml:space="preserve"> _xlfn.SWITCH(Sales[[#This Row],[Subscription Type]],"Basic", "10",,"Premium","10","Business","25","Enterprise","27")</f>
        <v>27</v>
      </c>
      <c r="P725" s="3">
        <f xml:space="preserve"> IF(Sales[[#This Row],[Number of Users]]-Sales[[#This Row],[Licenses Bought]] &gt; 0,Sales[[#This Row],[Number of Users]]-Sales[[#This Row],[Licenses Bought]],0)</f>
        <v>6</v>
      </c>
      <c r="Q725" s="3">
        <f>IF(Sales[[#This Row],[Sales Month]]=MAX(Sales[Sales Month]),Sales[[#This Row],[Upsell $ Per Non-Paying User]]*Sales[[#This Row],[Non-Paying Users]],0)</f>
        <v>0</v>
      </c>
      <c r="R725" s="3" t="str" cm="1">
        <f t="array" ref="R725" xml:space="preserve"> _xlfn.IFS(Sales[[#This Row],[Current Upsell $]]=0," ",Sales[[#This Row],[Current Upsell $]]&gt;=400,"high",Sales[[#This Row],[Current Upsell $]]&gt;=100,"medium",Sales[[#This Row],[Current Upsell $]]&lt;100,"low")</f>
        <v xml:space="preserve"> </v>
      </c>
      <c r="S725" s="3" t="str">
        <f xml:space="preserve"> IF(Sales[[#This Row],[Current Upsell $]]&gt;0,_xlfn.CONCAT(Sales[[#This Row],[Subscription Type]],"  ",Sales[[#This Row],[Upsell Priority]],"  ",TEXT(Sales[[#This Row],[Current Upsell $]],"$#"))," ")</f>
        <v xml:space="preserve"> </v>
      </c>
      <c r="T725" s="3"/>
      <c r="U725" s="1"/>
    </row>
    <row r="726" spans="1:21" x14ac:dyDescent="0.3">
      <c r="A726">
        <v>100061</v>
      </c>
      <c r="B726" t="s">
        <v>0</v>
      </c>
      <c r="D726" s="1"/>
      <c r="E726" s="1"/>
      <c r="F726" s="3">
        <v>16</v>
      </c>
      <c r="G726" s="3">
        <v>15</v>
      </c>
      <c r="H726" s="1">
        <v>44013</v>
      </c>
      <c r="I726" s="1">
        <v>44378</v>
      </c>
      <c r="J726">
        <v>12</v>
      </c>
      <c r="K726">
        <v>0</v>
      </c>
      <c r="L726" s="1">
        <v>44287</v>
      </c>
      <c r="M726" s="3">
        <f>IF(Sales[[#This Row],[Sales Amount]] = 0, 0,N726 / F726)</f>
        <v>10</v>
      </c>
      <c r="N726" s="3">
        <v>160</v>
      </c>
      <c r="O726" s="3" t="str" cm="1">
        <f t="array" ref="O726" xml:space="preserve"> _xlfn.SWITCH(Sales[[#This Row],[Subscription Type]],"Basic", "10",,"Premium","10","Business","25","Enterprise","27")</f>
        <v>27</v>
      </c>
      <c r="P726" s="3">
        <f xml:space="preserve"> IF(Sales[[#This Row],[Number of Users]]-Sales[[#This Row],[Licenses Bought]] &gt; 0,Sales[[#This Row],[Number of Users]]-Sales[[#This Row],[Licenses Bought]],0)</f>
        <v>0</v>
      </c>
      <c r="Q726" s="3">
        <f>IF(Sales[[#This Row],[Sales Month]]=MAX(Sales[Sales Month]),Sales[[#This Row],[Upsell $ Per Non-Paying User]]*Sales[[#This Row],[Non-Paying Users]],0)</f>
        <v>0</v>
      </c>
      <c r="R726" s="3" t="str" cm="1">
        <f t="array" ref="R726" xml:space="preserve"> _xlfn.IFS(Sales[[#This Row],[Current Upsell $]]=0," ",Sales[[#This Row],[Current Upsell $]]&gt;=400,"high",Sales[[#This Row],[Current Upsell $]]&gt;=100,"medium",Sales[[#This Row],[Current Upsell $]]&lt;100,"low")</f>
        <v xml:space="preserve"> </v>
      </c>
      <c r="S726" s="3" t="str">
        <f xml:space="preserve"> IF(Sales[[#This Row],[Current Upsell $]]&gt;0,_xlfn.CONCAT(Sales[[#This Row],[Subscription Type]],"  ",Sales[[#This Row],[Upsell Priority]],"  ",TEXT(Sales[[#This Row],[Current Upsell $]],"$#"))," ")</f>
        <v xml:space="preserve"> </v>
      </c>
      <c r="T726" s="3"/>
      <c r="U726" s="1"/>
    </row>
    <row r="727" spans="1:21" x14ac:dyDescent="0.3">
      <c r="A727">
        <v>100061</v>
      </c>
      <c r="B727" t="s">
        <v>0</v>
      </c>
      <c r="D727" s="1"/>
      <c r="E727" s="1"/>
      <c r="F727" s="3">
        <v>16</v>
      </c>
      <c r="G727" s="3">
        <v>19</v>
      </c>
      <c r="H727" s="1">
        <v>44013</v>
      </c>
      <c r="I727" s="1">
        <v>44378</v>
      </c>
      <c r="J727">
        <v>12</v>
      </c>
      <c r="K727">
        <v>0</v>
      </c>
      <c r="L727" s="1">
        <v>44317</v>
      </c>
      <c r="M727" s="3">
        <f>IF(Sales[[#This Row],[Sales Amount]] = 0, 0,N727 / F727)</f>
        <v>10</v>
      </c>
      <c r="N727" s="3">
        <v>160</v>
      </c>
      <c r="O727" s="3" t="str" cm="1">
        <f t="array" ref="O727" xml:space="preserve"> _xlfn.SWITCH(Sales[[#This Row],[Subscription Type]],"Basic", "10",,"Premium","10","Business","25","Enterprise","27")</f>
        <v>27</v>
      </c>
      <c r="P727" s="3">
        <f xml:space="preserve"> IF(Sales[[#This Row],[Number of Users]]-Sales[[#This Row],[Licenses Bought]] &gt; 0,Sales[[#This Row],[Number of Users]]-Sales[[#This Row],[Licenses Bought]],0)</f>
        <v>3</v>
      </c>
      <c r="Q727" s="3">
        <f>IF(Sales[[#This Row],[Sales Month]]=MAX(Sales[Sales Month]),Sales[[#This Row],[Upsell $ Per Non-Paying User]]*Sales[[#This Row],[Non-Paying Users]],0)</f>
        <v>0</v>
      </c>
      <c r="R727" s="3" t="str" cm="1">
        <f t="array" ref="R727" xml:space="preserve"> _xlfn.IFS(Sales[[#This Row],[Current Upsell $]]=0," ",Sales[[#This Row],[Current Upsell $]]&gt;=400,"high",Sales[[#This Row],[Current Upsell $]]&gt;=100,"medium",Sales[[#This Row],[Current Upsell $]]&lt;100,"low")</f>
        <v xml:space="preserve"> </v>
      </c>
      <c r="S727" s="3" t="str">
        <f xml:space="preserve"> IF(Sales[[#This Row],[Current Upsell $]]&gt;0,_xlfn.CONCAT(Sales[[#This Row],[Subscription Type]],"  ",Sales[[#This Row],[Upsell Priority]],"  ",TEXT(Sales[[#This Row],[Current Upsell $]],"$#"))," ")</f>
        <v xml:space="preserve"> </v>
      </c>
      <c r="T727" s="3"/>
      <c r="U727" s="1"/>
    </row>
    <row r="728" spans="1:21" x14ac:dyDescent="0.3">
      <c r="A728">
        <v>100061</v>
      </c>
      <c r="B728" t="s">
        <v>0</v>
      </c>
      <c r="D728" s="1"/>
      <c r="E728" s="1"/>
      <c r="F728" s="3">
        <v>16</v>
      </c>
      <c r="G728" s="3">
        <v>19</v>
      </c>
      <c r="H728" s="1">
        <v>44013</v>
      </c>
      <c r="I728" s="1">
        <v>44378</v>
      </c>
      <c r="J728">
        <v>12</v>
      </c>
      <c r="K728">
        <v>0</v>
      </c>
      <c r="L728" s="1">
        <v>44348</v>
      </c>
      <c r="M728" s="3">
        <f>IF(Sales[[#This Row],[Sales Amount]] = 0, 0,N728 / F728)</f>
        <v>10</v>
      </c>
      <c r="N728" s="3">
        <v>160</v>
      </c>
      <c r="O728" s="3" t="str" cm="1">
        <f t="array" ref="O728" xml:space="preserve"> _xlfn.SWITCH(Sales[[#This Row],[Subscription Type]],"Basic", "10",,"Premium","10","Business","25","Enterprise","27")</f>
        <v>27</v>
      </c>
      <c r="P728" s="3">
        <f xml:space="preserve"> IF(Sales[[#This Row],[Number of Users]]-Sales[[#This Row],[Licenses Bought]] &gt; 0,Sales[[#This Row],[Number of Users]]-Sales[[#This Row],[Licenses Bought]],0)</f>
        <v>3</v>
      </c>
      <c r="Q728" s="3">
        <f>IF(Sales[[#This Row],[Sales Month]]=MAX(Sales[Sales Month]),Sales[[#This Row],[Upsell $ Per Non-Paying User]]*Sales[[#This Row],[Non-Paying Users]],0)</f>
        <v>81</v>
      </c>
      <c r="R728" s="3" t="str" cm="1">
        <f t="array" ref="R728" xml:space="preserve"> _xlfn.IFS(Sales[[#This Row],[Current Upsell $]]=0," ",Sales[[#This Row],[Current Upsell $]]&gt;=400,"high",Sales[[#This Row],[Current Upsell $]]&gt;=100,"medium",Sales[[#This Row],[Current Upsell $]]&lt;100,"low")</f>
        <v>low</v>
      </c>
      <c r="S728" s="3" t="str">
        <f xml:space="preserve"> IF(Sales[[#This Row],[Current Upsell $]]&gt;0,_xlfn.CONCAT(Sales[[#This Row],[Subscription Type]],"  ",Sales[[#This Row],[Upsell Priority]],"  ",TEXT(Sales[[#This Row],[Current Upsell $]],"$#"))," ")</f>
        <v>Premium  low  $81</v>
      </c>
      <c r="T728" s="3"/>
      <c r="U728" s="1"/>
    </row>
    <row r="729" spans="1:21" x14ac:dyDescent="0.3">
      <c r="A729">
        <v>100062</v>
      </c>
      <c r="B729" t="s">
        <v>3</v>
      </c>
      <c r="D729" s="1"/>
      <c r="E729" s="1"/>
      <c r="F729" s="3">
        <v>0</v>
      </c>
      <c r="G729" s="3">
        <v>17</v>
      </c>
      <c r="H729" s="1">
        <v>44013</v>
      </c>
      <c r="I729" s="1">
        <v>44378</v>
      </c>
      <c r="J729">
        <v>12</v>
      </c>
      <c r="K729">
        <v>0</v>
      </c>
      <c r="L729" s="1">
        <v>44013</v>
      </c>
      <c r="M729" s="3">
        <f>IF(Sales[[#This Row],[Sales Amount]] = 0, 0,N729 / F729)</f>
        <v>0</v>
      </c>
      <c r="N729" s="3">
        <v>0</v>
      </c>
      <c r="O729" s="3" t="str" cm="1">
        <f t="array" ref="O729" xml:space="preserve"> _xlfn.SWITCH(Sales[[#This Row],[Subscription Type]],"Basic", "10",,"Premium","10","Business","25","Enterprise","27")</f>
        <v>10</v>
      </c>
      <c r="P729" s="3">
        <f xml:space="preserve"> IF(Sales[[#This Row],[Number of Users]]-Sales[[#This Row],[Licenses Bought]] &gt; 0,Sales[[#This Row],[Number of Users]]-Sales[[#This Row],[Licenses Bought]],0)</f>
        <v>17</v>
      </c>
      <c r="Q729" s="3">
        <f>IF(Sales[[#This Row],[Sales Month]]=MAX(Sales[Sales Month]),Sales[[#This Row],[Upsell $ Per Non-Paying User]]*Sales[[#This Row],[Non-Paying Users]],0)</f>
        <v>0</v>
      </c>
      <c r="R729" s="3" t="str" cm="1">
        <f t="array" ref="R729" xml:space="preserve"> _xlfn.IFS(Sales[[#This Row],[Current Upsell $]]=0," ",Sales[[#This Row],[Current Upsell $]]&gt;=400,"high",Sales[[#This Row],[Current Upsell $]]&gt;=100,"medium",Sales[[#This Row],[Current Upsell $]]&lt;100,"low")</f>
        <v xml:space="preserve"> </v>
      </c>
      <c r="S729" s="3" t="str">
        <f xml:space="preserve"> IF(Sales[[#This Row],[Current Upsell $]]&gt;0,_xlfn.CONCAT(Sales[[#This Row],[Subscription Type]],"  ",Sales[[#This Row],[Upsell Priority]],"  ",TEXT(Sales[[#This Row],[Current Upsell $]],"$#"))," ")</f>
        <v xml:space="preserve"> </v>
      </c>
      <c r="T729" s="3"/>
      <c r="U729" s="1"/>
    </row>
    <row r="730" spans="1:21" x14ac:dyDescent="0.3">
      <c r="A730">
        <v>100062</v>
      </c>
      <c r="B730" t="s">
        <v>0</v>
      </c>
      <c r="D730" s="1"/>
      <c r="E730" s="1"/>
      <c r="F730" s="3">
        <v>8</v>
      </c>
      <c r="G730" s="3">
        <v>18</v>
      </c>
      <c r="H730" s="1">
        <v>44013</v>
      </c>
      <c r="I730" s="1">
        <v>44378</v>
      </c>
      <c r="J730">
        <v>12</v>
      </c>
      <c r="K730">
        <v>0</v>
      </c>
      <c r="L730" s="1">
        <v>44044</v>
      </c>
      <c r="M730" s="3">
        <f>IF(Sales[[#This Row],[Sales Amount]] = 0, 0,N730 / F730)</f>
        <v>10</v>
      </c>
      <c r="N730" s="3">
        <v>80</v>
      </c>
      <c r="O730" s="3" t="str" cm="1">
        <f t="array" ref="O730" xml:space="preserve"> _xlfn.SWITCH(Sales[[#This Row],[Subscription Type]],"Basic", "10",,"Premium","10","Business","25","Enterprise","27")</f>
        <v>27</v>
      </c>
      <c r="P730" s="3">
        <f xml:space="preserve"> IF(Sales[[#This Row],[Number of Users]]-Sales[[#This Row],[Licenses Bought]] &gt; 0,Sales[[#This Row],[Number of Users]]-Sales[[#This Row],[Licenses Bought]],0)</f>
        <v>10</v>
      </c>
      <c r="Q730" s="3">
        <f>IF(Sales[[#This Row],[Sales Month]]=MAX(Sales[Sales Month]),Sales[[#This Row],[Upsell $ Per Non-Paying User]]*Sales[[#This Row],[Non-Paying Users]],0)</f>
        <v>0</v>
      </c>
      <c r="R730" s="3" t="str" cm="1">
        <f t="array" ref="R730" xml:space="preserve"> _xlfn.IFS(Sales[[#This Row],[Current Upsell $]]=0," ",Sales[[#This Row],[Current Upsell $]]&gt;=400,"high",Sales[[#This Row],[Current Upsell $]]&gt;=100,"medium",Sales[[#This Row],[Current Upsell $]]&lt;100,"low")</f>
        <v xml:space="preserve"> </v>
      </c>
      <c r="S730" s="3" t="str">
        <f xml:space="preserve"> IF(Sales[[#This Row],[Current Upsell $]]&gt;0,_xlfn.CONCAT(Sales[[#This Row],[Subscription Type]],"  ",Sales[[#This Row],[Upsell Priority]],"  ",TEXT(Sales[[#This Row],[Current Upsell $]],"$#"))," ")</f>
        <v xml:space="preserve"> </v>
      </c>
      <c r="T730" s="3"/>
      <c r="U730" s="1"/>
    </row>
    <row r="731" spans="1:21" x14ac:dyDescent="0.3">
      <c r="A731">
        <v>100062</v>
      </c>
      <c r="B731" t="s">
        <v>0</v>
      </c>
      <c r="D731" s="1"/>
      <c r="E731" s="1"/>
      <c r="F731" s="3">
        <v>15</v>
      </c>
      <c r="G731" s="3">
        <v>19</v>
      </c>
      <c r="H731" s="1">
        <v>44013</v>
      </c>
      <c r="I731" s="1">
        <v>44378</v>
      </c>
      <c r="J731">
        <v>12</v>
      </c>
      <c r="K731">
        <v>0</v>
      </c>
      <c r="L731" s="1">
        <v>44075</v>
      </c>
      <c r="M731" s="3">
        <f>IF(Sales[[#This Row],[Sales Amount]] = 0, 0,N731 / F731)</f>
        <v>10</v>
      </c>
      <c r="N731" s="3">
        <v>150</v>
      </c>
      <c r="O731" s="3" t="str" cm="1">
        <f t="array" ref="O731" xml:space="preserve"> _xlfn.SWITCH(Sales[[#This Row],[Subscription Type]],"Basic", "10",,"Premium","10","Business","25","Enterprise","27")</f>
        <v>27</v>
      </c>
      <c r="P731" s="3">
        <f xml:space="preserve"> IF(Sales[[#This Row],[Number of Users]]-Sales[[#This Row],[Licenses Bought]] &gt; 0,Sales[[#This Row],[Number of Users]]-Sales[[#This Row],[Licenses Bought]],0)</f>
        <v>4</v>
      </c>
      <c r="Q731" s="3">
        <f>IF(Sales[[#This Row],[Sales Month]]=MAX(Sales[Sales Month]),Sales[[#This Row],[Upsell $ Per Non-Paying User]]*Sales[[#This Row],[Non-Paying Users]],0)</f>
        <v>0</v>
      </c>
      <c r="R731" s="3" t="str" cm="1">
        <f t="array" ref="R731" xml:space="preserve"> _xlfn.IFS(Sales[[#This Row],[Current Upsell $]]=0," ",Sales[[#This Row],[Current Upsell $]]&gt;=400,"high",Sales[[#This Row],[Current Upsell $]]&gt;=100,"medium",Sales[[#This Row],[Current Upsell $]]&lt;100,"low")</f>
        <v xml:space="preserve"> </v>
      </c>
      <c r="S731" s="3" t="str">
        <f xml:space="preserve"> IF(Sales[[#This Row],[Current Upsell $]]&gt;0,_xlfn.CONCAT(Sales[[#This Row],[Subscription Type]],"  ",Sales[[#This Row],[Upsell Priority]],"  ",TEXT(Sales[[#This Row],[Current Upsell $]],"$#"))," ")</f>
        <v xml:space="preserve"> </v>
      </c>
      <c r="T731" s="3"/>
      <c r="U731" s="1"/>
    </row>
    <row r="732" spans="1:21" x14ac:dyDescent="0.3">
      <c r="A732">
        <v>100062</v>
      </c>
      <c r="B732" t="s">
        <v>0</v>
      </c>
      <c r="D732" s="1"/>
      <c r="E732" s="1"/>
      <c r="F732" s="3">
        <v>15</v>
      </c>
      <c r="G732" s="3">
        <v>21</v>
      </c>
      <c r="H732" s="1">
        <v>44013</v>
      </c>
      <c r="I732" s="1">
        <v>44378</v>
      </c>
      <c r="J732">
        <v>12</v>
      </c>
      <c r="K732">
        <v>0</v>
      </c>
      <c r="L732" s="1">
        <v>44105</v>
      </c>
      <c r="M732" s="3">
        <f>IF(Sales[[#This Row],[Sales Amount]] = 0, 0,N732 / F732)</f>
        <v>10</v>
      </c>
      <c r="N732" s="3">
        <v>150</v>
      </c>
      <c r="O732" s="3" t="str" cm="1">
        <f t="array" ref="O732" xml:space="preserve"> _xlfn.SWITCH(Sales[[#This Row],[Subscription Type]],"Basic", "10",,"Premium","10","Business","25","Enterprise","27")</f>
        <v>27</v>
      </c>
      <c r="P732" s="3">
        <f xml:space="preserve"> IF(Sales[[#This Row],[Number of Users]]-Sales[[#This Row],[Licenses Bought]] &gt; 0,Sales[[#This Row],[Number of Users]]-Sales[[#This Row],[Licenses Bought]],0)</f>
        <v>6</v>
      </c>
      <c r="Q732" s="3">
        <f>IF(Sales[[#This Row],[Sales Month]]=MAX(Sales[Sales Month]),Sales[[#This Row],[Upsell $ Per Non-Paying User]]*Sales[[#This Row],[Non-Paying Users]],0)</f>
        <v>0</v>
      </c>
      <c r="R732" s="3" t="str" cm="1">
        <f t="array" ref="R732" xml:space="preserve"> _xlfn.IFS(Sales[[#This Row],[Current Upsell $]]=0," ",Sales[[#This Row],[Current Upsell $]]&gt;=400,"high",Sales[[#This Row],[Current Upsell $]]&gt;=100,"medium",Sales[[#This Row],[Current Upsell $]]&lt;100,"low")</f>
        <v xml:space="preserve"> </v>
      </c>
      <c r="S732" s="3" t="str">
        <f xml:space="preserve"> IF(Sales[[#This Row],[Current Upsell $]]&gt;0,_xlfn.CONCAT(Sales[[#This Row],[Subscription Type]],"  ",Sales[[#This Row],[Upsell Priority]],"  ",TEXT(Sales[[#This Row],[Current Upsell $]],"$#"))," ")</f>
        <v xml:space="preserve"> </v>
      </c>
      <c r="T732" s="3"/>
      <c r="U732" s="1"/>
    </row>
    <row r="733" spans="1:21" x14ac:dyDescent="0.3">
      <c r="A733">
        <v>100062</v>
      </c>
      <c r="B733" t="s">
        <v>0</v>
      </c>
      <c r="D733" s="1"/>
      <c r="E733" s="1"/>
      <c r="F733" s="3">
        <v>15</v>
      </c>
      <c r="G733" s="3">
        <v>15</v>
      </c>
      <c r="H733" s="1">
        <v>44013</v>
      </c>
      <c r="I733" s="1">
        <v>44378</v>
      </c>
      <c r="J733">
        <v>12</v>
      </c>
      <c r="K733">
        <v>0</v>
      </c>
      <c r="L733" s="1">
        <v>44136</v>
      </c>
      <c r="M733" s="3">
        <f>IF(Sales[[#This Row],[Sales Amount]] = 0, 0,N733 / F733)</f>
        <v>10</v>
      </c>
      <c r="N733" s="3">
        <v>150</v>
      </c>
      <c r="O733" s="3" t="str" cm="1">
        <f t="array" ref="O733" xml:space="preserve"> _xlfn.SWITCH(Sales[[#This Row],[Subscription Type]],"Basic", "10",,"Premium","10","Business","25","Enterprise","27")</f>
        <v>27</v>
      </c>
      <c r="P733" s="3">
        <f xml:space="preserve"> IF(Sales[[#This Row],[Number of Users]]-Sales[[#This Row],[Licenses Bought]] &gt; 0,Sales[[#This Row],[Number of Users]]-Sales[[#This Row],[Licenses Bought]],0)</f>
        <v>0</v>
      </c>
      <c r="Q733" s="3">
        <f>IF(Sales[[#This Row],[Sales Month]]=MAX(Sales[Sales Month]),Sales[[#This Row],[Upsell $ Per Non-Paying User]]*Sales[[#This Row],[Non-Paying Users]],0)</f>
        <v>0</v>
      </c>
      <c r="R733" s="3" t="str" cm="1">
        <f t="array" ref="R733" xml:space="preserve"> _xlfn.IFS(Sales[[#This Row],[Current Upsell $]]=0," ",Sales[[#This Row],[Current Upsell $]]&gt;=400,"high",Sales[[#This Row],[Current Upsell $]]&gt;=100,"medium",Sales[[#This Row],[Current Upsell $]]&lt;100,"low")</f>
        <v xml:space="preserve"> </v>
      </c>
      <c r="S733" s="3" t="str">
        <f xml:space="preserve"> IF(Sales[[#This Row],[Current Upsell $]]&gt;0,_xlfn.CONCAT(Sales[[#This Row],[Subscription Type]],"  ",Sales[[#This Row],[Upsell Priority]],"  ",TEXT(Sales[[#This Row],[Current Upsell $]],"$#"))," ")</f>
        <v xml:space="preserve"> </v>
      </c>
      <c r="T733" s="3"/>
      <c r="U733" s="1"/>
    </row>
    <row r="734" spans="1:21" x14ac:dyDescent="0.3">
      <c r="A734">
        <v>100062</v>
      </c>
      <c r="B734" t="s">
        <v>0</v>
      </c>
      <c r="D734" s="1"/>
      <c r="E734" s="1"/>
      <c r="F734" s="3">
        <v>15</v>
      </c>
      <c r="G734" s="3">
        <v>22</v>
      </c>
      <c r="H734" s="1">
        <v>44013</v>
      </c>
      <c r="I734" s="1">
        <v>44378</v>
      </c>
      <c r="J734">
        <v>12</v>
      </c>
      <c r="K734">
        <v>0</v>
      </c>
      <c r="L734" s="1">
        <v>44166</v>
      </c>
      <c r="M734" s="3">
        <f>IF(Sales[[#This Row],[Sales Amount]] = 0, 0,N734 / F734)</f>
        <v>10</v>
      </c>
      <c r="N734" s="3">
        <v>150</v>
      </c>
      <c r="O734" s="3" t="str" cm="1">
        <f t="array" ref="O734" xml:space="preserve"> _xlfn.SWITCH(Sales[[#This Row],[Subscription Type]],"Basic", "10",,"Premium","10","Business","25","Enterprise","27")</f>
        <v>27</v>
      </c>
      <c r="P734" s="3">
        <f xml:space="preserve"> IF(Sales[[#This Row],[Number of Users]]-Sales[[#This Row],[Licenses Bought]] &gt; 0,Sales[[#This Row],[Number of Users]]-Sales[[#This Row],[Licenses Bought]],0)</f>
        <v>7</v>
      </c>
      <c r="Q734" s="3">
        <f>IF(Sales[[#This Row],[Sales Month]]=MAX(Sales[Sales Month]),Sales[[#This Row],[Upsell $ Per Non-Paying User]]*Sales[[#This Row],[Non-Paying Users]],0)</f>
        <v>0</v>
      </c>
      <c r="R734" s="3" t="str" cm="1">
        <f t="array" ref="R734" xml:space="preserve"> _xlfn.IFS(Sales[[#This Row],[Current Upsell $]]=0," ",Sales[[#This Row],[Current Upsell $]]&gt;=400,"high",Sales[[#This Row],[Current Upsell $]]&gt;=100,"medium",Sales[[#This Row],[Current Upsell $]]&lt;100,"low")</f>
        <v xml:space="preserve"> </v>
      </c>
      <c r="S734" s="3" t="str">
        <f xml:space="preserve"> IF(Sales[[#This Row],[Current Upsell $]]&gt;0,_xlfn.CONCAT(Sales[[#This Row],[Subscription Type]],"  ",Sales[[#This Row],[Upsell Priority]],"  ",TEXT(Sales[[#This Row],[Current Upsell $]],"$#"))," ")</f>
        <v xml:space="preserve"> </v>
      </c>
      <c r="T734" s="3"/>
      <c r="U734" s="1"/>
    </row>
    <row r="735" spans="1:21" x14ac:dyDescent="0.3">
      <c r="A735">
        <v>100062</v>
      </c>
      <c r="B735" t="s">
        <v>0</v>
      </c>
      <c r="D735" s="1"/>
      <c r="E735" s="1"/>
      <c r="F735" s="3">
        <v>15</v>
      </c>
      <c r="G735" s="3">
        <v>18</v>
      </c>
      <c r="H735" s="1">
        <v>44013</v>
      </c>
      <c r="I735" s="1">
        <v>44378</v>
      </c>
      <c r="J735">
        <v>12</v>
      </c>
      <c r="K735">
        <v>0</v>
      </c>
      <c r="L735" s="1">
        <v>44197</v>
      </c>
      <c r="M735" s="3">
        <f>IF(Sales[[#This Row],[Sales Amount]] = 0, 0,N735 / F735)</f>
        <v>10</v>
      </c>
      <c r="N735" s="3">
        <v>150</v>
      </c>
      <c r="O735" s="3" t="str" cm="1">
        <f t="array" ref="O735" xml:space="preserve"> _xlfn.SWITCH(Sales[[#This Row],[Subscription Type]],"Basic", "10",,"Premium","10","Business","25","Enterprise","27")</f>
        <v>27</v>
      </c>
      <c r="P735" s="3">
        <f xml:space="preserve"> IF(Sales[[#This Row],[Number of Users]]-Sales[[#This Row],[Licenses Bought]] &gt; 0,Sales[[#This Row],[Number of Users]]-Sales[[#This Row],[Licenses Bought]],0)</f>
        <v>3</v>
      </c>
      <c r="Q735" s="3">
        <f>IF(Sales[[#This Row],[Sales Month]]=MAX(Sales[Sales Month]),Sales[[#This Row],[Upsell $ Per Non-Paying User]]*Sales[[#This Row],[Non-Paying Users]],0)</f>
        <v>0</v>
      </c>
      <c r="R735" s="3" t="str" cm="1">
        <f t="array" ref="R735" xml:space="preserve"> _xlfn.IFS(Sales[[#This Row],[Current Upsell $]]=0," ",Sales[[#This Row],[Current Upsell $]]&gt;=400,"high",Sales[[#This Row],[Current Upsell $]]&gt;=100,"medium",Sales[[#This Row],[Current Upsell $]]&lt;100,"low")</f>
        <v xml:space="preserve"> </v>
      </c>
      <c r="S735" s="3" t="str">
        <f xml:space="preserve"> IF(Sales[[#This Row],[Current Upsell $]]&gt;0,_xlfn.CONCAT(Sales[[#This Row],[Subscription Type]],"  ",Sales[[#This Row],[Upsell Priority]],"  ",TEXT(Sales[[#This Row],[Current Upsell $]],"$#"))," ")</f>
        <v xml:space="preserve"> </v>
      </c>
      <c r="T735" s="3"/>
      <c r="U735" s="1"/>
    </row>
    <row r="736" spans="1:21" x14ac:dyDescent="0.3">
      <c r="A736">
        <v>100062</v>
      </c>
      <c r="B736" t="s">
        <v>0</v>
      </c>
      <c r="D736" s="1"/>
      <c r="E736" s="1"/>
      <c r="F736" s="3">
        <v>15</v>
      </c>
      <c r="G736" s="3">
        <v>16</v>
      </c>
      <c r="H736" s="1">
        <v>44013</v>
      </c>
      <c r="I736" s="1">
        <v>44378</v>
      </c>
      <c r="J736">
        <v>12</v>
      </c>
      <c r="K736">
        <v>0</v>
      </c>
      <c r="L736" s="1">
        <v>44228</v>
      </c>
      <c r="M736" s="3">
        <f>IF(Sales[[#This Row],[Sales Amount]] = 0, 0,N736 / F736)</f>
        <v>10</v>
      </c>
      <c r="N736" s="3">
        <v>150</v>
      </c>
      <c r="O736" s="3" t="str" cm="1">
        <f t="array" ref="O736" xml:space="preserve"> _xlfn.SWITCH(Sales[[#This Row],[Subscription Type]],"Basic", "10",,"Premium","10","Business","25","Enterprise","27")</f>
        <v>27</v>
      </c>
      <c r="P736" s="3">
        <f xml:space="preserve"> IF(Sales[[#This Row],[Number of Users]]-Sales[[#This Row],[Licenses Bought]] &gt; 0,Sales[[#This Row],[Number of Users]]-Sales[[#This Row],[Licenses Bought]],0)</f>
        <v>1</v>
      </c>
      <c r="Q736" s="3">
        <f>IF(Sales[[#This Row],[Sales Month]]=MAX(Sales[Sales Month]),Sales[[#This Row],[Upsell $ Per Non-Paying User]]*Sales[[#This Row],[Non-Paying Users]],0)</f>
        <v>0</v>
      </c>
      <c r="R736" s="3" t="str" cm="1">
        <f t="array" ref="R736" xml:space="preserve"> _xlfn.IFS(Sales[[#This Row],[Current Upsell $]]=0," ",Sales[[#This Row],[Current Upsell $]]&gt;=400,"high",Sales[[#This Row],[Current Upsell $]]&gt;=100,"medium",Sales[[#This Row],[Current Upsell $]]&lt;100,"low")</f>
        <v xml:space="preserve"> </v>
      </c>
      <c r="S736" s="3" t="str">
        <f xml:space="preserve"> IF(Sales[[#This Row],[Current Upsell $]]&gt;0,_xlfn.CONCAT(Sales[[#This Row],[Subscription Type]],"  ",Sales[[#This Row],[Upsell Priority]],"  ",TEXT(Sales[[#This Row],[Current Upsell $]],"$#"))," ")</f>
        <v xml:space="preserve"> </v>
      </c>
      <c r="T736" s="3"/>
      <c r="U736" s="1"/>
    </row>
    <row r="737" spans="1:21" x14ac:dyDescent="0.3">
      <c r="A737">
        <v>100062</v>
      </c>
      <c r="B737" t="s">
        <v>0</v>
      </c>
      <c r="D737" s="1"/>
      <c r="E737" s="1"/>
      <c r="F737" s="3">
        <v>15</v>
      </c>
      <c r="G737" s="3">
        <v>22</v>
      </c>
      <c r="H737" s="1">
        <v>44013</v>
      </c>
      <c r="I737" s="1">
        <v>44378</v>
      </c>
      <c r="J737">
        <v>12</v>
      </c>
      <c r="K737">
        <v>0</v>
      </c>
      <c r="L737" s="1">
        <v>44256</v>
      </c>
      <c r="M737" s="3">
        <f>IF(Sales[[#This Row],[Sales Amount]] = 0, 0,N737 / F737)</f>
        <v>10</v>
      </c>
      <c r="N737" s="3">
        <v>150</v>
      </c>
      <c r="O737" s="3" t="str" cm="1">
        <f t="array" ref="O737" xml:space="preserve"> _xlfn.SWITCH(Sales[[#This Row],[Subscription Type]],"Basic", "10",,"Premium","10","Business","25","Enterprise","27")</f>
        <v>27</v>
      </c>
      <c r="P737" s="3">
        <f xml:space="preserve"> IF(Sales[[#This Row],[Number of Users]]-Sales[[#This Row],[Licenses Bought]] &gt; 0,Sales[[#This Row],[Number of Users]]-Sales[[#This Row],[Licenses Bought]],0)</f>
        <v>7</v>
      </c>
      <c r="Q737" s="3">
        <f>IF(Sales[[#This Row],[Sales Month]]=MAX(Sales[Sales Month]),Sales[[#This Row],[Upsell $ Per Non-Paying User]]*Sales[[#This Row],[Non-Paying Users]],0)</f>
        <v>0</v>
      </c>
      <c r="R737" s="3" t="str" cm="1">
        <f t="array" ref="R737" xml:space="preserve"> _xlfn.IFS(Sales[[#This Row],[Current Upsell $]]=0," ",Sales[[#This Row],[Current Upsell $]]&gt;=400,"high",Sales[[#This Row],[Current Upsell $]]&gt;=100,"medium",Sales[[#This Row],[Current Upsell $]]&lt;100,"low")</f>
        <v xml:space="preserve"> </v>
      </c>
      <c r="S737" s="3" t="str">
        <f xml:space="preserve"> IF(Sales[[#This Row],[Current Upsell $]]&gt;0,_xlfn.CONCAT(Sales[[#This Row],[Subscription Type]],"  ",Sales[[#This Row],[Upsell Priority]],"  ",TEXT(Sales[[#This Row],[Current Upsell $]],"$#"))," ")</f>
        <v xml:space="preserve"> </v>
      </c>
      <c r="T737" s="3"/>
      <c r="U737" s="1"/>
    </row>
    <row r="738" spans="1:21" x14ac:dyDescent="0.3">
      <c r="A738">
        <v>100062</v>
      </c>
      <c r="B738" t="s">
        <v>0</v>
      </c>
      <c r="D738" s="1"/>
      <c r="E738" s="1"/>
      <c r="F738" s="3">
        <v>15</v>
      </c>
      <c r="G738" s="3">
        <v>15</v>
      </c>
      <c r="H738" s="1">
        <v>44013</v>
      </c>
      <c r="I738" s="1">
        <v>44378</v>
      </c>
      <c r="J738">
        <v>12</v>
      </c>
      <c r="K738">
        <v>0</v>
      </c>
      <c r="L738" s="1">
        <v>44287</v>
      </c>
      <c r="M738" s="3">
        <f>IF(Sales[[#This Row],[Sales Amount]] = 0, 0,N738 / F738)</f>
        <v>10</v>
      </c>
      <c r="N738" s="3">
        <v>150</v>
      </c>
      <c r="O738" s="3" t="str" cm="1">
        <f t="array" ref="O738" xml:space="preserve"> _xlfn.SWITCH(Sales[[#This Row],[Subscription Type]],"Basic", "10",,"Premium","10","Business","25","Enterprise","27")</f>
        <v>27</v>
      </c>
      <c r="P738" s="3">
        <f xml:space="preserve"> IF(Sales[[#This Row],[Number of Users]]-Sales[[#This Row],[Licenses Bought]] &gt; 0,Sales[[#This Row],[Number of Users]]-Sales[[#This Row],[Licenses Bought]],0)</f>
        <v>0</v>
      </c>
      <c r="Q738" s="3">
        <f>IF(Sales[[#This Row],[Sales Month]]=MAX(Sales[Sales Month]),Sales[[#This Row],[Upsell $ Per Non-Paying User]]*Sales[[#This Row],[Non-Paying Users]],0)</f>
        <v>0</v>
      </c>
      <c r="R738" s="3" t="str" cm="1">
        <f t="array" ref="R738" xml:space="preserve"> _xlfn.IFS(Sales[[#This Row],[Current Upsell $]]=0," ",Sales[[#This Row],[Current Upsell $]]&gt;=400,"high",Sales[[#This Row],[Current Upsell $]]&gt;=100,"medium",Sales[[#This Row],[Current Upsell $]]&lt;100,"low")</f>
        <v xml:space="preserve"> </v>
      </c>
      <c r="S738" s="3" t="str">
        <f xml:space="preserve"> IF(Sales[[#This Row],[Current Upsell $]]&gt;0,_xlfn.CONCAT(Sales[[#This Row],[Subscription Type]],"  ",Sales[[#This Row],[Upsell Priority]],"  ",TEXT(Sales[[#This Row],[Current Upsell $]],"$#"))," ")</f>
        <v xml:space="preserve"> </v>
      </c>
      <c r="T738" s="3"/>
      <c r="U738" s="1"/>
    </row>
    <row r="739" spans="1:21" x14ac:dyDescent="0.3">
      <c r="A739">
        <v>100062</v>
      </c>
      <c r="B739" t="s">
        <v>0</v>
      </c>
      <c r="D739" s="1"/>
      <c r="E739" s="1"/>
      <c r="F739" s="3">
        <v>15</v>
      </c>
      <c r="G739" s="3">
        <v>20</v>
      </c>
      <c r="H739" s="1">
        <v>44013</v>
      </c>
      <c r="I739" s="1">
        <v>44378</v>
      </c>
      <c r="J739">
        <v>12</v>
      </c>
      <c r="K739">
        <v>0</v>
      </c>
      <c r="L739" s="1">
        <v>44317</v>
      </c>
      <c r="M739" s="3">
        <f>IF(Sales[[#This Row],[Sales Amount]] = 0, 0,N739 / F739)</f>
        <v>10</v>
      </c>
      <c r="N739" s="3">
        <v>150</v>
      </c>
      <c r="O739" s="3" t="str" cm="1">
        <f t="array" ref="O739" xml:space="preserve"> _xlfn.SWITCH(Sales[[#This Row],[Subscription Type]],"Basic", "10",,"Premium","10","Business","25","Enterprise","27")</f>
        <v>27</v>
      </c>
      <c r="P739" s="3">
        <f xml:space="preserve"> IF(Sales[[#This Row],[Number of Users]]-Sales[[#This Row],[Licenses Bought]] &gt; 0,Sales[[#This Row],[Number of Users]]-Sales[[#This Row],[Licenses Bought]],0)</f>
        <v>5</v>
      </c>
      <c r="Q739" s="3">
        <f>IF(Sales[[#This Row],[Sales Month]]=MAX(Sales[Sales Month]),Sales[[#This Row],[Upsell $ Per Non-Paying User]]*Sales[[#This Row],[Non-Paying Users]],0)</f>
        <v>0</v>
      </c>
      <c r="R739" s="3" t="str" cm="1">
        <f t="array" ref="R739" xml:space="preserve"> _xlfn.IFS(Sales[[#This Row],[Current Upsell $]]=0," ",Sales[[#This Row],[Current Upsell $]]&gt;=400,"high",Sales[[#This Row],[Current Upsell $]]&gt;=100,"medium",Sales[[#This Row],[Current Upsell $]]&lt;100,"low")</f>
        <v xml:space="preserve"> </v>
      </c>
      <c r="S739" s="3" t="str">
        <f xml:space="preserve"> IF(Sales[[#This Row],[Current Upsell $]]&gt;0,_xlfn.CONCAT(Sales[[#This Row],[Subscription Type]],"  ",Sales[[#This Row],[Upsell Priority]],"  ",TEXT(Sales[[#This Row],[Current Upsell $]],"$#"))," ")</f>
        <v xml:space="preserve"> </v>
      </c>
      <c r="T739" s="3"/>
      <c r="U739" s="1"/>
    </row>
    <row r="740" spans="1:21" x14ac:dyDescent="0.3">
      <c r="A740">
        <v>100062</v>
      </c>
      <c r="B740" t="s">
        <v>0</v>
      </c>
      <c r="D740" s="1"/>
      <c r="E740" s="1"/>
      <c r="F740" s="3">
        <v>15</v>
      </c>
      <c r="G740" s="3">
        <v>20</v>
      </c>
      <c r="H740" s="1">
        <v>44013</v>
      </c>
      <c r="I740" s="1">
        <v>44378</v>
      </c>
      <c r="J740">
        <v>12</v>
      </c>
      <c r="K740">
        <v>0</v>
      </c>
      <c r="L740" s="1">
        <v>44348</v>
      </c>
      <c r="M740" s="3">
        <f>IF(Sales[[#This Row],[Sales Amount]] = 0, 0,N740 / F740)</f>
        <v>10</v>
      </c>
      <c r="N740" s="3">
        <v>150</v>
      </c>
      <c r="O740" s="3" t="str" cm="1">
        <f t="array" ref="O740" xml:space="preserve"> _xlfn.SWITCH(Sales[[#This Row],[Subscription Type]],"Basic", "10",,"Premium","10","Business","25","Enterprise","27")</f>
        <v>27</v>
      </c>
      <c r="P740" s="3">
        <f xml:space="preserve"> IF(Sales[[#This Row],[Number of Users]]-Sales[[#This Row],[Licenses Bought]] &gt; 0,Sales[[#This Row],[Number of Users]]-Sales[[#This Row],[Licenses Bought]],0)</f>
        <v>5</v>
      </c>
      <c r="Q740" s="3">
        <f>IF(Sales[[#This Row],[Sales Month]]=MAX(Sales[Sales Month]),Sales[[#This Row],[Upsell $ Per Non-Paying User]]*Sales[[#This Row],[Non-Paying Users]],0)</f>
        <v>135</v>
      </c>
      <c r="R740" s="3" t="str" cm="1">
        <f t="array" ref="R740" xml:space="preserve"> _xlfn.IFS(Sales[[#This Row],[Current Upsell $]]=0," ",Sales[[#This Row],[Current Upsell $]]&gt;=400,"high",Sales[[#This Row],[Current Upsell $]]&gt;=100,"medium",Sales[[#This Row],[Current Upsell $]]&lt;100,"low")</f>
        <v>medium</v>
      </c>
      <c r="S740" s="3" t="str">
        <f xml:space="preserve"> IF(Sales[[#This Row],[Current Upsell $]]&gt;0,_xlfn.CONCAT(Sales[[#This Row],[Subscription Type]],"  ",Sales[[#This Row],[Upsell Priority]],"  ",TEXT(Sales[[#This Row],[Current Upsell $]],"$#"))," ")</f>
        <v>Premium  medium  $135</v>
      </c>
      <c r="T740" s="3"/>
      <c r="U740" s="1"/>
    </row>
    <row r="741" spans="1:21" x14ac:dyDescent="0.3">
      <c r="A741">
        <v>100063</v>
      </c>
      <c r="B741" t="s">
        <v>3</v>
      </c>
      <c r="F741" s="3">
        <v>0</v>
      </c>
      <c r="G741" s="3">
        <v>18</v>
      </c>
      <c r="H741" s="1">
        <v>44013</v>
      </c>
      <c r="I741" s="1">
        <v>44044</v>
      </c>
      <c r="J741">
        <v>1</v>
      </c>
      <c r="K741">
        <v>10</v>
      </c>
      <c r="L741" s="1">
        <v>44013</v>
      </c>
      <c r="M741" s="3">
        <f>IF(Sales[[#This Row],[Sales Amount]] = 0, 0,N741 / F741)</f>
        <v>0</v>
      </c>
      <c r="N741" s="3">
        <v>0</v>
      </c>
      <c r="O741" s="3" t="str" cm="1">
        <f t="array" ref="O741" xml:space="preserve"> _xlfn.SWITCH(Sales[[#This Row],[Subscription Type]],"Basic", "10",,"Premium","10","Business","25","Enterprise","27")</f>
        <v>10</v>
      </c>
      <c r="P741" s="3">
        <f xml:space="preserve"> IF(Sales[[#This Row],[Number of Users]]-Sales[[#This Row],[Licenses Bought]] &gt; 0,Sales[[#This Row],[Number of Users]]-Sales[[#This Row],[Licenses Bought]],0)</f>
        <v>18</v>
      </c>
      <c r="Q741" s="3">
        <f>IF(Sales[[#This Row],[Sales Month]]=MAX(Sales[Sales Month]),Sales[[#This Row],[Upsell $ Per Non-Paying User]]*Sales[[#This Row],[Non-Paying Users]],0)</f>
        <v>0</v>
      </c>
      <c r="R741" s="3" t="str" cm="1">
        <f t="array" ref="R741" xml:space="preserve"> _xlfn.IFS(Sales[[#This Row],[Current Upsell $]]=0," ",Sales[[#This Row],[Current Upsell $]]&gt;=400,"high",Sales[[#This Row],[Current Upsell $]]&gt;=100,"medium",Sales[[#This Row],[Current Upsell $]]&lt;100,"low")</f>
        <v xml:space="preserve"> </v>
      </c>
      <c r="S741" s="3" t="str">
        <f xml:space="preserve"> IF(Sales[[#This Row],[Current Upsell $]]&gt;0,_xlfn.CONCAT(Sales[[#This Row],[Subscription Type]],"  ",Sales[[#This Row],[Upsell Priority]],"  ",TEXT(Sales[[#This Row],[Current Upsell $]],"$#"))," ")</f>
        <v xml:space="preserve"> </v>
      </c>
      <c r="T741" s="3"/>
      <c r="U741" s="1"/>
    </row>
    <row r="742" spans="1:21" x14ac:dyDescent="0.3">
      <c r="A742">
        <v>100063</v>
      </c>
      <c r="B742" t="s">
        <v>3</v>
      </c>
      <c r="F742" s="3">
        <v>0</v>
      </c>
      <c r="G742" s="3">
        <v>16</v>
      </c>
      <c r="H742" s="1">
        <v>44013</v>
      </c>
      <c r="I742" s="1">
        <v>44044</v>
      </c>
      <c r="J742">
        <v>1</v>
      </c>
      <c r="K742">
        <v>10</v>
      </c>
      <c r="L742" s="1">
        <v>44044</v>
      </c>
      <c r="M742" s="3">
        <f>IF(Sales[[#This Row],[Sales Amount]] = 0, 0,N742 / F742)</f>
        <v>0</v>
      </c>
      <c r="N742" s="3">
        <v>0</v>
      </c>
      <c r="O742" s="3" t="str" cm="1">
        <f t="array" ref="O742" xml:space="preserve"> _xlfn.SWITCH(Sales[[#This Row],[Subscription Type]],"Basic", "10",,"Premium","10","Business","25","Enterprise","27")</f>
        <v>10</v>
      </c>
      <c r="P742" s="3">
        <f xml:space="preserve"> IF(Sales[[#This Row],[Number of Users]]-Sales[[#This Row],[Licenses Bought]] &gt; 0,Sales[[#This Row],[Number of Users]]-Sales[[#This Row],[Licenses Bought]],0)</f>
        <v>16</v>
      </c>
      <c r="Q742" s="3">
        <f>IF(Sales[[#This Row],[Sales Month]]=MAX(Sales[Sales Month]),Sales[[#This Row],[Upsell $ Per Non-Paying User]]*Sales[[#This Row],[Non-Paying Users]],0)</f>
        <v>0</v>
      </c>
      <c r="R742" s="3" t="str" cm="1">
        <f t="array" ref="R742" xml:space="preserve"> _xlfn.IFS(Sales[[#This Row],[Current Upsell $]]=0," ",Sales[[#This Row],[Current Upsell $]]&gt;=400,"high",Sales[[#This Row],[Current Upsell $]]&gt;=100,"medium",Sales[[#This Row],[Current Upsell $]]&lt;100,"low")</f>
        <v xml:space="preserve"> </v>
      </c>
      <c r="S742" s="3" t="str">
        <f xml:space="preserve"> IF(Sales[[#This Row],[Current Upsell $]]&gt;0,_xlfn.CONCAT(Sales[[#This Row],[Subscription Type]],"  ",Sales[[#This Row],[Upsell Priority]],"  ",TEXT(Sales[[#This Row],[Current Upsell $]],"$#"))," ")</f>
        <v xml:space="preserve"> </v>
      </c>
      <c r="T742" s="3"/>
      <c r="U742" s="1"/>
    </row>
    <row r="743" spans="1:21" x14ac:dyDescent="0.3">
      <c r="A743">
        <v>100064</v>
      </c>
      <c r="B743" t="s">
        <v>3</v>
      </c>
      <c r="F743" s="3">
        <v>0</v>
      </c>
      <c r="G743" s="3">
        <v>16</v>
      </c>
      <c r="H743" s="1">
        <v>44013</v>
      </c>
      <c r="I743" s="1">
        <v>44256</v>
      </c>
      <c r="J743">
        <v>8</v>
      </c>
      <c r="K743">
        <v>3</v>
      </c>
      <c r="L743" s="1">
        <v>44013</v>
      </c>
      <c r="M743" s="3">
        <f>IF(Sales[[#This Row],[Sales Amount]] = 0, 0,N743 / F743)</f>
        <v>0</v>
      </c>
      <c r="N743" s="3">
        <v>0</v>
      </c>
      <c r="O743" s="3" t="str" cm="1">
        <f t="array" ref="O743" xml:space="preserve"> _xlfn.SWITCH(Sales[[#This Row],[Subscription Type]],"Basic", "10",,"Premium","10","Business","25","Enterprise","27")</f>
        <v>10</v>
      </c>
      <c r="P743" s="3">
        <f xml:space="preserve"> IF(Sales[[#This Row],[Number of Users]]-Sales[[#This Row],[Licenses Bought]] &gt; 0,Sales[[#This Row],[Number of Users]]-Sales[[#This Row],[Licenses Bought]],0)</f>
        <v>16</v>
      </c>
      <c r="Q743" s="3">
        <f>IF(Sales[[#This Row],[Sales Month]]=MAX(Sales[Sales Month]),Sales[[#This Row],[Upsell $ Per Non-Paying User]]*Sales[[#This Row],[Non-Paying Users]],0)</f>
        <v>0</v>
      </c>
      <c r="R743" s="3" t="str" cm="1">
        <f t="array" ref="R743" xml:space="preserve"> _xlfn.IFS(Sales[[#This Row],[Current Upsell $]]=0," ",Sales[[#This Row],[Current Upsell $]]&gt;=400,"high",Sales[[#This Row],[Current Upsell $]]&gt;=100,"medium",Sales[[#This Row],[Current Upsell $]]&lt;100,"low")</f>
        <v xml:space="preserve"> </v>
      </c>
      <c r="S743" s="3" t="str">
        <f xml:space="preserve"> IF(Sales[[#This Row],[Current Upsell $]]&gt;0,_xlfn.CONCAT(Sales[[#This Row],[Subscription Type]],"  ",Sales[[#This Row],[Upsell Priority]],"  ",TEXT(Sales[[#This Row],[Current Upsell $]],"$#"))," ")</f>
        <v xml:space="preserve"> </v>
      </c>
      <c r="T743" s="3"/>
      <c r="U743" s="1"/>
    </row>
    <row r="744" spans="1:21" x14ac:dyDescent="0.3">
      <c r="A744">
        <v>100064</v>
      </c>
      <c r="B744" t="s">
        <v>0</v>
      </c>
      <c r="F744" s="3">
        <v>8</v>
      </c>
      <c r="G744" s="3">
        <v>17</v>
      </c>
      <c r="H744" s="1">
        <v>44013</v>
      </c>
      <c r="I744" s="1">
        <v>44256</v>
      </c>
      <c r="J744">
        <v>8</v>
      </c>
      <c r="K744">
        <v>3</v>
      </c>
      <c r="L744" s="1">
        <v>44044</v>
      </c>
      <c r="M744" s="3">
        <f>IF(Sales[[#This Row],[Sales Amount]] = 0, 0,N744 / F744)</f>
        <v>10</v>
      </c>
      <c r="N744" s="3">
        <v>80</v>
      </c>
      <c r="O744" s="3" t="str" cm="1">
        <f t="array" ref="O744" xml:space="preserve"> _xlfn.SWITCH(Sales[[#This Row],[Subscription Type]],"Basic", "10",,"Premium","10","Business","25","Enterprise","27")</f>
        <v>27</v>
      </c>
      <c r="P744" s="3">
        <f xml:space="preserve"> IF(Sales[[#This Row],[Number of Users]]-Sales[[#This Row],[Licenses Bought]] &gt; 0,Sales[[#This Row],[Number of Users]]-Sales[[#This Row],[Licenses Bought]],0)</f>
        <v>9</v>
      </c>
      <c r="Q744" s="3">
        <f>IF(Sales[[#This Row],[Sales Month]]=MAX(Sales[Sales Month]),Sales[[#This Row],[Upsell $ Per Non-Paying User]]*Sales[[#This Row],[Non-Paying Users]],0)</f>
        <v>0</v>
      </c>
      <c r="R744" s="3" t="str" cm="1">
        <f t="array" ref="R744" xml:space="preserve"> _xlfn.IFS(Sales[[#This Row],[Current Upsell $]]=0," ",Sales[[#This Row],[Current Upsell $]]&gt;=400,"high",Sales[[#This Row],[Current Upsell $]]&gt;=100,"medium",Sales[[#This Row],[Current Upsell $]]&lt;100,"low")</f>
        <v xml:space="preserve"> </v>
      </c>
      <c r="S744" s="3" t="str">
        <f xml:space="preserve"> IF(Sales[[#This Row],[Current Upsell $]]&gt;0,_xlfn.CONCAT(Sales[[#This Row],[Subscription Type]],"  ",Sales[[#This Row],[Upsell Priority]],"  ",TEXT(Sales[[#This Row],[Current Upsell $]],"$#"))," ")</f>
        <v xml:space="preserve"> </v>
      </c>
      <c r="T744" s="3"/>
      <c r="U744" s="1"/>
    </row>
    <row r="745" spans="1:21" x14ac:dyDescent="0.3">
      <c r="A745">
        <v>100064</v>
      </c>
      <c r="B745" t="s">
        <v>0</v>
      </c>
      <c r="F745" s="3">
        <v>7</v>
      </c>
      <c r="G745" s="3">
        <v>15</v>
      </c>
      <c r="H745" s="1">
        <v>44013</v>
      </c>
      <c r="I745" s="1">
        <v>44256</v>
      </c>
      <c r="J745">
        <v>8</v>
      </c>
      <c r="K745">
        <v>3</v>
      </c>
      <c r="L745" s="1">
        <v>44075</v>
      </c>
      <c r="M745" s="3">
        <f>IF(Sales[[#This Row],[Sales Amount]] = 0, 0,N745 / F745)</f>
        <v>10</v>
      </c>
      <c r="N745" s="3">
        <v>70</v>
      </c>
      <c r="O745" s="3" t="str" cm="1">
        <f t="array" ref="O745" xml:space="preserve"> _xlfn.SWITCH(Sales[[#This Row],[Subscription Type]],"Basic", "10",,"Premium","10","Business","25","Enterprise","27")</f>
        <v>27</v>
      </c>
      <c r="P745" s="3">
        <f xml:space="preserve"> IF(Sales[[#This Row],[Number of Users]]-Sales[[#This Row],[Licenses Bought]] &gt; 0,Sales[[#This Row],[Number of Users]]-Sales[[#This Row],[Licenses Bought]],0)</f>
        <v>8</v>
      </c>
      <c r="Q745" s="3">
        <f>IF(Sales[[#This Row],[Sales Month]]=MAX(Sales[Sales Month]),Sales[[#This Row],[Upsell $ Per Non-Paying User]]*Sales[[#This Row],[Non-Paying Users]],0)</f>
        <v>0</v>
      </c>
      <c r="R745" s="3" t="str" cm="1">
        <f t="array" ref="R745" xml:space="preserve"> _xlfn.IFS(Sales[[#This Row],[Current Upsell $]]=0," ",Sales[[#This Row],[Current Upsell $]]&gt;=400,"high",Sales[[#This Row],[Current Upsell $]]&gt;=100,"medium",Sales[[#This Row],[Current Upsell $]]&lt;100,"low")</f>
        <v xml:space="preserve"> </v>
      </c>
      <c r="S745" s="3" t="str">
        <f xml:space="preserve"> IF(Sales[[#This Row],[Current Upsell $]]&gt;0,_xlfn.CONCAT(Sales[[#This Row],[Subscription Type]],"  ",Sales[[#This Row],[Upsell Priority]],"  ",TEXT(Sales[[#This Row],[Current Upsell $]],"$#"))," ")</f>
        <v xml:space="preserve"> </v>
      </c>
      <c r="T745" s="3"/>
      <c r="U745" s="1"/>
    </row>
    <row r="746" spans="1:21" x14ac:dyDescent="0.3">
      <c r="A746">
        <v>100064</v>
      </c>
      <c r="B746" t="s">
        <v>0</v>
      </c>
      <c r="F746" s="3">
        <v>10</v>
      </c>
      <c r="G746" s="3">
        <v>16</v>
      </c>
      <c r="H746" s="1">
        <v>44013</v>
      </c>
      <c r="I746" s="1">
        <v>44256</v>
      </c>
      <c r="J746">
        <v>8</v>
      </c>
      <c r="K746">
        <v>3</v>
      </c>
      <c r="L746" s="1">
        <v>44105</v>
      </c>
      <c r="M746" s="3">
        <f>IF(Sales[[#This Row],[Sales Amount]] = 0, 0,N746 / F746)</f>
        <v>10</v>
      </c>
      <c r="N746" s="3">
        <v>100</v>
      </c>
      <c r="O746" s="3" t="str" cm="1">
        <f t="array" ref="O746" xml:space="preserve"> _xlfn.SWITCH(Sales[[#This Row],[Subscription Type]],"Basic", "10",,"Premium","10","Business","25","Enterprise","27")</f>
        <v>27</v>
      </c>
      <c r="P746" s="3">
        <f xml:space="preserve"> IF(Sales[[#This Row],[Number of Users]]-Sales[[#This Row],[Licenses Bought]] &gt; 0,Sales[[#This Row],[Number of Users]]-Sales[[#This Row],[Licenses Bought]],0)</f>
        <v>6</v>
      </c>
      <c r="Q746" s="3">
        <f>IF(Sales[[#This Row],[Sales Month]]=MAX(Sales[Sales Month]),Sales[[#This Row],[Upsell $ Per Non-Paying User]]*Sales[[#This Row],[Non-Paying Users]],0)</f>
        <v>0</v>
      </c>
      <c r="R746" s="3" t="str" cm="1">
        <f t="array" ref="R746" xml:space="preserve"> _xlfn.IFS(Sales[[#This Row],[Current Upsell $]]=0," ",Sales[[#This Row],[Current Upsell $]]&gt;=400,"high",Sales[[#This Row],[Current Upsell $]]&gt;=100,"medium",Sales[[#This Row],[Current Upsell $]]&lt;100,"low")</f>
        <v xml:space="preserve"> </v>
      </c>
      <c r="S746" s="3" t="str">
        <f xml:space="preserve"> IF(Sales[[#This Row],[Current Upsell $]]&gt;0,_xlfn.CONCAT(Sales[[#This Row],[Subscription Type]],"  ",Sales[[#This Row],[Upsell Priority]],"  ",TEXT(Sales[[#This Row],[Current Upsell $]],"$#"))," ")</f>
        <v xml:space="preserve"> </v>
      </c>
      <c r="T746" s="3"/>
      <c r="U746" s="1"/>
    </row>
    <row r="747" spans="1:21" x14ac:dyDescent="0.3">
      <c r="A747">
        <v>100064</v>
      </c>
      <c r="B747" t="s">
        <v>0</v>
      </c>
      <c r="F747" s="3">
        <v>12</v>
      </c>
      <c r="G747" s="3">
        <v>14</v>
      </c>
      <c r="H747" s="1">
        <v>44013</v>
      </c>
      <c r="I747" s="1">
        <v>44256</v>
      </c>
      <c r="J747">
        <v>8</v>
      </c>
      <c r="K747">
        <v>3</v>
      </c>
      <c r="L747" s="1">
        <v>44136</v>
      </c>
      <c r="M747" s="3">
        <f>IF(Sales[[#This Row],[Sales Amount]] = 0, 0,N747 / F747)</f>
        <v>10</v>
      </c>
      <c r="N747" s="3">
        <v>120</v>
      </c>
      <c r="O747" s="3" t="str" cm="1">
        <f t="array" ref="O747" xml:space="preserve"> _xlfn.SWITCH(Sales[[#This Row],[Subscription Type]],"Basic", "10",,"Premium","10","Business","25","Enterprise","27")</f>
        <v>27</v>
      </c>
      <c r="P747" s="3">
        <f xml:space="preserve"> IF(Sales[[#This Row],[Number of Users]]-Sales[[#This Row],[Licenses Bought]] &gt; 0,Sales[[#This Row],[Number of Users]]-Sales[[#This Row],[Licenses Bought]],0)</f>
        <v>2</v>
      </c>
      <c r="Q747" s="3">
        <f>IF(Sales[[#This Row],[Sales Month]]=MAX(Sales[Sales Month]),Sales[[#This Row],[Upsell $ Per Non-Paying User]]*Sales[[#This Row],[Non-Paying Users]],0)</f>
        <v>0</v>
      </c>
      <c r="R747" s="3" t="str" cm="1">
        <f t="array" ref="R747" xml:space="preserve"> _xlfn.IFS(Sales[[#This Row],[Current Upsell $]]=0," ",Sales[[#This Row],[Current Upsell $]]&gt;=400,"high",Sales[[#This Row],[Current Upsell $]]&gt;=100,"medium",Sales[[#This Row],[Current Upsell $]]&lt;100,"low")</f>
        <v xml:space="preserve"> </v>
      </c>
      <c r="S747" s="3" t="str">
        <f xml:space="preserve"> IF(Sales[[#This Row],[Current Upsell $]]&gt;0,_xlfn.CONCAT(Sales[[#This Row],[Subscription Type]],"  ",Sales[[#This Row],[Upsell Priority]],"  ",TEXT(Sales[[#This Row],[Current Upsell $]],"$#"))," ")</f>
        <v xml:space="preserve"> </v>
      </c>
      <c r="T747" s="3"/>
      <c r="U747" s="1"/>
    </row>
    <row r="748" spans="1:21" x14ac:dyDescent="0.3">
      <c r="A748">
        <v>100064</v>
      </c>
      <c r="B748" t="s">
        <v>0</v>
      </c>
      <c r="F748" s="3">
        <v>12</v>
      </c>
      <c r="G748" s="3">
        <v>17</v>
      </c>
      <c r="H748" s="1">
        <v>44013</v>
      </c>
      <c r="I748" s="1">
        <v>44256</v>
      </c>
      <c r="J748">
        <v>8</v>
      </c>
      <c r="K748">
        <v>3</v>
      </c>
      <c r="L748" s="1">
        <v>44166</v>
      </c>
      <c r="M748" s="3">
        <f>IF(Sales[[#This Row],[Sales Amount]] = 0, 0,N748 / F748)</f>
        <v>10</v>
      </c>
      <c r="N748" s="3">
        <v>120</v>
      </c>
      <c r="O748" s="3" t="str" cm="1">
        <f t="array" ref="O748" xml:space="preserve"> _xlfn.SWITCH(Sales[[#This Row],[Subscription Type]],"Basic", "10",,"Premium","10","Business","25","Enterprise","27")</f>
        <v>27</v>
      </c>
      <c r="P748" s="3">
        <f xml:space="preserve"> IF(Sales[[#This Row],[Number of Users]]-Sales[[#This Row],[Licenses Bought]] &gt; 0,Sales[[#This Row],[Number of Users]]-Sales[[#This Row],[Licenses Bought]],0)</f>
        <v>5</v>
      </c>
      <c r="Q748" s="3">
        <f>IF(Sales[[#This Row],[Sales Month]]=MAX(Sales[Sales Month]),Sales[[#This Row],[Upsell $ Per Non-Paying User]]*Sales[[#This Row],[Non-Paying Users]],0)</f>
        <v>0</v>
      </c>
      <c r="R748" s="3" t="str" cm="1">
        <f t="array" ref="R748" xml:space="preserve"> _xlfn.IFS(Sales[[#This Row],[Current Upsell $]]=0," ",Sales[[#This Row],[Current Upsell $]]&gt;=400,"high",Sales[[#This Row],[Current Upsell $]]&gt;=100,"medium",Sales[[#This Row],[Current Upsell $]]&lt;100,"low")</f>
        <v xml:space="preserve"> </v>
      </c>
      <c r="S748" s="3" t="str">
        <f xml:space="preserve"> IF(Sales[[#This Row],[Current Upsell $]]&gt;0,_xlfn.CONCAT(Sales[[#This Row],[Subscription Type]],"  ",Sales[[#This Row],[Upsell Priority]],"  ",TEXT(Sales[[#This Row],[Current Upsell $]],"$#"))," ")</f>
        <v xml:space="preserve"> </v>
      </c>
      <c r="T748" s="3"/>
      <c r="U748" s="1"/>
    </row>
    <row r="749" spans="1:21" x14ac:dyDescent="0.3">
      <c r="A749">
        <v>100064</v>
      </c>
      <c r="B749" t="s">
        <v>0</v>
      </c>
      <c r="F749" s="3">
        <v>12</v>
      </c>
      <c r="G749" s="3">
        <v>19</v>
      </c>
      <c r="H749" s="1">
        <v>44013</v>
      </c>
      <c r="I749" s="1">
        <v>44256</v>
      </c>
      <c r="J749">
        <v>8</v>
      </c>
      <c r="K749">
        <v>3</v>
      </c>
      <c r="L749" s="1">
        <v>44197</v>
      </c>
      <c r="M749" s="3">
        <f>IF(Sales[[#This Row],[Sales Amount]] = 0, 0,N749 / F749)</f>
        <v>10</v>
      </c>
      <c r="N749" s="3">
        <v>120</v>
      </c>
      <c r="O749" s="3" t="str" cm="1">
        <f t="array" ref="O749" xml:space="preserve"> _xlfn.SWITCH(Sales[[#This Row],[Subscription Type]],"Basic", "10",,"Premium","10","Business","25","Enterprise","27")</f>
        <v>27</v>
      </c>
      <c r="P749" s="3">
        <f xml:space="preserve"> IF(Sales[[#This Row],[Number of Users]]-Sales[[#This Row],[Licenses Bought]] &gt; 0,Sales[[#This Row],[Number of Users]]-Sales[[#This Row],[Licenses Bought]],0)</f>
        <v>7</v>
      </c>
      <c r="Q749" s="3">
        <f>IF(Sales[[#This Row],[Sales Month]]=MAX(Sales[Sales Month]),Sales[[#This Row],[Upsell $ Per Non-Paying User]]*Sales[[#This Row],[Non-Paying Users]],0)</f>
        <v>0</v>
      </c>
      <c r="R749" s="3" t="str" cm="1">
        <f t="array" ref="R749" xml:space="preserve"> _xlfn.IFS(Sales[[#This Row],[Current Upsell $]]=0," ",Sales[[#This Row],[Current Upsell $]]&gt;=400,"high",Sales[[#This Row],[Current Upsell $]]&gt;=100,"medium",Sales[[#This Row],[Current Upsell $]]&lt;100,"low")</f>
        <v xml:space="preserve"> </v>
      </c>
      <c r="S749" s="3" t="str">
        <f xml:space="preserve"> IF(Sales[[#This Row],[Current Upsell $]]&gt;0,_xlfn.CONCAT(Sales[[#This Row],[Subscription Type]],"  ",Sales[[#This Row],[Upsell Priority]],"  ",TEXT(Sales[[#This Row],[Current Upsell $]],"$#"))," ")</f>
        <v xml:space="preserve"> </v>
      </c>
      <c r="T749" s="3"/>
      <c r="U749" s="1"/>
    </row>
    <row r="750" spans="1:21" x14ac:dyDescent="0.3">
      <c r="A750">
        <v>100064</v>
      </c>
      <c r="B750" t="s">
        <v>0</v>
      </c>
      <c r="F750" s="3">
        <v>12</v>
      </c>
      <c r="G750" s="3">
        <v>13</v>
      </c>
      <c r="H750" s="1">
        <v>44013</v>
      </c>
      <c r="I750" s="1">
        <v>44256</v>
      </c>
      <c r="J750">
        <v>8</v>
      </c>
      <c r="K750">
        <v>3</v>
      </c>
      <c r="L750" s="1">
        <v>44228</v>
      </c>
      <c r="M750" s="3">
        <f>IF(Sales[[#This Row],[Sales Amount]] = 0, 0,N750 / F750)</f>
        <v>10</v>
      </c>
      <c r="N750" s="3">
        <v>120</v>
      </c>
      <c r="O750" s="3" t="str" cm="1">
        <f t="array" ref="O750" xml:space="preserve"> _xlfn.SWITCH(Sales[[#This Row],[Subscription Type]],"Basic", "10",,"Premium","10","Business","25","Enterprise","27")</f>
        <v>27</v>
      </c>
      <c r="P750" s="3">
        <f xml:space="preserve"> IF(Sales[[#This Row],[Number of Users]]-Sales[[#This Row],[Licenses Bought]] &gt; 0,Sales[[#This Row],[Number of Users]]-Sales[[#This Row],[Licenses Bought]],0)</f>
        <v>1</v>
      </c>
      <c r="Q750" s="3">
        <f>IF(Sales[[#This Row],[Sales Month]]=MAX(Sales[Sales Month]),Sales[[#This Row],[Upsell $ Per Non-Paying User]]*Sales[[#This Row],[Non-Paying Users]],0)</f>
        <v>0</v>
      </c>
      <c r="R750" s="3" t="str" cm="1">
        <f t="array" ref="R750" xml:space="preserve"> _xlfn.IFS(Sales[[#This Row],[Current Upsell $]]=0," ",Sales[[#This Row],[Current Upsell $]]&gt;=400,"high",Sales[[#This Row],[Current Upsell $]]&gt;=100,"medium",Sales[[#This Row],[Current Upsell $]]&lt;100,"low")</f>
        <v xml:space="preserve"> </v>
      </c>
      <c r="S750" s="3" t="str">
        <f xml:space="preserve"> IF(Sales[[#This Row],[Current Upsell $]]&gt;0,_xlfn.CONCAT(Sales[[#This Row],[Subscription Type]],"  ",Sales[[#This Row],[Upsell Priority]],"  ",TEXT(Sales[[#This Row],[Current Upsell $]],"$#"))," ")</f>
        <v xml:space="preserve"> </v>
      </c>
      <c r="T750" s="3"/>
      <c r="U750" s="1"/>
    </row>
    <row r="751" spans="1:21" x14ac:dyDescent="0.3">
      <c r="A751">
        <v>100064</v>
      </c>
      <c r="B751" t="s">
        <v>0</v>
      </c>
      <c r="F751" s="3">
        <v>12</v>
      </c>
      <c r="G751" s="3">
        <v>12</v>
      </c>
      <c r="H751" s="1">
        <v>44013</v>
      </c>
      <c r="I751" s="1">
        <v>44256</v>
      </c>
      <c r="J751">
        <v>8</v>
      </c>
      <c r="K751">
        <v>3</v>
      </c>
      <c r="L751" s="1">
        <v>44256</v>
      </c>
      <c r="M751" s="3">
        <f>IF(Sales[[#This Row],[Sales Amount]] = 0, 0,N751 / F751)</f>
        <v>10</v>
      </c>
      <c r="N751" s="3">
        <v>120</v>
      </c>
      <c r="O751" s="3" t="str" cm="1">
        <f t="array" ref="O751" xml:space="preserve"> _xlfn.SWITCH(Sales[[#This Row],[Subscription Type]],"Basic", "10",,"Premium","10","Business","25","Enterprise","27")</f>
        <v>27</v>
      </c>
      <c r="P751" s="3">
        <f xml:space="preserve"> IF(Sales[[#This Row],[Number of Users]]-Sales[[#This Row],[Licenses Bought]] &gt; 0,Sales[[#This Row],[Number of Users]]-Sales[[#This Row],[Licenses Bought]],0)</f>
        <v>0</v>
      </c>
      <c r="Q751" s="3">
        <f>IF(Sales[[#This Row],[Sales Month]]=MAX(Sales[Sales Month]),Sales[[#This Row],[Upsell $ Per Non-Paying User]]*Sales[[#This Row],[Non-Paying Users]],0)</f>
        <v>0</v>
      </c>
      <c r="R751" s="3" t="str" cm="1">
        <f t="array" ref="R751" xml:space="preserve"> _xlfn.IFS(Sales[[#This Row],[Current Upsell $]]=0," ",Sales[[#This Row],[Current Upsell $]]&gt;=400,"high",Sales[[#This Row],[Current Upsell $]]&gt;=100,"medium",Sales[[#This Row],[Current Upsell $]]&lt;100,"low")</f>
        <v xml:space="preserve"> </v>
      </c>
      <c r="S751" s="3" t="str">
        <f xml:space="preserve"> IF(Sales[[#This Row],[Current Upsell $]]&gt;0,_xlfn.CONCAT(Sales[[#This Row],[Subscription Type]],"  ",Sales[[#This Row],[Upsell Priority]],"  ",TEXT(Sales[[#This Row],[Current Upsell $]],"$#"))," ")</f>
        <v xml:space="preserve"> </v>
      </c>
      <c r="T751" s="3"/>
      <c r="U751" s="1"/>
    </row>
    <row r="752" spans="1:21" x14ac:dyDescent="0.3">
      <c r="A752">
        <v>100065</v>
      </c>
      <c r="B752" t="s">
        <v>3</v>
      </c>
      <c r="F752" s="3">
        <v>0</v>
      </c>
      <c r="G752" s="3">
        <v>14</v>
      </c>
      <c r="H752" s="1">
        <v>44013</v>
      </c>
      <c r="I752" s="1">
        <v>44197</v>
      </c>
      <c r="J752">
        <v>6</v>
      </c>
      <c r="K752">
        <v>5</v>
      </c>
      <c r="L752" s="1">
        <v>44013</v>
      </c>
      <c r="M752" s="3">
        <f>IF(Sales[[#This Row],[Sales Amount]] = 0, 0,N752 / F752)</f>
        <v>0</v>
      </c>
      <c r="N752" s="3">
        <v>0</v>
      </c>
      <c r="O752" s="3" t="str" cm="1">
        <f t="array" ref="O752" xml:space="preserve"> _xlfn.SWITCH(Sales[[#This Row],[Subscription Type]],"Basic", "10",,"Premium","10","Business","25","Enterprise","27")</f>
        <v>10</v>
      </c>
      <c r="P752" s="3">
        <f xml:space="preserve"> IF(Sales[[#This Row],[Number of Users]]-Sales[[#This Row],[Licenses Bought]] &gt; 0,Sales[[#This Row],[Number of Users]]-Sales[[#This Row],[Licenses Bought]],0)</f>
        <v>14</v>
      </c>
      <c r="Q752" s="3">
        <f>IF(Sales[[#This Row],[Sales Month]]=MAX(Sales[Sales Month]),Sales[[#This Row],[Upsell $ Per Non-Paying User]]*Sales[[#This Row],[Non-Paying Users]],0)</f>
        <v>0</v>
      </c>
      <c r="R752" s="3" t="str" cm="1">
        <f t="array" ref="R752" xml:space="preserve"> _xlfn.IFS(Sales[[#This Row],[Current Upsell $]]=0," ",Sales[[#This Row],[Current Upsell $]]&gt;=400,"high",Sales[[#This Row],[Current Upsell $]]&gt;=100,"medium",Sales[[#This Row],[Current Upsell $]]&lt;100,"low")</f>
        <v xml:space="preserve"> </v>
      </c>
      <c r="S752" s="3" t="str">
        <f xml:space="preserve"> IF(Sales[[#This Row],[Current Upsell $]]&gt;0,_xlfn.CONCAT(Sales[[#This Row],[Subscription Type]],"  ",Sales[[#This Row],[Upsell Priority]],"  ",TEXT(Sales[[#This Row],[Current Upsell $]],"$#"))," ")</f>
        <v xml:space="preserve"> </v>
      </c>
      <c r="T752" s="3"/>
      <c r="U752" s="1"/>
    </row>
    <row r="753" spans="1:21" x14ac:dyDescent="0.3">
      <c r="A753">
        <v>100065</v>
      </c>
      <c r="B753" t="s">
        <v>3</v>
      </c>
      <c r="F753" s="3">
        <v>0</v>
      </c>
      <c r="G753" s="3">
        <v>12</v>
      </c>
      <c r="H753" s="1">
        <v>44013</v>
      </c>
      <c r="I753" s="1">
        <v>44197</v>
      </c>
      <c r="J753">
        <v>6</v>
      </c>
      <c r="K753">
        <v>5</v>
      </c>
      <c r="L753" s="1">
        <v>44044</v>
      </c>
      <c r="M753" s="3">
        <f>IF(Sales[[#This Row],[Sales Amount]] = 0, 0,N753 / F753)</f>
        <v>0</v>
      </c>
      <c r="N753" s="3">
        <v>0</v>
      </c>
      <c r="O753" s="3" t="str" cm="1">
        <f t="array" ref="O753" xml:space="preserve"> _xlfn.SWITCH(Sales[[#This Row],[Subscription Type]],"Basic", "10",,"Premium","10","Business","25","Enterprise","27")</f>
        <v>10</v>
      </c>
      <c r="P753" s="3">
        <f xml:space="preserve"> IF(Sales[[#This Row],[Number of Users]]-Sales[[#This Row],[Licenses Bought]] &gt; 0,Sales[[#This Row],[Number of Users]]-Sales[[#This Row],[Licenses Bought]],0)</f>
        <v>12</v>
      </c>
      <c r="Q753" s="3">
        <f>IF(Sales[[#This Row],[Sales Month]]=MAX(Sales[Sales Month]),Sales[[#This Row],[Upsell $ Per Non-Paying User]]*Sales[[#This Row],[Non-Paying Users]],0)</f>
        <v>0</v>
      </c>
      <c r="R753" s="3" t="str" cm="1">
        <f t="array" ref="R753" xml:space="preserve"> _xlfn.IFS(Sales[[#This Row],[Current Upsell $]]=0," ",Sales[[#This Row],[Current Upsell $]]&gt;=400,"high",Sales[[#This Row],[Current Upsell $]]&gt;=100,"medium",Sales[[#This Row],[Current Upsell $]]&lt;100,"low")</f>
        <v xml:space="preserve"> </v>
      </c>
      <c r="S753" s="3" t="str">
        <f xml:space="preserve"> IF(Sales[[#This Row],[Current Upsell $]]&gt;0,_xlfn.CONCAT(Sales[[#This Row],[Subscription Type]],"  ",Sales[[#This Row],[Upsell Priority]],"  ",TEXT(Sales[[#This Row],[Current Upsell $]],"$#"))," ")</f>
        <v xml:space="preserve"> </v>
      </c>
      <c r="T753" s="3"/>
      <c r="U753" s="1"/>
    </row>
    <row r="754" spans="1:21" x14ac:dyDescent="0.3">
      <c r="A754">
        <v>100065</v>
      </c>
      <c r="B754" t="s">
        <v>3</v>
      </c>
      <c r="F754" s="3">
        <v>0</v>
      </c>
      <c r="G754" s="3">
        <v>13</v>
      </c>
      <c r="H754" s="1">
        <v>44013</v>
      </c>
      <c r="I754" s="1">
        <v>44197</v>
      </c>
      <c r="J754">
        <v>6</v>
      </c>
      <c r="K754">
        <v>5</v>
      </c>
      <c r="L754" s="1">
        <v>44075</v>
      </c>
      <c r="M754" s="3">
        <f>IF(Sales[[#This Row],[Sales Amount]] = 0, 0,N754 / F754)</f>
        <v>0</v>
      </c>
      <c r="N754" s="3">
        <v>0</v>
      </c>
      <c r="O754" s="3" t="str" cm="1">
        <f t="array" ref="O754" xml:space="preserve"> _xlfn.SWITCH(Sales[[#This Row],[Subscription Type]],"Basic", "10",,"Premium","10","Business","25","Enterprise","27")</f>
        <v>10</v>
      </c>
      <c r="P754" s="3">
        <f xml:space="preserve"> IF(Sales[[#This Row],[Number of Users]]-Sales[[#This Row],[Licenses Bought]] &gt; 0,Sales[[#This Row],[Number of Users]]-Sales[[#This Row],[Licenses Bought]],0)</f>
        <v>13</v>
      </c>
      <c r="Q754" s="3">
        <f>IF(Sales[[#This Row],[Sales Month]]=MAX(Sales[Sales Month]),Sales[[#This Row],[Upsell $ Per Non-Paying User]]*Sales[[#This Row],[Non-Paying Users]],0)</f>
        <v>0</v>
      </c>
      <c r="R754" s="3" t="str" cm="1">
        <f t="array" ref="R754" xml:space="preserve"> _xlfn.IFS(Sales[[#This Row],[Current Upsell $]]=0," ",Sales[[#This Row],[Current Upsell $]]&gt;=400,"high",Sales[[#This Row],[Current Upsell $]]&gt;=100,"medium",Sales[[#This Row],[Current Upsell $]]&lt;100,"low")</f>
        <v xml:space="preserve"> </v>
      </c>
      <c r="S754" s="3" t="str">
        <f xml:space="preserve"> IF(Sales[[#This Row],[Current Upsell $]]&gt;0,_xlfn.CONCAT(Sales[[#This Row],[Subscription Type]],"  ",Sales[[#This Row],[Upsell Priority]],"  ",TEXT(Sales[[#This Row],[Current Upsell $]],"$#"))," ")</f>
        <v xml:space="preserve"> </v>
      </c>
      <c r="T754" s="3"/>
      <c r="U754" s="1"/>
    </row>
    <row r="755" spans="1:21" x14ac:dyDescent="0.3">
      <c r="A755">
        <v>100065</v>
      </c>
      <c r="B755" t="s">
        <v>3</v>
      </c>
      <c r="F755" s="3">
        <v>0</v>
      </c>
      <c r="G755" s="3">
        <v>13</v>
      </c>
      <c r="H755" s="1">
        <v>44013</v>
      </c>
      <c r="I755" s="1">
        <v>44197</v>
      </c>
      <c r="J755">
        <v>6</v>
      </c>
      <c r="K755">
        <v>5</v>
      </c>
      <c r="L755" s="1">
        <v>44105</v>
      </c>
      <c r="M755" s="3">
        <f>IF(Sales[[#This Row],[Sales Amount]] = 0, 0,N755 / F755)</f>
        <v>0</v>
      </c>
      <c r="N755" s="3">
        <v>0</v>
      </c>
      <c r="O755" s="3" t="str" cm="1">
        <f t="array" ref="O755" xml:space="preserve"> _xlfn.SWITCH(Sales[[#This Row],[Subscription Type]],"Basic", "10",,"Premium","10","Business","25","Enterprise","27")</f>
        <v>10</v>
      </c>
      <c r="P755" s="3">
        <f xml:space="preserve"> IF(Sales[[#This Row],[Number of Users]]-Sales[[#This Row],[Licenses Bought]] &gt; 0,Sales[[#This Row],[Number of Users]]-Sales[[#This Row],[Licenses Bought]],0)</f>
        <v>13</v>
      </c>
      <c r="Q755" s="3">
        <f>IF(Sales[[#This Row],[Sales Month]]=MAX(Sales[Sales Month]),Sales[[#This Row],[Upsell $ Per Non-Paying User]]*Sales[[#This Row],[Non-Paying Users]],0)</f>
        <v>0</v>
      </c>
      <c r="R755" s="3" t="str" cm="1">
        <f t="array" ref="R755" xml:space="preserve"> _xlfn.IFS(Sales[[#This Row],[Current Upsell $]]=0," ",Sales[[#This Row],[Current Upsell $]]&gt;=400,"high",Sales[[#This Row],[Current Upsell $]]&gt;=100,"medium",Sales[[#This Row],[Current Upsell $]]&lt;100,"low")</f>
        <v xml:space="preserve"> </v>
      </c>
      <c r="S755" s="3" t="str">
        <f xml:space="preserve"> IF(Sales[[#This Row],[Current Upsell $]]&gt;0,_xlfn.CONCAT(Sales[[#This Row],[Subscription Type]],"  ",Sales[[#This Row],[Upsell Priority]],"  ",TEXT(Sales[[#This Row],[Current Upsell $]],"$#"))," ")</f>
        <v xml:space="preserve"> </v>
      </c>
      <c r="T755" s="3"/>
      <c r="U755" s="1"/>
    </row>
    <row r="756" spans="1:21" x14ac:dyDescent="0.3">
      <c r="A756">
        <v>100065</v>
      </c>
      <c r="B756" t="s">
        <v>3</v>
      </c>
      <c r="F756" s="3">
        <v>0</v>
      </c>
      <c r="G756" s="3">
        <v>11</v>
      </c>
      <c r="H756" s="1">
        <v>44013</v>
      </c>
      <c r="I756" s="1">
        <v>44197</v>
      </c>
      <c r="J756">
        <v>6</v>
      </c>
      <c r="K756">
        <v>5</v>
      </c>
      <c r="L756" s="1">
        <v>44136</v>
      </c>
      <c r="M756" s="3">
        <f>IF(Sales[[#This Row],[Sales Amount]] = 0, 0,N756 / F756)</f>
        <v>0</v>
      </c>
      <c r="N756" s="3">
        <v>0</v>
      </c>
      <c r="O756" s="3" t="str" cm="1">
        <f t="array" ref="O756" xml:space="preserve"> _xlfn.SWITCH(Sales[[#This Row],[Subscription Type]],"Basic", "10",,"Premium","10","Business","25","Enterprise","27")</f>
        <v>10</v>
      </c>
      <c r="P756" s="3">
        <f xml:space="preserve"> IF(Sales[[#This Row],[Number of Users]]-Sales[[#This Row],[Licenses Bought]] &gt; 0,Sales[[#This Row],[Number of Users]]-Sales[[#This Row],[Licenses Bought]],0)</f>
        <v>11</v>
      </c>
      <c r="Q756" s="3">
        <f>IF(Sales[[#This Row],[Sales Month]]=MAX(Sales[Sales Month]),Sales[[#This Row],[Upsell $ Per Non-Paying User]]*Sales[[#This Row],[Non-Paying Users]],0)</f>
        <v>0</v>
      </c>
      <c r="R756" s="3" t="str" cm="1">
        <f t="array" ref="R756" xml:space="preserve"> _xlfn.IFS(Sales[[#This Row],[Current Upsell $]]=0," ",Sales[[#This Row],[Current Upsell $]]&gt;=400,"high",Sales[[#This Row],[Current Upsell $]]&gt;=100,"medium",Sales[[#This Row],[Current Upsell $]]&lt;100,"low")</f>
        <v xml:space="preserve"> </v>
      </c>
      <c r="S756" s="3" t="str">
        <f xml:space="preserve"> IF(Sales[[#This Row],[Current Upsell $]]&gt;0,_xlfn.CONCAT(Sales[[#This Row],[Subscription Type]],"  ",Sales[[#This Row],[Upsell Priority]],"  ",TEXT(Sales[[#This Row],[Current Upsell $]],"$#"))," ")</f>
        <v xml:space="preserve"> </v>
      </c>
      <c r="T756" s="3"/>
      <c r="U756" s="1"/>
    </row>
    <row r="757" spans="1:21" x14ac:dyDescent="0.3">
      <c r="A757">
        <v>100065</v>
      </c>
      <c r="B757" t="s">
        <v>3</v>
      </c>
      <c r="F757" s="3">
        <v>0</v>
      </c>
      <c r="G757" s="3">
        <v>13</v>
      </c>
      <c r="H757" s="1">
        <v>44013</v>
      </c>
      <c r="I757" s="1">
        <v>44197</v>
      </c>
      <c r="J757">
        <v>6</v>
      </c>
      <c r="K757">
        <v>5</v>
      </c>
      <c r="L757" s="1">
        <v>44166</v>
      </c>
      <c r="M757" s="3">
        <f>IF(Sales[[#This Row],[Sales Amount]] = 0, 0,N757 / F757)</f>
        <v>0</v>
      </c>
      <c r="N757" s="3">
        <v>0</v>
      </c>
      <c r="O757" s="3" t="str" cm="1">
        <f t="array" ref="O757" xml:space="preserve"> _xlfn.SWITCH(Sales[[#This Row],[Subscription Type]],"Basic", "10",,"Premium","10","Business","25","Enterprise","27")</f>
        <v>10</v>
      </c>
      <c r="P757" s="3">
        <f xml:space="preserve"> IF(Sales[[#This Row],[Number of Users]]-Sales[[#This Row],[Licenses Bought]] &gt; 0,Sales[[#This Row],[Number of Users]]-Sales[[#This Row],[Licenses Bought]],0)</f>
        <v>13</v>
      </c>
      <c r="Q757" s="3">
        <f>IF(Sales[[#This Row],[Sales Month]]=MAX(Sales[Sales Month]),Sales[[#This Row],[Upsell $ Per Non-Paying User]]*Sales[[#This Row],[Non-Paying Users]],0)</f>
        <v>0</v>
      </c>
      <c r="R757" s="3" t="str" cm="1">
        <f t="array" ref="R757" xml:space="preserve"> _xlfn.IFS(Sales[[#This Row],[Current Upsell $]]=0," ",Sales[[#This Row],[Current Upsell $]]&gt;=400,"high",Sales[[#This Row],[Current Upsell $]]&gt;=100,"medium",Sales[[#This Row],[Current Upsell $]]&lt;100,"low")</f>
        <v xml:space="preserve"> </v>
      </c>
      <c r="S757" s="3" t="str">
        <f xml:space="preserve"> IF(Sales[[#This Row],[Current Upsell $]]&gt;0,_xlfn.CONCAT(Sales[[#This Row],[Subscription Type]],"  ",Sales[[#This Row],[Upsell Priority]],"  ",TEXT(Sales[[#This Row],[Current Upsell $]],"$#"))," ")</f>
        <v xml:space="preserve"> </v>
      </c>
      <c r="T757" s="3"/>
      <c r="U757" s="1"/>
    </row>
    <row r="758" spans="1:21" x14ac:dyDescent="0.3">
      <c r="A758">
        <v>100065</v>
      </c>
      <c r="B758" t="s">
        <v>3</v>
      </c>
      <c r="F758" s="3">
        <v>0</v>
      </c>
      <c r="G758" s="3">
        <v>14</v>
      </c>
      <c r="H758" s="1">
        <v>44013</v>
      </c>
      <c r="I758" s="1">
        <v>44197</v>
      </c>
      <c r="J758">
        <v>6</v>
      </c>
      <c r="K758">
        <v>5</v>
      </c>
      <c r="L758" s="1">
        <v>44197</v>
      </c>
      <c r="M758" s="3">
        <f>IF(Sales[[#This Row],[Sales Amount]] = 0, 0,N758 / F758)</f>
        <v>0</v>
      </c>
      <c r="N758" s="3">
        <v>0</v>
      </c>
      <c r="O758" s="3" t="str" cm="1">
        <f t="array" ref="O758" xml:space="preserve"> _xlfn.SWITCH(Sales[[#This Row],[Subscription Type]],"Basic", "10",,"Premium","10","Business","25","Enterprise","27")</f>
        <v>10</v>
      </c>
      <c r="P758" s="3">
        <f xml:space="preserve"> IF(Sales[[#This Row],[Number of Users]]-Sales[[#This Row],[Licenses Bought]] &gt; 0,Sales[[#This Row],[Number of Users]]-Sales[[#This Row],[Licenses Bought]],0)</f>
        <v>14</v>
      </c>
      <c r="Q758" s="3">
        <f>IF(Sales[[#This Row],[Sales Month]]=MAX(Sales[Sales Month]),Sales[[#This Row],[Upsell $ Per Non-Paying User]]*Sales[[#This Row],[Non-Paying Users]],0)</f>
        <v>0</v>
      </c>
      <c r="R758" s="3" t="str" cm="1">
        <f t="array" ref="R758" xml:space="preserve"> _xlfn.IFS(Sales[[#This Row],[Current Upsell $]]=0," ",Sales[[#This Row],[Current Upsell $]]&gt;=400,"high",Sales[[#This Row],[Current Upsell $]]&gt;=100,"medium",Sales[[#This Row],[Current Upsell $]]&lt;100,"low")</f>
        <v xml:space="preserve"> </v>
      </c>
      <c r="S758" s="3" t="str">
        <f xml:space="preserve"> IF(Sales[[#This Row],[Current Upsell $]]&gt;0,_xlfn.CONCAT(Sales[[#This Row],[Subscription Type]],"  ",Sales[[#This Row],[Upsell Priority]],"  ",TEXT(Sales[[#This Row],[Current Upsell $]],"$#"))," ")</f>
        <v xml:space="preserve"> </v>
      </c>
      <c r="T758" s="3"/>
      <c r="U758" s="1"/>
    </row>
    <row r="759" spans="1:21" x14ac:dyDescent="0.3">
      <c r="A759">
        <v>100066</v>
      </c>
      <c r="B759" t="s">
        <v>3</v>
      </c>
      <c r="F759" s="3">
        <v>0</v>
      </c>
      <c r="G759" s="3">
        <v>13</v>
      </c>
      <c r="H759" s="1">
        <v>44013</v>
      </c>
      <c r="I759" s="1">
        <v>44197</v>
      </c>
      <c r="J759">
        <v>6</v>
      </c>
      <c r="K759">
        <v>5</v>
      </c>
      <c r="L759" s="1">
        <v>44013</v>
      </c>
      <c r="M759" s="3">
        <f>IF(Sales[[#This Row],[Sales Amount]] = 0, 0,N759 / F759)</f>
        <v>0</v>
      </c>
      <c r="N759" s="3">
        <v>0</v>
      </c>
      <c r="O759" s="3" t="str" cm="1">
        <f t="array" ref="O759" xml:space="preserve"> _xlfn.SWITCH(Sales[[#This Row],[Subscription Type]],"Basic", "10",,"Premium","10","Business","25","Enterprise","27")</f>
        <v>10</v>
      </c>
      <c r="P759" s="3">
        <f xml:space="preserve"> IF(Sales[[#This Row],[Number of Users]]-Sales[[#This Row],[Licenses Bought]] &gt; 0,Sales[[#This Row],[Number of Users]]-Sales[[#This Row],[Licenses Bought]],0)</f>
        <v>13</v>
      </c>
      <c r="Q759" s="3">
        <f>IF(Sales[[#This Row],[Sales Month]]=MAX(Sales[Sales Month]),Sales[[#This Row],[Upsell $ Per Non-Paying User]]*Sales[[#This Row],[Non-Paying Users]],0)</f>
        <v>0</v>
      </c>
      <c r="R759" s="3" t="str" cm="1">
        <f t="array" ref="R759" xml:space="preserve"> _xlfn.IFS(Sales[[#This Row],[Current Upsell $]]=0," ",Sales[[#This Row],[Current Upsell $]]&gt;=400,"high",Sales[[#This Row],[Current Upsell $]]&gt;=100,"medium",Sales[[#This Row],[Current Upsell $]]&lt;100,"low")</f>
        <v xml:space="preserve"> </v>
      </c>
      <c r="S759" s="3" t="str">
        <f xml:space="preserve"> IF(Sales[[#This Row],[Current Upsell $]]&gt;0,_xlfn.CONCAT(Sales[[#This Row],[Subscription Type]],"  ",Sales[[#This Row],[Upsell Priority]],"  ",TEXT(Sales[[#This Row],[Current Upsell $]],"$#"))," ")</f>
        <v xml:space="preserve"> </v>
      </c>
      <c r="T759" s="3"/>
      <c r="U759" s="1"/>
    </row>
    <row r="760" spans="1:21" x14ac:dyDescent="0.3">
      <c r="A760">
        <v>100066</v>
      </c>
      <c r="B760" t="s">
        <v>3</v>
      </c>
      <c r="F760" s="3">
        <v>0</v>
      </c>
      <c r="G760" s="3">
        <v>14</v>
      </c>
      <c r="H760" s="1">
        <v>44013</v>
      </c>
      <c r="I760" s="1">
        <v>44197</v>
      </c>
      <c r="J760">
        <v>6</v>
      </c>
      <c r="K760">
        <v>5</v>
      </c>
      <c r="L760" s="1">
        <v>44044</v>
      </c>
      <c r="M760" s="3">
        <f>IF(Sales[[#This Row],[Sales Amount]] = 0, 0,N760 / F760)</f>
        <v>0</v>
      </c>
      <c r="N760" s="3">
        <v>0</v>
      </c>
      <c r="O760" s="3" t="str" cm="1">
        <f t="array" ref="O760" xml:space="preserve"> _xlfn.SWITCH(Sales[[#This Row],[Subscription Type]],"Basic", "10",,"Premium","10","Business","25","Enterprise","27")</f>
        <v>10</v>
      </c>
      <c r="P760" s="3">
        <f xml:space="preserve"> IF(Sales[[#This Row],[Number of Users]]-Sales[[#This Row],[Licenses Bought]] &gt; 0,Sales[[#This Row],[Number of Users]]-Sales[[#This Row],[Licenses Bought]],0)</f>
        <v>14</v>
      </c>
      <c r="Q760" s="3">
        <f>IF(Sales[[#This Row],[Sales Month]]=MAX(Sales[Sales Month]),Sales[[#This Row],[Upsell $ Per Non-Paying User]]*Sales[[#This Row],[Non-Paying Users]],0)</f>
        <v>0</v>
      </c>
      <c r="R760" s="3" t="str" cm="1">
        <f t="array" ref="R760" xml:space="preserve"> _xlfn.IFS(Sales[[#This Row],[Current Upsell $]]=0," ",Sales[[#This Row],[Current Upsell $]]&gt;=400,"high",Sales[[#This Row],[Current Upsell $]]&gt;=100,"medium",Sales[[#This Row],[Current Upsell $]]&lt;100,"low")</f>
        <v xml:space="preserve"> </v>
      </c>
      <c r="S760" s="3" t="str">
        <f xml:space="preserve"> IF(Sales[[#This Row],[Current Upsell $]]&gt;0,_xlfn.CONCAT(Sales[[#This Row],[Subscription Type]],"  ",Sales[[#This Row],[Upsell Priority]],"  ",TEXT(Sales[[#This Row],[Current Upsell $]],"$#"))," ")</f>
        <v xml:space="preserve"> </v>
      </c>
      <c r="T760" s="3"/>
      <c r="U760" s="1"/>
    </row>
    <row r="761" spans="1:21" x14ac:dyDescent="0.3">
      <c r="A761">
        <v>100066</v>
      </c>
      <c r="B761" t="s">
        <v>3</v>
      </c>
      <c r="F761" s="3">
        <v>0</v>
      </c>
      <c r="G761" s="3">
        <v>12</v>
      </c>
      <c r="H761" s="1">
        <v>44013</v>
      </c>
      <c r="I761" s="1">
        <v>44197</v>
      </c>
      <c r="J761">
        <v>6</v>
      </c>
      <c r="K761">
        <v>5</v>
      </c>
      <c r="L761" s="1">
        <v>44075</v>
      </c>
      <c r="M761" s="3">
        <f>IF(Sales[[#This Row],[Sales Amount]] = 0, 0,N761 / F761)</f>
        <v>0</v>
      </c>
      <c r="N761" s="3">
        <v>0</v>
      </c>
      <c r="O761" s="3" t="str" cm="1">
        <f t="array" ref="O761" xml:space="preserve"> _xlfn.SWITCH(Sales[[#This Row],[Subscription Type]],"Basic", "10",,"Premium","10","Business","25","Enterprise","27")</f>
        <v>10</v>
      </c>
      <c r="P761" s="3">
        <f xml:space="preserve"> IF(Sales[[#This Row],[Number of Users]]-Sales[[#This Row],[Licenses Bought]] &gt; 0,Sales[[#This Row],[Number of Users]]-Sales[[#This Row],[Licenses Bought]],0)</f>
        <v>12</v>
      </c>
      <c r="Q761" s="3">
        <f>IF(Sales[[#This Row],[Sales Month]]=MAX(Sales[Sales Month]),Sales[[#This Row],[Upsell $ Per Non-Paying User]]*Sales[[#This Row],[Non-Paying Users]],0)</f>
        <v>0</v>
      </c>
      <c r="R761" s="3" t="str" cm="1">
        <f t="array" ref="R761" xml:space="preserve"> _xlfn.IFS(Sales[[#This Row],[Current Upsell $]]=0," ",Sales[[#This Row],[Current Upsell $]]&gt;=400,"high",Sales[[#This Row],[Current Upsell $]]&gt;=100,"medium",Sales[[#This Row],[Current Upsell $]]&lt;100,"low")</f>
        <v xml:space="preserve"> </v>
      </c>
      <c r="S761" s="3" t="str">
        <f xml:space="preserve"> IF(Sales[[#This Row],[Current Upsell $]]&gt;0,_xlfn.CONCAT(Sales[[#This Row],[Subscription Type]],"  ",Sales[[#This Row],[Upsell Priority]],"  ",TEXT(Sales[[#This Row],[Current Upsell $]],"$#"))," ")</f>
        <v xml:space="preserve"> </v>
      </c>
      <c r="T761" s="3"/>
      <c r="U761" s="1"/>
    </row>
    <row r="762" spans="1:21" x14ac:dyDescent="0.3">
      <c r="A762">
        <v>100066</v>
      </c>
      <c r="B762" t="s">
        <v>3</v>
      </c>
      <c r="F762" s="3">
        <v>0</v>
      </c>
      <c r="G762" s="3">
        <v>10</v>
      </c>
      <c r="H762" s="1">
        <v>44013</v>
      </c>
      <c r="I762" s="1">
        <v>44197</v>
      </c>
      <c r="J762">
        <v>6</v>
      </c>
      <c r="K762">
        <v>5</v>
      </c>
      <c r="L762" s="1">
        <v>44105</v>
      </c>
      <c r="M762" s="3">
        <f>IF(Sales[[#This Row],[Sales Amount]] = 0, 0,N762 / F762)</f>
        <v>0</v>
      </c>
      <c r="N762" s="3">
        <v>0</v>
      </c>
      <c r="O762" s="3" t="str" cm="1">
        <f t="array" ref="O762" xml:space="preserve"> _xlfn.SWITCH(Sales[[#This Row],[Subscription Type]],"Basic", "10",,"Premium","10","Business","25","Enterprise","27")</f>
        <v>10</v>
      </c>
      <c r="P762" s="3">
        <f xml:space="preserve"> IF(Sales[[#This Row],[Number of Users]]-Sales[[#This Row],[Licenses Bought]] &gt; 0,Sales[[#This Row],[Number of Users]]-Sales[[#This Row],[Licenses Bought]],0)</f>
        <v>10</v>
      </c>
      <c r="Q762" s="3">
        <f>IF(Sales[[#This Row],[Sales Month]]=MAX(Sales[Sales Month]),Sales[[#This Row],[Upsell $ Per Non-Paying User]]*Sales[[#This Row],[Non-Paying Users]],0)</f>
        <v>0</v>
      </c>
      <c r="R762" s="3" t="str" cm="1">
        <f t="array" ref="R762" xml:space="preserve"> _xlfn.IFS(Sales[[#This Row],[Current Upsell $]]=0," ",Sales[[#This Row],[Current Upsell $]]&gt;=400,"high",Sales[[#This Row],[Current Upsell $]]&gt;=100,"medium",Sales[[#This Row],[Current Upsell $]]&lt;100,"low")</f>
        <v xml:space="preserve"> </v>
      </c>
      <c r="S762" s="3" t="str">
        <f xml:space="preserve"> IF(Sales[[#This Row],[Current Upsell $]]&gt;0,_xlfn.CONCAT(Sales[[#This Row],[Subscription Type]],"  ",Sales[[#This Row],[Upsell Priority]],"  ",TEXT(Sales[[#This Row],[Current Upsell $]],"$#"))," ")</f>
        <v xml:space="preserve"> </v>
      </c>
      <c r="T762" s="3"/>
      <c r="U762" s="1"/>
    </row>
    <row r="763" spans="1:21" x14ac:dyDescent="0.3">
      <c r="A763">
        <v>100066</v>
      </c>
      <c r="B763" t="s">
        <v>3</v>
      </c>
      <c r="F763" s="3">
        <v>0</v>
      </c>
      <c r="G763" s="3">
        <v>10</v>
      </c>
      <c r="H763" s="1">
        <v>44013</v>
      </c>
      <c r="I763" s="1">
        <v>44197</v>
      </c>
      <c r="J763">
        <v>6</v>
      </c>
      <c r="K763">
        <v>5</v>
      </c>
      <c r="L763" s="1">
        <v>44136</v>
      </c>
      <c r="M763" s="3">
        <f>IF(Sales[[#This Row],[Sales Amount]] = 0, 0,N763 / F763)</f>
        <v>0</v>
      </c>
      <c r="N763" s="3">
        <v>0</v>
      </c>
      <c r="O763" s="3" t="str" cm="1">
        <f t="array" ref="O763" xml:space="preserve"> _xlfn.SWITCH(Sales[[#This Row],[Subscription Type]],"Basic", "10",,"Premium","10","Business","25","Enterprise","27")</f>
        <v>10</v>
      </c>
      <c r="P763" s="3">
        <f xml:space="preserve"> IF(Sales[[#This Row],[Number of Users]]-Sales[[#This Row],[Licenses Bought]] &gt; 0,Sales[[#This Row],[Number of Users]]-Sales[[#This Row],[Licenses Bought]],0)</f>
        <v>10</v>
      </c>
      <c r="Q763" s="3">
        <f>IF(Sales[[#This Row],[Sales Month]]=MAX(Sales[Sales Month]),Sales[[#This Row],[Upsell $ Per Non-Paying User]]*Sales[[#This Row],[Non-Paying Users]],0)</f>
        <v>0</v>
      </c>
      <c r="R763" s="3" t="str" cm="1">
        <f t="array" ref="R763" xml:space="preserve"> _xlfn.IFS(Sales[[#This Row],[Current Upsell $]]=0," ",Sales[[#This Row],[Current Upsell $]]&gt;=400,"high",Sales[[#This Row],[Current Upsell $]]&gt;=100,"medium",Sales[[#This Row],[Current Upsell $]]&lt;100,"low")</f>
        <v xml:space="preserve"> </v>
      </c>
      <c r="S763" s="3" t="str">
        <f xml:space="preserve"> IF(Sales[[#This Row],[Current Upsell $]]&gt;0,_xlfn.CONCAT(Sales[[#This Row],[Subscription Type]],"  ",Sales[[#This Row],[Upsell Priority]],"  ",TEXT(Sales[[#This Row],[Current Upsell $]],"$#"))," ")</f>
        <v xml:space="preserve"> </v>
      </c>
      <c r="T763" s="3"/>
      <c r="U763" s="1"/>
    </row>
    <row r="764" spans="1:21" x14ac:dyDescent="0.3">
      <c r="A764">
        <v>100066</v>
      </c>
      <c r="B764" t="s">
        <v>3</v>
      </c>
      <c r="F764" s="3">
        <v>0</v>
      </c>
      <c r="G764" s="3">
        <v>12</v>
      </c>
      <c r="H764" s="1">
        <v>44013</v>
      </c>
      <c r="I764" s="1">
        <v>44197</v>
      </c>
      <c r="J764">
        <v>6</v>
      </c>
      <c r="K764">
        <v>5</v>
      </c>
      <c r="L764" s="1">
        <v>44166</v>
      </c>
      <c r="M764" s="3">
        <f>IF(Sales[[#This Row],[Sales Amount]] = 0, 0,N764 / F764)</f>
        <v>0</v>
      </c>
      <c r="N764" s="3">
        <v>0</v>
      </c>
      <c r="O764" s="3" t="str" cm="1">
        <f t="array" ref="O764" xml:space="preserve"> _xlfn.SWITCH(Sales[[#This Row],[Subscription Type]],"Basic", "10",,"Premium","10","Business","25","Enterprise","27")</f>
        <v>10</v>
      </c>
      <c r="P764" s="3">
        <f xml:space="preserve"> IF(Sales[[#This Row],[Number of Users]]-Sales[[#This Row],[Licenses Bought]] &gt; 0,Sales[[#This Row],[Number of Users]]-Sales[[#This Row],[Licenses Bought]],0)</f>
        <v>12</v>
      </c>
      <c r="Q764" s="3">
        <f>IF(Sales[[#This Row],[Sales Month]]=MAX(Sales[Sales Month]),Sales[[#This Row],[Upsell $ Per Non-Paying User]]*Sales[[#This Row],[Non-Paying Users]],0)</f>
        <v>0</v>
      </c>
      <c r="R764" s="3" t="str" cm="1">
        <f t="array" ref="R764" xml:space="preserve"> _xlfn.IFS(Sales[[#This Row],[Current Upsell $]]=0," ",Sales[[#This Row],[Current Upsell $]]&gt;=400,"high",Sales[[#This Row],[Current Upsell $]]&gt;=100,"medium",Sales[[#This Row],[Current Upsell $]]&lt;100,"low")</f>
        <v xml:space="preserve"> </v>
      </c>
      <c r="S764" s="3" t="str">
        <f xml:space="preserve"> IF(Sales[[#This Row],[Current Upsell $]]&gt;0,_xlfn.CONCAT(Sales[[#This Row],[Subscription Type]],"  ",Sales[[#This Row],[Upsell Priority]],"  ",TEXT(Sales[[#This Row],[Current Upsell $]],"$#"))," ")</f>
        <v xml:space="preserve"> </v>
      </c>
      <c r="T764" s="3"/>
      <c r="U764" s="1"/>
    </row>
    <row r="765" spans="1:21" x14ac:dyDescent="0.3">
      <c r="A765">
        <v>100066</v>
      </c>
      <c r="B765" t="s">
        <v>3</v>
      </c>
      <c r="F765" s="3">
        <v>0</v>
      </c>
      <c r="G765" s="3">
        <v>9</v>
      </c>
      <c r="H765" s="1">
        <v>44013</v>
      </c>
      <c r="I765" s="1">
        <v>44197</v>
      </c>
      <c r="J765">
        <v>6</v>
      </c>
      <c r="K765">
        <v>5</v>
      </c>
      <c r="L765" s="1">
        <v>44197</v>
      </c>
      <c r="M765" s="3">
        <f>IF(Sales[[#This Row],[Sales Amount]] = 0, 0,N765 / F765)</f>
        <v>0</v>
      </c>
      <c r="N765" s="3">
        <v>0</v>
      </c>
      <c r="O765" s="3" t="str" cm="1">
        <f t="array" ref="O765" xml:space="preserve"> _xlfn.SWITCH(Sales[[#This Row],[Subscription Type]],"Basic", "10",,"Premium","10","Business","25","Enterprise","27")</f>
        <v>10</v>
      </c>
      <c r="P765" s="3">
        <f xml:space="preserve"> IF(Sales[[#This Row],[Number of Users]]-Sales[[#This Row],[Licenses Bought]] &gt; 0,Sales[[#This Row],[Number of Users]]-Sales[[#This Row],[Licenses Bought]],0)</f>
        <v>9</v>
      </c>
      <c r="Q765" s="3">
        <f>IF(Sales[[#This Row],[Sales Month]]=MAX(Sales[Sales Month]),Sales[[#This Row],[Upsell $ Per Non-Paying User]]*Sales[[#This Row],[Non-Paying Users]],0)</f>
        <v>0</v>
      </c>
      <c r="R765" s="3" t="str" cm="1">
        <f t="array" ref="R765" xml:space="preserve"> _xlfn.IFS(Sales[[#This Row],[Current Upsell $]]=0," ",Sales[[#This Row],[Current Upsell $]]&gt;=400,"high",Sales[[#This Row],[Current Upsell $]]&gt;=100,"medium",Sales[[#This Row],[Current Upsell $]]&lt;100,"low")</f>
        <v xml:space="preserve"> </v>
      </c>
      <c r="S765" s="3" t="str">
        <f xml:space="preserve"> IF(Sales[[#This Row],[Current Upsell $]]&gt;0,_xlfn.CONCAT(Sales[[#This Row],[Subscription Type]],"  ",Sales[[#This Row],[Upsell Priority]],"  ",TEXT(Sales[[#This Row],[Current Upsell $]],"$#"))," ")</f>
        <v xml:space="preserve"> </v>
      </c>
      <c r="T765" s="3"/>
      <c r="U765" s="1"/>
    </row>
    <row r="766" spans="1:21" x14ac:dyDescent="0.3">
      <c r="A766">
        <v>100067</v>
      </c>
      <c r="B766" t="s">
        <v>3</v>
      </c>
      <c r="F766" s="3">
        <v>0</v>
      </c>
      <c r="G766" s="3">
        <v>10</v>
      </c>
      <c r="H766" s="1">
        <v>44013</v>
      </c>
      <c r="I766" s="1">
        <v>44075</v>
      </c>
      <c r="J766">
        <v>2</v>
      </c>
      <c r="K766">
        <v>9</v>
      </c>
      <c r="L766" s="1">
        <v>44013</v>
      </c>
      <c r="M766" s="3">
        <f>IF(Sales[[#This Row],[Sales Amount]] = 0, 0,N766 / F766)</f>
        <v>0</v>
      </c>
      <c r="N766" s="3">
        <v>0</v>
      </c>
      <c r="O766" s="3" t="str" cm="1">
        <f t="array" ref="O766" xml:space="preserve"> _xlfn.SWITCH(Sales[[#This Row],[Subscription Type]],"Basic", "10",,"Premium","10","Business","25","Enterprise","27")</f>
        <v>10</v>
      </c>
      <c r="P766" s="3">
        <f xml:space="preserve"> IF(Sales[[#This Row],[Number of Users]]-Sales[[#This Row],[Licenses Bought]] &gt; 0,Sales[[#This Row],[Number of Users]]-Sales[[#This Row],[Licenses Bought]],0)</f>
        <v>10</v>
      </c>
      <c r="Q766" s="3">
        <f>IF(Sales[[#This Row],[Sales Month]]=MAX(Sales[Sales Month]),Sales[[#This Row],[Upsell $ Per Non-Paying User]]*Sales[[#This Row],[Non-Paying Users]],0)</f>
        <v>0</v>
      </c>
      <c r="R766" s="3" t="str" cm="1">
        <f t="array" ref="R766" xml:space="preserve"> _xlfn.IFS(Sales[[#This Row],[Current Upsell $]]=0," ",Sales[[#This Row],[Current Upsell $]]&gt;=400,"high",Sales[[#This Row],[Current Upsell $]]&gt;=100,"medium",Sales[[#This Row],[Current Upsell $]]&lt;100,"low")</f>
        <v xml:space="preserve"> </v>
      </c>
      <c r="S766" s="3" t="str">
        <f xml:space="preserve"> IF(Sales[[#This Row],[Current Upsell $]]&gt;0,_xlfn.CONCAT(Sales[[#This Row],[Subscription Type]],"  ",Sales[[#This Row],[Upsell Priority]],"  ",TEXT(Sales[[#This Row],[Current Upsell $]],"$#"))," ")</f>
        <v xml:space="preserve"> </v>
      </c>
      <c r="T766" s="3"/>
      <c r="U766" s="1"/>
    </row>
    <row r="767" spans="1:21" x14ac:dyDescent="0.3">
      <c r="A767">
        <v>100067</v>
      </c>
      <c r="B767" t="s">
        <v>3</v>
      </c>
      <c r="F767" s="3">
        <v>0</v>
      </c>
      <c r="G767" s="3">
        <v>11</v>
      </c>
      <c r="H767" s="1">
        <v>44013</v>
      </c>
      <c r="I767" s="1">
        <v>44075</v>
      </c>
      <c r="J767">
        <v>2</v>
      </c>
      <c r="K767">
        <v>9</v>
      </c>
      <c r="L767" s="1">
        <v>44044</v>
      </c>
      <c r="M767" s="3">
        <f>IF(Sales[[#This Row],[Sales Amount]] = 0, 0,N767 / F767)</f>
        <v>0</v>
      </c>
      <c r="N767" s="3">
        <v>0</v>
      </c>
      <c r="O767" s="3" t="str" cm="1">
        <f t="array" ref="O767" xml:space="preserve"> _xlfn.SWITCH(Sales[[#This Row],[Subscription Type]],"Basic", "10",,"Premium","10","Business","25","Enterprise","27")</f>
        <v>10</v>
      </c>
      <c r="P767" s="3">
        <f xml:space="preserve"> IF(Sales[[#This Row],[Number of Users]]-Sales[[#This Row],[Licenses Bought]] &gt; 0,Sales[[#This Row],[Number of Users]]-Sales[[#This Row],[Licenses Bought]],0)</f>
        <v>11</v>
      </c>
      <c r="Q767" s="3">
        <f>IF(Sales[[#This Row],[Sales Month]]=MAX(Sales[Sales Month]),Sales[[#This Row],[Upsell $ Per Non-Paying User]]*Sales[[#This Row],[Non-Paying Users]],0)</f>
        <v>0</v>
      </c>
      <c r="R767" s="3" t="str" cm="1">
        <f t="array" ref="R767" xml:space="preserve"> _xlfn.IFS(Sales[[#This Row],[Current Upsell $]]=0," ",Sales[[#This Row],[Current Upsell $]]&gt;=400,"high",Sales[[#This Row],[Current Upsell $]]&gt;=100,"medium",Sales[[#This Row],[Current Upsell $]]&lt;100,"low")</f>
        <v xml:space="preserve"> </v>
      </c>
      <c r="S767" s="3" t="str">
        <f xml:space="preserve"> IF(Sales[[#This Row],[Current Upsell $]]&gt;0,_xlfn.CONCAT(Sales[[#This Row],[Subscription Type]],"  ",Sales[[#This Row],[Upsell Priority]],"  ",TEXT(Sales[[#This Row],[Current Upsell $]],"$#"))," ")</f>
        <v xml:space="preserve"> </v>
      </c>
      <c r="T767" s="3"/>
      <c r="U767" s="1"/>
    </row>
    <row r="768" spans="1:21" x14ac:dyDescent="0.3">
      <c r="A768">
        <v>100067</v>
      </c>
      <c r="B768" t="s">
        <v>3</v>
      </c>
      <c r="F768" s="3">
        <v>0</v>
      </c>
      <c r="G768" s="3">
        <v>13</v>
      </c>
      <c r="H768" s="1">
        <v>44013</v>
      </c>
      <c r="I768" s="1">
        <v>44075</v>
      </c>
      <c r="J768">
        <v>2</v>
      </c>
      <c r="K768">
        <v>9</v>
      </c>
      <c r="L768" s="1">
        <v>44075</v>
      </c>
      <c r="M768" s="3">
        <f>IF(Sales[[#This Row],[Sales Amount]] = 0, 0,N768 / F768)</f>
        <v>0</v>
      </c>
      <c r="N768" s="3">
        <v>0</v>
      </c>
      <c r="O768" s="3" t="str" cm="1">
        <f t="array" ref="O768" xml:space="preserve"> _xlfn.SWITCH(Sales[[#This Row],[Subscription Type]],"Basic", "10",,"Premium","10","Business","25","Enterprise","27")</f>
        <v>10</v>
      </c>
      <c r="P768" s="3">
        <f xml:space="preserve"> IF(Sales[[#This Row],[Number of Users]]-Sales[[#This Row],[Licenses Bought]] &gt; 0,Sales[[#This Row],[Number of Users]]-Sales[[#This Row],[Licenses Bought]],0)</f>
        <v>13</v>
      </c>
      <c r="Q768" s="3">
        <f>IF(Sales[[#This Row],[Sales Month]]=MAX(Sales[Sales Month]),Sales[[#This Row],[Upsell $ Per Non-Paying User]]*Sales[[#This Row],[Non-Paying Users]],0)</f>
        <v>0</v>
      </c>
      <c r="R768" s="3" t="str" cm="1">
        <f t="array" ref="R768" xml:space="preserve"> _xlfn.IFS(Sales[[#This Row],[Current Upsell $]]=0," ",Sales[[#This Row],[Current Upsell $]]&gt;=400,"high",Sales[[#This Row],[Current Upsell $]]&gt;=100,"medium",Sales[[#This Row],[Current Upsell $]]&lt;100,"low")</f>
        <v xml:space="preserve"> </v>
      </c>
      <c r="S768" s="3" t="str">
        <f xml:space="preserve"> IF(Sales[[#This Row],[Current Upsell $]]&gt;0,_xlfn.CONCAT(Sales[[#This Row],[Subscription Type]],"  ",Sales[[#This Row],[Upsell Priority]],"  ",TEXT(Sales[[#This Row],[Current Upsell $]],"$#"))," ")</f>
        <v xml:space="preserve"> </v>
      </c>
      <c r="T768" s="3"/>
      <c r="U768" s="1"/>
    </row>
    <row r="769" spans="1:21" x14ac:dyDescent="0.3">
      <c r="A769">
        <v>100068</v>
      </c>
      <c r="B769" t="s">
        <v>3</v>
      </c>
      <c r="F769" s="3">
        <v>0</v>
      </c>
      <c r="G769" s="3">
        <v>11</v>
      </c>
      <c r="H769" s="1">
        <v>44013</v>
      </c>
      <c r="I769" s="1">
        <v>44287</v>
      </c>
      <c r="J769">
        <v>9</v>
      </c>
      <c r="K769">
        <v>2</v>
      </c>
      <c r="L769" s="1">
        <v>44013</v>
      </c>
      <c r="M769" s="3">
        <f>IF(Sales[[#This Row],[Sales Amount]] = 0, 0,N769 / F769)</f>
        <v>0</v>
      </c>
      <c r="N769" s="3">
        <v>0</v>
      </c>
      <c r="O769" s="3" t="str" cm="1">
        <f t="array" ref="O769" xml:space="preserve"> _xlfn.SWITCH(Sales[[#This Row],[Subscription Type]],"Basic", "10",,"Premium","10","Business","25","Enterprise","27")</f>
        <v>10</v>
      </c>
      <c r="P769" s="3">
        <f xml:space="preserve"> IF(Sales[[#This Row],[Number of Users]]-Sales[[#This Row],[Licenses Bought]] &gt; 0,Sales[[#This Row],[Number of Users]]-Sales[[#This Row],[Licenses Bought]],0)</f>
        <v>11</v>
      </c>
      <c r="Q769" s="3">
        <f>IF(Sales[[#This Row],[Sales Month]]=MAX(Sales[Sales Month]),Sales[[#This Row],[Upsell $ Per Non-Paying User]]*Sales[[#This Row],[Non-Paying Users]],0)</f>
        <v>0</v>
      </c>
      <c r="R769" s="3" t="str" cm="1">
        <f t="array" ref="R769" xml:space="preserve"> _xlfn.IFS(Sales[[#This Row],[Current Upsell $]]=0," ",Sales[[#This Row],[Current Upsell $]]&gt;=400,"high",Sales[[#This Row],[Current Upsell $]]&gt;=100,"medium",Sales[[#This Row],[Current Upsell $]]&lt;100,"low")</f>
        <v xml:space="preserve"> </v>
      </c>
      <c r="S769" s="3" t="str">
        <f xml:space="preserve"> IF(Sales[[#This Row],[Current Upsell $]]&gt;0,_xlfn.CONCAT(Sales[[#This Row],[Subscription Type]],"  ",Sales[[#This Row],[Upsell Priority]],"  ",TEXT(Sales[[#This Row],[Current Upsell $]],"$#"))," ")</f>
        <v xml:space="preserve"> </v>
      </c>
      <c r="T769" s="3"/>
      <c r="U769" s="1"/>
    </row>
    <row r="770" spans="1:21" x14ac:dyDescent="0.3">
      <c r="A770">
        <v>100068</v>
      </c>
      <c r="B770" t="s">
        <v>0</v>
      </c>
      <c r="F770" s="3">
        <v>3</v>
      </c>
      <c r="G770" s="3">
        <v>9</v>
      </c>
      <c r="H770" s="1">
        <v>44013</v>
      </c>
      <c r="I770" s="1">
        <v>44287</v>
      </c>
      <c r="J770">
        <v>9</v>
      </c>
      <c r="K770">
        <v>2</v>
      </c>
      <c r="L770" s="1">
        <v>44044</v>
      </c>
      <c r="M770" s="3">
        <f>IF(Sales[[#This Row],[Sales Amount]] = 0, 0,N770 / F770)</f>
        <v>10</v>
      </c>
      <c r="N770" s="3">
        <v>30</v>
      </c>
      <c r="O770" s="3" t="str" cm="1">
        <f t="array" ref="O770" xml:space="preserve"> _xlfn.SWITCH(Sales[[#This Row],[Subscription Type]],"Basic", "10",,"Premium","10","Business","25","Enterprise","27")</f>
        <v>27</v>
      </c>
      <c r="P770" s="3">
        <f xml:space="preserve"> IF(Sales[[#This Row],[Number of Users]]-Sales[[#This Row],[Licenses Bought]] &gt; 0,Sales[[#This Row],[Number of Users]]-Sales[[#This Row],[Licenses Bought]],0)</f>
        <v>6</v>
      </c>
      <c r="Q770" s="3">
        <f>IF(Sales[[#This Row],[Sales Month]]=MAX(Sales[Sales Month]),Sales[[#This Row],[Upsell $ Per Non-Paying User]]*Sales[[#This Row],[Non-Paying Users]],0)</f>
        <v>0</v>
      </c>
      <c r="R770" s="3" t="str" cm="1">
        <f t="array" ref="R770" xml:space="preserve"> _xlfn.IFS(Sales[[#This Row],[Current Upsell $]]=0," ",Sales[[#This Row],[Current Upsell $]]&gt;=400,"high",Sales[[#This Row],[Current Upsell $]]&gt;=100,"medium",Sales[[#This Row],[Current Upsell $]]&lt;100,"low")</f>
        <v xml:space="preserve"> </v>
      </c>
      <c r="S770" s="3" t="str">
        <f xml:space="preserve"> IF(Sales[[#This Row],[Current Upsell $]]&gt;0,_xlfn.CONCAT(Sales[[#This Row],[Subscription Type]],"  ",Sales[[#This Row],[Upsell Priority]],"  ",TEXT(Sales[[#This Row],[Current Upsell $]],"$#"))," ")</f>
        <v xml:space="preserve"> </v>
      </c>
      <c r="T770" s="3"/>
      <c r="U770" s="1"/>
    </row>
    <row r="771" spans="1:21" x14ac:dyDescent="0.3">
      <c r="A771">
        <v>100068</v>
      </c>
      <c r="B771" t="s">
        <v>0</v>
      </c>
      <c r="F771" s="3">
        <v>6</v>
      </c>
      <c r="G771" s="3">
        <v>10</v>
      </c>
      <c r="H771" s="1">
        <v>44013</v>
      </c>
      <c r="I771" s="1">
        <v>44287</v>
      </c>
      <c r="J771">
        <v>9</v>
      </c>
      <c r="K771">
        <v>2</v>
      </c>
      <c r="L771" s="1">
        <v>44075</v>
      </c>
      <c r="M771" s="3">
        <f>IF(Sales[[#This Row],[Sales Amount]] = 0, 0,N771 / F771)</f>
        <v>10</v>
      </c>
      <c r="N771" s="3">
        <v>60</v>
      </c>
      <c r="O771" s="3" t="str" cm="1">
        <f t="array" ref="O771" xml:space="preserve"> _xlfn.SWITCH(Sales[[#This Row],[Subscription Type]],"Basic", "10",,"Premium","10","Business","25","Enterprise","27")</f>
        <v>27</v>
      </c>
      <c r="P771" s="3">
        <f xml:space="preserve"> IF(Sales[[#This Row],[Number of Users]]-Sales[[#This Row],[Licenses Bought]] &gt; 0,Sales[[#This Row],[Number of Users]]-Sales[[#This Row],[Licenses Bought]],0)</f>
        <v>4</v>
      </c>
      <c r="Q771" s="3">
        <f>IF(Sales[[#This Row],[Sales Month]]=MAX(Sales[Sales Month]),Sales[[#This Row],[Upsell $ Per Non-Paying User]]*Sales[[#This Row],[Non-Paying Users]],0)</f>
        <v>0</v>
      </c>
      <c r="R771" s="3" t="str" cm="1">
        <f t="array" ref="R771" xml:space="preserve"> _xlfn.IFS(Sales[[#This Row],[Current Upsell $]]=0," ",Sales[[#This Row],[Current Upsell $]]&gt;=400,"high",Sales[[#This Row],[Current Upsell $]]&gt;=100,"medium",Sales[[#This Row],[Current Upsell $]]&lt;100,"low")</f>
        <v xml:space="preserve"> </v>
      </c>
      <c r="S771" s="3" t="str">
        <f xml:space="preserve"> IF(Sales[[#This Row],[Current Upsell $]]&gt;0,_xlfn.CONCAT(Sales[[#This Row],[Subscription Type]],"  ",Sales[[#This Row],[Upsell Priority]],"  ",TEXT(Sales[[#This Row],[Current Upsell $]],"$#"))," ")</f>
        <v xml:space="preserve"> </v>
      </c>
      <c r="T771" s="3"/>
      <c r="U771" s="1"/>
    </row>
    <row r="772" spans="1:21" x14ac:dyDescent="0.3">
      <c r="A772">
        <v>100068</v>
      </c>
      <c r="B772" t="s">
        <v>0</v>
      </c>
      <c r="F772" s="3">
        <v>8</v>
      </c>
      <c r="G772" s="3">
        <v>9</v>
      </c>
      <c r="H772" s="1">
        <v>44013</v>
      </c>
      <c r="I772" s="1">
        <v>44287</v>
      </c>
      <c r="J772">
        <v>9</v>
      </c>
      <c r="K772">
        <v>2</v>
      </c>
      <c r="L772" s="1">
        <v>44105</v>
      </c>
      <c r="M772" s="3">
        <f>IF(Sales[[#This Row],[Sales Amount]] = 0, 0,N772 / F772)</f>
        <v>10</v>
      </c>
      <c r="N772" s="3">
        <v>80</v>
      </c>
      <c r="O772" s="3" t="str" cm="1">
        <f t="array" ref="O772" xml:space="preserve"> _xlfn.SWITCH(Sales[[#This Row],[Subscription Type]],"Basic", "10",,"Premium","10","Business","25","Enterprise","27")</f>
        <v>27</v>
      </c>
      <c r="P772" s="3">
        <f xml:space="preserve"> IF(Sales[[#This Row],[Number of Users]]-Sales[[#This Row],[Licenses Bought]] &gt; 0,Sales[[#This Row],[Number of Users]]-Sales[[#This Row],[Licenses Bought]],0)</f>
        <v>1</v>
      </c>
      <c r="Q772" s="3">
        <f>IF(Sales[[#This Row],[Sales Month]]=MAX(Sales[Sales Month]),Sales[[#This Row],[Upsell $ Per Non-Paying User]]*Sales[[#This Row],[Non-Paying Users]],0)</f>
        <v>0</v>
      </c>
      <c r="R772" s="3" t="str" cm="1">
        <f t="array" ref="R772" xml:space="preserve"> _xlfn.IFS(Sales[[#This Row],[Current Upsell $]]=0," ",Sales[[#This Row],[Current Upsell $]]&gt;=400,"high",Sales[[#This Row],[Current Upsell $]]&gt;=100,"medium",Sales[[#This Row],[Current Upsell $]]&lt;100,"low")</f>
        <v xml:space="preserve"> </v>
      </c>
      <c r="S772" s="3" t="str">
        <f xml:space="preserve"> IF(Sales[[#This Row],[Current Upsell $]]&gt;0,_xlfn.CONCAT(Sales[[#This Row],[Subscription Type]],"  ",Sales[[#This Row],[Upsell Priority]],"  ",TEXT(Sales[[#This Row],[Current Upsell $]],"$#"))," ")</f>
        <v xml:space="preserve"> </v>
      </c>
      <c r="T772" s="3"/>
      <c r="U772" s="1"/>
    </row>
    <row r="773" spans="1:21" x14ac:dyDescent="0.3">
      <c r="A773">
        <v>100068</v>
      </c>
      <c r="B773" t="s">
        <v>0</v>
      </c>
      <c r="F773" s="3">
        <v>8</v>
      </c>
      <c r="G773" s="3">
        <v>9</v>
      </c>
      <c r="H773" s="1">
        <v>44013</v>
      </c>
      <c r="I773" s="1">
        <v>44287</v>
      </c>
      <c r="J773">
        <v>9</v>
      </c>
      <c r="K773">
        <v>2</v>
      </c>
      <c r="L773" s="1">
        <v>44136</v>
      </c>
      <c r="M773" s="3">
        <f>IF(Sales[[#This Row],[Sales Amount]] = 0, 0,N773 / F773)</f>
        <v>10</v>
      </c>
      <c r="N773" s="3">
        <v>80</v>
      </c>
      <c r="O773" s="3" t="str" cm="1">
        <f t="array" ref="O773" xml:space="preserve"> _xlfn.SWITCH(Sales[[#This Row],[Subscription Type]],"Basic", "10",,"Premium","10","Business","25","Enterprise","27")</f>
        <v>27</v>
      </c>
      <c r="P773" s="3">
        <f xml:space="preserve"> IF(Sales[[#This Row],[Number of Users]]-Sales[[#This Row],[Licenses Bought]] &gt; 0,Sales[[#This Row],[Number of Users]]-Sales[[#This Row],[Licenses Bought]],0)</f>
        <v>1</v>
      </c>
      <c r="Q773" s="3">
        <f>IF(Sales[[#This Row],[Sales Month]]=MAX(Sales[Sales Month]),Sales[[#This Row],[Upsell $ Per Non-Paying User]]*Sales[[#This Row],[Non-Paying Users]],0)</f>
        <v>0</v>
      </c>
      <c r="R773" s="3" t="str" cm="1">
        <f t="array" ref="R773" xml:space="preserve"> _xlfn.IFS(Sales[[#This Row],[Current Upsell $]]=0," ",Sales[[#This Row],[Current Upsell $]]&gt;=400,"high",Sales[[#This Row],[Current Upsell $]]&gt;=100,"medium",Sales[[#This Row],[Current Upsell $]]&lt;100,"low")</f>
        <v xml:space="preserve"> </v>
      </c>
      <c r="S773" s="3" t="str">
        <f xml:space="preserve"> IF(Sales[[#This Row],[Current Upsell $]]&gt;0,_xlfn.CONCAT(Sales[[#This Row],[Subscription Type]],"  ",Sales[[#This Row],[Upsell Priority]],"  ",TEXT(Sales[[#This Row],[Current Upsell $]],"$#"))," ")</f>
        <v xml:space="preserve"> </v>
      </c>
      <c r="T773" s="3"/>
      <c r="U773" s="1"/>
    </row>
    <row r="774" spans="1:21" x14ac:dyDescent="0.3">
      <c r="A774">
        <v>100068</v>
      </c>
      <c r="B774" t="s">
        <v>0</v>
      </c>
      <c r="F774" s="3">
        <v>8</v>
      </c>
      <c r="G774" s="3">
        <v>9</v>
      </c>
      <c r="H774" s="1">
        <v>44013</v>
      </c>
      <c r="I774" s="1">
        <v>44287</v>
      </c>
      <c r="J774">
        <v>9</v>
      </c>
      <c r="K774">
        <v>2</v>
      </c>
      <c r="L774" s="1">
        <v>44166</v>
      </c>
      <c r="M774" s="3">
        <f>IF(Sales[[#This Row],[Sales Amount]] = 0, 0,N774 / F774)</f>
        <v>10</v>
      </c>
      <c r="N774" s="3">
        <v>80</v>
      </c>
      <c r="O774" s="3" t="str" cm="1">
        <f t="array" ref="O774" xml:space="preserve"> _xlfn.SWITCH(Sales[[#This Row],[Subscription Type]],"Basic", "10",,"Premium","10","Business","25","Enterprise","27")</f>
        <v>27</v>
      </c>
      <c r="P774" s="3">
        <f xml:space="preserve"> IF(Sales[[#This Row],[Number of Users]]-Sales[[#This Row],[Licenses Bought]] &gt; 0,Sales[[#This Row],[Number of Users]]-Sales[[#This Row],[Licenses Bought]],0)</f>
        <v>1</v>
      </c>
      <c r="Q774" s="3">
        <f>IF(Sales[[#This Row],[Sales Month]]=MAX(Sales[Sales Month]),Sales[[#This Row],[Upsell $ Per Non-Paying User]]*Sales[[#This Row],[Non-Paying Users]],0)</f>
        <v>0</v>
      </c>
      <c r="R774" s="3" t="str" cm="1">
        <f t="array" ref="R774" xml:space="preserve"> _xlfn.IFS(Sales[[#This Row],[Current Upsell $]]=0," ",Sales[[#This Row],[Current Upsell $]]&gt;=400,"high",Sales[[#This Row],[Current Upsell $]]&gt;=100,"medium",Sales[[#This Row],[Current Upsell $]]&lt;100,"low")</f>
        <v xml:space="preserve"> </v>
      </c>
      <c r="S774" s="3" t="str">
        <f xml:space="preserve"> IF(Sales[[#This Row],[Current Upsell $]]&gt;0,_xlfn.CONCAT(Sales[[#This Row],[Subscription Type]],"  ",Sales[[#This Row],[Upsell Priority]],"  ",TEXT(Sales[[#This Row],[Current Upsell $]],"$#"))," ")</f>
        <v xml:space="preserve"> </v>
      </c>
      <c r="T774" s="3"/>
      <c r="U774" s="1"/>
    </row>
    <row r="775" spans="1:21" x14ac:dyDescent="0.3">
      <c r="A775">
        <v>100068</v>
      </c>
      <c r="B775" t="s">
        <v>0</v>
      </c>
      <c r="F775" s="3">
        <v>8</v>
      </c>
      <c r="G775" s="3">
        <v>12</v>
      </c>
      <c r="H775" s="1">
        <v>44013</v>
      </c>
      <c r="I775" s="1">
        <v>44287</v>
      </c>
      <c r="J775">
        <v>9</v>
      </c>
      <c r="K775">
        <v>2</v>
      </c>
      <c r="L775" s="1">
        <v>44197</v>
      </c>
      <c r="M775" s="3">
        <f>IF(Sales[[#This Row],[Sales Amount]] = 0, 0,N775 / F775)</f>
        <v>10</v>
      </c>
      <c r="N775" s="3">
        <v>80</v>
      </c>
      <c r="O775" s="3" t="str" cm="1">
        <f t="array" ref="O775" xml:space="preserve"> _xlfn.SWITCH(Sales[[#This Row],[Subscription Type]],"Basic", "10",,"Premium","10","Business","25","Enterprise","27")</f>
        <v>27</v>
      </c>
      <c r="P775" s="3">
        <f xml:space="preserve"> IF(Sales[[#This Row],[Number of Users]]-Sales[[#This Row],[Licenses Bought]] &gt; 0,Sales[[#This Row],[Number of Users]]-Sales[[#This Row],[Licenses Bought]],0)</f>
        <v>4</v>
      </c>
      <c r="Q775" s="3">
        <f>IF(Sales[[#This Row],[Sales Month]]=MAX(Sales[Sales Month]),Sales[[#This Row],[Upsell $ Per Non-Paying User]]*Sales[[#This Row],[Non-Paying Users]],0)</f>
        <v>0</v>
      </c>
      <c r="R775" s="3" t="str" cm="1">
        <f t="array" ref="R775" xml:space="preserve"> _xlfn.IFS(Sales[[#This Row],[Current Upsell $]]=0," ",Sales[[#This Row],[Current Upsell $]]&gt;=400,"high",Sales[[#This Row],[Current Upsell $]]&gt;=100,"medium",Sales[[#This Row],[Current Upsell $]]&lt;100,"low")</f>
        <v xml:space="preserve"> </v>
      </c>
      <c r="S775" s="3" t="str">
        <f xml:space="preserve"> IF(Sales[[#This Row],[Current Upsell $]]&gt;0,_xlfn.CONCAT(Sales[[#This Row],[Subscription Type]],"  ",Sales[[#This Row],[Upsell Priority]],"  ",TEXT(Sales[[#This Row],[Current Upsell $]],"$#"))," ")</f>
        <v xml:space="preserve"> </v>
      </c>
      <c r="T775" s="3"/>
      <c r="U775" s="1"/>
    </row>
    <row r="776" spans="1:21" x14ac:dyDescent="0.3">
      <c r="A776">
        <v>100068</v>
      </c>
      <c r="B776" t="s">
        <v>0</v>
      </c>
      <c r="F776" s="3">
        <v>8</v>
      </c>
      <c r="G776" s="3">
        <v>10</v>
      </c>
      <c r="H776" s="1">
        <v>44013</v>
      </c>
      <c r="I776" s="1">
        <v>44287</v>
      </c>
      <c r="J776">
        <v>9</v>
      </c>
      <c r="K776">
        <v>2</v>
      </c>
      <c r="L776" s="1">
        <v>44228</v>
      </c>
      <c r="M776" s="3">
        <f>IF(Sales[[#This Row],[Sales Amount]] = 0, 0,N776 / F776)</f>
        <v>10</v>
      </c>
      <c r="N776" s="3">
        <v>80</v>
      </c>
      <c r="O776" s="3" t="str" cm="1">
        <f t="array" ref="O776" xml:space="preserve"> _xlfn.SWITCH(Sales[[#This Row],[Subscription Type]],"Basic", "10",,"Premium","10","Business","25","Enterprise","27")</f>
        <v>27</v>
      </c>
      <c r="P776" s="3">
        <f xml:space="preserve"> IF(Sales[[#This Row],[Number of Users]]-Sales[[#This Row],[Licenses Bought]] &gt; 0,Sales[[#This Row],[Number of Users]]-Sales[[#This Row],[Licenses Bought]],0)</f>
        <v>2</v>
      </c>
      <c r="Q776" s="3">
        <f>IF(Sales[[#This Row],[Sales Month]]=MAX(Sales[Sales Month]),Sales[[#This Row],[Upsell $ Per Non-Paying User]]*Sales[[#This Row],[Non-Paying Users]],0)</f>
        <v>0</v>
      </c>
      <c r="R776" s="3" t="str" cm="1">
        <f t="array" ref="R776" xml:space="preserve"> _xlfn.IFS(Sales[[#This Row],[Current Upsell $]]=0," ",Sales[[#This Row],[Current Upsell $]]&gt;=400,"high",Sales[[#This Row],[Current Upsell $]]&gt;=100,"medium",Sales[[#This Row],[Current Upsell $]]&lt;100,"low")</f>
        <v xml:space="preserve"> </v>
      </c>
      <c r="S776" s="3" t="str">
        <f xml:space="preserve"> IF(Sales[[#This Row],[Current Upsell $]]&gt;0,_xlfn.CONCAT(Sales[[#This Row],[Subscription Type]],"  ",Sales[[#This Row],[Upsell Priority]],"  ",TEXT(Sales[[#This Row],[Current Upsell $]],"$#"))," ")</f>
        <v xml:space="preserve"> </v>
      </c>
      <c r="T776" s="3"/>
      <c r="U776" s="1"/>
    </row>
    <row r="777" spans="1:21" x14ac:dyDescent="0.3">
      <c r="A777">
        <v>100068</v>
      </c>
      <c r="B777" t="s">
        <v>0</v>
      </c>
      <c r="F777" s="3">
        <v>8</v>
      </c>
      <c r="G777" s="3">
        <v>8</v>
      </c>
      <c r="H777" s="1">
        <v>44013</v>
      </c>
      <c r="I777" s="1">
        <v>44287</v>
      </c>
      <c r="J777">
        <v>9</v>
      </c>
      <c r="K777">
        <v>2</v>
      </c>
      <c r="L777" s="1">
        <v>44256</v>
      </c>
      <c r="M777" s="3">
        <f>IF(Sales[[#This Row],[Sales Amount]] = 0, 0,N777 / F777)</f>
        <v>10</v>
      </c>
      <c r="N777" s="3">
        <v>80</v>
      </c>
      <c r="O777" s="3" t="str" cm="1">
        <f t="array" ref="O777" xml:space="preserve"> _xlfn.SWITCH(Sales[[#This Row],[Subscription Type]],"Basic", "10",,"Premium","10","Business","25","Enterprise","27")</f>
        <v>27</v>
      </c>
      <c r="P777" s="3">
        <f xml:space="preserve"> IF(Sales[[#This Row],[Number of Users]]-Sales[[#This Row],[Licenses Bought]] &gt; 0,Sales[[#This Row],[Number of Users]]-Sales[[#This Row],[Licenses Bought]],0)</f>
        <v>0</v>
      </c>
      <c r="Q777" s="3">
        <f>IF(Sales[[#This Row],[Sales Month]]=MAX(Sales[Sales Month]),Sales[[#This Row],[Upsell $ Per Non-Paying User]]*Sales[[#This Row],[Non-Paying Users]],0)</f>
        <v>0</v>
      </c>
      <c r="R777" s="3" t="str" cm="1">
        <f t="array" ref="R777" xml:space="preserve"> _xlfn.IFS(Sales[[#This Row],[Current Upsell $]]=0," ",Sales[[#This Row],[Current Upsell $]]&gt;=400,"high",Sales[[#This Row],[Current Upsell $]]&gt;=100,"medium",Sales[[#This Row],[Current Upsell $]]&lt;100,"low")</f>
        <v xml:space="preserve"> </v>
      </c>
      <c r="S777" s="3" t="str">
        <f xml:space="preserve"> IF(Sales[[#This Row],[Current Upsell $]]&gt;0,_xlfn.CONCAT(Sales[[#This Row],[Subscription Type]],"  ",Sales[[#This Row],[Upsell Priority]],"  ",TEXT(Sales[[#This Row],[Current Upsell $]],"$#"))," ")</f>
        <v xml:space="preserve"> </v>
      </c>
      <c r="T777" s="3"/>
      <c r="U777" s="1"/>
    </row>
    <row r="778" spans="1:21" x14ac:dyDescent="0.3">
      <c r="A778">
        <v>100068</v>
      </c>
      <c r="B778" t="s">
        <v>0</v>
      </c>
      <c r="F778" s="3">
        <v>8</v>
      </c>
      <c r="G778" s="3">
        <v>9</v>
      </c>
      <c r="H778" s="1">
        <v>44013</v>
      </c>
      <c r="I778" s="1">
        <v>44287</v>
      </c>
      <c r="J778">
        <v>9</v>
      </c>
      <c r="K778">
        <v>2</v>
      </c>
      <c r="L778" s="1">
        <v>44287</v>
      </c>
      <c r="M778" s="3">
        <f>IF(Sales[[#This Row],[Sales Amount]] = 0, 0,N778 / F778)</f>
        <v>10</v>
      </c>
      <c r="N778" s="3">
        <v>80</v>
      </c>
      <c r="O778" s="3" t="str" cm="1">
        <f t="array" ref="O778" xml:space="preserve"> _xlfn.SWITCH(Sales[[#This Row],[Subscription Type]],"Basic", "10",,"Premium","10","Business","25","Enterprise","27")</f>
        <v>27</v>
      </c>
      <c r="P778" s="3">
        <f xml:space="preserve"> IF(Sales[[#This Row],[Number of Users]]-Sales[[#This Row],[Licenses Bought]] &gt; 0,Sales[[#This Row],[Number of Users]]-Sales[[#This Row],[Licenses Bought]],0)</f>
        <v>1</v>
      </c>
      <c r="Q778" s="3">
        <f>IF(Sales[[#This Row],[Sales Month]]=MAX(Sales[Sales Month]),Sales[[#This Row],[Upsell $ Per Non-Paying User]]*Sales[[#This Row],[Non-Paying Users]],0)</f>
        <v>0</v>
      </c>
      <c r="R778" s="3" t="str" cm="1">
        <f t="array" ref="R778" xml:space="preserve"> _xlfn.IFS(Sales[[#This Row],[Current Upsell $]]=0," ",Sales[[#This Row],[Current Upsell $]]&gt;=400,"high",Sales[[#This Row],[Current Upsell $]]&gt;=100,"medium",Sales[[#This Row],[Current Upsell $]]&lt;100,"low")</f>
        <v xml:space="preserve"> </v>
      </c>
      <c r="S778" s="3" t="str">
        <f xml:space="preserve"> IF(Sales[[#This Row],[Current Upsell $]]&gt;0,_xlfn.CONCAT(Sales[[#This Row],[Subscription Type]],"  ",Sales[[#This Row],[Upsell Priority]],"  ",TEXT(Sales[[#This Row],[Current Upsell $]],"$#"))," ")</f>
        <v xml:space="preserve"> </v>
      </c>
      <c r="T778" s="3"/>
      <c r="U778" s="1"/>
    </row>
    <row r="779" spans="1:21" x14ac:dyDescent="0.3">
      <c r="A779">
        <v>100069</v>
      </c>
      <c r="B779" t="s">
        <v>3</v>
      </c>
      <c r="F779" s="3">
        <v>0</v>
      </c>
      <c r="G779" s="3">
        <v>11</v>
      </c>
      <c r="H779" s="1">
        <v>44013</v>
      </c>
      <c r="I779" s="1">
        <v>44348</v>
      </c>
      <c r="J779">
        <v>11</v>
      </c>
      <c r="K779">
        <v>0</v>
      </c>
      <c r="L779" s="1">
        <v>44013</v>
      </c>
      <c r="M779" s="3">
        <f>IF(Sales[[#This Row],[Sales Amount]] = 0, 0,N779 / F779)</f>
        <v>0</v>
      </c>
      <c r="N779" s="3">
        <v>0</v>
      </c>
      <c r="O779" s="3" t="str" cm="1">
        <f t="array" ref="O779" xml:space="preserve"> _xlfn.SWITCH(Sales[[#This Row],[Subscription Type]],"Basic", "10",,"Premium","10","Business","25","Enterprise","27")</f>
        <v>10</v>
      </c>
      <c r="P779" s="3">
        <f xml:space="preserve"> IF(Sales[[#This Row],[Number of Users]]-Sales[[#This Row],[Licenses Bought]] &gt; 0,Sales[[#This Row],[Number of Users]]-Sales[[#This Row],[Licenses Bought]],0)</f>
        <v>11</v>
      </c>
      <c r="Q779" s="3">
        <f>IF(Sales[[#This Row],[Sales Month]]=MAX(Sales[Sales Month]),Sales[[#This Row],[Upsell $ Per Non-Paying User]]*Sales[[#This Row],[Non-Paying Users]],0)</f>
        <v>0</v>
      </c>
      <c r="R779" s="3" t="str" cm="1">
        <f t="array" ref="R779" xml:space="preserve"> _xlfn.IFS(Sales[[#This Row],[Current Upsell $]]=0," ",Sales[[#This Row],[Current Upsell $]]&gt;=400,"high",Sales[[#This Row],[Current Upsell $]]&gt;=100,"medium",Sales[[#This Row],[Current Upsell $]]&lt;100,"low")</f>
        <v xml:space="preserve"> </v>
      </c>
      <c r="S779" s="3" t="str">
        <f xml:space="preserve"> IF(Sales[[#This Row],[Current Upsell $]]&gt;0,_xlfn.CONCAT(Sales[[#This Row],[Subscription Type]],"  ",Sales[[#This Row],[Upsell Priority]],"  ",TEXT(Sales[[#This Row],[Current Upsell $]],"$#"))," ")</f>
        <v xml:space="preserve"> </v>
      </c>
      <c r="T779" s="3"/>
      <c r="U779" s="1"/>
    </row>
    <row r="780" spans="1:21" x14ac:dyDescent="0.3">
      <c r="A780">
        <v>100069</v>
      </c>
      <c r="B780" t="s">
        <v>3</v>
      </c>
      <c r="F780" s="3">
        <v>0</v>
      </c>
      <c r="G780" s="3">
        <v>9</v>
      </c>
      <c r="H780" s="1">
        <v>44013</v>
      </c>
      <c r="I780" s="1">
        <v>44348</v>
      </c>
      <c r="J780">
        <v>11</v>
      </c>
      <c r="K780">
        <v>0</v>
      </c>
      <c r="L780" s="1">
        <v>44044</v>
      </c>
      <c r="M780" s="3">
        <f>IF(Sales[[#This Row],[Sales Amount]] = 0, 0,N780 / F780)</f>
        <v>0</v>
      </c>
      <c r="N780" s="3">
        <v>0</v>
      </c>
      <c r="O780" s="3" t="str" cm="1">
        <f t="array" ref="O780" xml:space="preserve"> _xlfn.SWITCH(Sales[[#This Row],[Subscription Type]],"Basic", "10",,"Premium","10","Business","25","Enterprise","27")</f>
        <v>10</v>
      </c>
      <c r="P780" s="3">
        <f xml:space="preserve"> IF(Sales[[#This Row],[Number of Users]]-Sales[[#This Row],[Licenses Bought]] &gt; 0,Sales[[#This Row],[Number of Users]]-Sales[[#This Row],[Licenses Bought]],0)</f>
        <v>9</v>
      </c>
      <c r="Q780" s="3">
        <f>IF(Sales[[#This Row],[Sales Month]]=MAX(Sales[Sales Month]),Sales[[#This Row],[Upsell $ Per Non-Paying User]]*Sales[[#This Row],[Non-Paying Users]],0)</f>
        <v>0</v>
      </c>
      <c r="R780" s="3" t="str" cm="1">
        <f t="array" ref="R780" xml:space="preserve"> _xlfn.IFS(Sales[[#This Row],[Current Upsell $]]=0," ",Sales[[#This Row],[Current Upsell $]]&gt;=400,"high",Sales[[#This Row],[Current Upsell $]]&gt;=100,"medium",Sales[[#This Row],[Current Upsell $]]&lt;100,"low")</f>
        <v xml:space="preserve"> </v>
      </c>
      <c r="S780" s="3" t="str">
        <f xml:space="preserve"> IF(Sales[[#This Row],[Current Upsell $]]&gt;0,_xlfn.CONCAT(Sales[[#This Row],[Subscription Type]],"  ",Sales[[#This Row],[Upsell Priority]],"  ",TEXT(Sales[[#This Row],[Current Upsell $]],"$#"))," ")</f>
        <v xml:space="preserve"> </v>
      </c>
      <c r="T780" s="3"/>
      <c r="U780" s="1"/>
    </row>
    <row r="781" spans="1:21" x14ac:dyDescent="0.3">
      <c r="A781">
        <v>100069</v>
      </c>
      <c r="B781" t="s">
        <v>3</v>
      </c>
      <c r="F781" s="3">
        <v>0</v>
      </c>
      <c r="G781" s="3">
        <v>9</v>
      </c>
      <c r="H781" s="1">
        <v>44013</v>
      </c>
      <c r="I781" s="1">
        <v>44348</v>
      </c>
      <c r="J781">
        <v>11</v>
      </c>
      <c r="K781">
        <v>0</v>
      </c>
      <c r="L781" s="1">
        <v>44075</v>
      </c>
      <c r="M781" s="3">
        <f>IF(Sales[[#This Row],[Sales Amount]] = 0, 0,N781 / F781)</f>
        <v>0</v>
      </c>
      <c r="N781" s="3">
        <v>0</v>
      </c>
      <c r="O781" s="3" t="str" cm="1">
        <f t="array" ref="O781" xml:space="preserve"> _xlfn.SWITCH(Sales[[#This Row],[Subscription Type]],"Basic", "10",,"Premium","10","Business","25","Enterprise","27")</f>
        <v>10</v>
      </c>
      <c r="P781" s="3">
        <f xml:space="preserve"> IF(Sales[[#This Row],[Number of Users]]-Sales[[#This Row],[Licenses Bought]] &gt; 0,Sales[[#This Row],[Number of Users]]-Sales[[#This Row],[Licenses Bought]],0)</f>
        <v>9</v>
      </c>
      <c r="Q781" s="3">
        <f>IF(Sales[[#This Row],[Sales Month]]=MAX(Sales[Sales Month]),Sales[[#This Row],[Upsell $ Per Non-Paying User]]*Sales[[#This Row],[Non-Paying Users]],0)</f>
        <v>0</v>
      </c>
      <c r="R781" s="3" t="str" cm="1">
        <f t="array" ref="R781" xml:space="preserve"> _xlfn.IFS(Sales[[#This Row],[Current Upsell $]]=0," ",Sales[[#This Row],[Current Upsell $]]&gt;=400,"high",Sales[[#This Row],[Current Upsell $]]&gt;=100,"medium",Sales[[#This Row],[Current Upsell $]]&lt;100,"low")</f>
        <v xml:space="preserve"> </v>
      </c>
      <c r="S781" s="3" t="str">
        <f xml:space="preserve"> IF(Sales[[#This Row],[Current Upsell $]]&gt;0,_xlfn.CONCAT(Sales[[#This Row],[Subscription Type]],"  ",Sales[[#This Row],[Upsell Priority]],"  ",TEXT(Sales[[#This Row],[Current Upsell $]],"$#"))," ")</f>
        <v xml:space="preserve"> </v>
      </c>
      <c r="T781" s="3"/>
      <c r="U781" s="1"/>
    </row>
    <row r="782" spans="1:21" x14ac:dyDescent="0.3">
      <c r="A782">
        <v>100069</v>
      </c>
      <c r="B782" t="s">
        <v>3</v>
      </c>
      <c r="F782" s="3">
        <v>0</v>
      </c>
      <c r="G782" s="3">
        <v>10</v>
      </c>
      <c r="H782" s="1">
        <v>44013</v>
      </c>
      <c r="I782" s="1">
        <v>44348</v>
      </c>
      <c r="J782">
        <v>11</v>
      </c>
      <c r="K782">
        <v>0</v>
      </c>
      <c r="L782" s="1">
        <v>44105</v>
      </c>
      <c r="M782" s="3">
        <f>IF(Sales[[#This Row],[Sales Amount]] = 0, 0,N782 / F782)</f>
        <v>0</v>
      </c>
      <c r="N782" s="3">
        <v>0</v>
      </c>
      <c r="O782" s="3" t="str" cm="1">
        <f t="array" ref="O782" xml:space="preserve"> _xlfn.SWITCH(Sales[[#This Row],[Subscription Type]],"Basic", "10",,"Premium","10","Business","25","Enterprise","27")</f>
        <v>10</v>
      </c>
      <c r="P782" s="3">
        <f xml:space="preserve"> IF(Sales[[#This Row],[Number of Users]]-Sales[[#This Row],[Licenses Bought]] &gt; 0,Sales[[#This Row],[Number of Users]]-Sales[[#This Row],[Licenses Bought]],0)</f>
        <v>10</v>
      </c>
      <c r="Q782" s="3">
        <f>IF(Sales[[#This Row],[Sales Month]]=MAX(Sales[Sales Month]),Sales[[#This Row],[Upsell $ Per Non-Paying User]]*Sales[[#This Row],[Non-Paying Users]],0)</f>
        <v>0</v>
      </c>
      <c r="R782" s="3" t="str" cm="1">
        <f t="array" ref="R782" xml:space="preserve"> _xlfn.IFS(Sales[[#This Row],[Current Upsell $]]=0," ",Sales[[#This Row],[Current Upsell $]]&gt;=400,"high",Sales[[#This Row],[Current Upsell $]]&gt;=100,"medium",Sales[[#This Row],[Current Upsell $]]&lt;100,"low")</f>
        <v xml:space="preserve"> </v>
      </c>
      <c r="S782" s="3" t="str">
        <f xml:space="preserve"> IF(Sales[[#This Row],[Current Upsell $]]&gt;0,_xlfn.CONCAT(Sales[[#This Row],[Subscription Type]],"  ",Sales[[#This Row],[Upsell Priority]],"  ",TEXT(Sales[[#This Row],[Current Upsell $]],"$#"))," ")</f>
        <v xml:space="preserve"> </v>
      </c>
      <c r="T782" s="3"/>
      <c r="U782" s="1"/>
    </row>
    <row r="783" spans="1:21" x14ac:dyDescent="0.3">
      <c r="A783">
        <v>100069</v>
      </c>
      <c r="B783" t="s">
        <v>3</v>
      </c>
      <c r="F783" s="3">
        <v>0</v>
      </c>
      <c r="G783" s="3">
        <v>9</v>
      </c>
      <c r="H783" s="1">
        <v>44013</v>
      </c>
      <c r="I783" s="1">
        <v>44348</v>
      </c>
      <c r="J783">
        <v>11</v>
      </c>
      <c r="K783">
        <v>0</v>
      </c>
      <c r="L783" s="1">
        <v>44136</v>
      </c>
      <c r="M783" s="3">
        <f>IF(Sales[[#This Row],[Sales Amount]] = 0, 0,N783 / F783)</f>
        <v>0</v>
      </c>
      <c r="N783" s="3">
        <v>0</v>
      </c>
      <c r="O783" s="3" t="str" cm="1">
        <f t="array" ref="O783" xml:space="preserve"> _xlfn.SWITCH(Sales[[#This Row],[Subscription Type]],"Basic", "10",,"Premium","10","Business","25","Enterprise","27")</f>
        <v>10</v>
      </c>
      <c r="P783" s="3">
        <f xml:space="preserve"> IF(Sales[[#This Row],[Number of Users]]-Sales[[#This Row],[Licenses Bought]] &gt; 0,Sales[[#This Row],[Number of Users]]-Sales[[#This Row],[Licenses Bought]],0)</f>
        <v>9</v>
      </c>
      <c r="Q783" s="3">
        <f>IF(Sales[[#This Row],[Sales Month]]=MAX(Sales[Sales Month]),Sales[[#This Row],[Upsell $ Per Non-Paying User]]*Sales[[#This Row],[Non-Paying Users]],0)</f>
        <v>0</v>
      </c>
      <c r="R783" s="3" t="str" cm="1">
        <f t="array" ref="R783" xml:space="preserve"> _xlfn.IFS(Sales[[#This Row],[Current Upsell $]]=0," ",Sales[[#This Row],[Current Upsell $]]&gt;=400,"high",Sales[[#This Row],[Current Upsell $]]&gt;=100,"medium",Sales[[#This Row],[Current Upsell $]]&lt;100,"low")</f>
        <v xml:space="preserve"> </v>
      </c>
      <c r="S783" s="3" t="str">
        <f xml:space="preserve"> IF(Sales[[#This Row],[Current Upsell $]]&gt;0,_xlfn.CONCAT(Sales[[#This Row],[Subscription Type]],"  ",Sales[[#This Row],[Upsell Priority]],"  ",TEXT(Sales[[#This Row],[Current Upsell $]],"$#"))," ")</f>
        <v xml:space="preserve"> </v>
      </c>
      <c r="T783" s="3"/>
      <c r="U783" s="1"/>
    </row>
    <row r="784" spans="1:21" x14ac:dyDescent="0.3">
      <c r="A784">
        <v>100069</v>
      </c>
      <c r="B784" t="s">
        <v>3</v>
      </c>
      <c r="F784" s="3">
        <v>0</v>
      </c>
      <c r="G784" s="3">
        <v>9</v>
      </c>
      <c r="H784" s="1">
        <v>44013</v>
      </c>
      <c r="I784" s="1">
        <v>44348</v>
      </c>
      <c r="J784">
        <v>11</v>
      </c>
      <c r="K784">
        <v>0</v>
      </c>
      <c r="L784" s="1">
        <v>44166</v>
      </c>
      <c r="M784" s="3">
        <f>IF(Sales[[#This Row],[Sales Amount]] = 0, 0,N784 / F784)</f>
        <v>0</v>
      </c>
      <c r="N784" s="3">
        <v>0</v>
      </c>
      <c r="O784" s="3" t="str" cm="1">
        <f t="array" ref="O784" xml:space="preserve"> _xlfn.SWITCH(Sales[[#This Row],[Subscription Type]],"Basic", "10",,"Premium","10","Business","25","Enterprise","27")</f>
        <v>10</v>
      </c>
      <c r="P784" s="3">
        <f xml:space="preserve"> IF(Sales[[#This Row],[Number of Users]]-Sales[[#This Row],[Licenses Bought]] &gt; 0,Sales[[#This Row],[Number of Users]]-Sales[[#This Row],[Licenses Bought]],0)</f>
        <v>9</v>
      </c>
      <c r="Q784" s="3">
        <f>IF(Sales[[#This Row],[Sales Month]]=MAX(Sales[Sales Month]),Sales[[#This Row],[Upsell $ Per Non-Paying User]]*Sales[[#This Row],[Non-Paying Users]],0)</f>
        <v>0</v>
      </c>
      <c r="R784" s="3" t="str" cm="1">
        <f t="array" ref="R784" xml:space="preserve"> _xlfn.IFS(Sales[[#This Row],[Current Upsell $]]=0," ",Sales[[#This Row],[Current Upsell $]]&gt;=400,"high",Sales[[#This Row],[Current Upsell $]]&gt;=100,"medium",Sales[[#This Row],[Current Upsell $]]&lt;100,"low")</f>
        <v xml:space="preserve"> </v>
      </c>
      <c r="S784" s="3" t="str">
        <f xml:space="preserve"> IF(Sales[[#This Row],[Current Upsell $]]&gt;0,_xlfn.CONCAT(Sales[[#This Row],[Subscription Type]],"  ",Sales[[#This Row],[Upsell Priority]],"  ",TEXT(Sales[[#This Row],[Current Upsell $]],"$#"))," ")</f>
        <v xml:space="preserve"> </v>
      </c>
      <c r="T784" s="3"/>
      <c r="U784" s="1"/>
    </row>
    <row r="785" spans="1:21" x14ac:dyDescent="0.3">
      <c r="A785">
        <v>100069</v>
      </c>
      <c r="B785" t="s">
        <v>3</v>
      </c>
      <c r="F785" s="3">
        <v>0</v>
      </c>
      <c r="G785" s="3">
        <v>10</v>
      </c>
      <c r="H785" s="1">
        <v>44013</v>
      </c>
      <c r="I785" s="1">
        <v>44348</v>
      </c>
      <c r="J785">
        <v>11</v>
      </c>
      <c r="K785">
        <v>0</v>
      </c>
      <c r="L785" s="1">
        <v>44197</v>
      </c>
      <c r="M785" s="3">
        <f>IF(Sales[[#This Row],[Sales Amount]] = 0, 0,N785 / F785)</f>
        <v>0</v>
      </c>
      <c r="N785" s="3">
        <v>0</v>
      </c>
      <c r="O785" s="3" t="str" cm="1">
        <f t="array" ref="O785" xml:space="preserve"> _xlfn.SWITCH(Sales[[#This Row],[Subscription Type]],"Basic", "10",,"Premium","10","Business","25","Enterprise","27")</f>
        <v>10</v>
      </c>
      <c r="P785" s="3">
        <f xml:space="preserve"> IF(Sales[[#This Row],[Number of Users]]-Sales[[#This Row],[Licenses Bought]] &gt; 0,Sales[[#This Row],[Number of Users]]-Sales[[#This Row],[Licenses Bought]],0)</f>
        <v>10</v>
      </c>
      <c r="Q785" s="3">
        <f>IF(Sales[[#This Row],[Sales Month]]=MAX(Sales[Sales Month]),Sales[[#This Row],[Upsell $ Per Non-Paying User]]*Sales[[#This Row],[Non-Paying Users]],0)</f>
        <v>0</v>
      </c>
      <c r="R785" s="3" t="str" cm="1">
        <f t="array" ref="R785" xml:space="preserve"> _xlfn.IFS(Sales[[#This Row],[Current Upsell $]]=0," ",Sales[[#This Row],[Current Upsell $]]&gt;=400,"high",Sales[[#This Row],[Current Upsell $]]&gt;=100,"medium",Sales[[#This Row],[Current Upsell $]]&lt;100,"low")</f>
        <v xml:space="preserve"> </v>
      </c>
      <c r="S785" s="3" t="str">
        <f xml:space="preserve"> IF(Sales[[#This Row],[Current Upsell $]]&gt;0,_xlfn.CONCAT(Sales[[#This Row],[Subscription Type]],"  ",Sales[[#This Row],[Upsell Priority]],"  ",TEXT(Sales[[#This Row],[Current Upsell $]],"$#"))," ")</f>
        <v xml:space="preserve"> </v>
      </c>
      <c r="T785" s="3"/>
      <c r="U785" s="1"/>
    </row>
    <row r="786" spans="1:21" x14ac:dyDescent="0.3">
      <c r="A786">
        <v>100069</v>
      </c>
      <c r="B786" t="s">
        <v>3</v>
      </c>
      <c r="F786" s="3">
        <v>0</v>
      </c>
      <c r="G786" s="3">
        <v>9</v>
      </c>
      <c r="H786" s="1">
        <v>44013</v>
      </c>
      <c r="I786" s="1">
        <v>44348</v>
      </c>
      <c r="J786">
        <v>11</v>
      </c>
      <c r="K786">
        <v>0</v>
      </c>
      <c r="L786" s="1">
        <v>44228</v>
      </c>
      <c r="M786" s="3">
        <f>IF(Sales[[#This Row],[Sales Amount]] = 0, 0,N786 / F786)</f>
        <v>0</v>
      </c>
      <c r="N786" s="3">
        <v>0</v>
      </c>
      <c r="O786" s="3" t="str" cm="1">
        <f t="array" ref="O786" xml:space="preserve"> _xlfn.SWITCH(Sales[[#This Row],[Subscription Type]],"Basic", "10",,"Premium","10","Business","25","Enterprise","27")</f>
        <v>10</v>
      </c>
      <c r="P786" s="3">
        <f xml:space="preserve"> IF(Sales[[#This Row],[Number of Users]]-Sales[[#This Row],[Licenses Bought]] &gt; 0,Sales[[#This Row],[Number of Users]]-Sales[[#This Row],[Licenses Bought]],0)</f>
        <v>9</v>
      </c>
      <c r="Q786" s="3">
        <f>IF(Sales[[#This Row],[Sales Month]]=MAX(Sales[Sales Month]),Sales[[#This Row],[Upsell $ Per Non-Paying User]]*Sales[[#This Row],[Non-Paying Users]],0)</f>
        <v>0</v>
      </c>
      <c r="R786" s="3" t="str" cm="1">
        <f t="array" ref="R786" xml:space="preserve"> _xlfn.IFS(Sales[[#This Row],[Current Upsell $]]=0," ",Sales[[#This Row],[Current Upsell $]]&gt;=400,"high",Sales[[#This Row],[Current Upsell $]]&gt;=100,"medium",Sales[[#This Row],[Current Upsell $]]&lt;100,"low")</f>
        <v xml:space="preserve"> </v>
      </c>
      <c r="S786" s="3" t="str">
        <f xml:space="preserve"> IF(Sales[[#This Row],[Current Upsell $]]&gt;0,_xlfn.CONCAT(Sales[[#This Row],[Subscription Type]],"  ",Sales[[#This Row],[Upsell Priority]],"  ",TEXT(Sales[[#This Row],[Current Upsell $]],"$#"))," ")</f>
        <v xml:space="preserve"> </v>
      </c>
      <c r="T786" s="3"/>
      <c r="U786" s="1"/>
    </row>
    <row r="787" spans="1:21" x14ac:dyDescent="0.3">
      <c r="A787">
        <v>100069</v>
      </c>
      <c r="B787" t="s">
        <v>3</v>
      </c>
      <c r="F787" s="3">
        <v>0</v>
      </c>
      <c r="G787" s="3">
        <v>10</v>
      </c>
      <c r="H787" s="1">
        <v>44013</v>
      </c>
      <c r="I787" s="1">
        <v>44348</v>
      </c>
      <c r="J787">
        <v>11</v>
      </c>
      <c r="K787">
        <v>0</v>
      </c>
      <c r="L787" s="1">
        <v>44256</v>
      </c>
      <c r="M787" s="3">
        <f>IF(Sales[[#This Row],[Sales Amount]] = 0, 0,N787 / F787)</f>
        <v>0</v>
      </c>
      <c r="N787" s="3">
        <v>0</v>
      </c>
      <c r="O787" s="3" t="str" cm="1">
        <f t="array" ref="O787" xml:space="preserve"> _xlfn.SWITCH(Sales[[#This Row],[Subscription Type]],"Basic", "10",,"Premium","10","Business","25","Enterprise","27")</f>
        <v>10</v>
      </c>
      <c r="P787" s="3">
        <f xml:space="preserve"> IF(Sales[[#This Row],[Number of Users]]-Sales[[#This Row],[Licenses Bought]] &gt; 0,Sales[[#This Row],[Number of Users]]-Sales[[#This Row],[Licenses Bought]],0)</f>
        <v>10</v>
      </c>
      <c r="Q787" s="3">
        <f>IF(Sales[[#This Row],[Sales Month]]=MAX(Sales[Sales Month]),Sales[[#This Row],[Upsell $ Per Non-Paying User]]*Sales[[#This Row],[Non-Paying Users]],0)</f>
        <v>0</v>
      </c>
      <c r="R787" s="3" t="str" cm="1">
        <f t="array" ref="R787" xml:space="preserve"> _xlfn.IFS(Sales[[#This Row],[Current Upsell $]]=0," ",Sales[[#This Row],[Current Upsell $]]&gt;=400,"high",Sales[[#This Row],[Current Upsell $]]&gt;=100,"medium",Sales[[#This Row],[Current Upsell $]]&lt;100,"low")</f>
        <v xml:space="preserve"> </v>
      </c>
      <c r="S787" s="3" t="str">
        <f xml:space="preserve"> IF(Sales[[#This Row],[Current Upsell $]]&gt;0,_xlfn.CONCAT(Sales[[#This Row],[Subscription Type]],"  ",Sales[[#This Row],[Upsell Priority]],"  ",TEXT(Sales[[#This Row],[Current Upsell $]],"$#"))," ")</f>
        <v xml:space="preserve"> </v>
      </c>
      <c r="T787" s="3"/>
      <c r="U787" s="1"/>
    </row>
    <row r="788" spans="1:21" x14ac:dyDescent="0.3">
      <c r="A788">
        <v>100069</v>
      </c>
      <c r="B788" t="s">
        <v>3</v>
      </c>
      <c r="F788" s="3">
        <v>0</v>
      </c>
      <c r="G788" s="3">
        <v>8</v>
      </c>
      <c r="H788" s="1">
        <v>44013</v>
      </c>
      <c r="I788" s="1">
        <v>44348</v>
      </c>
      <c r="J788">
        <v>11</v>
      </c>
      <c r="K788">
        <v>0</v>
      </c>
      <c r="L788" s="1">
        <v>44287</v>
      </c>
      <c r="M788" s="3">
        <f>IF(Sales[[#This Row],[Sales Amount]] = 0, 0,N788 / F788)</f>
        <v>0</v>
      </c>
      <c r="N788" s="3">
        <v>0</v>
      </c>
      <c r="O788" s="3" t="str" cm="1">
        <f t="array" ref="O788" xml:space="preserve"> _xlfn.SWITCH(Sales[[#This Row],[Subscription Type]],"Basic", "10",,"Premium","10","Business","25","Enterprise","27")</f>
        <v>10</v>
      </c>
      <c r="P788" s="3">
        <f xml:space="preserve"> IF(Sales[[#This Row],[Number of Users]]-Sales[[#This Row],[Licenses Bought]] &gt; 0,Sales[[#This Row],[Number of Users]]-Sales[[#This Row],[Licenses Bought]],0)</f>
        <v>8</v>
      </c>
      <c r="Q788" s="3">
        <f>IF(Sales[[#This Row],[Sales Month]]=MAX(Sales[Sales Month]),Sales[[#This Row],[Upsell $ Per Non-Paying User]]*Sales[[#This Row],[Non-Paying Users]],0)</f>
        <v>0</v>
      </c>
      <c r="R788" s="3" t="str" cm="1">
        <f t="array" ref="R788" xml:space="preserve"> _xlfn.IFS(Sales[[#This Row],[Current Upsell $]]=0," ",Sales[[#This Row],[Current Upsell $]]&gt;=400,"high",Sales[[#This Row],[Current Upsell $]]&gt;=100,"medium",Sales[[#This Row],[Current Upsell $]]&lt;100,"low")</f>
        <v xml:space="preserve"> </v>
      </c>
      <c r="S788" s="3" t="str">
        <f xml:space="preserve"> IF(Sales[[#This Row],[Current Upsell $]]&gt;0,_xlfn.CONCAT(Sales[[#This Row],[Subscription Type]],"  ",Sales[[#This Row],[Upsell Priority]],"  ",TEXT(Sales[[#This Row],[Current Upsell $]],"$#"))," ")</f>
        <v xml:space="preserve"> </v>
      </c>
      <c r="T788" s="3"/>
      <c r="U788" s="1"/>
    </row>
    <row r="789" spans="1:21" x14ac:dyDescent="0.3">
      <c r="A789">
        <v>100069</v>
      </c>
      <c r="B789" t="s">
        <v>3</v>
      </c>
      <c r="F789" s="3">
        <v>0</v>
      </c>
      <c r="G789" s="3">
        <v>8</v>
      </c>
      <c r="H789" s="1">
        <v>44013</v>
      </c>
      <c r="I789" s="1">
        <v>44348</v>
      </c>
      <c r="J789">
        <v>11</v>
      </c>
      <c r="K789">
        <v>0</v>
      </c>
      <c r="L789" s="1">
        <v>44317</v>
      </c>
      <c r="M789" s="3">
        <f>IF(Sales[[#This Row],[Sales Amount]] = 0, 0,N789 / F789)</f>
        <v>0</v>
      </c>
      <c r="N789" s="3">
        <v>0</v>
      </c>
      <c r="O789" s="3" t="str" cm="1">
        <f t="array" ref="O789" xml:space="preserve"> _xlfn.SWITCH(Sales[[#This Row],[Subscription Type]],"Basic", "10",,"Premium","10","Business","25","Enterprise","27")</f>
        <v>10</v>
      </c>
      <c r="P789" s="3">
        <f xml:space="preserve"> IF(Sales[[#This Row],[Number of Users]]-Sales[[#This Row],[Licenses Bought]] &gt; 0,Sales[[#This Row],[Number of Users]]-Sales[[#This Row],[Licenses Bought]],0)</f>
        <v>8</v>
      </c>
      <c r="Q789" s="3">
        <f>IF(Sales[[#This Row],[Sales Month]]=MAX(Sales[Sales Month]),Sales[[#This Row],[Upsell $ Per Non-Paying User]]*Sales[[#This Row],[Non-Paying Users]],0)</f>
        <v>0</v>
      </c>
      <c r="R789" s="3" t="str" cm="1">
        <f t="array" ref="R789" xml:space="preserve"> _xlfn.IFS(Sales[[#This Row],[Current Upsell $]]=0," ",Sales[[#This Row],[Current Upsell $]]&gt;=400,"high",Sales[[#This Row],[Current Upsell $]]&gt;=100,"medium",Sales[[#This Row],[Current Upsell $]]&lt;100,"low")</f>
        <v xml:space="preserve"> </v>
      </c>
      <c r="S789" s="3" t="str">
        <f xml:space="preserve"> IF(Sales[[#This Row],[Current Upsell $]]&gt;0,_xlfn.CONCAT(Sales[[#This Row],[Subscription Type]],"  ",Sales[[#This Row],[Upsell Priority]],"  ",TEXT(Sales[[#This Row],[Current Upsell $]],"$#"))," ")</f>
        <v xml:space="preserve"> </v>
      </c>
      <c r="T789" s="3"/>
      <c r="U789" s="1"/>
    </row>
    <row r="790" spans="1:21" x14ac:dyDescent="0.3">
      <c r="A790">
        <v>100069</v>
      </c>
      <c r="B790" t="s">
        <v>3</v>
      </c>
      <c r="F790" s="3">
        <v>0</v>
      </c>
      <c r="G790" s="3">
        <v>9</v>
      </c>
      <c r="H790" s="1">
        <v>44013</v>
      </c>
      <c r="I790" s="1">
        <v>44348</v>
      </c>
      <c r="J790">
        <v>11</v>
      </c>
      <c r="K790">
        <v>0</v>
      </c>
      <c r="L790" s="1">
        <v>44348</v>
      </c>
      <c r="M790" s="3">
        <f>IF(Sales[[#This Row],[Sales Amount]] = 0, 0,N790 / F790)</f>
        <v>0</v>
      </c>
      <c r="N790" s="3">
        <v>0</v>
      </c>
      <c r="O790" s="3" t="str" cm="1">
        <f t="array" ref="O790" xml:space="preserve"> _xlfn.SWITCH(Sales[[#This Row],[Subscription Type]],"Basic", "10",,"Premium","10","Business","25","Enterprise","27")</f>
        <v>10</v>
      </c>
      <c r="P790" s="3">
        <f xml:space="preserve"> IF(Sales[[#This Row],[Number of Users]]-Sales[[#This Row],[Licenses Bought]] &gt; 0,Sales[[#This Row],[Number of Users]]-Sales[[#This Row],[Licenses Bought]],0)</f>
        <v>9</v>
      </c>
      <c r="Q790" s="3">
        <f>IF(Sales[[#This Row],[Sales Month]]=MAX(Sales[Sales Month]),Sales[[#This Row],[Upsell $ Per Non-Paying User]]*Sales[[#This Row],[Non-Paying Users]],0)</f>
        <v>90</v>
      </c>
      <c r="R790" s="3" t="str" cm="1">
        <f t="array" ref="R790" xml:space="preserve"> _xlfn.IFS(Sales[[#This Row],[Current Upsell $]]=0," ",Sales[[#This Row],[Current Upsell $]]&gt;=400,"high",Sales[[#This Row],[Current Upsell $]]&gt;=100,"medium",Sales[[#This Row],[Current Upsell $]]&lt;100,"low")</f>
        <v>low</v>
      </c>
      <c r="S790" s="3" t="str">
        <f xml:space="preserve"> IF(Sales[[#This Row],[Current Upsell $]]&gt;0,_xlfn.CONCAT(Sales[[#This Row],[Subscription Type]],"  ",Sales[[#This Row],[Upsell Priority]],"  ",TEXT(Sales[[#This Row],[Current Upsell $]],"$#"))," ")</f>
        <v>Basic  low  $90</v>
      </c>
      <c r="T790" s="3"/>
      <c r="U790" s="1"/>
    </row>
    <row r="791" spans="1:21" x14ac:dyDescent="0.3">
      <c r="A791">
        <v>100070</v>
      </c>
      <c r="B791" t="s">
        <v>3</v>
      </c>
      <c r="F791" s="3">
        <v>0</v>
      </c>
      <c r="G791" s="3">
        <v>8</v>
      </c>
      <c r="H791" s="1">
        <v>44013</v>
      </c>
      <c r="I791" s="1">
        <v>44348</v>
      </c>
      <c r="J791">
        <v>11</v>
      </c>
      <c r="K791">
        <v>0</v>
      </c>
      <c r="L791" s="1">
        <v>44013</v>
      </c>
      <c r="M791" s="3">
        <f>IF(Sales[[#This Row],[Sales Amount]] = 0, 0,N791 / F791)</f>
        <v>0</v>
      </c>
      <c r="N791" s="3">
        <v>0</v>
      </c>
      <c r="O791" s="3" t="str" cm="1">
        <f t="array" ref="O791" xml:space="preserve"> _xlfn.SWITCH(Sales[[#This Row],[Subscription Type]],"Basic", "10",,"Premium","10","Business","25","Enterprise","27")</f>
        <v>10</v>
      </c>
      <c r="P791" s="3">
        <f xml:space="preserve"> IF(Sales[[#This Row],[Number of Users]]-Sales[[#This Row],[Licenses Bought]] &gt; 0,Sales[[#This Row],[Number of Users]]-Sales[[#This Row],[Licenses Bought]],0)</f>
        <v>8</v>
      </c>
      <c r="Q791" s="3">
        <f>IF(Sales[[#This Row],[Sales Month]]=MAX(Sales[Sales Month]),Sales[[#This Row],[Upsell $ Per Non-Paying User]]*Sales[[#This Row],[Non-Paying Users]],0)</f>
        <v>0</v>
      </c>
      <c r="R791" s="3" t="str" cm="1">
        <f t="array" ref="R791" xml:space="preserve"> _xlfn.IFS(Sales[[#This Row],[Current Upsell $]]=0," ",Sales[[#This Row],[Current Upsell $]]&gt;=400,"high",Sales[[#This Row],[Current Upsell $]]&gt;=100,"medium",Sales[[#This Row],[Current Upsell $]]&lt;100,"low")</f>
        <v xml:space="preserve"> </v>
      </c>
      <c r="S791" s="3" t="str">
        <f xml:space="preserve"> IF(Sales[[#This Row],[Current Upsell $]]&gt;0,_xlfn.CONCAT(Sales[[#This Row],[Subscription Type]],"  ",Sales[[#This Row],[Upsell Priority]],"  ",TEXT(Sales[[#This Row],[Current Upsell $]],"$#"))," ")</f>
        <v xml:space="preserve"> </v>
      </c>
      <c r="T791" s="3"/>
      <c r="U791" s="1"/>
    </row>
    <row r="792" spans="1:21" x14ac:dyDescent="0.3">
      <c r="A792">
        <v>100070</v>
      </c>
      <c r="B792" t="s">
        <v>3</v>
      </c>
      <c r="F792" s="3">
        <v>0</v>
      </c>
      <c r="G792" s="3">
        <v>8</v>
      </c>
      <c r="H792" s="1">
        <v>44013</v>
      </c>
      <c r="I792" s="1">
        <v>44348</v>
      </c>
      <c r="J792">
        <v>11</v>
      </c>
      <c r="K792">
        <v>0</v>
      </c>
      <c r="L792" s="1">
        <v>44044</v>
      </c>
      <c r="M792" s="3">
        <f>IF(Sales[[#This Row],[Sales Amount]] = 0, 0,N792 / F792)</f>
        <v>0</v>
      </c>
      <c r="N792" s="3">
        <v>0</v>
      </c>
      <c r="O792" s="3" t="str" cm="1">
        <f t="array" ref="O792" xml:space="preserve"> _xlfn.SWITCH(Sales[[#This Row],[Subscription Type]],"Basic", "10",,"Premium","10","Business","25","Enterprise","27")</f>
        <v>10</v>
      </c>
      <c r="P792" s="3">
        <f xml:space="preserve"> IF(Sales[[#This Row],[Number of Users]]-Sales[[#This Row],[Licenses Bought]] &gt; 0,Sales[[#This Row],[Number of Users]]-Sales[[#This Row],[Licenses Bought]],0)</f>
        <v>8</v>
      </c>
      <c r="Q792" s="3">
        <f>IF(Sales[[#This Row],[Sales Month]]=MAX(Sales[Sales Month]),Sales[[#This Row],[Upsell $ Per Non-Paying User]]*Sales[[#This Row],[Non-Paying Users]],0)</f>
        <v>0</v>
      </c>
      <c r="R792" s="3" t="str" cm="1">
        <f t="array" ref="R792" xml:space="preserve"> _xlfn.IFS(Sales[[#This Row],[Current Upsell $]]=0," ",Sales[[#This Row],[Current Upsell $]]&gt;=400,"high",Sales[[#This Row],[Current Upsell $]]&gt;=100,"medium",Sales[[#This Row],[Current Upsell $]]&lt;100,"low")</f>
        <v xml:space="preserve"> </v>
      </c>
      <c r="S792" s="3" t="str">
        <f xml:space="preserve"> IF(Sales[[#This Row],[Current Upsell $]]&gt;0,_xlfn.CONCAT(Sales[[#This Row],[Subscription Type]],"  ",Sales[[#This Row],[Upsell Priority]],"  ",TEXT(Sales[[#This Row],[Current Upsell $]],"$#"))," ")</f>
        <v xml:space="preserve"> </v>
      </c>
      <c r="T792" s="3"/>
      <c r="U792" s="1"/>
    </row>
    <row r="793" spans="1:21" x14ac:dyDescent="0.3">
      <c r="A793">
        <v>100070</v>
      </c>
      <c r="B793" t="s">
        <v>3</v>
      </c>
      <c r="F793" s="3">
        <v>0</v>
      </c>
      <c r="G793" s="3">
        <v>8</v>
      </c>
      <c r="H793" s="1">
        <v>44013</v>
      </c>
      <c r="I793" s="1">
        <v>44348</v>
      </c>
      <c r="J793">
        <v>11</v>
      </c>
      <c r="K793">
        <v>0</v>
      </c>
      <c r="L793" s="1">
        <v>44075</v>
      </c>
      <c r="M793" s="3">
        <f>IF(Sales[[#This Row],[Sales Amount]] = 0, 0,N793 / F793)</f>
        <v>0</v>
      </c>
      <c r="N793" s="3">
        <v>0</v>
      </c>
      <c r="O793" s="3" t="str" cm="1">
        <f t="array" ref="O793" xml:space="preserve"> _xlfn.SWITCH(Sales[[#This Row],[Subscription Type]],"Basic", "10",,"Premium","10","Business","25","Enterprise","27")</f>
        <v>10</v>
      </c>
      <c r="P793" s="3">
        <f xml:space="preserve"> IF(Sales[[#This Row],[Number of Users]]-Sales[[#This Row],[Licenses Bought]] &gt; 0,Sales[[#This Row],[Number of Users]]-Sales[[#This Row],[Licenses Bought]],0)</f>
        <v>8</v>
      </c>
      <c r="Q793" s="3">
        <f>IF(Sales[[#This Row],[Sales Month]]=MAX(Sales[Sales Month]),Sales[[#This Row],[Upsell $ Per Non-Paying User]]*Sales[[#This Row],[Non-Paying Users]],0)</f>
        <v>0</v>
      </c>
      <c r="R793" s="3" t="str" cm="1">
        <f t="array" ref="R793" xml:space="preserve"> _xlfn.IFS(Sales[[#This Row],[Current Upsell $]]=0," ",Sales[[#This Row],[Current Upsell $]]&gt;=400,"high",Sales[[#This Row],[Current Upsell $]]&gt;=100,"medium",Sales[[#This Row],[Current Upsell $]]&lt;100,"low")</f>
        <v xml:space="preserve"> </v>
      </c>
      <c r="S793" s="3" t="str">
        <f xml:space="preserve"> IF(Sales[[#This Row],[Current Upsell $]]&gt;0,_xlfn.CONCAT(Sales[[#This Row],[Subscription Type]],"  ",Sales[[#This Row],[Upsell Priority]],"  ",TEXT(Sales[[#This Row],[Current Upsell $]],"$#"))," ")</f>
        <v xml:space="preserve"> </v>
      </c>
      <c r="T793" s="3"/>
      <c r="U793" s="1"/>
    </row>
    <row r="794" spans="1:21" x14ac:dyDescent="0.3">
      <c r="A794">
        <v>100070</v>
      </c>
      <c r="B794" t="s">
        <v>3</v>
      </c>
      <c r="F794" s="3">
        <v>0</v>
      </c>
      <c r="G794" s="3">
        <v>8</v>
      </c>
      <c r="H794" s="1">
        <v>44013</v>
      </c>
      <c r="I794" s="1">
        <v>44348</v>
      </c>
      <c r="J794">
        <v>11</v>
      </c>
      <c r="K794">
        <v>0</v>
      </c>
      <c r="L794" s="1">
        <v>44105</v>
      </c>
      <c r="M794" s="3">
        <f>IF(Sales[[#This Row],[Sales Amount]] = 0, 0,N794 / F794)</f>
        <v>0</v>
      </c>
      <c r="N794" s="3">
        <v>0</v>
      </c>
      <c r="O794" s="3" t="str" cm="1">
        <f t="array" ref="O794" xml:space="preserve"> _xlfn.SWITCH(Sales[[#This Row],[Subscription Type]],"Basic", "10",,"Premium","10","Business","25","Enterprise","27")</f>
        <v>10</v>
      </c>
      <c r="P794" s="3">
        <f xml:space="preserve"> IF(Sales[[#This Row],[Number of Users]]-Sales[[#This Row],[Licenses Bought]] &gt; 0,Sales[[#This Row],[Number of Users]]-Sales[[#This Row],[Licenses Bought]],0)</f>
        <v>8</v>
      </c>
      <c r="Q794" s="3">
        <f>IF(Sales[[#This Row],[Sales Month]]=MAX(Sales[Sales Month]),Sales[[#This Row],[Upsell $ Per Non-Paying User]]*Sales[[#This Row],[Non-Paying Users]],0)</f>
        <v>0</v>
      </c>
      <c r="R794" s="3" t="str" cm="1">
        <f t="array" ref="R794" xml:space="preserve"> _xlfn.IFS(Sales[[#This Row],[Current Upsell $]]=0," ",Sales[[#This Row],[Current Upsell $]]&gt;=400,"high",Sales[[#This Row],[Current Upsell $]]&gt;=100,"medium",Sales[[#This Row],[Current Upsell $]]&lt;100,"low")</f>
        <v xml:space="preserve"> </v>
      </c>
      <c r="S794" s="3" t="str">
        <f xml:space="preserve"> IF(Sales[[#This Row],[Current Upsell $]]&gt;0,_xlfn.CONCAT(Sales[[#This Row],[Subscription Type]],"  ",Sales[[#This Row],[Upsell Priority]],"  ",TEXT(Sales[[#This Row],[Current Upsell $]],"$#"))," ")</f>
        <v xml:space="preserve"> </v>
      </c>
      <c r="T794" s="3"/>
      <c r="U794" s="1"/>
    </row>
    <row r="795" spans="1:21" x14ac:dyDescent="0.3">
      <c r="A795">
        <v>100070</v>
      </c>
      <c r="B795" t="s">
        <v>3</v>
      </c>
      <c r="F795" s="3">
        <v>0</v>
      </c>
      <c r="G795" s="3">
        <v>9</v>
      </c>
      <c r="H795" s="1">
        <v>44013</v>
      </c>
      <c r="I795" s="1">
        <v>44348</v>
      </c>
      <c r="J795">
        <v>11</v>
      </c>
      <c r="K795">
        <v>0</v>
      </c>
      <c r="L795" s="1">
        <v>44136</v>
      </c>
      <c r="M795" s="3">
        <f>IF(Sales[[#This Row],[Sales Amount]] = 0, 0,N795 / F795)</f>
        <v>0</v>
      </c>
      <c r="N795" s="3">
        <v>0</v>
      </c>
      <c r="O795" s="3" t="str" cm="1">
        <f t="array" ref="O795" xml:space="preserve"> _xlfn.SWITCH(Sales[[#This Row],[Subscription Type]],"Basic", "10",,"Premium","10","Business","25","Enterprise","27")</f>
        <v>10</v>
      </c>
      <c r="P795" s="3">
        <f xml:space="preserve"> IF(Sales[[#This Row],[Number of Users]]-Sales[[#This Row],[Licenses Bought]] &gt; 0,Sales[[#This Row],[Number of Users]]-Sales[[#This Row],[Licenses Bought]],0)</f>
        <v>9</v>
      </c>
      <c r="Q795" s="3">
        <f>IF(Sales[[#This Row],[Sales Month]]=MAX(Sales[Sales Month]),Sales[[#This Row],[Upsell $ Per Non-Paying User]]*Sales[[#This Row],[Non-Paying Users]],0)</f>
        <v>0</v>
      </c>
      <c r="R795" s="3" t="str" cm="1">
        <f t="array" ref="R795" xml:space="preserve"> _xlfn.IFS(Sales[[#This Row],[Current Upsell $]]=0," ",Sales[[#This Row],[Current Upsell $]]&gt;=400,"high",Sales[[#This Row],[Current Upsell $]]&gt;=100,"medium",Sales[[#This Row],[Current Upsell $]]&lt;100,"low")</f>
        <v xml:space="preserve"> </v>
      </c>
      <c r="S795" s="3" t="str">
        <f xml:space="preserve"> IF(Sales[[#This Row],[Current Upsell $]]&gt;0,_xlfn.CONCAT(Sales[[#This Row],[Subscription Type]],"  ",Sales[[#This Row],[Upsell Priority]],"  ",TEXT(Sales[[#This Row],[Current Upsell $]],"$#"))," ")</f>
        <v xml:space="preserve"> </v>
      </c>
      <c r="T795" s="3"/>
      <c r="U795" s="1"/>
    </row>
    <row r="796" spans="1:21" x14ac:dyDescent="0.3">
      <c r="A796">
        <v>100070</v>
      </c>
      <c r="B796" t="s">
        <v>3</v>
      </c>
      <c r="F796" s="3">
        <v>0</v>
      </c>
      <c r="G796" s="3">
        <v>7</v>
      </c>
      <c r="H796" s="1">
        <v>44013</v>
      </c>
      <c r="I796" s="1">
        <v>44348</v>
      </c>
      <c r="J796">
        <v>11</v>
      </c>
      <c r="K796">
        <v>0</v>
      </c>
      <c r="L796" s="1">
        <v>44166</v>
      </c>
      <c r="M796" s="3">
        <f>IF(Sales[[#This Row],[Sales Amount]] = 0, 0,N796 / F796)</f>
        <v>0</v>
      </c>
      <c r="N796" s="3">
        <v>0</v>
      </c>
      <c r="O796" s="3" t="str" cm="1">
        <f t="array" ref="O796" xml:space="preserve"> _xlfn.SWITCH(Sales[[#This Row],[Subscription Type]],"Basic", "10",,"Premium","10","Business","25","Enterprise","27")</f>
        <v>10</v>
      </c>
      <c r="P796" s="3">
        <f xml:space="preserve"> IF(Sales[[#This Row],[Number of Users]]-Sales[[#This Row],[Licenses Bought]] &gt; 0,Sales[[#This Row],[Number of Users]]-Sales[[#This Row],[Licenses Bought]],0)</f>
        <v>7</v>
      </c>
      <c r="Q796" s="3">
        <f>IF(Sales[[#This Row],[Sales Month]]=MAX(Sales[Sales Month]),Sales[[#This Row],[Upsell $ Per Non-Paying User]]*Sales[[#This Row],[Non-Paying Users]],0)</f>
        <v>0</v>
      </c>
      <c r="R796" s="3" t="str" cm="1">
        <f t="array" ref="R796" xml:space="preserve"> _xlfn.IFS(Sales[[#This Row],[Current Upsell $]]=0," ",Sales[[#This Row],[Current Upsell $]]&gt;=400,"high",Sales[[#This Row],[Current Upsell $]]&gt;=100,"medium",Sales[[#This Row],[Current Upsell $]]&lt;100,"low")</f>
        <v xml:space="preserve"> </v>
      </c>
      <c r="S796" s="3" t="str">
        <f xml:space="preserve"> IF(Sales[[#This Row],[Current Upsell $]]&gt;0,_xlfn.CONCAT(Sales[[#This Row],[Subscription Type]],"  ",Sales[[#This Row],[Upsell Priority]],"  ",TEXT(Sales[[#This Row],[Current Upsell $]],"$#"))," ")</f>
        <v xml:space="preserve"> </v>
      </c>
      <c r="T796" s="3"/>
      <c r="U796" s="1"/>
    </row>
    <row r="797" spans="1:21" x14ac:dyDescent="0.3">
      <c r="A797">
        <v>100070</v>
      </c>
      <c r="B797" t="s">
        <v>3</v>
      </c>
      <c r="F797" s="3">
        <v>0</v>
      </c>
      <c r="G797" s="3">
        <v>7</v>
      </c>
      <c r="H797" s="1">
        <v>44013</v>
      </c>
      <c r="I797" s="1">
        <v>44348</v>
      </c>
      <c r="J797">
        <v>11</v>
      </c>
      <c r="K797">
        <v>0</v>
      </c>
      <c r="L797" s="1">
        <v>44197</v>
      </c>
      <c r="M797" s="3">
        <f>IF(Sales[[#This Row],[Sales Amount]] = 0, 0,N797 / F797)</f>
        <v>0</v>
      </c>
      <c r="N797" s="3">
        <v>0</v>
      </c>
      <c r="O797" s="3" t="str" cm="1">
        <f t="array" ref="O797" xml:space="preserve"> _xlfn.SWITCH(Sales[[#This Row],[Subscription Type]],"Basic", "10",,"Premium","10","Business","25","Enterprise","27")</f>
        <v>10</v>
      </c>
      <c r="P797" s="3">
        <f xml:space="preserve"> IF(Sales[[#This Row],[Number of Users]]-Sales[[#This Row],[Licenses Bought]] &gt; 0,Sales[[#This Row],[Number of Users]]-Sales[[#This Row],[Licenses Bought]],0)</f>
        <v>7</v>
      </c>
      <c r="Q797" s="3">
        <f>IF(Sales[[#This Row],[Sales Month]]=MAX(Sales[Sales Month]),Sales[[#This Row],[Upsell $ Per Non-Paying User]]*Sales[[#This Row],[Non-Paying Users]],0)</f>
        <v>0</v>
      </c>
      <c r="R797" s="3" t="str" cm="1">
        <f t="array" ref="R797" xml:space="preserve"> _xlfn.IFS(Sales[[#This Row],[Current Upsell $]]=0," ",Sales[[#This Row],[Current Upsell $]]&gt;=400,"high",Sales[[#This Row],[Current Upsell $]]&gt;=100,"medium",Sales[[#This Row],[Current Upsell $]]&lt;100,"low")</f>
        <v xml:space="preserve"> </v>
      </c>
      <c r="S797" s="3" t="str">
        <f xml:space="preserve"> IF(Sales[[#This Row],[Current Upsell $]]&gt;0,_xlfn.CONCAT(Sales[[#This Row],[Subscription Type]],"  ",Sales[[#This Row],[Upsell Priority]],"  ",TEXT(Sales[[#This Row],[Current Upsell $]],"$#"))," ")</f>
        <v xml:space="preserve"> </v>
      </c>
      <c r="T797" s="3"/>
      <c r="U797" s="1"/>
    </row>
    <row r="798" spans="1:21" x14ac:dyDescent="0.3">
      <c r="A798">
        <v>100070</v>
      </c>
      <c r="B798" t="s">
        <v>3</v>
      </c>
      <c r="F798" s="3">
        <v>0</v>
      </c>
      <c r="G798" s="3">
        <v>7</v>
      </c>
      <c r="H798" s="1">
        <v>44013</v>
      </c>
      <c r="I798" s="1">
        <v>44348</v>
      </c>
      <c r="J798">
        <v>11</v>
      </c>
      <c r="K798">
        <v>0</v>
      </c>
      <c r="L798" s="1">
        <v>44228</v>
      </c>
      <c r="M798" s="3">
        <f>IF(Sales[[#This Row],[Sales Amount]] = 0, 0,N798 / F798)</f>
        <v>0</v>
      </c>
      <c r="N798" s="3">
        <v>0</v>
      </c>
      <c r="O798" s="3" t="str" cm="1">
        <f t="array" ref="O798" xml:space="preserve"> _xlfn.SWITCH(Sales[[#This Row],[Subscription Type]],"Basic", "10",,"Premium","10","Business","25","Enterprise","27")</f>
        <v>10</v>
      </c>
      <c r="P798" s="3">
        <f xml:space="preserve"> IF(Sales[[#This Row],[Number of Users]]-Sales[[#This Row],[Licenses Bought]] &gt; 0,Sales[[#This Row],[Number of Users]]-Sales[[#This Row],[Licenses Bought]],0)</f>
        <v>7</v>
      </c>
      <c r="Q798" s="3">
        <f>IF(Sales[[#This Row],[Sales Month]]=MAX(Sales[Sales Month]),Sales[[#This Row],[Upsell $ Per Non-Paying User]]*Sales[[#This Row],[Non-Paying Users]],0)</f>
        <v>0</v>
      </c>
      <c r="R798" s="3" t="str" cm="1">
        <f t="array" ref="R798" xml:space="preserve"> _xlfn.IFS(Sales[[#This Row],[Current Upsell $]]=0," ",Sales[[#This Row],[Current Upsell $]]&gt;=400,"high",Sales[[#This Row],[Current Upsell $]]&gt;=100,"medium",Sales[[#This Row],[Current Upsell $]]&lt;100,"low")</f>
        <v xml:space="preserve"> </v>
      </c>
      <c r="S798" s="3" t="str">
        <f xml:space="preserve"> IF(Sales[[#This Row],[Current Upsell $]]&gt;0,_xlfn.CONCAT(Sales[[#This Row],[Subscription Type]],"  ",Sales[[#This Row],[Upsell Priority]],"  ",TEXT(Sales[[#This Row],[Current Upsell $]],"$#"))," ")</f>
        <v xml:space="preserve"> </v>
      </c>
      <c r="T798" s="3"/>
      <c r="U798" s="1"/>
    </row>
    <row r="799" spans="1:21" x14ac:dyDescent="0.3">
      <c r="A799">
        <v>100070</v>
      </c>
      <c r="B799" t="s">
        <v>3</v>
      </c>
      <c r="F799" s="3">
        <v>0</v>
      </c>
      <c r="G799" s="3">
        <v>8</v>
      </c>
      <c r="H799" s="1">
        <v>44013</v>
      </c>
      <c r="I799" s="1">
        <v>44348</v>
      </c>
      <c r="J799">
        <v>11</v>
      </c>
      <c r="K799">
        <v>0</v>
      </c>
      <c r="L799" s="1">
        <v>44256</v>
      </c>
      <c r="M799" s="3">
        <f>IF(Sales[[#This Row],[Sales Amount]] = 0, 0,N799 / F799)</f>
        <v>0</v>
      </c>
      <c r="N799" s="3">
        <v>0</v>
      </c>
      <c r="O799" s="3" t="str" cm="1">
        <f t="array" ref="O799" xml:space="preserve"> _xlfn.SWITCH(Sales[[#This Row],[Subscription Type]],"Basic", "10",,"Premium","10","Business","25","Enterprise","27")</f>
        <v>10</v>
      </c>
      <c r="P799" s="3">
        <f xml:space="preserve"> IF(Sales[[#This Row],[Number of Users]]-Sales[[#This Row],[Licenses Bought]] &gt; 0,Sales[[#This Row],[Number of Users]]-Sales[[#This Row],[Licenses Bought]],0)</f>
        <v>8</v>
      </c>
      <c r="Q799" s="3">
        <f>IF(Sales[[#This Row],[Sales Month]]=MAX(Sales[Sales Month]),Sales[[#This Row],[Upsell $ Per Non-Paying User]]*Sales[[#This Row],[Non-Paying Users]],0)</f>
        <v>0</v>
      </c>
      <c r="R799" s="3" t="str" cm="1">
        <f t="array" ref="R799" xml:space="preserve"> _xlfn.IFS(Sales[[#This Row],[Current Upsell $]]=0," ",Sales[[#This Row],[Current Upsell $]]&gt;=400,"high",Sales[[#This Row],[Current Upsell $]]&gt;=100,"medium",Sales[[#This Row],[Current Upsell $]]&lt;100,"low")</f>
        <v xml:space="preserve"> </v>
      </c>
      <c r="S799" s="3" t="str">
        <f xml:space="preserve"> IF(Sales[[#This Row],[Current Upsell $]]&gt;0,_xlfn.CONCAT(Sales[[#This Row],[Subscription Type]],"  ",Sales[[#This Row],[Upsell Priority]],"  ",TEXT(Sales[[#This Row],[Current Upsell $]],"$#"))," ")</f>
        <v xml:space="preserve"> </v>
      </c>
      <c r="T799" s="3"/>
      <c r="U799" s="1"/>
    </row>
    <row r="800" spans="1:21" x14ac:dyDescent="0.3">
      <c r="A800">
        <v>100070</v>
      </c>
      <c r="B800" t="s">
        <v>3</v>
      </c>
      <c r="F800" s="3">
        <v>0</v>
      </c>
      <c r="G800" s="3">
        <v>7</v>
      </c>
      <c r="H800" s="1">
        <v>44013</v>
      </c>
      <c r="I800" s="1">
        <v>44348</v>
      </c>
      <c r="J800">
        <v>11</v>
      </c>
      <c r="K800">
        <v>0</v>
      </c>
      <c r="L800" s="1">
        <v>44287</v>
      </c>
      <c r="M800" s="3">
        <f>IF(Sales[[#This Row],[Sales Amount]] = 0, 0,N800 / F800)</f>
        <v>0</v>
      </c>
      <c r="N800" s="3">
        <v>0</v>
      </c>
      <c r="O800" s="3" t="str" cm="1">
        <f t="array" ref="O800" xml:space="preserve"> _xlfn.SWITCH(Sales[[#This Row],[Subscription Type]],"Basic", "10",,"Premium","10","Business","25","Enterprise","27")</f>
        <v>10</v>
      </c>
      <c r="P800" s="3">
        <f xml:space="preserve"> IF(Sales[[#This Row],[Number of Users]]-Sales[[#This Row],[Licenses Bought]] &gt; 0,Sales[[#This Row],[Number of Users]]-Sales[[#This Row],[Licenses Bought]],0)</f>
        <v>7</v>
      </c>
      <c r="Q800" s="3">
        <f>IF(Sales[[#This Row],[Sales Month]]=MAX(Sales[Sales Month]),Sales[[#This Row],[Upsell $ Per Non-Paying User]]*Sales[[#This Row],[Non-Paying Users]],0)</f>
        <v>0</v>
      </c>
      <c r="R800" s="3" t="str" cm="1">
        <f t="array" ref="R800" xml:space="preserve"> _xlfn.IFS(Sales[[#This Row],[Current Upsell $]]=0," ",Sales[[#This Row],[Current Upsell $]]&gt;=400,"high",Sales[[#This Row],[Current Upsell $]]&gt;=100,"medium",Sales[[#This Row],[Current Upsell $]]&lt;100,"low")</f>
        <v xml:space="preserve"> </v>
      </c>
      <c r="S800" s="3" t="str">
        <f xml:space="preserve"> IF(Sales[[#This Row],[Current Upsell $]]&gt;0,_xlfn.CONCAT(Sales[[#This Row],[Subscription Type]],"  ",Sales[[#This Row],[Upsell Priority]],"  ",TEXT(Sales[[#This Row],[Current Upsell $]],"$#"))," ")</f>
        <v xml:space="preserve"> </v>
      </c>
      <c r="T800" s="3"/>
      <c r="U800" s="1"/>
    </row>
    <row r="801" spans="1:21" x14ac:dyDescent="0.3">
      <c r="A801">
        <v>100070</v>
      </c>
      <c r="B801" t="s">
        <v>3</v>
      </c>
      <c r="F801" s="3">
        <v>0</v>
      </c>
      <c r="G801" s="3">
        <v>8</v>
      </c>
      <c r="H801" s="1">
        <v>44013</v>
      </c>
      <c r="I801" s="1">
        <v>44348</v>
      </c>
      <c r="J801">
        <v>11</v>
      </c>
      <c r="K801">
        <v>0</v>
      </c>
      <c r="L801" s="1">
        <v>44317</v>
      </c>
      <c r="M801" s="3">
        <f>IF(Sales[[#This Row],[Sales Amount]] = 0, 0,N801 / F801)</f>
        <v>0</v>
      </c>
      <c r="N801" s="3">
        <v>0</v>
      </c>
      <c r="O801" s="3" t="str" cm="1">
        <f t="array" ref="O801" xml:space="preserve"> _xlfn.SWITCH(Sales[[#This Row],[Subscription Type]],"Basic", "10",,"Premium","10","Business","25","Enterprise","27")</f>
        <v>10</v>
      </c>
      <c r="P801" s="3">
        <f xml:space="preserve"> IF(Sales[[#This Row],[Number of Users]]-Sales[[#This Row],[Licenses Bought]] &gt; 0,Sales[[#This Row],[Number of Users]]-Sales[[#This Row],[Licenses Bought]],0)</f>
        <v>8</v>
      </c>
      <c r="Q801" s="3">
        <f>IF(Sales[[#This Row],[Sales Month]]=MAX(Sales[Sales Month]),Sales[[#This Row],[Upsell $ Per Non-Paying User]]*Sales[[#This Row],[Non-Paying Users]],0)</f>
        <v>0</v>
      </c>
      <c r="R801" s="3" t="str" cm="1">
        <f t="array" ref="R801" xml:space="preserve"> _xlfn.IFS(Sales[[#This Row],[Current Upsell $]]=0," ",Sales[[#This Row],[Current Upsell $]]&gt;=400,"high",Sales[[#This Row],[Current Upsell $]]&gt;=100,"medium",Sales[[#This Row],[Current Upsell $]]&lt;100,"low")</f>
        <v xml:space="preserve"> </v>
      </c>
      <c r="S801" s="3" t="str">
        <f xml:space="preserve"> IF(Sales[[#This Row],[Current Upsell $]]&gt;0,_xlfn.CONCAT(Sales[[#This Row],[Subscription Type]],"  ",Sales[[#This Row],[Upsell Priority]],"  ",TEXT(Sales[[#This Row],[Current Upsell $]],"$#"))," ")</f>
        <v xml:space="preserve"> </v>
      </c>
      <c r="T801" s="3"/>
      <c r="U801" s="1"/>
    </row>
    <row r="802" spans="1:21" x14ac:dyDescent="0.3">
      <c r="A802">
        <v>100070</v>
      </c>
      <c r="B802" t="s">
        <v>3</v>
      </c>
      <c r="F802" s="3">
        <v>0</v>
      </c>
      <c r="G802" s="3">
        <v>8</v>
      </c>
      <c r="H802" s="1">
        <v>44013</v>
      </c>
      <c r="I802" s="1">
        <v>44348</v>
      </c>
      <c r="J802">
        <v>11</v>
      </c>
      <c r="K802">
        <v>0</v>
      </c>
      <c r="L802" s="1">
        <v>44348</v>
      </c>
      <c r="M802" s="3">
        <f>IF(Sales[[#This Row],[Sales Amount]] = 0, 0,N802 / F802)</f>
        <v>0</v>
      </c>
      <c r="N802" s="3">
        <v>0</v>
      </c>
      <c r="O802" s="3" t="str" cm="1">
        <f t="array" ref="O802" xml:space="preserve"> _xlfn.SWITCH(Sales[[#This Row],[Subscription Type]],"Basic", "10",,"Premium","10","Business","25","Enterprise","27")</f>
        <v>10</v>
      </c>
      <c r="P802" s="3">
        <f xml:space="preserve"> IF(Sales[[#This Row],[Number of Users]]-Sales[[#This Row],[Licenses Bought]] &gt; 0,Sales[[#This Row],[Number of Users]]-Sales[[#This Row],[Licenses Bought]],0)</f>
        <v>8</v>
      </c>
      <c r="Q802" s="3">
        <f>IF(Sales[[#This Row],[Sales Month]]=MAX(Sales[Sales Month]),Sales[[#This Row],[Upsell $ Per Non-Paying User]]*Sales[[#This Row],[Non-Paying Users]],0)</f>
        <v>80</v>
      </c>
      <c r="R802" s="3" t="str" cm="1">
        <f t="array" ref="R802" xml:space="preserve"> _xlfn.IFS(Sales[[#This Row],[Current Upsell $]]=0," ",Sales[[#This Row],[Current Upsell $]]&gt;=400,"high",Sales[[#This Row],[Current Upsell $]]&gt;=100,"medium",Sales[[#This Row],[Current Upsell $]]&lt;100,"low")</f>
        <v>low</v>
      </c>
      <c r="S802" s="3" t="str">
        <f xml:space="preserve"> IF(Sales[[#This Row],[Current Upsell $]]&gt;0,_xlfn.CONCAT(Sales[[#This Row],[Subscription Type]],"  ",Sales[[#This Row],[Upsell Priority]],"  ",TEXT(Sales[[#This Row],[Current Upsell $]],"$#"))," ")</f>
        <v>Basic  low  $80</v>
      </c>
      <c r="T802" s="3"/>
      <c r="U802" s="1"/>
    </row>
    <row r="803" spans="1:21" x14ac:dyDescent="0.3">
      <c r="A803">
        <v>100071</v>
      </c>
      <c r="B803" t="s">
        <v>3</v>
      </c>
      <c r="F803" s="3">
        <v>0</v>
      </c>
      <c r="G803" s="3">
        <v>7</v>
      </c>
      <c r="H803" s="1">
        <v>44013</v>
      </c>
      <c r="I803" s="1">
        <v>44348</v>
      </c>
      <c r="J803">
        <v>11</v>
      </c>
      <c r="K803">
        <v>0</v>
      </c>
      <c r="L803" s="1">
        <v>44013</v>
      </c>
      <c r="M803" s="3">
        <f>IF(Sales[[#This Row],[Sales Amount]] = 0, 0,N803 / F803)</f>
        <v>0</v>
      </c>
      <c r="N803" s="3">
        <v>0</v>
      </c>
      <c r="O803" s="3" t="str" cm="1">
        <f t="array" ref="O803" xml:space="preserve"> _xlfn.SWITCH(Sales[[#This Row],[Subscription Type]],"Basic", "10",,"Premium","10","Business","25","Enterprise","27")</f>
        <v>10</v>
      </c>
      <c r="P803" s="3">
        <f xml:space="preserve"> IF(Sales[[#This Row],[Number of Users]]-Sales[[#This Row],[Licenses Bought]] &gt; 0,Sales[[#This Row],[Number of Users]]-Sales[[#This Row],[Licenses Bought]],0)</f>
        <v>7</v>
      </c>
      <c r="Q803" s="3">
        <f>IF(Sales[[#This Row],[Sales Month]]=MAX(Sales[Sales Month]),Sales[[#This Row],[Upsell $ Per Non-Paying User]]*Sales[[#This Row],[Non-Paying Users]],0)</f>
        <v>0</v>
      </c>
      <c r="R803" s="3" t="str" cm="1">
        <f t="array" ref="R803" xml:space="preserve"> _xlfn.IFS(Sales[[#This Row],[Current Upsell $]]=0," ",Sales[[#This Row],[Current Upsell $]]&gt;=400,"high",Sales[[#This Row],[Current Upsell $]]&gt;=100,"medium",Sales[[#This Row],[Current Upsell $]]&lt;100,"low")</f>
        <v xml:space="preserve"> </v>
      </c>
      <c r="S803" s="3" t="str">
        <f xml:space="preserve"> IF(Sales[[#This Row],[Current Upsell $]]&gt;0,_xlfn.CONCAT(Sales[[#This Row],[Subscription Type]],"  ",Sales[[#This Row],[Upsell Priority]],"  ",TEXT(Sales[[#This Row],[Current Upsell $]],"$#"))," ")</f>
        <v xml:space="preserve"> </v>
      </c>
      <c r="T803" s="3"/>
      <c r="U803" s="1"/>
    </row>
    <row r="804" spans="1:21" x14ac:dyDescent="0.3">
      <c r="A804">
        <v>100071</v>
      </c>
      <c r="B804" t="s">
        <v>3</v>
      </c>
      <c r="F804" s="3">
        <v>0</v>
      </c>
      <c r="G804" s="3">
        <v>8</v>
      </c>
      <c r="H804" s="1">
        <v>44013</v>
      </c>
      <c r="I804" s="1">
        <v>44348</v>
      </c>
      <c r="J804">
        <v>11</v>
      </c>
      <c r="K804">
        <v>0</v>
      </c>
      <c r="L804" s="1">
        <v>44044</v>
      </c>
      <c r="M804" s="3">
        <f>IF(Sales[[#This Row],[Sales Amount]] = 0, 0,N804 / F804)</f>
        <v>0</v>
      </c>
      <c r="N804" s="3">
        <v>0</v>
      </c>
      <c r="O804" s="3" t="str" cm="1">
        <f t="array" ref="O804" xml:space="preserve"> _xlfn.SWITCH(Sales[[#This Row],[Subscription Type]],"Basic", "10",,"Premium","10","Business","25","Enterprise","27")</f>
        <v>10</v>
      </c>
      <c r="P804" s="3">
        <f xml:space="preserve"> IF(Sales[[#This Row],[Number of Users]]-Sales[[#This Row],[Licenses Bought]] &gt; 0,Sales[[#This Row],[Number of Users]]-Sales[[#This Row],[Licenses Bought]],0)</f>
        <v>8</v>
      </c>
      <c r="Q804" s="3">
        <f>IF(Sales[[#This Row],[Sales Month]]=MAX(Sales[Sales Month]),Sales[[#This Row],[Upsell $ Per Non-Paying User]]*Sales[[#This Row],[Non-Paying Users]],0)</f>
        <v>0</v>
      </c>
      <c r="R804" s="3" t="str" cm="1">
        <f t="array" ref="R804" xml:space="preserve"> _xlfn.IFS(Sales[[#This Row],[Current Upsell $]]=0," ",Sales[[#This Row],[Current Upsell $]]&gt;=400,"high",Sales[[#This Row],[Current Upsell $]]&gt;=100,"medium",Sales[[#This Row],[Current Upsell $]]&lt;100,"low")</f>
        <v xml:space="preserve"> </v>
      </c>
      <c r="S804" s="3" t="str">
        <f xml:space="preserve"> IF(Sales[[#This Row],[Current Upsell $]]&gt;0,_xlfn.CONCAT(Sales[[#This Row],[Subscription Type]],"  ",Sales[[#This Row],[Upsell Priority]],"  ",TEXT(Sales[[#This Row],[Current Upsell $]],"$#"))," ")</f>
        <v xml:space="preserve"> </v>
      </c>
      <c r="T804" s="3"/>
      <c r="U804" s="1"/>
    </row>
    <row r="805" spans="1:21" x14ac:dyDescent="0.3">
      <c r="A805">
        <v>100071</v>
      </c>
      <c r="B805" t="s">
        <v>3</v>
      </c>
      <c r="F805" s="3">
        <v>0</v>
      </c>
      <c r="G805" s="3">
        <v>8</v>
      </c>
      <c r="H805" s="1">
        <v>44013</v>
      </c>
      <c r="I805" s="1">
        <v>44348</v>
      </c>
      <c r="J805">
        <v>11</v>
      </c>
      <c r="K805">
        <v>0</v>
      </c>
      <c r="L805" s="1">
        <v>44075</v>
      </c>
      <c r="M805" s="3">
        <f>IF(Sales[[#This Row],[Sales Amount]] = 0, 0,N805 / F805)</f>
        <v>0</v>
      </c>
      <c r="N805" s="3">
        <v>0</v>
      </c>
      <c r="O805" s="3" t="str" cm="1">
        <f t="array" ref="O805" xml:space="preserve"> _xlfn.SWITCH(Sales[[#This Row],[Subscription Type]],"Basic", "10",,"Premium","10","Business","25","Enterprise","27")</f>
        <v>10</v>
      </c>
      <c r="P805" s="3">
        <f xml:space="preserve"> IF(Sales[[#This Row],[Number of Users]]-Sales[[#This Row],[Licenses Bought]] &gt; 0,Sales[[#This Row],[Number of Users]]-Sales[[#This Row],[Licenses Bought]],0)</f>
        <v>8</v>
      </c>
      <c r="Q805" s="3">
        <f>IF(Sales[[#This Row],[Sales Month]]=MAX(Sales[Sales Month]),Sales[[#This Row],[Upsell $ Per Non-Paying User]]*Sales[[#This Row],[Non-Paying Users]],0)</f>
        <v>0</v>
      </c>
      <c r="R805" s="3" t="str" cm="1">
        <f t="array" ref="R805" xml:space="preserve"> _xlfn.IFS(Sales[[#This Row],[Current Upsell $]]=0," ",Sales[[#This Row],[Current Upsell $]]&gt;=400,"high",Sales[[#This Row],[Current Upsell $]]&gt;=100,"medium",Sales[[#This Row],[Current Upsell $]]&lt;100,"low")</f>
        <v xml:space="preserve"> </v>
      </c>
      <c r="S805" s="3" t="str">
        <f xml:space="preserve"> IF(Sales[[#This Row],[Current Upsell $]]&gt;0,_xlfn.CONCAT(Sales[[#This Row],[Subscription Type]],"  ",Sales[[#This Row],[Upsell Priority]],"  ",TEXT(Sales[[#This Row],[Current Upsell $]],"$#"))," ")</f>
        <v xml:space="preserve"> </v>
      </c>
      <c r="T805" s="3"/>
      <c r="U805" s="1"/>
    </row>
    <row r="806" spans="1:21" x14ac:dyDescent="0.3">
      <c r="A806">
        <v>100071</v>
      </c>
      <c r="B806" t="s">
        <v>3</v>
      </c>
      <c r="F806" s="3">
        <v>0</v>
      </c>
      <c r="G806" s="3">
        <v>7</v>
      </c>
      <c r="H806" s="1">
        <v>44013</v>
      </c>
      <c r="I806" s="1">
        <v>44348</v>
      </c>
      <c r="J806">
        <v>11</v>
      </c>
      <c r="K806">
        <v>0</v>
      </c>
      <c r="L806" s="1">
        <v>44105</v>
      </c>
      <c r="M806" s="3">
        <f>IF(Sales[[#This Row],[Sales Amount]] = 0, 0,N806 / F806)</f>
        <v>0</v>
      </c>
      <c r="N806" s="3">
        <v>0</v>
      </c>
      <c r="O806" s="3" t="str" cm="1">
        <f t="array" ref="O806" xml:space="preserve"> _xlfn.SWITCH(Sales[[#This Row],[Subscription Type]],"Basic", "10",,"Premium","10","Business","25","Enterprise","27")</f>
        <v>10</v>
      </c>
      <c r="P806" s="3">
        <f xml:space="preserve"> IF(Sales[[#This Row],[Number of Users]]-Sales[[#This Row],[Licenses Bought]] &gt; 0,Sales[[#This Row],[Number of Users]]-Sales[[#This Row],[Licenses Bought]],0)</f>
        <v>7</v>
      </c>
      <c r="Q806" s="3">
        <f>IF(Sales[[#This Row],[Sales Month]]=MAX(Sales[Sales Month]),Sales[[#This Row],[Upsell $ Per Non-Paying User]]*Sales[[#This Row],[Non-Paying Users]],0)</f>
        <v>0</v>
      </c>
      <c r="R806" s="3" t="str" cm="1">
        <f t="array" ref="R806" xml:space="preserve"> _xlfn.IFS(Sales[[#This Row],[Current Upsell $]]=0," ",Sales[[#This Row],[Current Upsell $]]&gt;=400,"high",Sales[[#This Row],[Current Upsell $]]&gt;=100,"medium",Sales[[#This Row],[Current Upsell $]]&lt;100,"low")</f>
        <v xml:space="preserve"> </v>
      </c>
      <c r="S806" s="3" t="str">
        <f xml:space="preserve"> IF(Sales[[#This Row],[Current Upsell $]]&gt;0,_xlfn.CONCAT(Sales[[#This Row],[Subscription Type]],"  ",Sales[[#This Row],[Upsell Priority]],"  ",TEXT(Sales[[#This Row],[Current Upsell $]],"$#"))," ")</f>
        <v xml:space="preserve"> </v>
      </c>
      <c r="T806" s="3"/>
      <c r="U806" s="1"/>
    </row>
    <row r="807" spans="1:21" x14ac:dyDescent="0.3">
      <c r="A807">
        <v>100071</v>
      </c>
      <c r="B807" t="s">
        <v>3</v>
      </c>
      <c r="F807" s="3">
        <v>0</v>
      </c>
      <c r="G807" s="3">
        <v>8</v>
      </c>
      <c r="H807" s="1">
        <v>44013</v>
      </c>
      <c r="I807" s="1">
        <v>44348</v>
      </c>
      <c r="J807">
        <v>11</v>
      </c>
      <c r="K807">
        <v>0</v>
      </c>
      <c r="L807" s="1">
        <v>44136</v>
      </c>
      <c r="M807" s="3">
        <f>IF(Sales[[#This Row],[Sales Amount]] = 0, 0,N807 / F807)</f>
        <v>0</v>
      </c>
      <c r="N807" s="3">
        <v>0</v>
      </c>
      <c r="O807" s="3" t="str" cm="1">
        <f t="array" ref="O807" xml:space="preserve"> _xlfn.SWITCH(Sales[[#This Row],[Subscription Type]],"Basic", "10",,"Premium","10","Business","25","Enterprise","27")</f>
        <v>10</v>
      </c>
      <c r="P807" s="3">
        <f xml:space="preserve"> IF(Sales[[#This Row],[Number of Users]]-Sales[[#This Row],[Licenses Bought]] &gt; 0,Sales[[#This Row],[Number of Users]]-Sales[[#This Row],[Licenses Bought]],0)</f>
        <v>8</v>
      </c>
      <c r="Q807" s="3">
        <f>IF(Sales[[#This Row],[Sales Month]]=MAX(Sales[Sales Month]),Sales[[#This Row],[Upsell $ Per Non-Paying User]]*Sales[[#This Row],[Non-Paying Users]],0)</f>
        <v>0</v>
      </c>
      <c r="R807" s="3" t="str" cm="1">
        <f t="array" ref="R807" xml:space="preserve"> _xlfn.IFS(Sales[[#This Row],[Current Upsell $]]=0," ",Sales[[#This Row],[Current Upsell $]]&gt;=400,"high",Sales[[#This Row],[Current Upsell $]]&gt;=100,"medium",Sales[[#This Row],[Current Upsell $]]&lt;100,"low")</f>
        <v xml:space="preserve"> </v>
      </c>
      <c r="S807" s="3" t="str">
        <f xml:space="preserve"> IF(Sales[[#This Row],[Current Upsell $]]&gt;0,_xlfn.CONCAT(Sales[[#This Row],[Subscription Type]],"  ",Sales[[#This Row],[Upsell Priority]],"  ",TEXT(Sales[[#This Row],[Current Upsell $]],"$#"))," ")</f>
        <v xml:space="preserve"> </v>
      </c>
      <c r="T807" s="3"/>
      <c r="U807" s="1"/>
    </row>
    <row r="808" spans="1:21" x14ac:dyDescent="0.3">
      <c r="A808">
        <v>100071</v>
      </c>
      <c r="B808" t="s">
        <v>3</v>
      </c>
      <c r="F808" s="3">
        <v>0</v>
      </c>
      <c r="G808" s="3">
        <v>8</v>
      </c>
      <c r="H808" s="1">
        <v>44013</v>
      </c>
      <c r="I808" s="1">
        <v>44348</v>
      </c>
      <c r="J808">
        <v>11</v>
      </c>
      <c r="K808">
        <v>0</v>
      </c>
      <c r="L808" s="1">
        <v>44166</v>
      </c>
      <c r="M808" s="3">
        <f>IF(Sales[[#This Row],[Sales Amount]] = 0, 0,N808 / F808)</f>
        <v>0</v>
      </c>
      <c r="N808" s="3">
        <v>0</v>
      </c>
      <c r="O808" s="3" t="str" cm="1">
        <f t="array" ref="O808" xml:space="preserve"> _xlfn.SWITCH(Sales[[#This Row],[Subscription Type]],"Basic", "10",,"Premium","10","Business","25","Enterprise","27")</f>
        <v>10</v>
      </c>
      <c r="P808" s="3">
        <f xml:space="preserve"> IF(Sales[[#This Row],[Number of Users]]-Sales[[#This Row],[Licenses Bought]] &gt; 0,Sales[[#This Row],[Number of Users]]-Sales[[#This Row],[Licenses Bought]],0)</f>
        <v>8</v>
      </c>
      <c r="Q808" s="3">
        <f>IF(Sales[[#This Row],[Sales Month]]=MAX(Sales[Sales Month]),Sales[[#This Row],[Upsell $ Per Non-Paying User]]*Sales[[#This Row],[Non-Paying Users]],0)</f>
        <v>0</v>
      </c>
      <c r="R808" s="3" t="str" cm="1">
        <f t="array" ref="R808" xml:space="preserve"> _xlfn.IFS(Sales[[#This Row],[Current Upsell $]]=0," ",Sales[[#This Row],[Current Upsell $]]&gt;=400,"high",Sales[[#This Row],[Current Upsell $]]&gt;=100,"medium",Sales[[#This Row],[Current Upsell $]]&lt;100,"low")</f>
        <v xml:space="preserve"> </v>
      </c>
      <c r="S808" s="3" t="str">
        <f xml:space="preserve"> IF(Sales[[#This Row],[Current Upsell $]]&gt;0,_xlfn.CONCAT(Sales[[#This Row],[Subscription Type]],"  ",Sales[[#This Row],[Upsell Priority]],"  ",TEXT(Sales[[#This Row],[Current Upsell $]],"$#"))," ")</f>
        <v xml:space="preserve"> </v>
      </c>
      <c r="T808" s="3"/>
      <c r="U808" s="1"/>
    </row>
    <row r="809" spans="1:21" x14ac:dyDescent="0.3">
      <c r="A809">
        <v>100071</v>
      </c>
      <c r="B809" t="s">
        <v>3</v>
      </c>
      <c r="F809" s="3">
        <v>0</v>
      </c>
      <c r="G809" s="3">
        <v>8</v>
      </c>
      <c r="H809" s="1">
        <v>44013</v>
      </c>
      <c r="I809" s="1">
        <v>44348</v>
      </c>
      <c r="J809">
        <v>11</v>
      </c>
      <c r="K809">
        <v>0</v>
      </c>
      <c r="L809" s="1">
        <v>44197</v>
      </c>
      <c r="M809" s="3">
        <f>IF(Sales[[#This Row],[Sales Amount]] = 0, 0,N809 / F809)</f>
        <v>0</v>
      </c>
      <c r="N809" s="3">
        <v>0</v>
      </c>
      <c r="O809" s="3" t="str" cm="1">
        <f t="array" ref="O809" xml:space="preserve"> _xlfn.SWITCH(Sales[[#This Row],[Subscription Type]],"Basic", "10",,"Premium","10","Business","25","Enterprise","27")</f>
        <v>10</v>
      </c>
      <c r="P809" s="3">
        <f xml:space="preserve"> IF(Sales[[#This Row],[Number of Users]]-Sales[[#This Row],[Licenses Bought]] &gt; 0,Sales[[#This Row],[Number of Users]]-Sales[[#This Row],[Licenses Bought]],0)</f>
        <v>8</v>
      </c>
      <c r="Q809" s="3">
        <f>IF(Sales[[#This Row],[Sales Month]]=MAX(Sales[Sales Month]),Sales[[#This Row],[Upsell $ Per Non-Paying User]]*Sales[[#This Row],[Non-Paying Users]],0)</f>
        <v>0</v>
      </c>
      <c r="R809" s="3" t="str" cm="1">
        <f t="array" ref="R809" xml:space="preserve"> _xlfn.IFS(Sales[[#This Row],[Current Upsell $]]=0," ",Sales[[#This Row],[Current Upsell $]]&gt;=400,"high",Sales[[#This Row],[Current Upsell $]]&gt;=100,"medium",Sales[[#This Row],[Current Upsell $]]&lt;100,"low")</f>
        <v xml:space="preserve"> </v>
      </c>
      <c r="S809" s="3" t="str">
        <f xml:space="preserve"> IF(Sales[[#This Row],[Current Upsell $]]&gt;0,_xlfn.CONCAT(Sales[[#This Row],[Subscription Type]],"  ",Sales[[#This Row],[Upsell Priority]],"  ",TEXT(Sales[[#This Row],[Current Upsell $]],"$#"))," ")</f>
        <v xml:space="preserve"> </v>
      </c>
      <c r="T809" s="3"/>
      <c r="U809" s="1"/>
    </row>
    <row r="810" spans="1:21" x14ac:dyDescent="0.3">
      <c r="A810">
        <v>100071</v>
      </c>
      <c r="B810" t="s">
        <v>3</v>
      </c>
      <c r="F810" s="3">
        <v>0</v>
      </c>
      <c r="G810" s="3">
        <v>10</v>
      </c>
      <c r="H810" s="1">
        <v>44013</v>
      </c>
      <c r="I810" s="1">
        <v>44348</v>
      </c>
      <c r="J810">
        <v>11</v>
      </c>
      <c r="K810">
        <v>0</v>
      </c>
      <c r="L810" s="1">
        <v>44228</v>
      </c>
      <c r="M810" s="3">
        <f>IF(Sales[[#This Row],[Sales Amount]] = 0, 0,N810 / F810)</f>
        <v>0</v>
      </c>
      <c r="N810" s="3">
        <v>0</v>
      </c>
      <c r="O810" s="3" t="str" cm="1">
        <f t="array" ref="O810" xml:space="preserve"> _xlfn.SWITCH(Sales[[#This Row],[Subscription Type]],"Basic", "10",,"Premium","10","Business","25","Enterprise","27")</f>
        <v>10</v>
      </c>
      <c r="P810" s="3">
        <f xml:space="preserve"> IF(Sales[[#This Row],[Number of Users]]-Sales[[#This Row],[Licenses Bought]] &gt; 0,Sales[[#This Row],[Number of Users]]-Sales[[#This Row],[Licenses Bought]],0)</f>
        <v>10</v>
      </c>
      <c r="Q810" s="3">
        <f>IF(Sales[[#This Row],[Sales Month]]=MAX(Sales[Sales Month]),Sales[[#This Row],[Upsell $ Per Non-Paying User]]*Sales[[#This Row],[Non-Paying Users]],0)</f>
        <v>0</v>
      </c>
      <c r="R810" s="3" t="str" cm="1">
        <f t="array" ref="R810" xml:space="preserve"> _xlfn.IFS(Sales[[#This Row],[Current Upsell $]]=0," ",Sales[[#This Row],[Current Upsell $]]&gt;=400,"high",Sales[[#This Row],[Current Upsell $]]&gt;=100,"medium",Sales[[#This Row],[Current Upsell $]]&lt;100,"low")</f>
        <v xml:space="preserve"> </v>
      </c>
      <c r="S810" s="3" t="str">
        <f xml:space="preserve"> IF(Sales[[#This Row],[Current Upsell $]]&gt;0,_xlfn.CONCAT(Sales[[#This Row],[Subscription Type]],"  ",Sales[[#This Row],[Upsell Priority]],"  ",TEXT(Sales[[#This Row],[Current Upsell $]],"$#"))," ")</f>
        <v xml:space="preserve"> </v>
      </c>
      <c r="T810" s="3"/>
      <c r="U810" s="1"/>
    </row>
    <row r="811" spans="1:21" x14ac:dyDescent="0.3">
      <c r="A811">
        <v>100071</v>
      </c>
      <c r="B811" t="s">
        <v>3</v>
      </c>
      <c r="F811" s="3">
        <v>0</v>
      </c>
      <c r="G811" s="3">
        <v>7</v>
      </c>
      <c r="H811" s="1">
        <v>44013</v>
      </c>
      <c r="I811" s="1">
        <v>44348</v>
      </c>
      <c r="J811">
        <v>11</v>
      </c>
      <c r="K811">
        <v>0</v>
      </c>
      <c r="L811" s="1">
        <v>44256</v>
      </c>
      <c r="M811" s="3">
        <f>IF(Sales[[#This Row],[Sales Amount]] = 0, 0,N811 / F811)</f>
        <v>0</v>
      </c>
      <c r="N811" s="3">
        <v>0</v>
      </c>
      <c r="O811" s="3" t="str" cm="1">
        <f t="array" ref="O811" xml:space="preserve"> _xlfn.SWITCH(Sales[[#This Row],[Subscription Type]],"Basic", "10",,"Premium","10","Business","25","Enterprise","27")</f>
        <v>10</v>
      </c>
      <c r="P811" s="3">
        <f xml:space="preserve"> IF(Sales[[#This Row],[Number of Users]]-Sales[[#This Row],[Licenses Bought]] &gt; 0,Sales[[#This Row],[Number of Users]]-Sales[[#This Row],[Licenses Bought]],0)</f>
        <v>7</v>
      </c>
      <c r="Q811" s="3">
        <f>IF(Sales[[#This Row],[Sales Month]]=MAX(Sales[Sales Month]),Sales[[#This Row],[Upsell $ Per Non-Paying User]]*Sales[[#This Row],[Non-Paying Users]],0)</f>
        <v>0</v>
      </c>
      <c r="R811" s="3" t="str" cm="1">
        <f t="array" ref="R811" xml:space="preserve"> _xlfn.IFS(Sales[[#This Row],[Current Upsell $]]=0," ",Sales[[#This Row],[Current Upsell $]]&gt;=400,"high",Sales[[#This Row],[Current Upsell $]]&gt;=100,"medium",Sales[[#This Row],[Current Upsell $]]&lt;100,"low")</f>
        <v xml:space="preserve"> </v>
      </c>
      <c r="S811" s="3" t="str">
        <f xml:space="preserve"> IF(Sales[[#This Row],[Current Upsell $]]&gt;0,_xlfn.CONCAT(Sales[[#This Row],[Subscription Type]],"  ",Sales[[#This Row],[Upsell Priority]],"  ",TEXT(Sales[[#This Row],[Current Upsell $]],"$#"))," ")</f>
        <v xml:space="preserve"> </v>
      </c>
      <c r="T811" s="3"/>
      <c r="U811" s="1"/>
    </row>
    <row r="812" spans="1:21" x14ac:dyDescent="0.3">
      <c r="A812">
        <v>100071</v>
      </c>
      <c r="B812" t="s">
        <v>3</v>
      </c>
      <c r="F812" s="3">
        <v>0</v>
      </c>
      <c r="G812" s="3">
        <v>7</v>
      </c>
      <c r="H812" s="1">
        <v>44013</v>
      </c>
      <c r="I812" s="1">
        <v>44348</v>
      </c>
      <c r="J812">
        <v>11</v>
      </c>
      <c r="K812">
        <v>0</v>
      </c>
      <c r="L812" s="1">
        <v>44287</v>
      </c>
      <c r="M812" s="3">
        <f>IF(Sales[[#This Row],[Sales Amount]] = 0, 0,N812 / F812)</f>
        <v>0</v>
      </c>
      <c r="N812" s="3">
        <v>0</v>
      </c>
      <c r="O812" s="3" t="str" cm="1">
        <f t="array" ref="O812" xml:space="preserve"> _xlfn.SWITCH(Sales[[#This Row],[Subscription Type]],"Basic", "10",,"Premium","10","Business","25","Enterprise","27")</f>
        <v>10</v>
      </c>
      <c r="P812" s="3">
        <f xml:space="preserve"> IF(Sales[[#This Row],[Number of Users]]-Sales[[#This Row],[Licenses Bought]] &gt; 0,Sales[[#This Row],[Number of Users]]-Sales[[#This Row],[Licenses Bought]],0)</f>
        <v>7</v>
      </c>
      <c r="Q812" s="3">
        <f>IF(Sales[[#This Row],[Sales Month]]=MAX(Sales[Sales Month]),Sales[[#This Row],[Upsell $ Per Non-Paying User]]*Sales[[#This Row],[Non-Paying Users]],0)</f>
        <v>0</v>
      </c>
      <c r="R812" s="3" t="str" cm="1">
        <f t="array" ref="R812" xml:space="preserve"> _xlfn.IFS(Sales[[#This Row],[Current Upsell $]]=0," ",Sales[[#This Row],[Current Upsell $]]&gt;=400,"high",Sales[[#This Row],[Current Upsell $]]&gt;=100,"medium",Sales[[#This Row],[Current Upsell $]]&lt;100,"low")</f>
        <v xml:space="preserve"> </v>
      </c>
      <c r="S812" s="3" t="str">
        <f xml:space="preserve"> IF(Sales[[#This Row],[Current Upsell $]]&gt;0,_xlfn.CONCAT(Sales[[#This Row],[Subscription Type]],"  ",Sales[[#This Row],[Upsell Priority]],"  ",TEXT(Sales[[#This Row],[Current Upsell $]],"$#"))," ")</f>
        <v xml:space="preserve"> </v>
      </c>
      <c r="T812" s="3"/>
      <c r="U812" s="1"/>
    </row>
    <row r="813" spans="1:21" x14ac:dyDescent="0.3">
      <c r="A813">
        <v>100071</v>
      </c>
      <c r="B813" t="s">
        <v>3</v>
      </c>
      <c r="F813" s="3">
        <v>0</v>
      </c>
      <c r="G813" s="3">
        <v>8</v>
      </c>
      <c r="H813" s="1">
        <v>44013</v>
      </c>
      <c r="I813" s="1">
        <v>44348</v>
      </c>
      <c r="J813">
        <v>11</v>
      </c>
      <c r="K813">
        <v>0</v>
      </c>
      <c r="L813" s="1">
        <v>44317</v>
      </c>
      <c r="M813" s="3">
        <f>IF(Sales[[#This Row],[Sales Amount]] = 0, 0,N813 / F813)</f>
        <v>0</v>
      </c>
      <c r="N813" s="3">
        <v>0</v>
      </c>
      <c r="O813" s="3" t="str" cm="1">
        <f t="array" ref="O813" xml:space="preserve"> _xlfn.SWITCH(Sales[[#This Row],[Subscription Type]],"Basic", "10",,"Premium","10","Business","25","Enterprise","27")</f>
        <v>10</v>
      </c>
      <c r="P813" s="3">
        <f xml:space="preserve"> IF(Sales[[#This Row],[Number of Users]]-Sales[[#This Row],[Licenses Bought]] &gt; 0,Sales[[#This Row],[Number of Users]]-Sales[[#This Row],[Licenses Bought]],0)</f>
        <v>8</v>
      </c>
      <c r="Q813" s="3">
        <f>IF(Sales[[#This Row],[Sales Month]]=MAX(Sales[Sales Month]),Sales[[#This Row],[Upsell $ Per Non-Paying User]]*Sales[[#This Row],[Non-Paying Users]],0)</f>
        <v>0</v>
      </c>
      <c r="R813" s="3" t="str" cm="1">
        <f t="array" ref="R813" xml:space="preserve"> _xlfn.IFS(Sales[[#This Row],[Current Upsell $]]=0," ",Sales[[#This Row],[Current Upsell $]]&gt;=400,"high",Sales[[#This Row],[Current Upsell $]]&gt;=100,"medium",Sales[[#This Row],[Current Upsell $]]&lt;100,"low")</f>
        <v xml:space="preserve"> </v>
      </c>
      <c r="S813" s="3" t="str">
        <f xml:space="preserve"> IF(Sales[[#This Row],[Current Upsell $]]&gt;0,_xlfn.CONCAT(Sales[[#This Row],[Subscription Type]],"  ",Sales[[#This Row],[Upsell Priority]],"  ",TEXT(Sales[[#This Row],[Current Upsell $]],"$#"))," ")</f>
        <v xml:space="preserve"> </v>
      </c>
      <c r="T813" s="3"/>
      <c r="U813" s="1"/>
    </row>
    <row r="814" spans="1:21" x14ac:dyDescent="0.3">
      <c r="A814">
        <v>100071</v>
      </c>
      <c r="B814" t="s">
        <v>3</v>
      </c>
      <c r="F814" s="3">
        <v>0</v>
      </c>
      <c r="G814" s="3">
        <v>9</v>
      </c>
      <c r="H814" s="1">
        <v>44013</v>
      </c>
      <c r="I814" s="1">
        <v>44348</v>
      </c>
      <c r="J814">
        <v>11</v>
      </c>
      <c r="K814">
        <v>0</v>
      </c>
      <c r="L814" s="1">
        <v>44348</v>
      </c>
      <c r="M814" s="3">
        <f>IF(Sales[[#This Row],[Sales Amount]] = 0, 0,N814 / F814)</f>
        <v>0</v>
      </c>
      <c r="N814" s="3">
        <v>0</v>
      </c>
      <c r="O814" s="3" t="str" cm="1">
        <f t="array" ref="O814" xml:space="preserve"> _xlfn.SWITCH(Sales[[#This Row],[Subscription Type]],"Basic", "10",,"Premium","10","Business","25","Enterprise","27")</f>
        <v>10</v>
      </c>
      <c r="P814" s="3">
        <f xml:space="preserve"> IF(Sales[[#This Row],[Number of Users]]-Sales[[#This Row],[Licenses Bought]] &gt; 0,Sales[[#This Row],[Number of Users]]-Sales[[#This Row],[Licenses Bought]],0)</f>
        <v>9</v>
      </c>
      <c r="Q814" s="3">
        <f>IF(Sales[[#This Row],[Sales Month]]=MAX(Sales[Sales Month]),Sales[[#This Row],[Upsell $ Per Non-Paying User]]*Sales[[#This Row],[Non-Paying Users]],0)</f>
        <v>90</v>
      </c>
      <c r="R814" s="3" t="str" cm="1">
        <f t="array" ref="R814" xml:space="preserve"> _xlfn.IFS(Sales[[#This Row],[Current Upsell $]]=0," ",Sales[[#This Row],[Current Upsell $]]&gt;=400,"high",Sales[[#This Row],[Current Upsell $]]&gt;=100,"medium",Sales[[#This Row],[Current Upsell $]]&lt;100,"low")</f>
        <v>low</v>
      </c>
      <c r="S814" s="3" t="str">
        <f xml:space="preserve"> IF(Sales[[#This Row],[Current Upsell $]]&gt;0,_xlfn.CONCAT(Sales[[#This Row],[Subscription Type]],"  ",Sales[[#This Row],[Upsell Priority]],"  ",TEXT(Sales[[#This Row],[Current Upsell $]],"$#"))," ")</f>
        <v>Basic  low  $90</v>
      </c>
      <c r="T814" s="3"/>
      <c r="U814" s="1"/>
    </row>
    <row r="815" spans="1:21" x14ac:dyDescent="0.3">
      <c r="A815">
        <v>100072</v>
      </c>
      <c r="B815" t="s">
        <v>3</v>
      </c>
      <c r="F815" s="3">
        <v>0</v>
      </c>
      <c r="G815" s="3">
        <v>3</v>
      </c>
      <c r="H815" s="1">
        <v>44013</v>
      </c>
      <c r="I815" s="1">
        <v>44256</v>
      </c>
      <c r="J815">
        <v>8</v>
      </c>
      <c r="K815">
        <v>3</v>
      </c>
      <c r="L815" s="1">
        <v>44013</v>
      </c>
      <c r="M815" s="3">
        <f>IF(Sales[[#This Row],[Sales Amount]] = 0, 0,N815 / F815)</f>
        <v>0</v>
      </c>
      <c r="N815" s="3">
        <v>0</v>
      </c>
      <c r="O815" s="3" t="str" cm="1">
        <f t="array" ref="O815" xml:space="preserve"> _xlfn.SWITCH(Sales[[#This Row],[Subscription Type]],"Basic", "10",,"Premium","10","Business","25","Enterprise","27")</f>
        <v>10</v>
      </c>
      <c r="P815" s="3">
        <f xml:space="preserve"> IF(Sales[[#This Row],[Number of Users]]-Sales[[#This Row],[Licenses Bought]] &gt; 0,Sales[[#This Row],[Number of Users]]-Sales[[#This Row],[Licenses Bought]],0)</f>
        <v>3</v>
      </c>
      <c r="Q815" s="3">
        <f>IF(Sales[[#This Row],[Sales Month]]=MAX(Sales[Sales Month]),Sales[[#This Row],[Upsell $ Per Non-Paying User]]*Sales[[#This Row],[Non-Paying Users]],0)</f>
        <v>0</v>
      </c>
      <c r="R815" s="3" t="str" cm="1">
        <f t="array" ref="R815" xml:space="preserve"> _xlfn.IFS(Sales[[#This Row],[Current Upsell $]]=0," ",Sales[[#This Row],[Current Upsell $]]&gt;=400,"high",Sales[[#This Row],[Current Upsell $]]&gt;=100,"medium",Sales[[#This Row],[Current Upsell $]]&lt;100,"low")</f>
        <v xml:space="preserve"> </v>
      </c>
      <c r="S815" s="3" t="str">
        <f xml:space="preserve"> IF(Sales[[#This Row],[Current Upsell $]]&gt;0,_xlfn.CONCAT(Sales[[#This Row],[Subscription Type]],"  ",Sales[[#This Row],[Upsell Priority]],"  ",TEXT(Sales[[#This Row],[Current Upsell $]],"$#"))," ")</f>
        <v xml:space="preserve"> </v>
      </c>
      <c r="T815" s="3"/>
      <c r="U815" s="1"/>
    </row>
    <row r="816" spans="1:21" x14ac:dyDescent="0.3">
      <c r="A816">
        <v>100072</v>
      </c>
      <c r="B816" t="s">
        <v>3</v>
      </c>
      <c r="F816" s="3">
        <v>0</v>
      </c>
      <c r="G816" s="3">
        <v>3</v>
      </c>
      <c r="H816" s="1">
        <v>44013</v>
      </c>
      <c r="I816" s="1">
        <v>44256</v>
      </c>
      <c r="J816">
        <v>8</v>
      </c>
      <c r="K816">
        <v>3</v>
      </c>
      <c r="L816" s="1">
        <v>44044</v>
      </c>
      <c r="M816" s="3">
        <f>IF(Sales[[#This Row],[Sales Amount]] = 0, 0,N816 / F816)</f>
        <v>0</v>
      </c>
      <c r="N816" s="3">
        <v>0</v>
      </c>
      <c r="O816" s="3" t="str" cm="1">
        <f t="array" ref="O816" xml:space="preserve"> _xlfn.SWITCH(Sales[[#This Row],[Subscription Type]],"Basic", "10",,"Premium","10","Business","25","Enterprise","27")</f>
        <v>10</v>
      </c>
      <c r="P816" s="3">
        <f xml:space="preserve"> IF(Sales[[#This Row],[Number of Users]]-Sales[[#This Row],[Licenses Bought]] &gt; 0,Sales[[#This Row],[Number of Users]]-Sales[[#This Row],[Licenses Bought]],0)</f>
        <v>3</v>
      </c>
      <c r="Q816" s="3">
        <f>IF(Sales[[#This Row],[Sales Month]]=MAX(Sales[Sales Month]),Sales[[#This Row],[Upsell $ Per Non-Paying User]]*Sales[[#This Row],[Non-Paying Users]],0)</f>
        <v>0</v>
      </c>
      <c r="R816" s="3" t="str" cm="1">
        <f t="array" ref="R816" xml:space="preserve"> _xlfn.IFS(Sales[[#This Row],[Current Upsell $]]=0," ",Sales[[#This Row],[Current Upsell $]]&gt;=400,"high",Sales[[#This Row],[Current Upsell $]]&gt;=100,"medium",Sales[[#This Row],[Current Upsell $]]&lt;100,"low")</f>
        <v xml:space="preserve"> </v>
      </c>
      <c r="S816" s="3" t="str">
        <f xml:space="preserve"> IF(Sales[[#This Row],[Current Upsell $]]&gt;0,_xlfn.CONCAT(Sales[[#This Row],[Subscription Type]],"  ",Sales[[#This Row],[Upsell Priority]],"  ",TEXT(Sales[[#This Row],[Current Upsell $]],"$#"))," ")</f>
        <v xml:space="preserve"> </v>
      </c>
      <c r="T816" s="3"/>
      <c r="U816" s="1"/>
    </row>
    <row r="817" spans="1:21" x14ac:dyDescent="0.3">
      <c r="A817">
        <v>100072</v>
      </c>
      <c r="B817" t="s">
        <v>3</v>
      </c>
      <c r="F817" s="3">
        <v>0</v>
      </c>
      <c r="G817" s="3">
        <v>3</v>
      </c>
      <c r="H817" s="1">
        <v>44013</v>
      </c>
      <c r="I817" s="1">
        <v>44256</v>
      </c>
      <c r="J817">
        <v>8</v>
      </c>
      <c r="K817">
        <v>3</v>
      </c>
      <c r="L817" s="1">
        <v>44075</v>
      </c>
      <c r="M817" s="3">
        <f>IF(Sales[[#This Row],[Sales Amount]] = 0, 0,N817 / F817)</f>
        <v>0</v>
      </c>
      <c r="N817" s="3">
        <v>0</v>
      </c>
      <c r="O817" s="3" t="str" cm="1">
        <f t="array" ref="O817" xml:space="preserve"> _xlfn.SWITCH(Sales[[#This Row],[Subscription Type]],"Basic", "10",,"Premium","10","Business","25","Enterprise","27")</f>
        <v>10</v>
      </c>
      <c r="P817" s="3">
        <f xml:space="preserve"> IF(Sales[[#This Row],[Number of Users]]-Sales[[#This Row],[Licenses Bought]] &gt; 0,Sales[[#This Row],[Number of Users]]-Sales[[#This Row],[Licenses Bought]],0)</f>
        <v>3</v>
      </c>
      <c r="Q817" s="3">
        <f>IF(Sales[[#This Row],[Sales Month]]=MAX(Sales[Sales Month]),Sales[[#This Row],[Upsell $ Per Non-Paying User]]*Sales[[#This Row],[Non-Paying Users]],0)</f>
        <v>0</v>
      </c>
      <c r="R817" s="3" t="str" cm="1">
        <f t="array" ref="R817" xml:space="preserve"> _xlfn.IFS(Sales[[#This Row],[Current Upsell $]]=0," ",Sales[[#This Row],[Current Upsell $]]&gt;=400,"high",Sales[[#This Row],[Current Upsell $]]&gt;=100,"medium",Sales[[#This Row],[Current Upsell $]]&lt;100,"low")</f>
        <v xml:space="preserve"> </v>
      </c>
      <c r="S817" s="3" t="str">
        <f xml:space="preserve"> IF(Sales[[#This Row],[Current Upsell $]]&gt;0,_xlfn.CONCAT(Sales[[#This Row],[Subscription Type]],"  ",Sales[[#This Row],[Upsell Priority]],"  ",TEXT(Sales[[#This Row],[Current Upsell $]],"$#"))," ")</f>
        <v xml:space="preserve"> </v>
      </c>
      <c r="T817" s="3"/>
      <c r="U817" s="1"/>
    </row>
    <row r="818" spans="1:21" x14ac:dyDescent="0.3">
      <c r="A818">
        <v>100072</v>
      </c>
      <c r="B818" t="s">
        <v>3</v>
      </c>
      <c r="F818" s="3">
        <v>0</v>
      </c>
      <c r="G818" s="3">
        <v>3</v>
      </c>
      <c r="H818" s="1">
        <v>44013</v>
      </c>
      <c r="I818" s="1">
        <v>44256</v>
      </c>
      <c r="J818">
        <v>8</v>
      </c>
      <c r="K818">
        <v>3</v>
      </c>
      <c r="L818" s="1">
        <v>44105</v>
      </c>
      <c r="M818" s="3">
        <f>IF(Sales[[#This Row],[Sales Amount]] = 0, 0,N818 / F818)</f>
        <v>0</v>
      </c>
      <c r="N818" s="3">
        <v>0</v>
      </c>
      <c r="O818" s="3" t="str" cm="1">
        <f t="array" ref="O818" xml:space="preserve"> _xlfn.SWITCH(Sales[[#This Row],[Subscription Type]],"Basic", "10",,"Premium","10","Business","25","Enterprise","27")</f>
        <v>10</v>
      </c>
      <c r="P818" s="3">
        <f xml:space="preserve"> IF(Sales[[#This Row],[Number of Users]]-Sales[[#This Row],[Licenses Bought]] &gt; 0,Sales[[#This Row],[Number of Users]]-Sales[[#This Row],[Licenses Bought]],0)</f>
        <v>3</v>
      </c>
      <c r="Q818" s="3">
        <f>IF(Sales[[#This Row],[Sales Month]]=MAX(Sales[Sales Month]),Sales[[#This Row],[Upsell $ Per Non-Paying User]]*Sales[[#This Row],[Non-Paying Users]],0)</f>
        <v>0</v>
      </c>
      <c r="R818" s="3" t="str" cm="1">
        <f t="array" ref="R818" xml:space="preserve"> _xlfn.IFS(Sales[[#This Row],[Current Upsell $]]=0," ",Sales[[#This Row],[Current Upsell $]]&gt;=400,"high",Sales[[#This Row],[Current Upsell $]]&gt;=100,"medium",Sales[[#This Row],[Current Upsell $]]&lt;100,"low")</f>
        <v xml:space="preserve"> </v>
      </c>
      <c r="S818" s="3" t="str">
        <f xml:space="preserve"> IF(Sales[[#This Row],[Current Upsell $]]&gt;0,_xlfn.CONCAT(Sales[[#This Row],[Subscription Type]],"  ",Sales[[#This Row],[Upsell Priority]],"  ",TEXT(Sales[[#This Row],[Current Upsell $]],"$#"))," ")</f>
        <v xml:space="preserve"> </v>
      </c>
      <c r="T818" s="3"/>
      <c r="U818" s="1"/>
    </row>
    <row r="819" spans="1:21" x14ac:dyDescent="0.3">
      <c r="A819">
        <v>100072</v>
      </c>
      <c r="B819" t="s">
        <v>3</v>
      </c>
      <c r="F819" s="3">
        <v>0</v>
      </c>
      <c r="G819" s="3">
        <v>3</v>
      </c>
      <c r="H819" s="1">
        <v>44013</v>
      </c>
      <c r="I819" s="1">
        <v>44256</v>
      </c>
      <c r="J819">
        <v>8</v>
      </c>
      <c r="K819">
        <v>3</v>
      </c>
      <c r="L819" s="1">
        <v>44136</v>
      </c>
      <c r="M819" s="3">
        <f>IF(Sales[[#This Row],[Sales Amount]] = 0, 0,N819 / F819)</f>
        <v>0</v>
      </c>
      <c r="N819" s="3">
        <v>0</v>
      </c>
      <c r="O819" s="3" t="str" cm="1">
        <f t="array" ref="O819" xml:space="preserve"> _xlfn.SWITCH(Sales[[#This Row],[Subscription Type]],"Basic", "10",,"Premium","10","Business","25","Enterprise","27")</f>
        <v>10</v>
      </c>
      <c r="P819" s="3">
        <f xml:space="preserve"> IF(Sales[[#This Row],[Number of Users]]-Sales[[#This Row],[Licenses Bought]] &gt; 0,Sales[[#This Row],[Number of Users]]-Sales[[#This Row],[Licenses Bought]],0)</f>
        <v>3</v>
      </c>
      <c r="Q819" s="3">
        <f>IF(Sales[[#This Row],[Sales Month]]=MAX(Sales[Sales Month]),Sales[[#This Row],[Upsell $ Per Non-Paying User]]*Sales[[#This Row],[Non-Paying Users]],0)</f>
        <v>0</v>
      </c>
      <c r="R819" s="3" t="str" cm="1">
        <f t="array" ref="R819" xml:space="preserve"> _xlfn.IFS(Sales[[#This Row],[Current Upsell $]]=0," ",Sales[[#This Row],[Current Upsell $]]&gt;=400,"high",Sales[[#This Row],[Current Upsell $]]&gt;=100,"medium",Sales[[#This Row],[Current Upsell $]]&lt;100,"low")</f>
        <v xml:space="preserve"> </v>
      </c>
      <c r="S819" s="3" t="str">
        <f xml:space="preserve"> IF(Sales[[#This Row],[Current Upsell $]]&gt;0,_xlfn.CONCAT(Sales[[#This Row],[Subscription Type]],"  ",Sales[[#This Row],[Upsell Priority]],"  ",TEXT(Sales[[#This Row],[Current Upsell $]],"$#"))," ")</f>
        <v xml:space="preserve"> </v>
      </c>
      <c r="T819" s="3"/>
      <c r="U819" s="1"/>
    </row>
    <row r="820" spans="1:21" x14ac:dyDescent="0.3">
      <c r="A820">
        <v>100072</v>
      </c>
      <c r="B820" t="s">
        <v>3</v>
      </c>
      <c r="F820" s="3">
        <v>0</v>
      </c>
      <c r="G820" s="3">
        <v>3</v>
      </c>
      <c r="H820" s="1">
        <v>44013</v>
      </c>
      <c r="I820" s="1">
        <v>44256</v>
      </c>
      <c r="J820">
        <v>8</v>
      </c>
      <c r="K820">
        <v>3</v>
      </c>
      <c r="L820" s="1">
        <v>44166</v>
      </c>
      <c r="M820" s="3">
        <f>IF(Sales[[#This Row],[Sales Amount]] = 0, 0,N820 / F820)</f>
        <v>0</v>
      </c>
      <c r="N820" s="3">
        <v>0</v>
      </c>
      <c r="O820" s="3" t="str" cm="1">
        <f t="array" ref="O820" xml:space="preserve"> _xlfn.SWITCH(Sales[[#This Row],[Subscription Type]],"Basic", "10",,"Premium","10","Business","25","Enterprise","27")</f>
        <v>10</v>
      </c>
      <c r="P820" s="3">
        <f xml:space="preserve"> IF(Sales[[#This Row],[Number of Users]]-Sales[[#This Row],[Licenses Bought]] &gt; 0,Sales[[#This Row],[Number of Users]]-Sales[[#This Row],[Licenses Bought]],0)</f>
        <v>3</v>
      </c>
      <c r="Q820" s="3">
        <f>IF(Sales[[#This Row],[Sales Month]]=MAX(Sales[Sales Month]),Sales[[#This Row],[Upsell $ Per Non-Paying User]]*Sales[[#This Row],[Non-Paying Users]],0)</f>
        <v>0</v>
      </c>
      <c r="R820" s="3" t="str" cm="1">
        <f t="array" ref="R820" xml:space="preserve"> _xlfn.IFS(Sales[[#This Row],[Current Upsell $]]=0," ",Sales[[#This Row],[Current Upsell $]]&gt;=400,"high",Sales[[#This Row],[Current Upsell $]]&gt;=100,"medium",Sales[[#This Row],[Current Upsell $]]&lt;100,"low")</f>
        <v xml:space="preserve"> </v>
      </c>
      <c r="S820" s="3" t="str">
        <f xml:space="preserve"> IF(Sales[[#This Row],[Current Upsell $]]&gt;0,_xlfn.CONCAT(Sales[[#This Row],[Subscription Type]],"  ",Sales[[#This Row],[Upsell Priority]],"  ",TEXT(Sales[[#This Row],[Current Upsell $]],"$#"))," ")</f>
        <v xml:space="preserve"> </v>
      </c>
      <c r="T820" s="3"/>
      <c r="U820" s="1"/>
    </row>
    <row r="821" spans="1:21" x14ac:dyDescent="0.3">
      <c r="A821">
        <v>100072</v>
      </c>
      <c r="B821" t="s">
        <v>3</v>
      </c>
      <c r="F821" s="3">
        <v>0</v>
      </c>
      <c r="G821" s="3">
        <v>3</v>
      </c>
      <c r="H821" s="1">
        <v>44013</v>
      </c>
      <c r="I821" s="1">
        <v>44256</v>
      </c>
      <c r="J821">
        <v>8</v>
      </c>
      <c r="K821">
        <v>3</v>
      </c>
      <c r="L821" s="1">
        <v>44197</v>
      </c>
      <c r="M821" s="3">
        <f>IF(Sales[[#This Row],[Sales Amount]] = 0, 0,N821 / F821)</f>
        <v>0</v>
      </c>
      <c r="N821" s="3">
        <v>0</v>
      </c>
      <c r="O821" s="3" t="str" cm="1">
        <f t="array" ref="O821" xml:space="preserve"> _xlfn.SWITCH(Sales[[#This Row],[Subscription Type]],"Basic", "10",,"Premium","10","Business","25","Enterprise","27")</f>
        <v>10</v>
      </c>
      <c r="P821" s="3">
        <f xml:space="preserve"> IF(Sales[[#This Row],[Number of Users]]-Sales[[#This Row],[Licenses Bought]] &gt; 0,Sales[[#This Row],[Number of Users]]-Sales[[#This Row],[Licenses Bought]],0)</f>
        <v>3</v>
      </c>
      <c r="Q821" s="3">
        <f>IF(Sales[[#This Row],[Sales Month]]=MAX(Sales[Sales Month]),Sales[[#This Row],[Upsell $ Per Non-Paying User]]*Sales[[#This Row],[Non-Paying Users]],0)</f>
        <v>0</v>
      </c>
      <c r="R821" s="3" t="str" cm="1">
        <f t="array" ref="R821" xml:space="preserve"> _xlfn.IFS(Sales[[#This Row],[Current Upsell $]]=0," ",Sales[[#This Row],[Current Upsell $]]&gt;=400,"high",Sales[[#This Row],[Current Upsell $]]&gt;=100,"medium",Sales[[#This Row],[Current Upsell $]]&lt;100,"low")</f>
        <v xml:space="preserve"> </v>
      </c>
      <c r="S821" s="3" t="str">
        <f xml:space="preserve"> IF(Sales[[#This Row],[Current Upsell $]]&gt;0,_xlfn.CONCAT(Sales[[#This Row],[Subscription Type]],"  ",Sales[[#This Row],[Upsell Priority]],"  ",TEXT(Sales[[#This Row],[Current Upsell $]],"$#"))," ")</f>
        <v xml:space="preserve"> </v>
      </c>
      <c r="T821" s="3"/>
      <c r="U821" s="1"/>
    </row>
    <row r="822" spans="1:21" x14ac:dyDescent="0.3">
      <c r="A822">
        <v>100072</v>
      </c>
      <c r="B822" t="s">
        <v>3</v>
      </c>
      <c r="F822" s="3">
        <v>0</v>
      </c>
      <c r="G822" s="3">
        <v>3</v>
      </c>
      <c r="H822" s="1">
        <v>44013</v>
      </c>
      <c r="I822" s="1">
        <v>44256</v>
      </c>
      <c r="J822">
        <v>8</v>
      </c>
      <c r="K822">
        <v>3</v>
      </c>
      <c r="L822" s="1">
        <v>44228</v>
      </c>
      <c r="M822" s="3">
        <f>IF(Sales[[#This Row],[Sales Amount]] = 0, 0,N822 / F822)</f>
        <v>0</v>
      </c>
      <c r="N822" s="3">
        <v>0</v>
      </c>
      <c r="O822" s="3" t="str" cm="1">
        <f t="array" ref="O822" xml:space="preserve"> _xlfn.SWITCH(Sales[[#This Row],[Subscription Type]],"Basic", "10",,"Premium","10","Business","25","Enterprise","27")</f>
        <v>10</v>
      </c>
      <c r="P822" s="3">
        <f xml:space="preserve"> IF(Sales[[#This Row],[Number of Users]]-Sales[[#This Row],[Licenses Bought]] &gt; 0,Sales[[#This Row],[Number of Users]]-Sales[[#This Row],[Licenses Bought]],0)</f>
        <v>3</v>
      </c>
      <c r="Q822" s="3">
        <f>IF(Sales[[#This Row],[Sales Month]]=MAX(Sales[Sales Month]),Sales[[#This Row],[Upsell $ Per Non-Paying User]]*Sales[[#This Row],[Non-Paying Users]],0)</f>
        <v>0</v>
      </c>
      <c r="R822" s="3" t="str" cm="1">
        <f t="array" ref="R822" xml:space="preserve"> _xlfn.IFS(Sales[[#This Row],[Current Upsell $]]=0," ",Sales[[#This Row],[Current Upsell $]]&gt;=400,"high",Sales[[#This Row],[Current Upsell $]]&gt;=100,"medium",Sales[[#This Row],[Current Upsell $]]&lt;100,"low")</f>
        <v xml:space="preserve"> </v>
      </c>
      <c r="S822" s="3" t="str">
        <f xml:space="preserve"> IF(Sales[[#This Row],[Current Upsell $]]&gt;0,_xlfn.CONCAT(Sales[[#This Row],[Subscription Type]],"  ",Sales[[#This Row],[Upsell Priority]],"  ",TEXT(Sales[[#This Row],[Current Upsell $]],"$#"))," ")</f>
        <v xml:space="preserve"> </v>
      </c>
      <c r="T822" s="3"/>
      <c r="U822" s="1"/>
    </row>
    <row r="823" spans="1:21" x14ac:dyDescent="0.3">
      <c r="A823">
        <v>100072</v>
      </c>
      <c r="B823" t="s">
        <v>3</v>
      </c>
      <c r="F823" s="3">
        <v>0</v>
      </c>
      <c r="G823" s="3">
        <v>3</v>
      </c>
      <c r="H823" s="1">
        <v>44013</v>
      </c>
      <c r="I823" s="1">
        <v>44256</v>
      </c>
      <c r="J823">
        <v>8</v>
      </c>
      <c r="K823">
        <v>3</v>
      </c>
      <c r="L823" s="1">
        <v>44256</v>
      </c>
      <c r="M823" s="3">
        <f>IF(Sales[[#This Row],[Sales Amount]] = 0, 0,N823 / F823)</f>
        <v>0</v>
      </c>
      <c r="N823" s="3">
        <v>0</v>
      </c>
      <c r="O823" s="3" t="str" cm="1">
        <f t="array" ref="O823" xml:space="preserve"> _xlfn.SWITCH(Sales[[#This Row],[Subscription Type]],"Basic", "10",,"Premium","10","Business","25","Enterprise","27")</f>
        <v>10</v>
      </c>
      <c r="P823" s="3">
        <f xml:space="preserve"> IF(Sales[[#This Row],[Number of Users]]-Sales[[#This Row],[Licenses Bought]] &gt; 0,Sales[[#This Row],[Number of Users]]-Sales[[#This Row],[Licenses Bought]],0)</f>
        <v>3</v>
      </c>
      <c r="Q823" s="3">
        <f>IF(Sales[[#This Row],[Sales Month]]=MAX(Sales[Sales Month]),Sales[[#This Row],[Upsell $ Per Non-Paying User]]*Sales[[#This Row],[Non-Paying Users]],0)</f>
        <v>0</v>
      </c>
      <c r="R823" s="3" t="str" cm="1">
        <f t="array" ref="R823" xml:space="preserve"> _xlfn.IFS(Sales[[#This Row],[Current Upsell $]]=0," ",Sales[[#This Row],[Current Upsell $]]&gt;=400,"high",Sales[[#This Row],[Current Upsell $]]&gt;=100,"medium",Sales[[#This Row],[Current Upsell $]]&lt;100,"low")</f>
        <v xml:space="preserve"> </v>
      </c>
      <c r="S823" s="3" t="str">
        <f xml:space="preserve"> IF(Sales[[#This Row],[Current Upsell $]]&gt;0,_xlfn.CONCAT(Sales[[#This Row],[Subscription Type]],"  ",Sales[[#This Row],[Upsell Priority]],"  ",TEXT(Sales[[#This Row],[Current Upsell $]],"$#"))," ")</f>
        <v xml:space="preserve"> </v>
      </c>
      <c r="T823" s="3"/>
      <c r="U823" s="1"/>
    </row>
    <row r="824" spans="1:21" x14ac:dyDescent="0.3">
      <c r="A824">
        <v>100073</v>
      </c>
      <c r="B824" t="s">
        <v>3</v>
      </c>
      <c r="F824" s="3">
        <v>0</v>
      </c>
      <c r="G824" s="3">
        <v>3</v>
      </c>
      <c r="H824" s="1">
        <v>44013</v>
      </c>
      <c r="I824" s="1">
        <v>44378</v>
      </c>
      <c r="J824">
        <v>12</v>
      </c>
      <c r="K824">
        <v>0</v>
      </c>
      <c r="L824" s="1">
        <v>44013</v>
      </c>
      <c r="M824" s="3">
        <f>IF(Sales[[#This Row],[Sales Amount]] = 0, 0,N824 / F824)</f>
        <v>0</v>
      </c>
      <c r="N824" s="3">
        <v>0</v>
      </c>
      <c r="O824" s="3" t="str" cm="1">
        <f t="array" ref="O824" xml:space="preserve"> _xlfn.SWITCH(Sales[[#This Row],[Subscription Type]],"Basic", "10",,"Premium","10","Business","25","Enterprise","27")</f>
        <v>10</v>
      </c>
      <c r="P824" s="3">
        <f xml:space="preserve"> IF(Sales[[#This Row],[Number of Users]]-Sales[[#This Row],[Licenses Bought]] &gt; 0,Sales[[#This Row],[Number of Users]]-Sales[[#This Row],[Licenses Bought]],0)</f>
        <v>3</v>
      </c>
      <c r="Q824" s="3">
        <f>IF(Sales[[#This Row],[Sales Month]]=MAX(Sales[Sales Month]),Sales[[#This Row],[Upsell $ Per Non-Paying User]]*Sales[[#This Row],[Non-Paying Users]],0)</f>
        <v>0</v>
      </c>
      <c r="R824" s="3" t="str" cm="1">
        <f t="array" ref="R824" xml:space="preserve"> _xlfn.IFS(Sales[[#This Row],[Current Upsell $]]=0," ",Sales[[#This Row],[Current Upsell $]]&gt;=400,"high",Sales[[#This Row],[Current Upsell $]]&gt;=100,"medium",Sales[[#This Row],[Current Upsell $]]&lt;100,"low")</f>
        <v xml:space="preserve"> </v>
      </c>
      <c r="S824" s="3" t="str">
        <f xml:space="preserve"> IF(Sales[[#This Row],[Current Upsell $]]&gt;0,_xlfn.CONCAT(Sales[[#This Row],[Subscription Type]],"  ",Sales[[#This Row],[Upsell Priority]],"  ",TEXT(Sales[[#This Row],[Current Upsell $]],"$#"))," ")</f>
        <v xml:space="preserve"> </v>
      </c>
      <c r="T824" s="3"/>
      <c r="U824" s="1"/>
    </row>
    <row r="825" spans="1:21" x14ac:dyDescent="0.3">
      <c r="A825">
        <v>100073</v>
      </c>
      <c r="B825" t="s">
        <v>3</v>
      </c>
      <c r="F825" s="3">
        <v>0</v>
      </c>
      <c r="G825" s="3">
        <v>3</v>
      </c>
      <c r="H825" s="1">
        <v>44013</v>
      </c>
      <c r="I825" s="1">
        <v>44378</v>
      </c>
      <c r="J825">
        <v>12</v>
      </c>
      <c r="K825">
        <v>0</v>
      </c>
      <c r="L825" s="1">
        <v>44044</v>
      </c>
      <c r="M825" s="3">
        <f>IF(Sales[[#This Row],[Sales Amount]] = 0, 0,N825 / F825)</f>
        <v>0</v>
      </c>
      <c r="N825" s="3">
        <v>0</v>
      </c>
      <c r="O825" s="3" t="str" cm="1">
        <f t="array" ref="O825" xml:space="preserve"> _xlfn.SWITCH(Sales[[#This Row],[Subscription Type]],"Basic", "10",,"Premium","10","Business","25","Enterprise","27")</f>
        <v>10</v>
      </c>
      <c r="P825" s="3">
        <f xml:space="preserve"> IF(Sales[[#This Row],[Number of Users]]-Sales[[#This Row],[Licenses Bought]] &gt; 0,Sales[[#This Row],[Number of Users]]-Sales[[#This Row],[Licenses Bought]],0)</f>
        <v>3</v>
      </c>
      <c r="Q825" s="3">
        <f>IF(Sales[[#This Row],[Sales Month]]=MAX(Sales[Sales Month]),Sales[[#This Row],[Upsell $ Per Non-Paying User]]*Sales[[#This Row],[Non-Paying Users]],0)</f>
        <v>0</v>
      </c>
      <c r="R825" s="3" t="str" cm="1">
        <f t="array" ref="R825" xml:space="preserve"> _xlfn.IFS(Sales[[#This Row],[Current Upsell $]]=0," ",Sales[[#This Row],[Current Upsell $]]&gt;=400,"high",Sales[[#This Row],[Current Upsell $]]&gt;=100,"medium",Sales[[#This Row],[Current Upsell $]]&lt;100,"low")</f>
        <v xml:space="preserve"> </v>
      </c>
      <c r="S825" s="3" t="str">
        <f xml:space="preserve"> IF(Sales[[#This Row],[Current Upsell $]]&gt;0,_xlfn.CONCAT(Sales[[#This Row],[Subscription Type]],"  ",Sales[[#This Row],[Upsell Priority]],"  ",TEXT(Sales[[#This Row],[Current Upsell $]],"$#"))," ")</f>
        <v xml:space="preserve"> </v>
      </c>
      <c r="T825" s="3"/>
      <c r="U825" s="1"/>
    </row>
    <row r="826" spans="1:21" x14ac:dyDescent="0.3">
      <c r="A826">
        <v>100073</v>
      </c>
      <c r="B826" t="s">
        <v>3</v>
      </c>
      <c r="F826" s="3">
        <v>0</v>
      </c>
      <c r="G826" s="3">
        <v>3</v>
      </c>
      <c r="H826" s="1">
        <v>44013</v>
      </c>
      <c r="I826" s="1">
        <v>44378</v>
      </c>
      <c r="J826">
        <v>12</v>
      </c>
      <c r="K826">
        <v>0</v>
      </c>
      <c r="L826" s="1">
        <v>44075</v>
      </c>
      <c r="M826" s="3">
        <f>IF(Sales[[#This Row],[Sales Amount]] = 0, 0,N826 / F826)</f>
        <v>0</v>
      </c>
      <c r="N826" s="3">
        <v>0</v>
      </c>
      <c r="O826" s="3" t="str" cm="1">
        <f t="array" ref="O826" xml:space="preserve"> _xlfn.SWITCH(Sales[[#This Row],[Subscription Type]],"Basic", "10",,"Premium","10","Business","25","Enterprise","27")</f>
        <v>10</v>
      </c>
      <c r="P826" s="3">
        <f xml:space="preserve"> IF(Sales[[#This Row],[Number of Users]]-Sales[[#This Row],[Licenses Bought]] &gt; 0,Sales[[#This Row],[Number of Users]]-Sales[[#This Row],[Licenses Bought]],0)</f>
        <v>3</v>
      </c>
      <c r="Q826" s="3">
        <f>IF(Sales[[#This Row],[Sales Month]]=MAX(Sales[Sales Month]),Sales[[#This Row],[Upsell $ Per Non-Paying User]]*Sales[[#This Row],[Non-Paying Users]],0)</f>
        <v>0</v>
      </c>
      <c r="R826" s="3" t="str" cm="1">
        <f t="array" ref="R826" xml:space="preserve"> _xlfn.IFS(Sales[[#This Row],[Current Upsell $]]=0," ",Sales[[#This Row],[Current Upsell $]]&gt;=400,"high",Sales[[#This Row],[Current Upsell $]]&gt;=100,"medium",Sales[[#This Row],[Current Upsell $]]&lt;100,"low")</f>
        <v xml:space="preserve"> </v>
      </c>
      <c r="S826" s="3" t="str">
        <f xml:space="preserve"> IF(Sales[[#This Row],[Current Upsell $]]&gt;0,_xlfn.CONCAT(Sales[[#This Row],[Subscription Type]],"  ",Sales[[#This Row],[Upsell Priority]],"  ",TEXT(Sales[[#This Row],[Current Upsell $]],"$#"))," ")</f>
        <v xml:space="preserve"> </v>
      </c>
      <c r="T826" s="3"/>
      <c r="U826" s="1"/>
    </row>
    <row r="827" spans="1:21" x14ac:dyDescent="0.3">
      <c r="A827">
        <v>100073</v>
      </c>
      <c r="B827" t="s">
        <v>3</v>
      </c>
      <c r="F827" s="3">
        <v>0</v>
      </c>
      <c r="G827" s="3">
        <v>3</v>
      </c>
      <c r="H827" s="1">
        <v>44013</v>
      </c>
      <c r="I827" s="1">
        <v>44378</v>
      </c>
      <c r="J827">
        <v>12</v>
      </c>
      <c r="K827">
        <v>0</v>
      </c>
      <c r="L827" s="1">
        <v>44105</v>
      </c>
      <c r="M827" s="3">
        <f>IF(Sales[[#This Row],[Sales Amount]] = 0, 0,N827 / F827)</f>
        <v>0</v>
      </c>
      <c r="N827" s="3">
        <v>0</v>
      </c>
      <c r="O827" s="3" t="str" cm="1">
        <f t="array" ref="O827" xml:space="preserve"> _xlfn.SWITCH(Sales[[#This Row],[Subscription Type]],"Basic", "10",,"Premium","10","Business","25","Enterprise","27")</f>
        <v>10</v>
      </c>
      <c r="P827" s="3">
        <f xml:space="preserve"> IF(Sales[[#This Row],[Number of Users]]-Sales[[#This Row],[Licenses Bought]] &gt; 0,Sales[[#This Row],[Number of Users]]-Sales[[#This Row],[Licenses Bought]],0)</f>
        <v>3</v>
      </c>
      <c r="Q827" s="3">
        <f>IF(Sales[[#This Row],[Sales Month]]=MAX(Sales[Sales Month]),Sales[[#This Row],[Upsell $ Per Non-Paying User]]*Sales[[#This Row],[Non-Paying Users]],0)</f>
        <v>0</v>
      </c>
      <c r="R827" s="3" t="str" cm="1">
        <f t="array" ref="R827" xml:space="preserve"> _xlfn.IFS(Sales[[#This Row],[Current Upsell $]]=0," ",Sales[[#This Row],[Current Upsell $]]&gt;=400,"high",Sales[[#This Row],[Current Upsell $]]&gt;=100,"medium",Sales[[#This Row],[Current Upsell $]]&lt;100,"low")</f>
        <v xml:space="preserve"> </v>
      </c>
      <c r="S827" s="3" t="str">
        <f xml:space="preserve"> IF(Sales[[#This Row],[Current Upsell $]]&gt;0,_xlfn.CONCAT(Sales[[#This Row],[Subscription Type]],"  ",Sales[[#This Row],[Upsell Priority]],"  ",TEXT(Sales[[#This Row],[Current Upsell $]],"$#"))," ")</f>
        <v xml:space="preserve"> </v>
      </c>
      <c r="T827" s="3"/>
      <c r="U827" s="1"/>
    </row>
    <row r="828" spans="1:21" x14ac:dyDescent="0.3">
      <c r="A828">
        <v>100073</v>
      </c>
      <c r="B828" t="s">
        <v>3</v>
      </c>
      <c r="F828" s="3">
        <v>0</v>
      </c>
      <c r="G828" s="3">
        <v>3</v>
      </c>
      <c r="H828" s="1">
        <v>44013</v>
      </c>
      <c r="I828" s="1">
        <v>44378</v>
      </c>
      <c r="J828">
        <v>12</v>
      </c>
      <c r="K828">
        <v>0</v>
      </c>
      <c r="L828" s="1">
        <v>44136</v>
      </c>
      <c r="M828" s="3">
        <f>IF(Sales[[#This Row],[Sales Amount]] = 0, 0,N828 / F828)</f>
        <v>0</v>
      </c>
      <c r="N828" s="3">
        <v>0</v>
      </c>
      <c r="O828" s="3" t="str" cm="1">
        <f t="array" ref="O828" xml:space="preserve"> _xlfn.SWITCH(Sales[[#This Row],[Subscription Type]],"Basic", "10",,"Premium","10","Business","25","Enterprise","27")</f>
        <v>10</v>
      </c>
      <c r="P828" s="3">
        <f xml:space="preserve"> IF(Sales[[#This Row],[Number of Users]]-Sales[[#This Row],[Licenses Bought]] &gt; 0,Sales[[#This Row],[Number of Users]]-Sales[[#This Row],[Licenses Bought]],0)</f>
        <v>3</v>
      </c>
      <c r="Q828" s="3">
        <f>IF(Sales[[#This Row],[Sales Month]]=MAX(Sales[Sales Month]),Sales[[#This Row],[Upsell $ Per Non-Paying User]]*Sales[[#This Row],[Non-Paying Users]],0)</f>
        <v>0</v>
      </c>
      <c r="R828" s="3" t="str" cm="1">
        <f t="array" ref="R828" xml:space="preserve"> _xlfn.IFS(Sales[[#This Row],[Current Upsell $]]=0," ",Sales[[#This Row],[Current Upsell $]]&gt;=400,"high",Sales[[#This Row],[Current Upsell $]]&gt;=100,"medium",Sales[[#This Row],[Current Upsell $]]&lt;100,"low")</f>
        <v xml:space="preserve"> </v>
      </c>
      <c r="S828" s="3" t="str">
        <f xml:space="preserve"> IF(Sales[[#This Row],[Current Upsell $]]&gt;0,_xlfn.CONCAT(Sales[[#This Row],[Subscription Type]],"  ",Sales[[#This Row],[Upsell Priority]],"  ",TEXT(Sales[[#This Row],[Current Upsell $]],"$#"))," ")</f>
        <v xml:space="preserve"> </v>
      </c>
      <c r="T828" s="3"/>
      <c r="U828" s="1"/>
    </row>
    <row r="829" spans="1:21" x14ac:dyDescent="0.3">
      <c r="A829">
        <v>100073</v>
      </c>
      <c r="B829" t="s">
        <v>3</v>
      </c>
      <c r="F829" s="3">
        <v>0</v>
      </c>
      <c r="G829" s="3">
        <v>3</v>
      </c>
      <c r="H829" s="1">
        <v>44013</v>
      </c>
      <c r="I829" s="1">
        <v>44378</v>
      </c>
      <c r="J829">
        <v>12</v>
      </c>
      <c r="K829">
        <v>0</v>
      </c>
      <c r="L829" s="1">
        <v>44166</v>
      </c>
      <c r="M829" s="3">
        <f>IF(Sales[[#This Row],[Sales Amount]] = 0, 0,N829 / F829)</f>
        <v>0</v>
      </c>
      <c r="N829" s="3">
        <v>0</v>
      </c>
      <c r="O829" s="3" t="str" cm="1">
        <f t="array" ref="O829" xml:space="preserve"> _xlfn.SWITCH(Sales[[#This Row],[Subscription Type]],"Basic", "10",,"Premium","10","Business","25","Enterprise","27")</f>
        <v>10</v>
      </c>
      <c r="P829" s="3">
        <f xml:space="preserve"> IF(Sales[[#This Row],[Number of Users]]-Sales[[#This Row],[Licenses Bought]] &gt; 0,Sales[[#This Row],[Number of Users]]-Sales[[#This Row],[Licenses Bought]],0)</f>
        <v>3</v>
      </c>
      <c r="Q829" s="3">
        <f>IF(Sales[[#This Row],[Sales Month]]=MAX(Sales[Sales Month]),Sales[[#This Row],[Upsell $ Per Non-Paying User]]*Sales[[#This Row],[Non-Paying Users]],0)</f>
        <v>0</v>
      </c>
      <c r="R829" s="3" t="str" cm="1">
        <f t="array" ref="R829" xml:space="preserve"> _xlfn.IFS(Sales[[#This Row],[Current Upsell $]]=0," ",Sales[[#This Row],[Current Upsell $]]&gt;=400,"high",Sales[[#This Row],[Current Upsell $]]&gt;=100,"medium",Sales[[#This Row],[Current Upsell $]]&lt;100,"low")</f>
        <v xml:space="preserve"> </v>
      </c>
      <c r="S829" s="3" t="str">
        <f xml:space="preserve"> IF(Sales[[#This Row],[Current Upsell $]]&gt;0,_xlfn.CONCAT(Sales[[#This Row],[Subscription Type]],"  ",Sales[[#This Row],[Upsell Priority]],"  ",TEXT(Sales[[#This Row],[Current Upsell $]],"$#"))," ")</f>
        <v xml:space="preserve"> </v>
      </c>
      <c r="T829" s="3"/>
      <c r="U829" s="1"/>
    </row>
    <row r="830" spans="1:21" x14ac:dyDescent="0.3">
      <c r="A830">
        <v>100073</v>
      </c>
      <c r="B830" t="s">
        <v>3</v>
      </c>
      <c r="F830" s="3">
        <v>0</v>
      </c>
      <c r="G830" s="3">
        <v>3</v>
      </c>
      <c r="H830" s="1">
        <v>44013</v>
      </c>
      <c r="I830" s="1">
        <v>44378</v>
      </c>
      <c r="J830">
        <v>12</v>
      </c>
      <c r="K830">
        <v>0</v>
      </c>
      <c r="L830" s="1">
        <v>44197</v>
      </c>
      <c r="M830" s="3">
        <f>IF(Sales[[#This Row],[Sales Amount]] = 0, 0,N830 / F830)</f>
        <v>0</v>
      </c>
      <c r="N830" s="3">
        <v>0</v>
      </c>
      <c r="O830" s="3" t="str" cm="1">
        <f t="array" ref="O830" xml:space="preserve"> _xlfn.SWITCH(Sales[[#This Row],[Subscription Type]],"Basic", "10",,"Premium","10","Business","25","Enterprise","27")</f>
        <v>10</v>
      </c>
      <c r="P830" s="3">
        <f xml:space="preserve"> IF(Sales[[#This Row],[Number of Users]]-Sales[[#This Row],[Licenses Bought]] &gt; 0,Sales[[#This Row],[Number of Users]]-Sales[[#This Row],[Licenses Bought]],0)</f>
        <v>3</v>
      </c>
      <c r="Q830" s="3">
        <f>IF(Sales[[#This Row],[Sales Month]]=MAX(Sales[Sales Month]),Sales[[#This Row],[Upsell $ Per Non-Paying User]]*Sales[[#This Row],[Non-Paying Users]],0)</f>
        <v>0</v>
      </c>
      <c r="R830" s="3" t="str" cm="1">
        <f t="array" ref="R830" xml:space="preserve"> _xlfn.IFS(Sales[[#This Row],[Current Upsell $]]=0," ",Sales[[#This Row],[Current Upsell $]]&gt;=400,"high",Sales[[#This Row],[Current Upsell $]]&gt;=100,"medium",Sales[[#This Row],[Current Upsell $]]&lt;100,"low")</f>
        <v xml:space="preserve"> </v>
      </c>
      <c r="S830" s="3" t="str">
        <f xml:space="preserve"> IF(Sales[[#This Row],[Current Upsell $]]&gt;0,_xlfn.CONCAT(Sales[[#This Row],[Subscription Type]],"  ",Sales[[#This Row],[Upsell Priority]],"  ",TEXT(Sales[[#This Row],[Current Upsell $]],"$#"))," ")</f>
        <v xml:space="preserve"> </v>
      </c>
      <c r="T830" s="3"/>
      <c r="U830" s="1"/>
    </row>
    <row r="831" spans="1:21" x14ac:dyDescent="0.3">
      <c r="A831">
        <v>100073</v>
      </c>
      <c r="B831" t="s">
        <v>3</v>
      </c>
      <c r="F831" s="3">
        <v>0</v>
      </c>
      <c r="G831" s="3">
        <v>3</v>
      </c>
      <c r="H831" s="1">
        <v>44013</v>
      </c>
      <c r="I831" s="1">
        <v>44378</v>
      </c>
      <c r="J831">
        <v>12</v>
      </c>
      <c r="K831">
        <v>0</v>
      </c>
      <c r="L831" s="1">
        <v>44228</v>
      </c>
      <c r="M831" s="3">
        <f>IF(Sales[[#This Row],[Sales Amount]] = 0, 0,N831 / F831)</f>
        <v>0</v>
      </c>
      <c r="N831" s="3">
        <v>0</v>
      </c>
      <c r="O831" s="3" t="str" cm="1">
        <f t="array" ref="O831" xml:space="preserve"> _xlfn.SWITCH(Sales[[#This Row],[Subscription Type]],"Basic", "10",,"Premium","10","Business","25","Enterprise","27")</f>
        <v>10</v>
      </c>
      <c r="P831" s="3">
        <f xml:space="preserve"> IF(Sales[[#This Row],[Number of Users]]-Sales[[#This Row],[Licenses Bought]] &gt; 0,Sales[[#This Row],[Number of Users]]-Sales[[#This Row],[Licenses Bought]],0)</f>
        <v>3</v>
      </c>
      <c r="Q831" s="3">
        <f>IF(Sales[[#This Row],[Sales Month]]=MAX(Sales[Sales Month]),Sales[[#This Row],[Upsell $ Per Non-Paying User]]*Sales[[#This Row],[Non-Paying Users]],0)</f>
        <v>0</v>
      </c>
      <c r="R831" s="3" t="str" cm="1">
        <f t="array" ref="R831" xml:space="preserve"> _xlfn.IFS(Sales[[#This Row],[Current Upsell $]]=0," ",Sales[[#This Row],[Current Upsell $]]&gt;=400,"high",Sales[[#This Row],[Current Upsell $]]&gt;=100,"medium",Sales[[#This Row],[Current Upsell $]]&lt;100,"low")</f>
        <v xml:space="preserve"> </v>
      </c>
      <c r="S831" s="3" t="str">
        <f xml:space="preserve"> IF(Sales[[#This Row],[Current Upsell $]]&gt;0,_xlfn.CONCAT(Sales[[#This Row],[Subscription Type]],"  ",Sales[[#This Row],[Upsell Priority]],"  ",TEXT(Sales[[#This Row],[Current Upsell $]],"$#"))," ")</f>
        <v xml:space="preserve"> </v>
      </c>
      <c r="T831" s="3"/>
      <c r="U831" s="1"/>
    </row>
    <row r="832" spans="1:21" x14ac:dyDescent="0.3">
      <c r="A832">
        <v>100073</v>
      </c>
      <c r="B832" t="s">
        <v>3</v>
      </c>
      <c r="F832" s="3">
        <v>0</v>
      </c>
      <c r="G832" s="3">
        <v>3</v>
      </c>
      <c r="H832" s="1">
        <v>44013</v>
      </c>
      <c r="I832" s="1">
        <v>44378</v>
      </c>
      <c r="J832">
        <v>12</v>
      </c>
      <c r="K832">
        <v>0</v>
      </c>
      <c r="L832" s="1">
        <v>44256</v>
      </c>
      <c r="M832" s="3">
        <f>IF(Sales[[#This Row],[Sales Amount]] = 0, 0,N832 / F832)</f>
        <v>0</v>
      </c>
      <c r="N832" s="3">
        <v>0</v>
      </c>
      <c r="O832" s="3" t="str" cm="1">
        <f t="array" ref="O832" xml:space="preserve"> _xlfn.SWITCH(Sales[[#This Row],[Subscription Type]],"Basic", "10",,"Premium","10","Business","25","Enterprise","27")</f>
        <v>10</v>
      </c>
      <c r="P832" s="3">
        <f xml:space="preserve"> IF(Sales[[#This Row],[Number of Users]]-Sales[[#This Row],[Licenses Bought]] &gt; 0,Sales[[#This Row],[Number of Users]]-Sales[[#This Row],[Licenses Bought]],0)</f>
        <v>3</v>
      </c>
      <c r="Q832" s="3">
        <f>IF(Sales[[#This Row],[Sales Month]]=MAX(Sales[Sales Month]),Sales[[#This Row],[Upsell $ Per Non-Paying User]]*Sales[[#This Row],[Non-Paying Users]],0)</f>
        <v>0</v>
      </c>
      <c r="R832" s="3" t="str" cm="1">
        <f t="array" ref="R832" xml:space="preserve"> _xlfn.IFS(Sales[[#This Row],[Current Upsell $]]=0," ",Sales[[#This Row],[Current Upsell $]]&gt;=400,"high",Sales[[#This Row],[Current Upsell $]]&gt;=100,"medium",Sales[[#This Row],[Current Upsell $]]&lt;100,"low")</f>
        <v xml:space="preserve"> </v>
      </c>
      <c r="S832" s="3" t="str">
        <f xml:space="preserve"> IF(Sales[[#This Row],[Current Upsell $]]&gt;0,_xlfn.CONCAT(Sales[[#This Row],[Subscription Type]],"  ",Sales[[#This Row],[Upsell Priority]],"  ",TEXT(Sales[[#This Row],[Current Upsell $]],"$#"))," ")</f>
        <v xml:space="preserve"> </v>
      </c>
      <c r="T832" s="3"/>
      <c r="U832" s="1"/>
    </row>
    <row r="833" spans="1:21" x14ac:dyDescent="0.3">
      <c r="A833">
        <v>100073</v>
      </c>
      <c r="B833" t="s">
        <v>3</v>
      </c>
      <c r="F833" s="3">
        <v>0</v>
      </c>
      <c r="G833" s="3">
        <v>3</v>
      </c>
      <c r="H833" s="1">
        <v>44013</v>
      </c>
      <c r="I833" s="1">
        <v>44378</v>
      </c>
      <c r="J833">
        <v>12</v>
      </c>
      <c r="K833">
        <v>0</v>
      </c>
      <c r="L833" s="1">
        <v>44287</v>
      </c>
      <c r="M833" s="3">
        <f>IF(Sales[[#This Row],[Sales Amount]] = 0, 0,N833 / F833)</f>
        <v>0</v>
      </c>
      <c r="N833" s="3">
        <v>0</v>
      </c>
      <c r="O833" s="3" t="str" cm="1">
        <f t="array" ref="O833" xml:space="preserve"> _xlfn.SWITCH(Sales[[#This Row],[Subscription Type]],"Basic", "10",,"Premium","10","Business","25","Enterprise","27")</f>
        <v>10</v>
      </c>
      <c r="P833" s="3">
        <f xml:space="preserve"> IF(Sales[[#This Row],[Number of Users]]-Sales[[#This Row],[Licenses Bought]] &gt; 0,Sales[[#This Row],[Number of Users]]-Sales[[#This Row],[Licenses Bought]],0)</f>
        <v>3</v>
      </c>
      <c r="Q833" s="3">
        <f>IF(Sales[[#This Row],[Sales Month]]=MAX(Sales[Sales Month]),Sales[[#This Row],[Upsell $ Per Non-Paying User]]*Sales[[#This Row],[Non-Paying Users]],0)</f>
        <v>0</v>
      </c>
      <c r="R833" s="3" t="str" cm="1">
        <f t="array" ref="R833" xml:space="preserve"> _xlfn.IFS(Sales[[#This Row],[Current Upsell $]]=0," ",Sales[[#This Row],[Current Upsell $]]&gt;=400,"high",Sales[[#This Row],[Current Upsell $]]&gt;=100,"medium",Sales[[#This Row],[Current Upsell $]]&lt;100,"low")</f>
        <v xml:space="preserve"> </v>
      </c>
      <c r="S833" s="3" t="str">
        <f xml:space="preserve"> IF(Sales[[#This Row],[Current Upsell $]]&gt;0,_xlfn.CONCAT(Sales[[#This Row],[Subscription Type]],"  ",Sales[[#This Row],[Upsell Priority]],"  ",TEXT(Sales[[#This Row],[Current Upsell $]],"$#"))," ")</f>
        <v xml:space="preserve"> </v>
      </c>
      <c r="T833" s="3"/>
      <c r="U833" s="1"/>
    </row>
    <row r="834" spans="1:21" x14ac:dyDescent="0.3">
      <c r="A834">
        <v>100073</v>
      </c>
      <c r="B834" t="s">
        <v>3</v>
      </c>
      <c r="F834" s="3">
        <v>0</v>
      </c>
      <c r="G834" s="3">
        <v>3</v>
      </c>
      <c r="H834" s="1">
        <v>44013</v>
      </c>
      <c r="I834" s="1">
        <v>44378</v>
      </c>
      <c r="J834">
        <v>12</v>
      </c>
      <c r="K834">
        <v>0</v>
      </c>
      <c r="L834" s="1">
        <v>44317</v>
      </c>
      <c r="M834" s="3">
        <f>IF(Sales[[#This Row],[Sales Amount]] = 0, 0,N834 / F834)</f>
        <v>0</v>
      </c>
      <c r="N834" s="3">
        <v>0</v>
      </c>
      <c r="O834" s="3" t="str" cm="1">
        <f t="array" ref="O834" xml:space="preserve"> _xlfn.SWITCH(Sales[[#This Row],[Subscription Type]],"Basic", "10",,"Premium","10","Business","25","Enterprise","27")</f>
        <v>10</v>
      </c>
      <c r="P834" s="3">
        <f xml:space="preserve"> IF(Sales[[#This Row],[Number of Users]]-Sales[[#This Row],[Licenses Bought]] &gt; 0,Sales[[#This Row],[Number of Users]]-Sales[[#This Row],[Licenses Bought]],0)</f>
        <v>3</v>
      </c>
      <c r="Q834" s="3">
        <f>IF(Sales[[#This Row],[Sales Month]]=MAX(Sales[Sales Month]),Sales[[#This Row],[Upsell $ Per Non-Paying User]]*Sales[[#This Row],[Non-Paying Users]],0)</f>
        <v>0</v>
      </c>
      <c r="R834" s="3" t="str" cm="1">
        <f t="array" ref="R834" xml:space="preserve"> _xlfn.IFS(Sales[[#This Row],[Current Upsell $]]=0," ",Sales[[#This Row],[Current Upsell $]]&gt;=400,"high",Sales[[#This Row],[Current Upsell $]]&gt;=100,"medium",Sales[[#This Row],[Current Upsell $]]&lt;100,"low")</f>
        <v xml:space="preserve"> </v>
      </c>
      <c r="S834" s="3" t="str">
        <f xml:space="preserve"> IF(Sales[[#This Row],[Current Upsell $]]&gt;0,_xlfn.CONCAT(Sales[[#This Row],[Subscription Type]],"  ",Sales[[#This Row],[Upsell Priority]],"  ",TEXT(Sales[[#This Row],[Current Upsell $]],"$#"))," ")</f>
        <v xml:space="preserve"> </v>
      </c>
      <c r="T834" s="3"/>
      <c r="U834" s="1"/>
    </row>
    <row r="835" spans="1:21" x14ac:dyDescent="0.3">
      <c r="A835">
        <v>100073</v>
      </c>
      <c r="B835" t="s">
        <v>3</v>
      </c>
      <c r="F835" s="3">
        <v>0</v>
      </c>
      <c r="G835" s="3">
        <v>3</v>
      </c>
      <c r="H835" s="1">
        <v>44013</v>
      </c>
      <c r="I835" s="1">
        <v>44378</v>
      </c>
      <c r="J835">
        <v>12</v>
      </c>
      <c r="K835">
        <v>0</v>
      </c>
      <c r="L835" s="1">
        <v>44348</v>
      </c>
      <c r="M835" s="3">
        <f>IF(Sales[[#This Row],[Sales Amount]] = 0, 0,N835 / F835)</f>
        <v>0</v>
      </c>
      <c r="N835" s="3">
        <v>0</v>
      </c>
      <c r="O835" s="3" t="str" cm="1">
        <f t="array" ref="O835" xml:space="preserve"> _xlfn.SWITCH(Sales[[#This Row],[Subscription Type]],"Basic", "10",,"Premium","10","Business","25","Enterprise","27")</f>
        <v>10</v>
      </c>
      <c r="P835" s="3">
        <f xml:space="preserve"> IF(Sales[[#This Row],[Number of Users]]-Sales[[#This Row],[Licenses Bought]] &gt; 0,Sales[[#This Row],[Number of Users]]-Sales[[#This Row],[Licenses Bought]],0)</f>
        <v>3</v>
      </c>
      <c r="Q835" s="3">
        <f>IF(Sales[[#This Row],[Sales Month]]=MAX(Sales[Sales Month]),Sales[[#This Row],[Upsell $ Per Non-Paying User]]*Sales[[#This Row],[Non-Paying Users]],0)</f>
        <v>30</v>
      </c>
      <c r="R835" s="3" t="str" cm="1">
        <f t="array" ref="R835" xml:space="preserve"> _xlfn.IFS(Sales[[#This Row],[Current Upsell $]]=0," ",Sales[[#This Row],[Current Upsell $]]&gt;=400,"high",Sales[[#This Row],[Current Upsell $]]&gt;=100,"medium",Sales[[#This Row],[Current Upsell $]]&lt;100,"low")</f>
        <v>low</v>
      </c>
      <c r="S835" s="3" t="str">
        <f xml:space="preserve"> IF(Sales[[#This Row],[Current Upsell $]]&gt;0,_xlfn.CONCAT(Sales[[#This Row],[Subscription Type]],"  ",Sales[[#This Row],[Upsell Priority]],"  ",TEXT(Sales[[#This Row],[Current Upsell $]],"$#"))," ")</f>
        <v>Basic  low  $30</v>
      </c>
      <c r="T835" s="3"/>
      <c r="U835" s="1"/>
    </row>
    <row r="836" spans="1:21" x14ac:dyDescent="0.3">
      <c r="A836">
        <v>100074</v>
      </c>
      <c r="B836" t="s">
        <v>3</v>
      </c>
      <c r="D836" s="1"/>
      <c r="E836" s="1"/>
      <c r="F836" s="3">
        <v>0</v>
      </c>
      <c r="G836" s="3">
        <v>3</v>
      </c>
      <c r="H836" s="1">
        <v>44013</v>
      </c>
      <c r="I836" s="1">
        <v>44378</v>
      </c>
      <c r="J836">
        <v>12</v>
      </c>
      <c r="K836">
        <v>0</v>
      </c>
      <c r="L836" s="1">
        <v>44013</v>
      </c>
      <c r="M836" s="3">
        <f>IF(Sales[[#This Row],[Sales Amount]] = 0, 0,N836 / F836)</f>
        <v>0</v>
      </c>
      <c r="N836" s="3">
        <v>0</v>
      </c>
      <c r="O836" s="3" t="str" cm="1">
        <f t="array" ref="O836" xml:space="preserve"> _xlfn.SWITCH(Sales[[#This Row],[Subscription Type]],"Basic", "10",,"Premium","10","Business","25","Enterprise","27")</f>
        <v>10</v>
      </c>
      <c r="P836" s="3">
        <f xml:space="preserve"> IF(Sales[[#This Row],[Number of Users]]-Sales[[#This Row],[Licenses Bought]] &gt; 0,Sales[[#This Row],[Number of Users]]-Sales[[#This Row],[Licenses Bought]],0)</f>
        <v>3</v>
      </c>
      <c r="Q836" s="3">
        <f>IF(Sales[[#This Row],[Sales Month]]=MAX(Sales[Sales Month]),Sales[[#This Row],[Upsell $ Per Non-Paying User]]*Sales[[#This Row],[Non-Paying Users]],0)</f>
        <v>0</v>
      </c>
      <c r="R836" s="3" t="str" cm="1">
        <f t="array" ref="R836" xml:space="preserve"> _xlfn.IFS(Sales[[#This Row],[Current Upsell $]]=0," ",Sales[[#This Row],[Current Upsell $]]&gt;=400,"high",Sales[[#This Row],[Current Upsell $]]&gt;=100,"medium",Sales[[#This Row],[Current Upsell $]]&lt;100,"low")</f>
        <v xml:space="preserve"> </v>
      </c>
      <c r="S836" s="3" t="str">
        <f xml:space="preserve"> IF(Sales[[#This Row],[Current Upsell $]]&gt;0,_xlfn.CONCAT(Sales[[#This Row],[Subscription Type]],"  ",Sales[[#This Row],[Upsell Priority]],"  ",TEXT(Sales[[#This Row],[Current Upsell $]],"$#"))," ")</f>
        <v xml:space="preserve"> </v>
      </c>
      <c r="T836" s="3"/>
      <c r="U836" s="1"/>
    </row>
    <row r="837" spans="1:21" x14ac:dyDescent="0.3">
      <c r="A837">
        <v>100074</v>
      </c>
      <c r="B837" t="s">
        <v>0</v>
      </c>
      <c r="D837" s="1"/>
      <c r="E837" s="1"/>
      <c r="F837" s="3">
        <v>2</v>
      </c>
      <c r="G837" s="3">
        <v>3</v>
      </c>
      <c r="H837" s="1">
        <v>44013</v>
      </c>
      <c r="I837" s="1">
        <v>44378</v>
      </c>
      <c r="J837">
        <v>12</v>
      </c>
      <c r="K837">
        <v>0</v>
      </c>
      <c r="L837" s="1">
        <v>44044</v>
      </c>
      <c r="M837" s="3">
        <f>IF(Sales[[#This Row],[Sales Amount]] = 0, 0,N837 / F837)</f>
        <v>10</v>
      </c>
      <c r="N837" s="3">
        <v>20</v>
      </c>
      <c r="O837" s="3" t="str" cm="1">
        <f t="array" ref="O837" xml:space="preserve"> _xlfn.SWITCH(Sales[[#This Row],[Subscription Type]],"Basic", "10",,"Premium","10","Business","25","Enterprise","27")</f>
        <v>27</v>
      </c>
      <c r="P837" s="3">
        <f xml:space="preserve"> IF(Sales[[#This Row],[Number of Users]]-Sales[[#This Row],[Licenses Bought]] &gt; 0,Sales[[#This Row],[Number of Users]]-Sales[[#This Row],[Licenses Bought]],0)</f>
        <v>1</v>
      </c>
      <c r="Q837" s="3">
        <f>IF(Sales[[#This Row],[Sales Month]]=MAX(Sales[Sales Month]),Sales[[#This Row],[Upsell $ Per Non-Paying User]]*Sales[[#This Row],[Non-Paying Users]],0)</f>
        <v>0</v>
      </c>
      <c r="R837" s="3" t="str" cm="1">
        <f t="array" ref="R837" xml:space="preserve"> _xlfn.IFS(Sales[[#This Row],[Current Upsell $]]=0," ",Sales[[#This Row],[Current Upsell $]]&gt;=400,"high",Sales[[#This Row],[Current Upsell $]]&gt;=100,"medium",Sales[[#This Row],[Current Upsell $]]&lt;100,"low")</f>
        <v xml:space="preserve"> </v>
      </c>
      <c r="S837" s="3" t="str">
        <f xml:space="preserve"> IF(Sales[[#This Row],[Current Upsell $]]&gt;0,_xlfn.CONCAT(Sales[[#This Row],[Subscription Type]],"  ",Sales[[#This Row],[Upsell Priority]],"  ",TEXT(Sales[[#This Row],[Current Upsell $]],"$#"))," ")</f>
        <v xml:space="preserve"> </v>
      </c>
      <c r="T837" s="3"/>
      <c r="U837" s="1"/>
    </row>
    <row r="838" spans="1:21" x14ac:dyDescent="0.3">
      <c r="A838">
        <v>100074</v>
      </c>
      <c r="B838" t="s">
        <v>0</v>
      </c>
      <c r="D838" s="1"/>
      <c r="E838" s="1"/>
      <c r="F838" s="3">
        <v>2</v>
      </c>
      <c r="G838" s="3">
        <v>3</v>
      </c>
      <c r="H838" s="1">
        <v>44013</v>
      </c>
      <c r="I838" s="1">
        <v>44378</v>
      </c>
      <c r="J838">
        <v>12</v>
      </c>
      <c r="K838">
        <v>0</v>
      </c>
      <c r="L838" s="1">
        <v>44075</v>
      </c>
      <c r="M838" s="3">
        <f>IF(Sales[[#This Row],[Sales Amount]] = 0, 0,N838 / F838)</f>
        <v>10</v>
      </c>
      <c r="N838" s="3">
        <v>20</v>
      </c>
      <c r="O838" s="3" t="str" cm="1">
        <f t="array" ref="O838" xml:space="preserve"> _xlfn.SWITCH(Sales[[#This Row],[Subscription Type]],"Basic", "10",,"Premium","10","Business","25","Enterprise","27")</f>
        <v>27</v>
      </c>
      <c r="P838" s="3">
        <f xml:space="preserve"> IF(Sales[[#This Row],[Number of Users]]-Sales[[#This Row],[Licenses Bought]] &gt; 0,Sales[[#This Row],[Number of Users]]-Sales[[#This Row],[Licenses Bought]],0)</f>
        <v>1</v>
      </c>
      <c r="Q838" s="3">
        <f>IF(Sales[[#This Row],[Sales Month]]=MAX(Sales[Sales Month]),Sales[[#This Row],[Upsell $ Per Non-Paying User]]*Sales[[#This Row],[Non-Paying Users]],0)</f>
        <v>0</v>
      </c>
      <c r="R838" s="3" t="str" cm="1">
        <f t="array" ref="R838" xml:space="preserve"> _xlfn.IFS(Sales[[#This Row],[Current Upsell $]]=0," ",Sales[[#This Row],[Current Upsell $]]&gt;=400,"high",Sales[[#This Row],[Current Upsell $]]&gt;=100,"medium",Sales[[#This Row],[Current Upsell $]]&lt;100,"low")</f>
        <v xml:space="preserve"> </v>
      </c>
      <c r="S838" s="3" t="str">
        <f xml:space="preserve"> IF(Sales[[#This Row],[Current Upsell $]]&gt;0,_xlfn.CONCAT(Sales[[#This Row],[Subscription Type]],"  ",Sales[[#This Row],[Upsell Priority]],"  ",TEXT(Sales[[#This Row],[Current Upsell $]],"$#"))," ")</f>
        <v xml:space="preserve"> </v>
      </c>
      <c r="T838" s="3"/>
      <c r="U838" s="1"/>
    </row>
    <row r="839" spans="1:21" x14ac:dyDescent="0.3">
      <c r="A839">
        <v>100074</v>
      </c>
      <c r="B839" t="s">
        <v>0</v>
      </c>
      <c r="D839" s="1"/>
      <c r="E839" s="1"/>
      <c r="F839" s="3">
        <v>2</v>
      </c>
      <c r="G839" s="3">
        <v>2</v>
      </c>
      <c r="H839" s="1">
        <v>44013</v>
      </c>
      <c r="I839" s="1">
        <v>44378</v>
      </c>
      <c r="J839">
        <v>12</v>
      </c>
      <c r="K839">
        <v>0</v>
      </c>
      <c r="L839" s="1">
        <v>44105</v>
      </c>
      <c r="M839" s="3">
        <f>IF(Sales[[#This Row],[Sales Amount]] = 0, 0,N839 / F839)</f>
        <v>10</v>
      </c>
      <c r="N839" s="3">
        <v>20</v>
      </c>
      <c r="O839" s="3" t="str" cm="1">
        <f t="array" ref="O839" xml:space="preserve"> _xlfn.SWITCH(Sales[[#This Row],[Subscription Type]],"Basic", "10",,"Premium","10","Business","25","Enterprise","27")</f>
        <v>27</v>
      </c>
      <c r="P839" s="3">
        <f xml:space="preserve"> IF(Sales[[#This Row],[Number of Users]]-Sales[[#This Row],[Licenses Bought]] &gt; 0,Sales[[#This Row],[Number of Users]]-Sales[[#This Row],[Licenses Bought]],0)</f>
        <v>0</v>
      </c>
      <c r="Q839" s="3">
        <f>IF(Sales[[#This Row],[Sales Month]]=MAX(Sales[Sales Month]),Sales[[#This Row],[Upsell $ Per Non-Paying User]]*Sales[[#This Row],[Non-Paying Users]],0)</f>
        <v>0</v>
      </c>
      <c r="R839" s="3" t="str" cm="1">
        <f t="array" ref="R839" xml:space="preserve"> _xlfn.IFS(Sales[[#This Row],[Current Upsell $]]=0," ",Sales[[#This Row],[Current Upsell $]]&gt;=400,"high",Sales[[#This Row],[Current Upsell $]]&gt;=100,"medium",Sales[[#This Row],[Current Upsell $]]&lt;100,"low")</f>
        <v xml:space="preserve"> </v>
      </c>
      <c r="S839" s="3" t="str">
        <f xml:space="preserve"> IF(Sales[[#This Row],[Current Upsell $]]&gt;0,_xlfn.CONCAT(Sales[[#This Row],[Subscription Type]],"  ",Sales[[#This Row],[Upsell Priority]],"  ",TEXT(Sales[[#This Row],[Current Upsell $]],"$#"))," ")</f>
        <v xml:space="preserve"> </v>
      </c>
      <c r="T839" s="3"/>
      <c r="U839" s="1"/>
    </row>
    <row r="840" spans="1:21" x14ac:dyDescent="0.3">
      <c r="A840">
        <v>100074</v>
      </c>
      <c r="B840" t="s">
        <v>0</v>
      </c>
      <c r="D840" s="1"/>
      <c r="E840" s="1"/>
      <c r="F840" s="3">
        <v>2</v>
      </c>
      <c r="G840" s="3">
        <v>3</v>
      </c>
      <c r="H840" s="1">
        <v>44013</v>
      </c>
      <c r="I840" s="1">
        <v>44378</v>
      </c>
      <c r="J840">
        <v>12</v>
      </c>
      <c r="K840">
        <v>0</v>
      </c>
      <c r="L840" s="1">
        <v>44136</v>
      </c>
      <c r="M840" s="3">
        <f>IF(Sales[[#This Row],[Sales Amount]] = 0, 0,N840 / F840)</f>
        <v>10</v>
      </c>
      <c r="N840" s="3">
        <v>20</v>
      </c>
      <c r="O840" s="3" t="str" cm="1">
        <f t="array" ref="O840" xml:space="preserve"> _xlfn.SWITCH(Sales[[#This Row],[Subscription Type]],"Basic", "10",,"Premium","10","Business","25","Enterprise","27")</f>
        <v>27</v>
      </c>
      <c r="P840" s="3">
        <f xml:space="preserve"> IF(Sales[[#This Row],[Number of Users]]-Sales[[#This Row],[Licenses Bought]] &gt; 0,Sales[[#This Row],[Number of Users]]-Sales[[#This Row],[Licenses Bought]],0)</f>
        <v>1</v>
      </c>
      <c r="Q840" s="3">
        <f>IF(Sales[[#This Row],[Sales Month]]=MAX(Sales[Sales Month]),Sales[[#This Row],[Upsell $ Per Non-Paying User]]*Sales[[#This Row],[Non-Paying Users]],0)</f>
        <v>0</v>
      </c>
      <c r="R840" s="3" t="str" cm="1">
        <f t="array" ref="R840" xml:space="preserve"> _xlfn.IFS(Sales[[#This Row],[Current Upsell $]]=0," ",Sales[[#This Row],[Current Upsell $]]&gt;=400,"high",Sales[[#This Row],[Current Upsell $]]&gt;=100,"medium",Sales[[#This Row],[Current Upsell $]]&lt;100,"low")</f>
        <v xml:space="preserve"> </v>
      </c>
      <c r="S840" s="3" t="str">
        <f xml:space="preserve"> IF(Sales[[#This Row],[Current Upsell $]]&gt;0,_xlfn.CONCAT(Sales[[#This Row],[Subscription Type]],"  ",Sales[[#This Row],[Upsell Priority]],"  ",TEXT(Sales[[#This Row],[Current Upsell $]],"$#"))," ")</f>
        <v xml:space="preserve"> </v>
      </c>
      <c r="T840" s="3"/>
      <c r="U840" s="1"/>
    </row>
    <row r="841" spans="1:21" x14ac:dyDescent="0.3">
      <c r="A841">
        <v>100074</v>
      </c>
      <c r="B841" t="s">
        <v>0</v>
      </c>
      <c r="D841" s="1"/>
      <c r="E841" s="1"/>
      <c r="F841" s="3">
        <v>2</v>
      </c>
      <c r="G841" s="3">
        <v>3</v>
      </c>
      <c r="H841" s="1">
        <v>44013</v>
      </c>
      <c r="I841" s="1">
        <v>44378</v>
      </c>
      <c r="J841">
        <v>12</v>
      </c>
      <c r="K841">
        <v>0</v>
      </c>
      <c r="L841" s="1">
        <v>44166</v>
      </c>
      <c r="M841" s="3">
        <f>IF(Sales[[#This Row],[Sales Amount]] = 0, 0,N841 / F841)</f>
        <v>10</v>
      </c>
      <c r="N841" s="3">
        <v>20</v>
      </c>
      <c r="O841" s="3" t="str" cm="1">
        <f t="array" ref="O841" xml:space="preserve"> _xlfn.SWITCH(Sales[[#This Row],[Subscription Type]],"Basic", "10",,"Premium","10","Business","25","Enterprise","27")</f>
        <v>27</v>
      </c>
      <c r="P841" s="3">
        <f xml:space="preserve"> IF(Sales[[#This Row],[Number of Users]]-Sales[[#This Row],[Licenses Bought]] &gt; 0,Sales[[#This Row],[Number of Users]]-Sales[[#This Row],[Licenses Bought]],0)</f>
        <v>1</v>
      </c>
      <c r="Q841" s="3">
        <f>IF(Sales[[#This Row],[Sales Month]]=MAX(Sales[Sales Month]),Sales[[#This Row],[Upsell $ Per Non-Paying User]]*Sales[[#This Row],[Non-Paying Users]],0)</f>
        <v>0</v>
      </c>
      <c r="R841" s="3" t="str" cm="1">
        <f t="array" ref="R841" xml:space="preserve"> _xlfn.IFS(Sales[[#This Row],[Current Upsell $]]=0," ",Sales[[#This Row],[Current Upsell $]]&gt;=400,"high",Sales[[#This Row],[Current Upsell $]]&gt;=100,"medium",Sales[[#This Row],[Current Upsell $]]&lt;100,"low")</f>
        <v xml:space="preserve"> </v>
      </c>
      <c r="S841" s="3" t="str">
        <f xml:space="preserve"> IF(Sales[[#This Row],[Current Upsell $]]&gt;0,_xlfn.CONCAT(Sales[[#This Row],[Subscription Type]],"  ",Sales[[#This Row],[Upsell Priority]],"  ",TEXT(Sales[[#This Row],[Current Upsell $]],"$#"))," ")</f>
        <v xml:space="preserve"> </v>
      </c>
      <c r="T841" s="3"/>
      <c r="U841" s="1"/>
    </row>
    <row r="842" spans="1:21" x14ac:dyDescent="0.3">
      <c r="A842">
        <v>100074</v>
      </c>
      <c r="B842" t="s">
        <v>0</v>
      </c>
      <c r="D842" s="1"/>
      <c r="E842" s="1"/>
      <c r="F842" s="3">
        <v>2</v>
      </c>
      <c r="G842" s="3">
        <v>3</v>
      </c>
      <c r="H842" s="1">
        <v>44013</v>
      </c>
      <c r="I842" s="1">
        <v>44378</v>
      </c>
      <c r="J842">
        <v>12</v>
      </c>
      <c r="K842">
        <v>0</v>
      </c>
      <c r="L842" s="1">
        <v>44197</v>
      </c>
      <c r="M842" s="3">
        <f>IF(Sales[[#This Row],[Sales Amount]] = 0, 0,N842 / F842)</f>
        <v>10</v>
      </c>
      <c r="N842" s="3">
        <v>20</v>
      </c>
      <c r="O842" s="3" t="str" cm="1">
        <f t="array" ref="O842" xml:space="preserve"> _xlfn.SWITCH(Sales[[#This Row],[Subscription Type]],"Basic", "10",,"Premium","10","Business","25","Enterprise","27")</f>
        <v>27</v>
      </c>
      <c r="P842" s="3">
        <f xml:space="preserve"> IF(Sales[[#This Row],[Number of Users]]-Sales[[#This Row],[Licenses Bought]] &gt; 0,Sales[[#This Row],[Number of Users]]-Sales[[#This Row],[Licenses Bought]],0)</f>
        <v>1</v>
      </c>
      <c r="Q842" s="3">
        <f>IF(Sales[[#This Row],[Sales Month]]=MAX(Sales[Sales Month]),Sales[[#This Row],[Upsell $ Per Non-Paying User]]*Sales[[#This Row],[Non-Paying Users]],0)</f>
        <v>0</v>
      </c>
      <c r="R842" s="3" t="str" cm="1">
        <f t="array" ref="R842" xml:space="preserve"> _xlfn.IFS(Sales[[#This Row],[Current Upsell $]]=0," ",Sales[[#This Row],[Current Upsell $]]&gt;=400,"high",Sales[[#This Row],[Current Upsell $]]&gt;=100,"medium",Sales[[#This Row],[Current Upsell $]]&lt;100,"low")</f>
        <v xml:space="preserve"> </v>
      </c>
      <c r="S842" s="3" t="str">
        <f xml:space="preserve"> IF(Sales[[#This Row],[Current Upsell $]]&gt;0,_xlfn.CONCAT(Sales[[#This Row],[Subscription Type]],"  ",Sales[[#This Row],[Upsell Priority]],"  ",TEXT(Sales[[#This Row],[Current Upsell $]],"$#"))," ")</f>
        <v xml:space="preserve"> </v>
      </c>
      <c r="T842" s="3"/>
      <c r="U842" s="1"/>
    </row>
    <row r="843" spans="1:21" x14ac:dyDescent="0.3">
      <c r="A843">
        <v>100074</v>
      </c>
      <c r="B843" t="s">
        <v>0</v>
      </c>
      <c r="D843" s="1"/>
      <c r="E843" s="1"/>
      <c r="F843" s="3">
        <v>2</v>
      </c>
      <c r="G843" s="3">
        <v>3</v>
      </c>
      <c r="H843" s="1">
        <v>44013</v>
      </c>
      <c r="I843" s="1">
        <v>44378</v>
      </c>
      <c r="J843">
        <v>12</v>
      </c>
      <c r="K843">
        <v>0</v>
      </c>
      <c r="L843" s="1">
        <v>44228</v>
      </c>
      <c r="M843" s="3">
        <f>IF(Sales[[#This Row],[Sales Amount]] = 0, 0,N843 / F843)</f>
        <v>10</v>
      </c>
      <c r="N843" s="3">
        <v>20</v>
      </c>
      <c r="O843" s="3" t="str" cm="1">
        <f t="array" ref="O843" xml:space="preserve"> _xlfn.SWITCH(Sales[[#This Row],[Subscription Type]],"Basic", "10",,"Premium","10","Business","25","Enterprise","27")</f>
        <v>27</v>
      </c>
      <c r="P843" s="3">
        <f xml:space="preserve"> IF(Sales[[#This Row],[Number of Users]]-Sales[[#This Row],[Licenses Bought]] &gt; 0,Sales[[#This Row],[Number of Users]]-Sales[[#This Row],[Licenses Bought]],0)</f>
        <v>1</v>
      </c>
      <c r="Q843" s="3">
        <f>IF(Sales[[#This Row],[Sales Month]]=MAX(Sales[Sales Month]),Sales[[#This Row],[Upsell $ Per Non-Paying User]]*Sales[[#This Row],[Non-Paying Users]],0)</f>
        <v>0</v>
      </c>
      <c r="R843" s="3" t="str" cm="1">
        <f t="array" ref="R843" xml:space="preserve"> _xlfn.IFS(Sales[[#This Row],[Current Upsell $]]=0," ",Sales[[#This Row],[Current Upsell $]]&gt;=400,"high",Sales[[#This Row],[Current Upsell $]]&gt;=100,"medium",Sales[[#This Row],[Current Upsell $]]&lt;100,"low")</f>
        <v xml:space="preserve"> </v>
      </c>
      <c r="S843" s="3" t="str">
        <f xml:space="preserve"> IF(Sales[[#This Row],[Current Upsell $]]&gt;0,_xlfn.CONCAT(Sales[[#This Row],[Subscription Type]],"  ",Sales[[#This Row],[Upsell Priority]],"  ",TEXT(Sales[[#This Row],[Current Upsell $]],"$#"))," ")</f>
        <v xml:space="preserve"> </v>
      </c>
      <c r="T843" s="3"/>
      <c r="U843" s="1"/>
    </row>
    <row r="844" spans="1:21" x14ac:dyDescent="0.3">
      <c r="A844">
        <v>100074</v>
      </c>
      <c r="B844" t="s">
        <v>0</v>
      </c>
      <c r="D844" s="1"/>
      <c r="E844" s="1"/>
      <c r="F844" s="3">
        <v>2</v>
      </c>
      <c r="G844" s="3">
        <v>3</v>
      </c>
      <c r="H844" s="1">
        <v>44013</v>
      </c>
      <c r="I844" s="1">
        <v>44378</v>
      </c>
      <c r="J844">
        <v>12</v>
      </c>
      <c r="K844">
        <v>0</v>
      </c>
      <c r="L844" s="1">
        <v>44256</v>
      </c>
      <c r="M844" s="3">
        <f>IF(Sales[[#This Row],[Sales Amount]] = 0, 0,N844 / F844)</f>
        <v>10</v>
      </c>
      <c r="N844" s="3">
        <v>20</v>
      </c>
      <c r="O844" s="3" t="str" cm="1">
        <f t="array" ref="O844" xml:space="preserve"> _xlfn.SWITCH(Sales[[#This Row],[Subscription Type]],"Basic", "10",,"Premium","10","Business","25","Enterprise","27")</f>
        <v>27</v>
      </c>
      <c r="P844" s="3">
        <f xml:space="preserve"> IF(Sales[[#This Row],[Number of Users]]-Sales[[#This Row],[Licenses Bought]] &gt; 0,Sales[[#This Row],[Number of Users]]-Sales[[#This Row],[Licenses Bought]],0)</f>
        <v>1</v>
      </c>
      <c r="Q844" s="3">
        <f>IF(Sales[[#This Row],[Sales Month]]=MAX(Sales[Sales Month]),Sales[[#This Row],[Upsell $ Per Non-Paying User]]*Sales[[#This Row],[Non-Paying Users]],0)</f>
        <v>0</v>
      </c>
      <c r="R844" s="3" t="str" cm="1">
        <f t="array" ref="R844" xml:space="preserve"> _xlfn.IFS(Sales[[#This Row],[Current Upsell $]]=0," ",Sales[[#This Row],[Current Upsell $]]&gt;=400,"high",Sales[[#This Row],[Current Upsell $]]&gt;=100,"medium",Sales[[#This Row],[Current Upsell $]]&lt;100,"low")</f>
        <v xml:space="preserve"> </v>
      </c>
      <c r="S844" s="3" t="str">
        <f xml:space="preserve"> IF(Sales[[#This Row],[Current Upsell $]]&gt;0,_xlfn.CONCAT(Sales[[#This Row],[Subscription Type]],"  ",Sales[[#This Row],[Upsell Priority]],"  ",TEXT(Sales[[#This Row],[Current Upsell $]],"$#"))," ")</f>
        <v xml:space="preserve"> </v>
      </c>
      <c r="T844" s="3"/>
      <c r="U844" s="1"/>
    </row>
    <row r="845" spans="1:21" x14ac:dyDescent="0.3">
      <c r="A845">
        <v>100074</v>
      </c>
      <c r="B845" t="s">
        <v>0</v>
      </c>
      <c r="D845" s="1"/>
      <c r="E845" s="1"/>
      <c r="F845" s="3">
        <v>2</v>
      </c>
      <c r="G845" s="3">
        <v>3</v>
      </c>
      <c r="H845" s="1">
        <v>44013</v>
      </c>
      <c r="I845" s="1">
        <v>44378</v>
      </c>
      <c r="J845">
        <v>12</v>
      </c>
      <c r="K845">
        <v>0</v>
      </c>
      <c r="L845" s="1">
        <v>44287</v>
      </c>
      <c r="M845" s="3">
        <f>IF(Sales[[#This Row],[Sales Amount]] = 0, 0,N845 / F845)</f>
        <v>10</v>
      </c>
      <c r="N845" s="3">
        <v>20</v>
      </c>
      <c r="O845" s="3" t="str" cm="1">
        <f t="array" ref="O845" xml:space="preserve"> _xlfn.SWITCH(Sales[[#This Row],[Subscription Type]],"Basic", "10",,"Premium","10","Business","25","Enterprise","27")</f>
        <v>27</v>
      </c>
      <c r="P845" s="3">
        <f xml:space="preserve"> IF(Sales[[#This Row],[Number of Users]]-Sales[[#This Row],[Licenses Bought]] &gt; 0,Sales[[#This Row],[Number of Users]]-Sales[[#This Row],[Licenses Bought]],0)</f>
        <v>1</v>
      </c>
      <c r="Q845" s="3">
        <f>IF(Sales[[#This Row],[Sales Month]]=MAX(Sales[Sales Month]),Sales[[#This Row],[Upsell $ Per Non-Paying User]]*Sales[[#This Row],[Non-Paying Users]],0)</f>
        <v>0</v>
      </c>
      <c r="R845" s="3" t="str" cm="1">
        <f t="array" ref="R845" xml:space="preserve"> _xlfn.IFS(Sales[[#This Row],[Current Upsell $]]=0," ",Sales[[#This Row],[Current Upsell $]]&gt;=400,"high",Sales[[#This Row],[Current Upsell $]]&gt;=100,"medium",Sales[[#This Row],[Current Upsell $]]&lt;100,"low")</f>
        <v xml:space="preserve"> </v>
      </c>
      <c r="S845" s="3" t="str">
        <f xml:space="preserve"> IF(Sales[[#This Row],[Current Upsell $]]&gt;0,_xlfn.CONCAT(Sales[[#This Row],[Subscription Type]],"  ",Sales[[#This Row],[Upsell Priority]],"  ",TEXT(Sales[[#This Row],[Current Upsell $]],"$#"))," ")</f>
        <v xml:space="preserve"> </v>
      </c>
      <c r="T845" s="3"/>
      <c r="U845" s="1"/>
    </row>
    <row r="846" spans="1:21" x14ac:dyDescent="0.3">
      <c r="A846">
        <v>100074</v>
      </c>
      <c r="B846" t="s">
        <v>0</v>
      </c>
      <c r="D846" s="1"/>
      <c r="E846" s="1"/>
      <c r="F846" s="3">
        <v>2</v>
      </c>
      <c r="G846" s="3">
        <v>3</v>
      </c>
      <c r="H846" s="1">
        <v>44013</v>
      </c>
      <c r="I846" s="1">
        <v>44378</v>
      </c>
      <c r="J846">
        <v>12</v>
      </c>
      <c r="K846">
        <v>0</v>
      </c>
      <c r="L846" s="1">
        <v>44317</v>
      </c>
      <c r="M846" s="3">
        <f>IF(Sales[[#This Row],[Sales Amount]] = 0, 0,N846 / F846)</f>
        <v>10</v>
      </c>
      <c r="N846" s="3">
        <v>20</v>
      </c>
      <c r="O846" s="3" t="str" cm="1">
        <f t="array" ref="O846" xml:space="preserve"> _xlfn.SWITCH(Sales[[#This Row],[Subscription Type]],"Basic", "10",,"Premium","10","Business","25","Enterprise","27")</f>
        <v>27</v>
      </c>
      <c r="P846" s="3">
        <f xml:space="preserve"> IF(Sales[[#This Row],[Number of Users]]-Sales[[#This Row],[Licenses Bought]] &gt; 0,Sales[[#This Row],[Number of Users]]-Sales[[#This Row],[Licenses Bought]],0)</f>
        <v>1</v>
      </c>
      <c r="Q846" s="3">
        <f>IF(Sales[[#This Row],[Sales Month]]=MAX(Sales[Sales Month]),Sales[[#This Row],[Upsell $ Per Non-Paying User]]*Sales[[#This Row],[Non-Paying Users]],0)</f>
        <v>0</v>
      </c>
      <c r="R846" s="3" t="str" cm="1">
        <f t="array" ref="R846" xml:space="preserve"> _xlfn.IFS(Sales[[#This Row],[Current Upsell $]]=0," ",Sales[[#This Row],[Current Upsell $]]&gt;=400,"high",Sales[[#This Row],[Current Upsell $]]&gt;=100,"medium",Sales[[#This Row],[Current Upsell $]]&lt;100,"low")</f>
        <v xml:space="preserve"> </v>
      </c>
      <c r="S846" s="3" t="str">
        <f xml:space="preserve"> IF(Sales[[#This Row],[Current Upsell $]]&gt;0,_xlfn.CONCAT(Sales[[#This Row],[Subscription Type]],"  ",Sales[[#This Row],[Upsell Priority]],"  ",TEXT(Sales[[#This Row],[Current Upsell $]],"$#"))," ")</f>
        <v xml:space="preserve"> </v>
      </c>
      <c r="T846" s="3"/>
      <c r="U846" s="1"/>
    </row>
    <row r="847" spans="1:21" x14ac:dyDescent="0.3">
      <c r="A847">
        <v>100074</v>
      </c>
      <c r="B847" t="s">
        <v>0</v>
      </c>
      <c r="D847" s="1"/>
      <c r="E847" s="1"/>
      <c r="F847" s="3">
        <v>2</v>
      </c>
      <c r="G847" s="3">
        <v>3</v>
      </c>
      <c r="H847" s="1">
        <v>44013</v>
      </c>
      <c r="I847" s="1">
        <v>44378</v>
      </c>
      <c r="J847">
        <v>12</v>
      </c>
      <c r="K847">
        <v>0</v>
      </c>
      <c r="L847" s="1">
        <v>44348</v>
      </c>
      <c r="M847" s="3">
        <f>IF(Sales[[#This Row],[Sales Amount]] = 0, 0,N847 / F847)</f>
        <v>10</v>
      </c>
      <c r="N847" s="3">
        <v>20</v>
      </c>
      <c r="O847" s="3" t="str" cm="1">
        <f t="array" ref="O847" xml:space="preserve"> _xlfn.SWITCH(Sales[[#This Row],[Subscription Type]],"Basic", "10",,"Premium","10","Business","25","Enterprise","27")</f>
        <v>27</v>
      </c>
      <c r="P847" s="3">
        <f xml:space="preserve"> IF(Sales[[#This Row],[Number of Users]]-Sales[[#This Row],[Licenses Bought]] &gt; 0,Sales[[#This Row],[Number of Users]]-Sales[[#This Row],[Licenses Bought]],0)</f>
        <v>1</v>
      </c>
      <c r="Q847" s="3">
        <f>IF(Sales[[#This Row],[Sales Month]]=MAX(Sales[Sales Month]),Sales[[#This Row],[Upsell $ Per Non-Paying User]]*Sales[[#This Row],[Non-Paying Users]],0)</f>
        <v>27</v>
      </c>
      <c r="R847" s="3" t="str" cm="1">
        <f t="array" ref="R847" xml:space="preserve"> _xlfn.IFS(Sales[[#This Row],[Current Upsell $]]=0," ",Sales[[#This Row],[Current Upsell $]]&gt;=400,"high",Sales[[#This Row],[Current Upsell $]]&gt;=100,"medium",Sales[[#This Row],[Current Upsell $]]&lt;100,"low")</f>
        <v>low</v>
      </c>
      <c r="S847" s="3" t="str">
        <f xml:space="preserve"> IF(Sales[[#This Row],[Current Upsell $]]&gt;0,_xlfn.CONCAT(Sales[[#This Row],[Subscription Type]],"  ",Sales[[#This Row],[Upsell Priority]],"  ",TEXT(Sales[[#This Row],[Current Upsell $]],"$#"))," ")</f>
        <v>Premium  low  $27</v>
      </c>
      <c r="T847" s="3"/>
      <c r="U847" s="1"/>
    </row>
    <row r="848" spans="1:21" x14ac:dyDescent="0.3">
      <c r="A848">
        <v>100075</v>
      </c>
      <c r="B848" t="s">
        <v>3</v>
      </c>
      <c r="F848" s="3">
        <v>0</v>
      </c>
      <c r="G848" s="3">
        <v>2</v>
      </c>
      <c r="H848" s="1">
        <v>44013</v>
      </c>
      <c r="I848" s="1">
        <v>44105</v>
      </c>
      <c r="J848">
        <v>3</v>
      </c>
      <c r="K848">
        <v>8</v>
      </c>
      <c r="L848" s="1">
        <v>44013</v>
      </c>
      <c r="M848" s="3">
        <f>IF(Sales[[#This Row],[Sales Amount]] = 0, 0,N848 / F848)</f>
        <v>0</v>
      </c>
      <c r="N848" s="3">
        <v>0</v>
      </c>
      <c r="O848" s="3" t="str" cm="1">
        <f t="array" ref="O848" xml:space="preserve"> _xlfn.SWITCH(Sales[[#This Row],[Subscription Type]],"Basic", "10",,"Premium","10","Business","25","Enterprise","27")</f>
        <v>10</v>
      </c>
      <c r="P848" s="3">
        <f xml:space="preserve"> IF(Sales[[#This Row],[Number of Users]]-Sales[[#This Row],[Licenses Bought]] &gt; 0,Sales[[#This Row],[Number of Users]]-Sales[[#This Row],[Licenses Bought]],0)</f>
        <v>2</v>
      </c>
      <c r="Q848" s="3">
        <f>IF(Sales[[#This Row],[Sales Month]]=MAX(Sales[Sales Month]),Sales[[#This Row],[Upsell $ Per Non-Paying User]]*Sales[[#This Row],[Non-Paying Users]],0)</f>
        <v>0</v>
      </c>
      <c r="R848" s="3" t="str" cm="1">
        <f t="array" ref="R848" xml:space="preserve"> _xlfn.IFS(Sales[[#This Row],[Current Upsell $]]=0," ",Sales[[#This Row],[Current Upsell $]]&gt;=400,"high",Sales[[#This Row],[Current Upsell $]]&gt;=100,"medium",Sales[[#This Row],[Current Upsell $]]&lt;100,"low")</f>
        <v xml:space="preserve"> </v>
      </c>
      <c r="S848" s="3" t="str">
        <f xml:space="preserve"> IF(Sales[[#This Row],[Current Upsell $]]&gt;0,_xlfn.CONCAT(Sales[[#This Row],[Subscription Type]],"  ",Sales[[#This Row],[Upsell Priority]],"  ",TEXT(Sales[[#This Row],[Current Upsell $]],"$#"))," ")</f>
        <v xml:space="preserve"> </v>
      </c>
      <c r="T848" s="3"/>
      <c r="U848" s="1"/>
    </row>
    <row r="849" spans="1:21" x14ac:dyDescent="0.3">
      <c r="A849">
        <v>100075</v>
      </c>
      <c r="B849" t="s">
        <v>0</v>
      </c>
      <c r="F849" s="3">
        <v>1</v>
      </c>
      <c r="G849" s="3">
        <v>2</v>
      </c>
      <c r="H849" s="1">
        <v>44013</v>
      </c>
      <c r="I849" s="1">
        <v>44105</v>
      </c>
      <c r="J849">
        <v>3</v>
      </c>
      <c r="K849">
        <v>8</v>
      </c>
      <c r="L849" s="1">
        <v>44044</v>
      </c>
      <c r="M849" s="3">
        <f>IF(Sales[[#This Row],[Sales Amount]] = 0, 0,N849 / F849)</f>
        <v>10</v>
      </c>
      <c r="N849" s="3">
        <v>10</v>
      </c>
      <c r="O849" s="3" t="str" cm="1">
        <f t="array" ref="O849" xml:space="preserve"> _xlfn.SWITCH(Sales[[#This Row],[Subscription Type]],"Basic", "10",,"Premium","10","Business","25","Enterprise","27")</f>
        <v>27</v>
      </c>
      <c r="P849" s="3">
        <f xml:space="preserve"> IF(Sales[[#This Row],[Number of Users]]-Sales[[#This Row],[Licenses Bought]] &gt; 0,Sales[[#This Row],[Number of Users]]-Sales[[#This Row],[Licenses Bought]],0)</f>
        <v>1</v>
      </c>
      <c r="Q849" s="3">
        <f>IF(Sales[[#This Row],[Sales Month]]=MAX(Sales[Sales Month]),Sales[[#This Row],[Upsell $ Per Non-Paying User]]*Sales[[#This Row],[Non-Paying Users]],0)</f>
        <v>0</v>
      </c>
      <c r="R849" s="3" t="str" cm="1">
        <f t="array" ref="R849" xml:space="preserve"> _xlfn.IFS(Sales[[#This Row],[Current Upsell $]]=0," ",Sales[[#This Row],[Current Upsell $]]&gt;=400,"high",Sales[[#This Row],[Current Upsell $]]&gt;=100,"medium",Sales[[#This Row],[Current Upsell $]]&lt;100,"low")</f>
        <v xml:space="preserve"> </v>
      </c>
      <c r="S849" s="3" t="str">
        <f xml:space="preserve"> IF(Sales[[#This Row],[Current Upsell $]]&gt;0,_xlfn.CONCAT(Sales[[#This Row],[Subscription Type]],"  ",Sales[[#This Row],[Upsell Priority]],"  ",TEXT(Sales[[#This Row],[Current Upsell $]],"$#"))," ")</f>
        <v xml:space="preserve"> </v>
      </c>
      <c r="T849" s="3"/>
      <c r="U849" s="1"/>
    </row>
    <row r="850" spans="1:21" x14ac:dyDescent="0.3">
      <c r="A850">
        <v>100075</v>
      </c>
      <c r="B850" t="s">
        <v>0</v>
      </c>
      <c r="F850" s="3">
        <v>1</v>
      </c>
      <c r="G850" s="3">
        <v>2</v>
      </c>
      <c r="H850" s="1">
        <v>44013</v>
      </c>
      <c r="I850" s="1">
        <v>44105</v>
      </c>
      <c r="J850">
        <v>3</v>
      </c>
      <c r="K850">
        <v>8</v>
      </c>
      <c r="L850" s="1">
        <v>44075</v>
      </c>
      <c r="M850" s="3">
        <f>IF(Sales[[#This Row],[Sales Amount]] = 0, 0,N850 / F850)</f>
        <v>10</v>
      </c>
      <c r="N850" s="3">
        <v>10</v>
      </c>
      <c r="O850" s="3" t="str" cm="1">
        <f t="array" ref="O850" xml:space="preserve"> _xlfn.SWITCH(Sales[[#This Row],[Subscription Type]],"Basic", "10",,"Premium","10","Business","25","Enterprise","27")</f>
        <v>27</v>
      </c>
      <c r="P850" s="3">
        <f xml:space="preserve"> IF(Sales[[#This Row],[Number of Users]]-Sales[[#This Row],[Licenses Bought]] &gt; 0,Sales[[#This Row],[Number of Users]]-Sales[[#This Row],[Licenses Bought]],0)</f>
        <v>1</v>
      </c>
      <c r="Q850" s="3">
        <f>IF(Sales[[#This Row],[Sales Month]]=MAX(Sales[Sales Month]),Sales[[#This Row],[Upsell $ Per Non-Paying User]]*Sales[[#This Row],[Non-Paying Users]],0)</f>
        <v>0</v>
      </c>
      <c r="R850" s="3" t="str" cm="1">
        <f t="array" ref="R850" xml:space="preserve"> _xlfn.IFS(Sales[[#This Row],[Current Upsell $]]=0," ",Sales[[#This Row],[Current Upsell $]]&gt;=400,"high",Sales[[#This Row],[Current Upsell $]]&gt;=100,"medium",Sales[[#This Row],[Current Upsell $]]&lt;100,"low")</f>
        <v xml:space="preserve"> </v>
      </c>
      <c r="S850" s="3" t="str">
        <f xml:space="preserve"> IF(Sales[[#This Row],[Current Upsell $]]&gt;0,_xlfn.CONCAT(Sales[[#This Row],[Subscription Type]],"  ",Sales[[#This Row],[Upsell Priority]],"  ",TEXT(Sales[[#This Row],[Current Upsell $]],"$#"))," ")</f>
        <v xml:space="preserve"> </v>
      </c>
      <c r="T850" s="3"/>
      <c r="U850" s="1"/>
    </row>
    <row r="851" spans="1:21" x14ac:dyDescent="0.3">
      <c r="A851">
        <v>100075</v>
      </c>
      <c r="B851" t="s">
        <v>0</v>
      </c>
      <c r="F851" s="3">
        <v>1</v>
      </c>
      <c r="G851" s="3">
        <v>1</v>
      </c>
      <c r="H851" s="1">
        <v>44013</v>
      </c>
      <c r="I851" s="1">
        <v>44105</v>
      </c>
      <c r="J851">
        <v>3</v>
      </c>
      <c r="K851">
        <v>8</v>
      </c>
      <c r="L851" s="1">
        <v>44105</v>
      </c>
      <c r="M851" s="3">
        <f>IF(Sales[[#This Row],[Sales Amount]] = 0, 0,N851 / F851)</f>
        <v>10</v>
      </c>
      <c r="N851" s="3">
        <v>10</v>
      </c>
      <c r="O851" s="3" t="str" cm="1">
        <f t="array" ref="O851" xml:space="preserve"> _xlfn.SWITCH(Sales[[#This Row],[Subscription Type]],"Basic", "10",,"Premium","10","Business","25","Enterprise","27")</f>
        <v>27</v>
      </c>
      <c r="P851" s="3">
        <f xml:space="preserve"> IF(Sales[[#This Row],[Number of Users]]-Sales[[#This Row],[Licenses Bought]] &gt; 0,Sales[[#This Row],[Number of Users]]-Sales[[#This Row],[Licenses Bought]],0)</f>
        <v>0</v>
      </c>
      <c r="Q851" s="3">
        <f>IF(Sales[[#This Row],[Sales Month]]=MAX(Sales[Sales Month]),Sales[[#This Row],[Upsell $ Per Non-Paying User]]*Sales[[#This Row],[Non-Paying Users]],0)</f>
        <v>0</v>
      </c>
      <c r="R851" s="3" t="str" cm="1">
        <f t="array" ref="R851" xml:space="preserve"> _xlfn.IFS(Sales[[#This Row],[Current Upsell $]]=0," ",Sales[[#This Row],[Current Upsell $]]&gt;=400,"high",Sales[[#This Row],[Current Upsell $]]&gt;=100,"medium",Sales[[#This Row],[Current Upsell $]]&lt;100,"low")</f>
        <v xml:space="preserve"> </v>
      </c>
      <c r="S851" s="3" t="str">
        <f xml:space="preserve"> IF(Sales[[#This Row],[Current Upsell $]]&gt;0,_xlfn.CONCAT(Sales[[#This Row],[Subscription Type]],"  ",Sales[[#This Row],[Upsell Priority]],"  ",TEXT(Sales[[#This Row],[Current Upsell $]],"$#"))," ")</f>
        <v xml:space="preserve"> </v>
      </c>
      <c r="T851" s="3"/>
      <c r="U851" s="1"/>
    </row>
    <row r="852" spans="1:21" x14ac:dyDescent="0.3">
      <c r="A852">
        <v>100076</v>
      </c>
      <c r="B852" t="s">
        <v>3</v>
      </c>
      <c r="F852" s="3">
        <v>0</v>
      </c>
      <c r="G852" s="3">
        <v>2</v>
      </c>
      <c r="H852" s="1">
        <v>44013</v>
      </c>
      <c r="I852" s="1">
        <v>44317</v>
      </c>
      <c r="J852">
        <v>10</v>
      </c>
      <c r="K852">
        <v>1</v>
      </c>
      <c r="L852" s="1">
        <v>44013</v>
      </c>
      <c r="M852" s="3">
        <f>IF(Sales[[#This Row],[Sales Amount]] = 0, 0,N852 / F852)</f>
        <v>0</v>
      </c>
      <c r="N852" s="3">
        <v>0</v>
      </c>
      <c r="O852" s="3" t="str" cm="1">
        <f t="array" ref="O852" xml:space="preserve"> _xlfn.SWITCH(Sales[[#This Row],[Subscription Type]],"Basic", "10",,"Premium","10","Business","25","Enterprise","27")</f>
        <v>10</v>
      </c>
      <c r="P852" s="3">
        <f xml:space="preserve"> IF(Sales[[#This Row],[Number of Users]]-Sales[[#This Row],[Licenses Bought]] &gt; 0,Sales[[#This Row],[Number of Users]]-Sales[[#This Row],[Licenses Bought]],0)</f>
        <v>2</v>
      </c>
      <c r="Q852" s="3">
        <f>IF(Sales[[#This Row],[Sales Month]]=MAX(Sales[Sales Month]),Sales[[#This Row],[Upsell $ Per Non-Paying User]]*Sales[[#This Row],[Non-Paying Users]],0)</f>
        <v>0</v>
      </c>
      <c r="R852" s="3" t="str" cm="1">
        <f t="array" ref="R852" xml:space="preserve"> _xlfn.IFS(Sales[[#This Row],[Current Upsell $]]=0," ",Sales[[#This Row],[Current Upsell $]]&gt;=400,"high",Sales[[#This Row],[Current Upsell $]]&gt;=100,"medium",Sales[[#This Row],[Current Upsell $]]&lt;100,"low")</f>
        <v xml:space="preserve"> </v>
      </c>
      <c r="S852" s="3" t="str">
        <f xml:space="preserve"> IF(Sales[[#This Row],[Current Upsell $]]&gt;0,_xlfn.CONCAT(Sales[[#This Row],[Subscription Type]],"  ",Sales[[#This Row],[Upsell Priority]],"  ",TEXT(Sales[[#This Row],[Current Upsell $]],"$#"))," ")</f>
        <v xml:space="preserve"> </v>
      </c>
      <c r="T852" s="3"/>
      <c r="U852" s="1"/>
    </row>
    <row r="853" spans="1:21" x14ac:dyDescent="0.3">
      <c r="A853">
        <v>100076</v>
      </c>
      <c r="B853" t="s">
        <v>3</v>
      </c>
      <c r="F853" s="3">
        <v>0</v>
      </c>
      <c r="G853" s="3">
        <v>2</v>
      </c>
      <c r="H853" s="1">
        <v>44013</v>
      </c>
      <c r="I853" s="1">
        <v>44317</v>
      </c>
      <c r="J853">
        <v>10</v>
      </c>
      <c r="K853">
        <v>1</v>
      </c>
      <c r="L853" s="1">
        <v>44044</v>
      </c>
      <c r="M853" s="3">
        <f>IF(Sales[[#This Row],[Sales Amount]] = 0, 0,N853 / F853)</f>
        <v>0</v>
      </c>
      <c r="N853" s="3">
        <v>0</v>
      </c>
      <c r="O853" s="3" t="str" cm="1">
        <f t="array" ref="O853" xml:space="preserve"> _xlfn.SWITCH(Sales[[#This Row],[Subscription Type]],"Basic", "10",,"Premium","10","Business","25","Enterprise","27")</f>
        <v>10</v>
      </c>
      <c r="P853" s="3">
        <f xml:space="preserve"> IF(Sales[[#This Row],[Number of Users]]-Sales[[#This Row],[Licenses Bought]] &gt; 0,Sales[[#This Row],[Number of Users]]-Sales[[#This Row],[Licenses Bought]],0)</f>
        <v>2</v>
      </c>
      <c r="Q853" s="3">
        <f>IF(Sales[[#This Row],[Sales Month]]=MAX(Sales[Sales Month]),Sales[[#This Row],[Upsell $ Per Non-Paying User]]*Sales[[#This Row],[Non-Paying Users]],0)</f>
        <v>0</v>
      </c>
      <c r="R853" s="3" t="str" cm="1">
        <f t="array" ref="R853" xml:space="preserve"> _xlfn.IFS(Sales[[#This Row],[Current Upsell $]]=0," ",Sales[[#This Row],[Current Upsell $]]&gt;=400,"high",Sales[[#This Row],[Current Upsell $]]&gt;=100,"medium",Sales[[#This Row],[Current Upsell $]]&lt;100,"low")</f>
        <v xml:space="preserve"> </v>
      </c>
      <c r="S853" s="3" t="str">
        <f xml:space="preserve"> IF(Sales[[#This Row],[Current Upsell $]]&gt;0,_xlfn.CONCAT(Sales[[#This Row],[Subscription Type]],"  ",Sales[[#This Row],[Upsell Priority]],"  ",TEXT(Sales[[#This Row],[Current Upsell $]],"$#"))," ")</f>
        <v xml:space="preserve"> </v>
      </c>
      <c r="T853" s="3"/>
      <c r="U853" s="1"/>
    </row>
    <row r="854" spans="1:21" x14ac:dyDescent="0.3">
      <c r="A854">
        <v>100076</v>
      </c>
      <c r="B854" t="s">
        <v>3</v>
      </c>
      <c r="F854" s="3">
        <v>0</v>
      </c>
      <c r="G854" s="3">
        <v>2</v>
      </c>
      <c r="H854" s="1">
        <v>44013</v>
      </c>
      <c r="I854" s="1">
        <v>44317</v>
      </c>
      <c r="J854">
        <v>10</v>
      </c>
      <c r="K854">
        <v>1</v>
      </c>
      <c r="L854" s="1">
        <v>44075</v>
      </c>
      <c r="M854" s="3">
        <f>IF(Sales[[#This Row],[Sales Amount]] = 0, 0,N854 / F854)</f>
        <v>0</v>
      </c>
      <c r="N854" s="3">
        <v>0</v>
      </c>
      <c r="O854" s="3" t="str" cm="1">
        <f t="array" ref="O854" xml:space="preserve"> _xlfn.SWITCH(Sales[[#This Row],[Subscription Type]],"Basic", "10",,"Premium","10","Business","25","Enterprise","27")</f>
        <v>10</v>
      </c>
      <c r="P854" s="3">
        <f xml:space="preserve"> IF(Sales[[#This Row],[Number of Users]]-Sales[[#This Row],[Licenses Bought]] &gt; 0,Sales[[#This Row],[Number of Users]]-Sales[[#This Row],[Licenses Bought]],0)</f>
        <v>2</v>
      </c>
      <c r="Q854" s="3">
        <f>IF(Sales[[#This Row],[Sales Month]]=MAX(Sales[Sales Month]),Sales[[#This Row],[Upsell $ Per Non-Paying User]]*Sales[[#This Row],[Non-Paying Users]],0)</f>
        <v>0</v>
      </c>
      <c r="R854" s="3" t="str" cm="1">
        <f t="array" ref="R854" xml:space="preserve"> _xlfn.IFS(Sales[[#This Row],[Current Upsell $]]=0," ",Sales[[#This Row],[Current Upsell $]]&gt;=400,"high",Sales[[#This Row],[Current Upsell $]]&gt;=100,"medium",Sales[[#This Row],[Current Upsell $]]&lt;100,"low")</f>
        <v xml:space="preserve"> </v>
      </c>
      <c r="S854" s="3" t="str">
        <f xml:space="preserve"> IF(Sales[[#This Row],[Current Upsell $]]&gt;0,_xlfn.CONCAT(Sales[[#This Row],[Subscription Type]],"  ",Sales[[#This Row],[Upsell Priority]],"  ",TEXT(Sales[[#This Row],[Current Upsell $]],"$#"))," ")</f>
        <v xml:space="preserve"> </v>
      </c>
      <c r="T854" s="3"/>
      <c r="U854" s="1"/>
    </row>
    <row r="855" spans="1:21" x14ac:dyDescent="0.3">
      <c r="A855">
        <v>100076</v>
      </c>
      <c r="B855" t="s">
        <v>3</v>
      </c>
      <c r="F855" s="3">
        <v>0</v>
      </c>
      <c r="G855" s="3">
        <v>2</v>
      </c>
      <c r="H855" s="1">
        <v>44013</v>
      </c>
      <c r="I855" s="1">
        <v>44317</v>
      </c>
      <c r="J855">
        <v>10</v>
      </c>
      <c r="K855">
        <v>1</v>
      </c>
      <c r="L855" s="1">
        <v>44105</v>
      </c>
      <c r="M855" s="3">
        <f>IF(Sales[[#This Row],[Sales Amount]] = 0, 0,N855 / F855)</f>
        <v>0</v>
      </c>
      <c r="N855" s="3">
        <v>0</v>
      </c>
      <c r="O855" s="3" t="str" cm="1">
        <f t="array" ref="O855" xml:space="preserve"> _xlfn.SWITCH(Sales[[#This Row],[Subscription Type]],"Basic", "10",,"Premium","10","Business","25","Enterprise","27")</f>
        <v>10</v>
      </c>
      <c r="P855" s="3">
        <f xml:space="preserve"> IF(Sales[[#This Row],[Number of Users]]-Sales[[#This Row],[Licenses Bought]] &gt; 0,Sales[[#This Row],[Number of Users]]-Sales[[#This Row],[Licenses Bought]],0)</f>
        <v>2</v>
      </c>
      <c r="Q855" s="3">
        <f>IF(Sales[[#This Row],[Sales Month]]=MAX(Sales[Sales Month]),Sales[[#This Row],[Upsell $ Per Non-Paying User]]*Sales[[#This Row],[Non-Paying Users]],0)</f>
        <v>0</v>
      </c>
      <c r="R855" s="3" t="str" cm="1">
        <f t="array" ref="R855" xml:space="preserve"> _xlfn.IFS(Sales[[#This Row],[Current Upsell $]]=0," ",Sales[[#This Row],[Current Upsell $]]&gt;=400,"high",Sales[[#This Row],[Current Upsell $]]&gt;=100,"medium",Sales[[#This Row],[Current Upsell $]]&lt;100,"low")</f>
        <v xml:space="preserve"> </v>
      </c>
      <c r="S855" s="3" t="str">
        <f xml:space="preserve"> IF(Sales[[#This Row],[Current Upsell $]]&gt;0,_xlfn.CONCAT(Sales[[#This Row],[Subscription Type]],"  ",Sales[[#This Row],[Upsell Priority]],"  ",TEXT(Sales[[#This Row],[Current Upsell $]],"$#"))," ")</f>
        <v xml:space="preserve"> </v>
      </c>
      <c r="T855" s="3"/>
      <c r="U855" s="1"/>
    </row>
    <row r="856" spans="1:21" x14ac:dyDescent="0.3">
      <c r="A856">
        <v>100076</v>
      </c>
      <c r="B856" t="s">
        <v>3</v>
      </c>
      <c r="F856" s="3">
        <v>0</v>
      </c>
      <c r="G856" s="3">
        <v>1</v>
      </c>
      <c r="H856" s="1">
        <v>44013</v>
      </c>
      <c r="I856" s="1">
        <v>44317</v>
      </c>
      <c r="J856">
        <v>10</v>
      </c>
      <c r="K856">
        <v>1</v>
      </c>
      <c r="L856" s="1">
        <v>44136</v>
      </c>
      <c r="M856" s="3">
        <f>IF(Sales[[#This Row],[Sales Amount]] = 0, 0,N856 / F856)</f>
        <v>0</v>
      </c>
      <c r="N856" s="3">
        <v>0</v>
      </c>
      <c r="O856" s="3" t="str" cm="1">
        <f t="array" ref="O856" xml:space="preserve"> _xlfn.SWITCH(Sales[[#This Row],[Subscription Type]],"Basic", "10",,"Premium","10","Business","25","Enterprise","27")</f>
        <v>10</v>
      </c>
      <c r="P856" s="3">
        <f xml:space="preserve"> IF(Sales[[#This Row],[Number of Users]]-Sales[[#This Row],[Licenses Bought]] &gt; 0,Sales[[#This Row],[Number of Users]]-Sales[[#This Row],[Licenses Bought]],0)</f>
        <v>1</v>
      </c>
      <c r="Q856" s="3">
        <f>IF(Sales[[#This Row],[Sales Month]]=MAX(Sales[Sales Month]),Sales[[#This Row],[Upsell $ Per Non-Paying User]]*Sales[[#This Row],[Non-Paying Users]],0)</f>
        <v>0</v>
      </c>
      <c r="R856" s="3" t="str" cm="1">
        <f t="array" ref="R856" xml:space="preserve"> _xlfn.IFS(Sales[[#This Row],[Current Upsell $]]=0," ",Sales[[#This Row],[Current Upsell $]]&gt;=400,"high",Sales[[#This Row],[Current Upsell $]]&gt;=100,"medium",Sales[[#This Row],[Current Upsell $]]&lt;100,"low")</f>
        <v xml:space="preserve"> </v>
      </c>
      <c r="S856" s="3" t="str">
        <f xml:space="preserve"> IF(Sales[[#This Row],[Current Upsell $]]&gt;0,_xlfn.CONCAT(Sales[[#This Row],[Subscription Type]],"  ",Sales[[#This Row],[Upsell Priority]],"  ",TEXT(Sales[[#This Row],[Current Upsell $]],"$#"))," ")</f>
        <v xml:space="preserve"> </v>
      </c>
      <c r="T856" s="3"/>
      <c r="U856" s="1"/>
    </row>
    <row r="857" spans="1:21" x14ac:dyDescent="0.3">
      <c r="A857">
        <v>100076</v>
      </c>
      <c r="B857" t="s">
        <v>3</v>
      </c>
      <c r="F857" s="3">
        <v>0</v>
      </c>
      <c r="G857" s="3">
        <v>2</v>
      </c>
      <c r="H857" s="1">
        <v>44013</v>
      </c>
      <c r="I857" s="1">
        <v>44317</v>
      </c>
      <c r="J857">
        <v>10</v>
      </c>
      <c r="K857">
        <v>1</v>
      </c>
      <c r="L857" s="1">
        <v>44166</v>
      </c>
      <c r="M857" s="3">
        <f>IF(Sales[[#This Row],[Sales Amount]] = 0, 0,N857 / F857)</f>
        <v>0</v>
      </c>
      <c r="N857" s="3">
        <v>0</v>
      </c>
      <c r="O857" s="3" t="str" cm="1">
        <f t="array" ref="O857" xml:space="preserve"> _xlfn.SWITCH(Sales[[#This Row],[Subscription Type]],"Basic", "10",,"Premium","10","Business","25","Enterprise","27")</f>
        <v>10</v>
      </c>
      <c r="P857" s="3">
        <f xml:space="preserve"> IF(Sales[[#This Row],[Number of Users]]-Sales[[#This Row],[Licenses Bought]] &gt; 0,Sales[[#This Row],[Number of Users]]-Sales[[#This Row],[Licenses Bought]],0)</f>
        <v>2</v>
      </c>
      <c r="Q857" s="3">
        <f>IF(Sales[[#This Row],[Sales Month]]=MAX(Sales[Sales Month]),Sales[[#This Row],[Upsell $ Per Non-Paying User]]*Sales[[#This Row],[Non-Paying Users]],0)</f>
        <v>0</v>
      </c>
      <c r="R857" s="3" t="str" cm="1">
        <f t="array" ref="R857" xml:space="preserve"> _xlfn.IFS(Sales[[#This Row],[Current Upsell $]]=0," ",Sales[[#This Row],[Current Upsell $]]&gt;=400,"high",Sales[[#This Row],[Current Upsell $]]&gt;=100,"medium",Sales[[#This Row],[Current Upsell $]]&lt;100,"low")</f>
        <v xml:space="preserve"> </v>
      </c>
      <c r="S857" s="3" t="str">
        <f xml:space="preserve"> IF(Sales[[#This Row],[Current Upsell $]]&gt;0,_xlfn.CONCAT(Sales[[#This Row],[Subscription Type]],"  ",Sales[[#This Row],[Upsell Priority]],"  ",TEXT(Sales[[#This Row],[Current Upsell $]],"$#"))," ")</f>
        <v xml:space="preserve"> </v>
      </c>
      <c r="T857" s="3"/>
      <c r="U857" s="1"/>
    </row>
    <row r="858" spans="1:21" x14ac:dyDescent="0.3">
      <c r="A858">
        <v>100076</v>
      </c>
      <c r="B858" t="s">
        <v>3</v>
      </c>
      <c r="F858" s="3">
        <v>0</v>
      </c>
      <c r="G858" s="3">
        <v>2</v>
      </c>
      <c r="H858" s="1">
        <v>44013</v>
      </c>
      <c r="I858" s="1">
        <v>44317</v>
      </c>
      <c r="J858">
        <v>10</v>
      </c>
      <c r="K858">
        <v>1</v>
      </c>
      <c r="L858" s="1">
        <v>44197</v>
      </c>
      <c r="M858" s="3">
        <f>IF(Sales[[#This Row],[Sales Amount]] = 0, 0,N858 / F858)</f>
        <v>0</v>
      </c>
      <c r="N858" s="3">
        <v>0</v>
      </c>
      <c r="O858" s="3" t="str" cm="1">
        <f t="array" ref="O858" xml:space="preserve"> _xlfn.SWITCH(Sales[[#This Row],[Subscription Type]],"Basic", "10",,"Premium","10","Business","25","Enterprise","27")</f>
        <v>10</v>
      </c>
      <c r="P858" s="3">
        <f xml:space="preserve"> IF(Sales[[#This Row],[Number of Users]]-Sales[[#This Row],[Licenses Bought]] &gt; 0,Sales[[#This Row],[Number of Users]]-Sales[[#This Row],[Licenses Bought]],0)</f>
        <v>2</v>
      </c>
      <c r="Q858" s="3">
        <f>IF(Sales[[#This Row],[Sales Month]]=MAX(Sales[Sales Month]),Sales[[#This Row],[Upsell $ Per Non-Paying User]]*Sales[[#This Row],[Non-Paying Users]],0)</f>
        <v>0</v>
      </c>
      <c r="R858" s="3" t="str" cm="1">
        <f t="array" ref="R858" xml:space="preserve"> _xlfn.IFS(Sales[[#This Row],[Current Upsell $]]=0," ",Sales[[#This Row],[Current Upsell $]]&gt;=400,"high",Sales[[#This Row],[Current Upsell $]]&gt;=100,"medium",Sales[[#This Row],[Current Upsell $]]&lt;100,"low")</f>
        <v xml:space="preserve"> </v>
      </c>
      <c r="S858" s="3" t="str">
        <f xml:space="preserve"> IF(Sales[[#This Row],[Current Upsell $]]&gt;0,_xlfn.CONCAT(Sales[[#This Row],[Subscription Type]],"  ",Sales[[#This Row],[Upsell Priority]],"  ",TEXT(Sales[[#This Row],[Current Upsell $]],"$#"))," ")</f>
        <v xml:space="preserve"> </v>
      </c>
      <c r="T858" s="3"/>
      <c r="U858" s="1"/>
    </row>
    <row r="859" spans="1:21" x14ac:dyDescent="0.3">
      <c r="A859">
        <v>100076</v>
      </c>
      <c r="B859" t="s">
        <v>3</v>
      </c>
      <c r="F859" s="3">
        <v>0</v>
      </c>
      <c r="G859" s="3">
        <v>2</v>
      </c>
      <c r="H859" s="1">
        <v>44013</v>
      </c>
      <c r="I859" s="1">
        <v>44317</v>
      </c>
      <c r="J859">
        <v>10</v>
      </c>
      <c r="K859">
        <v>1</v>
      </c>
      <c r="L859" s="1">
        <v>44228</v>
      </c>
      <c r="M859" s="3">
        <f>IF(Sales[[#This Row],[Sales Amount]] = 0, 0,N859 / F859)</f>
        <v>0</v>
      </c>
      <c r="N859" s="3">
        <v>0</v>
      </c>
      <c r="O859" s="3" t="str" cm="1">
        <f t="array" ref="O859" xml:space="preserve"> _xlfn.SWITCH(Sales[[#This Row],[Subscription Type]],"Basic", "10",,"Premium","10","Business","25","Enterprise","27")</f>
        <v>10</v>
      </c>
      <c r="P859" s="3">
        <f xml:space="preserve"> IF(Sales[[#This Row],[Number of Users]]-Sales[[#This Row],[Licenses Bought]] &gt; 0,Sales[[#This Row],[Number of Users]]-Sales[[#This Row],[Licenses Bought]],0)</f>
        <v>2</v>
      </c>
      <c r="Q859" s="3">
        <f>IF(Sales[[#This Row],[Sales Month]]=MAX(Sales[Sales Month]),Sales[[#This Row],[Upsell $ Per Non-Paying User]]*Sales[[#This Row],[Non-Paying Users]],0)</f>
        <v>0</v>
      </c>
      <c r="R859" s="3" t="str" cm="1">
        <f t="array" ref="R859" xml:space="preserve"> _xlfn.IFS(Sales[[#This Row],[Current Upsell $]]=0," ",Sales[[#This Row],[Current Upsell $]]&gt;=400,"high",Sales[[#This Row],[Current Upsell $]]&gt;=100,"medium",Sales[[#This Row],[Current Upsell $]]&lt;100,"low")</f>
        <v xml:space="preserve"> </v>
      </c>
      <c r="S859" s="3" t="str">
        <f xml:space="preserve"> IF(Sales[[#This Row],[Current Upsell $]]&gt;0,_xlfn.CONCAT(Sales[[#This Row],[Subscription Type]],"  ",Sales[[#This Row],[Upsell Priority]],"  ",TEXT(Sales[[#This Row],[Current Upsell $]],"$#"))," ")</f>
        <v xml:space="preserve"> </v>
      </c>
      <c r="T859" s="3"/>
      <c r="U859" s="1"/>
    </row>
    <row r="860" spans="1:21" x14ac:dyDescent="0.3">
      <c r="A860">
        <v>100076</v>
      </c>
      <c r="B860" t="s">
        <v>3</v>
      </c>
      <c r="F860" s="3">
        <v>0</v>
      </c>
      <c r="G860" s="3">
        <v>2</v>
      </c>
      <c r="H860" s="1">
        <v>44013</v>
      </c>
      <c r="I860" s="1">
        <v>44317</v>
      </c>
      <c r="J860">
        <v>10</v>
      </c>
      <c r="K860">
        <v>1</v>
      </c>
      <c r="L860" s="1">
        <v>44256</v>
      </c>
      <c r="M860" s="3">
        <f>IF(Sales[[#This Row],[Sales Amount]] = 0, 0,N860 / F860)</f>
        <v>0</v>
      </c>
      <c r="N860" s="3">
        <v>0</v>
      </c>
      <c r="O860" s="3" t="str" cm="1">
        <f t="array" ref="O860" xml:space="preserve"> _xlfn.SWITCH(Sales[[#This Row],[Subscription Type]],"Basic", "10",,"Premium","10","Business","25","Enterprise","27")</f>
        <v>10</v>
      </c>
      <c r="P860" s="3">
        <f xml:space="preserve"> IF(Sales[[#This Row],[Number of Users]]-Sales[[#This Row],[Licenses Bought]] &gt; 0,Sales[[#This Row],[Number of Users]]-Sales[[#This Row],[Licenses Bought]],0)</f>
        <v>2</v>
      </c>
      <c r="Q860" s="3">
        <f>IF(Sales[[#This Row],[Sales Month]]=MAX(Sales[Sales Month]),Sales[[#This Row],[Upsell $ Per Non-Paying User]]*Sales[[#This Row],[Non-Paying Users]],0)</f>
        <v>0</v>
      </c>
      <c r="R860" s="3" t="str" cm="1">
        <f t="array" ref="R860" xml:space="preserve"> _xlfn.IFS(Sales[[#This Row],[Current Upsell $]]=0," ",Sales[[#This Row],[Current Upsell $]]&gt;=400,"high",Sales[[#This Row],[Current Upsell $]]&gt;=100,"medium",Sales[[#This Row],[Current Upsell $]]&lt;100,"low")</f>
        <v xml:space="preserve"> </v>
      </c>
      <c r="S860" s="3" t="str">
        <f xml:space="preserve"> IF(Sales[[#This Row],[Current Upsell $]]&gt;0,_xlfn.CONCAT(Sales[[#This Row],[Subscription Type]],"  ",Sales[[#This Row],[Upsell Priority]],"  ",TEXT(Sales[[#This Row],[Current Upsell $]],"$#"))," ")</f>
        <v xml:space="preserve"> </v>
      </c>
      <c r="T860" s="3"/>
      <c r="U860" s="1"/>
    </row>
    <row r="861" spans="1:21" x14ac:dyDescent="0.3">
      <c r="A861">
        <v>100076</v>
      </c>
      <c r="B861" t="s">
        <v>3</v>
      </c>
      <c r="F861" s="3">
        <v>0</v>
      </c>
      <c r="G861" s="3">
        <v>2</v>
      </c>
      <c r="H861" s="1">
        <v>44013</v>
      </c>
      <c r="I861" s="1">
        <v>44317</v>
      </c>
      <c r="J861">
        <v>10</v>
      </c>
      <c r="K861">
        <v>1</v>
      </c>
      <c r="L861" s="1">
        <v>44287</v>
      </c>
      <c r="M861" s="3">
        <f>IF(Sales[[#This Row],[Sales Amount]] = 0, 0,N861 / F861)</f>
        <v>0</v>
      </c>
      <c r="N861" s="3">
        <v>0</v>
      </c>
      <c r="O861" s="3" t="str" cm="1">
        <f t="array" ref="O861" xml:space="preserve"> _xlfn.SWITCH(Sales[[#This Row],[Subscription Type]],"Basic", "10",,"Premium","10","Business","25","Enterprise","27")</f>
        <v>10</v>
      </c>
      <c r="P861" s="3">
        <f xml:space="preserve"> IF(Sales[[#This Row],[Number of Users]]-Sales[[#This Row],[Licenses Bought]] &gt; 0,Sales[[#This Row],[Number of Users]]-Sales[[#This Row],[Licenses Bought]],0)</f>
        <v>2</v>
      </c>
      <c r="Q861" s="3">
        <f>IF(Sales[[#This Row],[Sales Month]]=MAX(Sales[Sales Month]),Sales[[#This Row],[Upsell $ Per Non-Paying User]]*Sales[[#This Row],[Non-Paying Users]],0)</f>
        <v>0</v>
      </c>
      <c r="R861" s="3" t="str" cm="1">
        <f t="array" ref="R861" xml:space="preserve"> _xlfn.IFS(Sales[[#This Row],[Current Upsell $]]=0," ",Sales[[#This Row],[Current Upsell $]]&gt;=400,"high",Sales[[#This Row],[Current Upsell $]]&gt;=100,"medium",Sales[[#This Row],[Current Upsell $]]&lt;100,"low")</f>
        <v xml:space="preserve"> </v>
      </c>
      <c r="S861" s="3" t="str">
        <f xml:space="preserve"> IF(Sales[[#This Row],[Current Upsell $]]&gt;0,_xlfn.CONCAT(Sales[[#This Row],[Subscription Type]],"  ",Sales[[#This Row],[Upsell Priority]],"  ",TEXT(Sales[[#This Row],[Current Upsell $]],"$#"))," ")</f>
        <v xml:space="preserve"> </v>
      </c>
      <c r="T861" s="3"/>
      <c r="U861" s="1"/>
    </row>
    <row r="862" spans="1:21" x14ac:dyDescent="0.3">
      <c r="A862">
        <v>100076</v>
      </c>
      <c r="B862" t="s">
        <v>3</v>
      </c>
      <c r="F862" s="3">
        <v>0</v>
      </c>
      <c r="G862" s="3">
        <v>2</v>
      </c>
      <c r="H862" s="1">
        <v>44013</v>
      </c>
      <c r="I862" s="1">
        <v>44317</v>
      </c>
      <c r="J862">
        <v>10</v>
      </c>
      <c r="K862">
        <v>1</v>
      </c>
      <c r="L862" s="1">
        <v>44317</v>
      </c>
      <c r="M862" s="3">
        <f>IF(Sales[[#This Row],[Sales Amount]] = 0, 0,N862 / F862)</f>
        <v>0</v>
      </c>
      <c r="N862" s="3">
        <v>0</v>
      </c>
      <c r="O862" s="3" t="str" cm="1">
        <f t="array" ref="O862" xml:space="preserve"> _xlfn.SWITCH(Sales[[#This Row],[Subscription Type]],"Basic", "10",,"Premium","10","Business","25","Enterprise","27")</f>
        <v>10</v>
      </c>
      <c r="P862" s="3">
        <f xml:space="preserve"> IF(Sales[[#This Row],[Number of Users]]-Sales[[#This Row],[Licenses Bought]] &gt; 0,Sales[[#This Row],[Number of Users]]-Sales[[#This Row],[Licenses Bought]],0)</f>
        <v>2</v>
      </c>
      <c r="Q862" s="3">
        <f>IF(Sales[[#This Row],[Sales Month]]=MAX(Sales[Sales Month]),Sales[[#This Row],[Upsell $ Per Non-Paying User]]*Sales[[#This Row],[Non-Paying Users]],0)</f>
        <v>0</v>
      </c>
      <c r="R862" s="3" t="str" cm="1">
        <f t="array" ref="R862" xml:space="preserve"> _xlfn.IFS(Sales[[#This Row],[Current Upsell $]]=0," ",Sales[[#This Row],[Current Upsell $]]&gt;=400,"high",Sales[[#This Row],[Current Upsell $]]&gt;=100,"medium",Sales[[#This Row],[Current Upsell $]]&lt;100,"low")</f>
        <v xml:space="preserve"> </v>
      </c>
      <c r="S862" s="3" t="str">
        <f xml:space="preserve"> IF(Sales[[#This Row],[Current Upsell $]]&gt;0,_xlfn.CONCAT(Sales[[#This Row],[Subscription Type]],"  ",Sales[[#This Row],[Upsell Priority]],"  ",TEXT(Sales[[#This Row],[Current Upsell $]],"$#"))," ")</f>
        <v xml:space="preserve"> </v>
      </c>
      <c r="T862" s="3"/>
      <c r="U862" s="1"/>
    </row>
    <row r="863" spans="1:21" x14ac:dyDescent="0.3">
      <c r="A863">
        <v>100077</v>
      </c>
      <c r="B863" t="s">
        <v>3</v>
      </c>
      <c r="F863" s="3">
        <v>0</v>
      </c>
      <c r="G863" s="3">
        <v>2</v>
      </c>
      <c r="H863" s="1">
        <v>44013</v>
      </c>
      <c r="I863" s="1">
        <v>44317</v>
      </c>
      <c r="J863">
        <v>10</v>
      </c>
      <c r="K863">
        <v>1</v>
      </c>
      <c r="L863" s="1">
        <v>44013</v>
      </c>
      <c r="M863" s="3">
        <f>IF(Sales[[#This Row],[Sales Amount]] = 0, 0,N863 / F863)</f>
        <v>0</v>
      </c>
      <c r="N863" s="3">
        <v>0</v>
      </c>
      <c r="O863" s="3" t="str" cm="1">
        <f t="array" ref="O863" xml:space="preserve"> _xlfn.SWITCH(Sales[[#This Row],[Subscription Type]],"Basic", "10",,"Premium","10","Business","25","Enterprise","27")</f>
        <v>10</v>
      </c>
      <c r="P863" s="3">
        <f xml:space="preserve"> IF(Sales[[#This Row],[Number of Users]]-Sales[[#This Row],[Licenses Bought]] &gt; 0,Sales[[#This Row],[Number of Users]]-Sales[[#This Row],[Licenses Bought]],0)</f>
        <v>2</v>
      </c>
      <c r="Q863" s="3">
        <f>IF(Sales[[#This Row],[Sales Month]]=MAX(Sales[Sales Month]),Sales[[#This Row],[Upsell $ Per Non-Paying User]]*Sales[[#This Row],[Non-Paying Users]],0)</f>
        <v>0</v>
      </c>
      <c r="R863" s="3" t="str" cm="1">
        <f t="array" ref="R863" xml:space="preserve"> _xlfn.IFS(Sales[[#This Row],[Current Upsell $]]=0," ",Sales[[#This Row],[Current Upsell $]]&gt;=400,"high",Sales[[#This Row],[Current Upsell $]]&gt;=100,"medium",Sales[[#This Row],[Current Upsell $]]&lt;100,"low")</f>
        <v xml:space="preserve"> </v>
      </c>
      <c r="S863" s="3" t="str">
        <f xml:space="preserve"> IF(Sales[[#This Row],[Current Upsell $]]&gt;0,_xlfn.CONCAT(Sales[[#This Row],[Subscription Type]],"  ",Sales[[#This Row],[Upsell Priority]],"  ",TEXT(Sales[[#This Row],[Current Upsell $]],"$#"))," ")</f>
        <v xml:space="preserve"> </v>
      </c>
      <c r="T863" s="3"/>
      <c r="U863" s="1"/>
    </row>
    <row r="864" spans="1:21" x14ac:dyDescent="0.3">
      <c r="A864">
        <v>100077</v>
      </c>
      <c r="B864" t="s">
        <v>3</v>
      </c>
      <c r="F864" s="3">
        <v>0</v>
      </c>
      <c r="G864" s="3">
        <v>2</v>
      </c>
      <c r="H864" s="1">
        <v>44013</v>
      </c>
      <c r="I864" s="1">
        <v>44317</v>
      </c>
      <c r="J864">
        <v>10</v>
      </c>
      <c r="K864">
        <v>1</v>
      </c>
      <c r="L864" s="1">
        <v>44044</v>
      </c>
      <c r="M864" s="3">
        <f>IF(Sales[[#This Row],[Sales Amount]] = 0, 0,N864 / F864)</f>
        <v>0</v>
      </c>
      <c r="N864" s="3">
        <v>0</v>
      </c>
      <c r="O864" s="3" t="str" cm="1">
        <f t="array" ref="O864" xml:space="preserve"> _xlfn.SWITCH(Sales[[#This Row],[Subscription Type]],"Basic", "10",,"Premium","10","Business","25","Enterprise","27")</f>
        <v>10</v>
      </c>
      <c r="P864" s="3">
        <f xml:space="preserve"> IF(Sales[[#This Row],[Number of Users]]-Sales[[#This Row],[Licenses Bought]] &gt; 0,Sales[[#This Row],[Number of Users]]-Sales[[#This Row],[Licenses Bought]],0)</f>
        <v>2</v>
      </c>
      <c r="Q864" s="3">
        <f>IF(Sales[[#This Row],[Sales Month]]=MAX(Sales[Sales Month]),Sales[[#This Row],[Upsell $ Per Non-Paying User]]*Sales[[#This Row],[Non-Paying Users]],0)</f>
        <v>0</v>
      </c>
      <c r="R864" s="3" t="str" cm="1">
        <f t="array" ref="R864" xml:space="preserve"> _xlfn.IFS(Sales[[#This Row],[Current Upsell $]]=0," ",Sales[[#This Row],[Current Upsell $]]&gt;=400,"high",Sales[[#This Row],[Current Upsell $]]&gt;=100,"medium",Sales[[#This Row],[Current Upsell $]]&lt;100,"low")</f>
        <v xml:space="preserve"> </v>
      </c>
      <c r="S864" s="3" t="str">
        <f xml:space="preserve"> IF(Sales[[#This Row],[Current Upsell $]]&gt;0,_xlfn.CONCAT(Sales[[#This Row],[Subscription Type]],"  ",Sales[[#This Row],[Upsell Priority]],"  ",TEXT(Sales[[#This Row],[Current Upsell $]],"$#"))," ")</f>
        <v xml:space="preserve"> </v>
      </c>
      <c r="T864" s="3"/>
      <c r="U864" s="1"/>
    </row>
    <row r="865" spans="1:21" x14ac:dyDescent="0.3">
      <c r="A865">
        <v>100077</v>
      </c>
      <c r="B865" t="s">
        <v>3</v>
      </c>
      <c r="F865" s="3">
        <v>0</v>
      </c>
      <c r="G865" s="3">
        <v>2</v>
      </c>
      <c r="H865" s="1">
        <v>44013</v>
      </c>
      <c r="I865" s="1">
        <v>44317</v>
      </c>
      <c r="J865">
        <v>10</v>
      </c>
      <c r="K865">
        <v>1</v>
      </c>
      <c r="L865" s="1">
        <v>44075</v>
      </c>
      <c r="M865" s="3">
        <f>IF(Sales[[#This Row],[Sales Amount]] = 0, 0,N865 / F865)</f>
        <v>0</v>
      </c>
      <c r="N865" s="3">
        <v>0</v>
      </c>
      <c r="O865" s="3" t="str" cm="1">
        <f t="array" ref="O865" xml:space="preserve"> _xlfn.SWITCH(Sales[[#This Row],[Subscription Type]],"Basic", "10",,"Premium","10","Business","25","Enterprise","27")</f>
        <v>10</v>
      </c>
      <c r="P865" s="3">
        <f xml:space="preserve"> IF(Sales[[#This Row],[Number of Users]]-Sales[[#This Row],[Licenses Bought]] &gt; 0,Sales[[#This Row],[Number of Users]]-Sales[[#This Row],[Licenses Bought]],0)</f>
        <v>2</v>
      </c>
      <c r="Q865" s="3">
        <f>IF(Sales[[#This Row],[Sales Month]]=MAX(Sales[Sales Month]),Sales[[#This Row],[Upsell $ Per Non-Paying User]]*Sales[[#This Row],[Non-Paying Users]],0)</f>
        <v>0</v>
      </c>
      <c r="R865" s="3" t="str" cm="1">
        <f t="array" ref="R865" xml:space="preserve"> _xlfn.IFS(Sales[[#This Row],[Current Upsell $]]=0," ",Sales[[#This Row],[Current Upsell $]]&gt;=400,"high",Sales[[#This Row],[Current Upsell $]]&gt;=100,"medium",Sales[[#This Row],[Current Upsell $]]&lt;100,"low")</f>
        <v xml:space="preserve"> </v>
      </c>
      <c r="S865" s="3" t="str">
        <f xml:space="preserve"> IF(Sales[[#This Row],[Current Upsell $]]&gt;0,_xlfn.CONCAT(Sales[[#This Row],[Subscription Type]],"  ",Sales[[#This Row],[Upsell Priority]],"  ",TEXT(Sales[[#This Row],[Current Upsell $]],"$#"))," ")</f>
        <v xml:space="preserve"> </v>
      </c>
      <c r="T865" s="3"/>
      <c r="U865" s="1"/>
    </row>
    <row r="866" spans="1:21" x14ac:dyDescent="0.3">
      <c r="A866">
        <v>100077</v>
      </c>
      <c r="B866" t="s">
        <v>3</v>
      </c>
      <c r="F866" s="3">
        <v>0</v>
      </c>
      <c r="G866" s="3">
        <v>2</v>
      </c>
      <c r="H866" s="1">
        <v>44013</v>
      </c>
      <c r="I866" s="1">
        <v>44317</v>
      </c>
      <c r="J866">
        <v>10</v>
      </c>
      <c r="K866">
        <v>1</v>
      </c>
      <c r="L866" s="1">
        <v>44105</v>
      </c>
      <c r="M866" s="3">
        <f>IF(Sales[[#This Row],[Sales Amount]] = 0, 0,N866 / F866)</f>
        <v>0</v>
      </c>
      <c r="N866" s="3">
        <v>0</v>
      </c>
      <c r="O866" s="3" t="str" cm="1">
        <f t="array" ref="O866" xml:space="preserve"> _xlfn.SWITCH(Sales[[#This Row],[Subscription Type]],"Basic", "10",,"Premium","10","Business","25","Enterprise","27")</f>
        <v>10</v>
      </c>
      <c r="P866" s="3">
        <f xml:space="preserve"> IF(Sales[[#This Row],[Number of Users]]-Sales[[#This Row],[Licenses Bought]] &gt; 0,Sales[[#This Row],[Number of Users]]-Sales[[#This Row],[Licenses Bought]],0)</f>
        <v>2</v>
      </c>
      <c r="Q866" s="3">
        <f>IF(Sales[[#This Row],[Sales Month]]=MAX(Sales[Sales Month]),Sales[[#This Row],[Upsell $ Per Non-Paying User]]*Sales[[#This Row],[Non-Paying Users]],0)</f>
        <v>0</v>
      </c>
      <c r="R866" s="3" t="str" cm="1">
        <f t="array" ref="R866" xml:space="preserve"> _xlfn.IFS(Sales[[#This Row],[Current Upsell $]]=0," ",Sales[[#This Row],[Current Upsell $]]&gt;=400,"high",Sales[[#This Row],[Current Upsell $]]&gt;=100,"medium",Sales[[#This Row],[Current Upsell $]]&lt;100,"low")</f>
        <v xml:space="preserve"> </v>
      </c>
      <c r="S866" s="3" t="str">
        <f xml:space="preserve"> IF(Sales[[#This Row],[Current Upsell $]]&gt;0,_xlfn.CONCAT(Sales[[#This Row],[Subscription Type]],"  ",Sales[[#This Row],[Upsell Priority]],"  ",TEXT(Sales[[#This Row],[Current Upsell $]],"$#"))," ")</f>
        <v xml:space="preserve"> </v>
      </c>
      <c r="T866" s="3"/>
      <c r="U866" s="1"/>
    </row>
    <row r="867" spans="1:21" x14ac:dyDescent="0.3">
      <c r="A867">
        <v>100077</v>
      </c>
      <c r="B867" t="s">
        <v>3</v>
      </c>
      <c r="F867" s="3">
        <v>0</v>
      </c>
      <c r="G867" s="3">
        <v>2</v>
      </c>
      <c r="H867" s="1">
        <v>44013</v>
      </c>
      <c r="I867" s="1">
        <v>44317</v>
      </c>
      <c r="J867">
        <v>10</v>
      </c>
      <c r="K867">
        <v>1</v>
      </c>
      <c r="L867" s="1">
        <v>44136</v>
      </c>
      <c r="M867" s="3">
        <f>IF(Sales[[#This Row],[Sales Amount]] = 0, 0,N867 / F867)</f>
        <v>0</v>
      </c>
      <c r="N867" s="3">
        <v>0</v>
      </c>
      <c r="O867" s="3" t="str" cm="1">
        <f t="array" ref="O867" xml:space="preserve"> _xlfn.SWITCH(Sales[[#This Row],[Subscription Type]],"Basic", "10",,"Premium","10","Business","25","Enterprise","27")</f>
        <v>10</v>
      </c>
      <c r="P867" s="3">
        <f xml:space="preserve"> IF(Sales[[#This Row],[Number of Users]]-Sales[[#This Row],[Licenses Bought]] &gt; 0,Sales[[#This Row],[Number of Users]]-Sales[[#This Row],[Licenses Bought]],0)</f>
        <v>2</v>
      </c>
      <c r="Q867" s="3">
        <f>IF(Sales[[#This Row],[Sales Month]]=MAX(Sales[Sales Month]),Sales[[#This Row],[Upsell $ Per Non-Paying User]]*Sales[[#This Row],[Non-Paying Users]],0)</f>
        <v>0</v>
      </c>
      <c r="R867" s="3" t="str" cm="1">
        <f t="array" ref="R867" xml:space="preserve"> _xlfn.IFS(Sales[[#This Row],[Current Upsell $]]=0," ",Sales[[#This Row],[Current Upsell $]]&gt;=400,"high",Sales[[#This Row],[Current Upsell $]]&gt;=100,"medium",Sales[[#This Row],[Current Upsell $]]&lt;100,"low")</f>
        <v xml:space="preserve"> </v>
      </c>
      <c r="S867" s="3" t="str">
        <f xml:space="preserve"> IF(Sales[[#This Row],[Current Upsell $]]&gt;0,_xlfn.CONCAT(Sales[[#This Row],[Subscription Type]],"  ",Sales[[#This Row],[Upsell Priority]],"  ",TEXT(Sales[[#This Row],[Current Upsell $]],"$#"))," ")</f>
        <v xml:space="preserve"> </v>
      </c>
      <c r="T867" s="3"/>
      <c r="U867" s="1"/>
    </row>
    <row r="868" spans="1:21" x14ac:dyDescent="0.3">
      <c r="A868">
        <v>100077</v>
      </c>
      <c r="B868" t="s">
        <v>3</v>
      </c>
      <c r="F868" s="3">
        <v>0</v>
      </c>
      <c r="G868" s="3">
        <v>2</v>
      </c>
      <c r="H868" s="1">
        <v>44013</v>
      </c>
      <c r="I868" s="1">
        <v>44317</v>
      </c>
      <c r="J868">
        <v>10</v>
      </c>
      <c r="K868">
        <v>1</v>
      </c>
      <c r="L868" s="1">
        <v>44166</v>
      </c>
      <c r="M868" s="3">
        <f>IF(Sales[[#This Row],[Sales Amount]] = 0, 0,N868 / F868)</f>
        <v>0</v>
      </c>
      <c r="N868" s="3">
        <v>0</v>
      </c>
      <c r="O868" s="3" t="str" cm="1">
        <f t="array" ref="O868" xml:space="preserve"> _xlfn.SWITCH(Sales[[#This Row],[Subscription Type]],"Basic", "10",,"Premium","10","Business","25","Enterprise","27")</f>
        <v>10</v>
      </c>
      <c r="P868" s="3">
        <f xml:space="preserve"> IF(Sales[[#This Row],[Number of Users]]-Sales[[#This Row],[Licenses Bought]] &gt; 0,Sales[[#This Row],[Number of Users]]-Sales[[#This Row],[Licenses Bought]],0)</f>
        <v>2</v>
      </c>
      <c r="Q868" s="3">
        <f>IF(Sales[[#This Row],[Sales Month]]=MAX(Sales[Sales Month]),Sales[[#This Row],[Upsell $ Per Non-Paying User]]*Sales[[#This Row],[Non-Paying Users]],0)</f>
        <v>0</v>
      </c>
      <c r="R868" s="3" t="str" cm="1">
        <f t="array" ref="R868" xml:space="preserve"> _xlfn.IFS(Sales[[#This Row],[Current Upsell $]]=0," ",Sales[[#This Row],[Current Upsell $]]&gt;=400,"high",Sales[[#This Row],[Current Upsell $]]&gt;=100,"medium",Sales[[#This Row],[Current Upsell $]]&lt;100,"low")</f>
        <v xml:space="preserve"> </v>
      </c>
      <c r="S868" s="3" t="str">
        <f xml:space="preserve"> IF(Sales[[#This Row],[Current Upsell $]]&gt;0,_xlfn.CONCAT(Sales[[#This Row],[Subscription Type]],"  ",Sales[[#This Row],[Upsell Priority]],"  ",TEXT(Sales[[#This Row],[Current Upsell $]],"$#"))," ")</f>
        <v xml:space="preserve"> </v>
      </c>
      <c r="T868" s="3"/>
      <c r="U868" s="1"/>
    </row>
    <row r="869" spans="1:21" x14ac:dyDescent="0.3">
      <c r="A869">
        <v>100077</v>
      </c>
      <c r="B869" t="s">
        <v>3</v>
      </c>
      <c r="F869" s="3">
        <v>0</v>
      </c>
      <c r="G869" s="3">
        <v>2</v>
      </c>
      <c r="H869" s="1">
        <v>44013</v>
      </c>
      <c r="I869" s="1">
        <v>44317</v>
      </c>
      <c r="J869">
        <v>10</v>
      </c>
      <c r="K869">
        <v>1</v>
      </c>
      <c r="L869" s="1">
        <v>44197</v>
      </c>
      <c r="M869" s="3">
        <f>IF(Sales[[#This Row],[Sales Amount]] = 0, 0,N869 / F869)</f>
        <v>0</v>
      </c>
      <c r="N869" s="3">
        <v>0</v>
      </c>
      <c r="O869" s="3" t="str" cm="1">
        <f t="array" ref="O869" xml:space="preserve"> _xlfn.SWITCH(Sales[[#This Row],[Subscription Type]],"Basic", "10",,"Premium","10","Business","25","Enterprise","27")</f>
        <v>10</v>
      </c>
      <c r="P869" s="3">
        <f xml:space="preserve"> IF(Sales[[#This Row],[Number of Users]]-Sales[[#This Row],[Licenses Bought]] &gt; 0,Sales[[#This Row],[Number of Users]]-Sales[[#This Row],[Licenses Bought]],0)</f>
        <v>2</v>
      </c>
      <c r="Q869" s="3">
        <f>IF(Sales[[#This Row],[Sales Month]]=MAX(Sales[Sales Month]),Sales[[#This Row],[Upsell $ Per Non-Paying User]]*Sales[[#This Row],[Non-Paying Users]],0)</f>
        <v>0</v>
      </c>
      <c r="R869" s="3" t="str" cm="1">
        <f t="array" ref="R869" xml:space="preserve"> _xlfn.IFS(Sales[[#This Row],[Current Upsell $]]=0," ",Sales[[#This Row],[Current Upsell $]]&gt;=400,"high",Sales[[#This Row],[Current Upsell $]]&gt;=100,"medium",Sales[[#This Row],[Current Upsell $]]&lt;100,"low")</f>
        <v xml:space="preserve"> </v>
      </c>
      <c r="S869" s="3" t="str">
        <f xml:space="preserve"> IF(Sales[[#This Row],[Current Upsell $]]&gt;0,_xlfn.CONCAT(Sales[[#This Row],[Subscription Type]],"  ",Sales[[#This Row],[Upsell Priority]],"  ",TEXT(Sales[[#This Row],[Current Upsell $]],"$#"))," ")</f>
        <v xml:space="preserve"> </v>
      </c>
      <c r="T869" s="3"/>
      <c r="U869" s="1"/>
    </row>
    <row r="870" spans="1:21" x14ac:dyDescent="0.3">
      <c r="A870">
        <v>100077</v>
      </c>
      <c r="B870" t="s">
        <v>3</v>
      </c>
      <c r="F870" s="3">
        <v>0</v>
      </c>
      <c r="G870" s="3">
        <v>2</v>
      </c>
      <c r="H870" s="1">
        <v>44013</v>
      </c>
      <c r="I870" s="1">
        <v>44317</v>
      </c>
      <c r="J870">
        <v>10</v>
      </c>
      <c r="K870">
        <v>1</v>
      </c>
      <c r="L870" s="1">
        <v>44228</v>
      </c>
      <c r="M870" s="3">
        <f>IF(Sales[[#This Row],[Sales Amount]] = 0, 0,N870 / F870)</f>
        <v>0</v>
      </c>
      <c r="N870" s="3">
        <v>0</v>
      </c>
      <c r="O870" s="3" t="str" cm="1">
        <f t="array" ref="O870" xml:space="preserve"> _xlfn.SWITCH(Sales[[#This Row],[Subscription Type]],"Basic", "10",,"Premium","10","Business","25","Enterprise","27")</f>
        <v>10</v>
      </c>
      <c r="P870" s="3">
        <f xml:space="preserve"> IF(Sales[[#This Row],[Number of Users]]-Sales[[#This Row],[Licenses Bought]] &gt; 0,Sales[[#This Row],[Number of Users]]-Sales[[#This Row],[Licenses Bought]],0)</f>
        <v>2</v>
      </c>
      <c r="Q870" s="3">
        <f>IF(Sales[[#This Row],[Sales Month]]=MAX(Sales[Sales Month]),Sales[[#This Row],[Upsell $ Per Non-Paying User]]*Sales[[#This Row],[Non-Paying Users]],0)</f>
        <v>0</v>
      </c>
      <c r="R870" s="3" t="str" cm="1">
        <f t="array" ref="R870" xml:space="preserve"> _xlfn.IFS(Sales[[#This Row],[Current Upsell $]]=0," ",Sales[[#This Row],[Current Upsell $]]&gt;=400,"high",Sales[[#This Row],[Current Upsell $]]&gt;=100,"medium",Sales[[#This Row],[Current Upsell $]]&lt;100,"low")</f>
        <v xml:space="preserve"> </v>
      </c>
      <c r="S870" s="3" t="str">
        <f xml:space="preserve"> IF(Sales[[#This Row],[Current Upsell $]]&gt;0,_xlfn.CONCAT(Sales[[#This Row],[Subscription Type]],"  ",Sales[[#This Row],[Upsell Priority]],"  ",TEXT(Sales[[#This Row],[Current Upsell $]],"$#"))," ")</f>
        <v xml:space="preserve"> </v>
      </c>
      <c r="T870" s="3"/>
      <c r="U870" s="1"/>
    </row>
    <row r="871" spans="1:21" x14ac:dyDescent="0.3">
      <c r="A871">
        <v>100077</v>
      </c>
      <c r="B871" t="s">
        <v>3</v>
      </c>
      <c r="F871" s="3">
        <v>0</v>
      </c>
      <c r="G871" s="3">
        <v>2</v>
      </c>
      <c r="H871" s="1">
        <v>44013</v>
      </c>
      <c r="I871" s="1">
        <v>44317</v>
      </c>
      <c r="J871">
        <v>10</v>
      </c>
      <c r="K871">
        <v>1</v>
      </c>
      <c r="L871" s="1">
        <v>44256</v>
      </c>
      <c r="M871" s="3">
        <f>IF(Sales[[#This Row],[Sales Amount]] = 0, 0,N871 / F871)</f>
        <v>0</v>
      </c>
      <c r="N871" s="3">
        <v>0</v>
      </c>
      <c r="O871" s="3" t="str" cm="1">
        <f t="array" ref="O871" xml:space="preserve"> _xlfn.SWITCH(Sales[[#This Row],[Subscription Type]],"Basic", "10",,"Premium","10","Business","25","Enterprise","27")</f>
        <v>10</v>
      </c>
      <c r="P871" s="3">
        <f xml:space="preserve"> IF(Sales[[#This Row],[Number of Users]]-Sales[[#This Row],[Licenses Bought]] &gt; 0,Sales[[#This Row],[Number of Users]]-Sales[[#This Row],[Licenses Bought]],0)</f>
        <v>2</v>
      </c>
      <c r="Q871" s="3">
        <f>IF(Sales[[#This Row],[Sales Month]]=MAX(Sales[Sales Month]),Sales[[#This Row],[Upsell $ Per Non-Paying User]]*Sales[[#This Row],[Non-Paying Users]],0)</f>
        <v>0</v>
      </c>
      <c r="R871" s="3" t="str" cm="1">
        <f t="array" ref="R871" xml:space="preserve"> _xlfn.IFS(Sales[[#This Row],[Current Upsell $]]=0," ",Sales[[#This Row],[Current Upsell $]]&gt;=400,"high",Sales[[#This Row],[Current Upsell $]]&gt;=100,"medium",Sales[[#This Row],[Current Upsell $]]&lt;100,"low")</f>
        <v xml:space="preserve"> </v>
      </c>
      <c r="S871" s="3" t="str">
        <f xml:space="preserve"> IF(Sales[[#This Row],[Current Upsell $]]&gt;0,_xlfn.CONCAT(Sales[[#This Row],[Subscription Type]],"  ",Sales[[#This Row],[Upsell Priority]],"  ",TEXT(Sales[[#This Row],[Current Upsell $]],"$#"))," ")</f>
        <v xml:space="preserve"> </v>
      </c>
      <c r="T871" s="3"/>
      <c r="U871" s="1"/>
    </row>
    <row r="872" spans="1:21" x14ac:dyDescent="0.3">
      <c r="A872">
        <v>100077</v>
      </c>
      <c r="B872" t="s">
        <v>3</v>
      </c>
      <c r="F872" s="3">
        <v>0</v>
      </c>
      <c r="G872" s="3">
        <v>1</v>
      </c>
      <c r="H872" s="1">
        <v>44013</v>
      </c>
      <c r="I872" s="1">
        <v>44317</v>
      </c>
      <c r="J872">
        <v>10</v>
      </c>
      <c r="K872">
        <v>1</v>
      </c>
      <c r="L872" s="1">
        <v>44287</v>
      </c>
      <c r="M872" s="3">
        <f>IF(Sales[[#This Row],[Sales Amount]] = 0, 0,N872 / F872)</f>
        <v>0</v>
      </c>
      <c r="N872" s="3">
        <v>0</v>
      </c>
      <c r="O872" s="3" t="str" cm="1">
        <f t="array" ref="O872" xml:space="preserve"> _xlfn.SWITCH(Sales[[#This Row],[Subscription Type]],"Basic", "10",,"Premium","10","Business","25","Enterprise","27")</f>
        <v>10</v>
      </c>
      <c r="P872" s="3">
        <f xml:space="preserve"> IF(Sales[[#This Row],[Number of Users]]-Sales[[#This Row],[Licenses Bought]] &gt; 0,Sales[[#This Row],[Number of Users]]-Sales[[#This Row],[Licenses Bought]],0)</f>
        <v>1</v>
      </c>
      <c r="Q872" s="3">
        <f>IF(Sales[[#This Row],[Sales Month]]=MAX(Sales[Sales Month]),Sales[[#This Row],[Upsell $ Per Non-Paying User]]*Sales[[#This Row],[Non-Paying Users]],0)</f>
        <v>0</v>
      </c>
      <c r="R872" s="3" t="str" cm="1">
        <f t="array" ref="R872" xml:space="preserve"> _xlfn.IFS(Sales[[#This Row],[Current Upsell $]]=0," ",Sales[[#This Row],[Current Upsell $]]&gt;=400,"high",Sales[[#This Row],[Current Upsell $]]&gt;=100,"medium",Sales[[#This Row],[Current Upsell $]]&lt;100,"low")</f>
        <v xml:space="preserve"> </v>
      </c>
      <c r="S872" s="3" t="str">
        <f xml:space="preserve"> IF(Sales[[#This Row],[Current Upsell $]]&gt;0,_xlfn.CONCAT(Sales[[#This Row],[Subscription Type]],"  ",Sales[[#This Row],[Upsell Priority]],"  ",TEXT(Sales[[#This Row],[Current Upsell $]],"$#"))," ")</f>
        <v xml:space="preserve"> </v>
      </c>
      <c r="T872" s="3"/>
      <c r="U872" s="1"/>
    </row>
    <row r="873" spans="1:21" x14ac:dyDescent="0.3">
      <c r="A873">
        <v>100077</v>
      </c>
      <c r="B873" t="s">
        <v>3</v>
      </c>
      <c r="F873" s="3">
        <v>0</v>
      </c>
      <c r="G873" s="3">
        <v>1</v>
      </c>
      <c r="H873" s="1">
        <v>44013</v>
      </c>
      <c r="I873" s="1">
        <v>44317</v>
      </c>
      <c r="J873">
        <v>10</v>
      </c>
      <c r="K873">
        <v>1</v>
      </c>
      <c r="L873" s="1">
        <v>44317</v>
      </c>
      <c r="M873" s="3">
        <f>IF(Sales[[#This Row],[Sales Amount]] = 0, 0,N873 / F873)</f>
        <v>0</v>
      </c>
      <c r="N873" s="3">
        <v>0</v>
      </c>
      <c r="O873" s="3" t="str" cm="1">
        <f t="array" ref="O873" xml:space="preserve"> _xlfn.SWITCH(Sales[[#This Row],[Subscription Type]],"Basic", "10",,"Premium","10","Business","25","Enterprise","27")</f>
        <v>10</v>
      </c>
      <c r="P873" s="3">
        <f xml:space="preserve"> IF(Sales[[#This Row],[Number of Users]]-Sales[[#This Row],[Licenses Bought]] &gt; 0,Sales[[#This Row],[Number of Users]]-Sales[[#This Row],[Licenses Bought]],0)</f>
        <v>1</v>
      </c>
      <c r="Q873" s="3">
        <f>IF(Sales[[#This Row],[Sales Month]]=MAX(Sales[Sales Month]),Sales[[#This Row],[Upsell $ Per Non-Paying User]]*Sales[[#This Row],[Non-Paying Users]],0)</f>
        <v>0</v>
      </c>
      <c r="R873" s="3" t="str" cm="1">
        <f t="array" ref="R873" xml:space="preserve"> _xlfn.IFS(Sales[[#This Row],[Current Upsell $]]=0," ",Sales[[#This Row],[Current Upsell $]]&gt;=400,"high",Sales[[#This Row],[Current Upsell $]]&gt;=100,"medium",Sales[[#This Row],[Current Upsell $]]&lt;100,"low")</f>
        <v xml:space="preserve"> </v>
      </c>
      <c r="S873" s="3" t="str">
        <f xml:space="preserve"> IF(Sales[[#This Row],[Current Upsell $]]&gt;0,_xlfn.CONCAT(Sales[[#This Row],[Subscription Type]],"  ",Sales[[#This Row],[Upsell Priority]],"  ",TEXT(Sales[[#This Row],[Current Upsell $]],"$#"))," ")</f>
        <v xml:space="preserve"> </v>
      </c>
      <c r="T873" s="3"/>
      <c r="U873" s="1"/>
    </row>
    <row r="874" spans="1:21" x14ac:dyDescent="0.3">
      <c r="A874">
        <v>100078</v>
      </c>
      <c r="B874" t="s">
        <v>3</v>
      </c>
      <c r="F874" s="3">
        <v>0</v>
      </c>
      <c r="G874" s="3">
        <v>2</v>
      </c>
      <c r="H874" s="1">
        <v>44013</v>
      </c>
      <c r="I874" s="1">
        <v>44075</v>
      </c>
      <c r="J874">
        <v>2</v>
      </c>
      <c r="K874">
        <v>9</v>
      </c>
      <c r="L874" s="1">
        <v>44013</v>
      </c>
      <c r="M874" s="3">
        <f>IF(Sales[[#This Row],[Sales Amount]] = 0, 0,N874 / F874)</f>
        <v>0</v>
      </c>
      <c r="N874" s="3">
        <v>0</v>
      </c>
      <c r="O874" s="3" t="str" cm="1">
        <f t="array" ref="O874" xml:space="preserve"> _xlfn.SWITCH(Sales[[#This Row],[Subscription Type]],"Basic", "10",,"Premium","10","Business","25","Enterprise","27")</f>
        <v>10</v>
      </c>
      <c r="P874" s="3">
        <f xml:space="preserve"> IF(Sales[[#This Row],[Number of Users]]-Sales[[#This Row],[Licenses Bought]] &gt; 0,Sales[[#This Row],[Number of Users]]-Sales[[#This Row],[Licenses Bought]],0)</f>
        <v>2</v>
      </c>
      <c r="Q874" s="3">
        <f>IF(Sales[[#This Row],[Sales Month]]=MAX(Sales[Sales Month]),Sales[[#This Row],[Upsell $ Per Non-Paying User]]*Sales[[#This Row],[Non-Paying Users]],0)</f>
        <v>0</v>
      </c>
      <c r="R874" s="3" t="str" cm="1">
        <f t="array" ref="R874" xml:space="preserve"> _xlfn.IFS(Sales[[#This Row],[Current Upsell $]]=0," ",Sales[[#This Row],[Current Upsell $]]&gt;=400,"high",Sales[[#This Row],[Current Upsell $]]&gt;=100,"medium",Sales[[#This Row],[Current Upsell $]]&lt;100,"low")</f>
        <v xml:space="preserve"> </v>
      </c>
      <c r="S874" s="3" t="str">
        <f xml:space="preserve"> IF(Sales[[#This Row],[Current Upsell $]]&gt;0,_xlfn.CONCAT(Sales[[#This Row],[Subscription Type]],"  ",Sales[[#This Row],[Upsell Priority]],"  ",TEXT(Sales[[#This Row],[Current Upsell $]],"$#"))," ")</f>
        <v xml:space="preserve"> </v>
      </c>
      <c r="T874" s="3"/>
      <c r="U874" s="1"/>
    </row>
    <row r="875" spans="1:21" x14ac:dyDescent="0.3">
      <c r="A875">
        <v>100078</v>
      </c>
      <c r="B875" t="s">
        <v>3</v>
      </c>
      <c r="F875" s="3">
        <v>0</v>
      </c>
      <c r="G875" s="3">
        <v>2</v>
      </c>
      <c r="H875" s="1">
        <v>44013</v>
      </c>
      <c r="I875" s="1">
        <v>44075</v>
      </c>
      <c r="J875">
        <v>2</v>
      </c>
      <c r="K875">
        <v>9</v>
      </c>
      <c r="L875" s="1">
        <v>44044</v>
      </c>
      <c r="M875" s="3">
        <f>IF(Sales[[#This Row],[Sales Amount]] = 0, 0,N875 / F875)</f>
        <v>0</v>
      </c>
      <c r="N875" s="3">
        <v>0</v>
      </c>
      <c r="O875" s="3" t="str" cm="1">
        <f t="array" ref="O875" xml:space="preserve"> _xlfn.SWITCH(Sales[[#This Row],[Subscription Type]],"Basic", "10",,"Premium","10","Business","25","Enterprise","27")</f>
        <v>10</v>
      </c>
      <c r="P875" s="3">
        <f xml:space="preserve"> IF(Sales[[#This Row],[Number of Users]]-Sales[[#This Row],[Licenses Bought]] &gt; 0,Sales[[#This Row],[Number of Users]]-Sales[[#This Row],[Licenses Bought]],0)</f>
        <v>2</v>
      </c>
      <c r="Q875" s="3">
        <f>IF(Sales[[#This Row],[Sales Month]]=MAX(Sales[Sales Month]),Sales[[#This Row],[Upsell $ Per Non-Paying User]]*Sales[[#This Row],[Non-Paying Users]],0)</f>
        <v>0</v>
      </c>
      <c r="R875" s="3" t="str" cm="1">
        <f t="array" ref="R875" xml:space="preserve"> _xlfn.IFS(Sales[[#This Row],[Current Upsell $]]=0," ",Sales[[#This Row],[Current Upsell $]]&gt;=400,"high",Sales[[#This Row],[Current Upsell $]]&gt;=100,"medium",Sales[[#This Row],[Current Upsell $]]&lt;100,"low")</f>
        <v xml:space="preserve"> </v>
      </c>
      <c r="S875" s="3" t="str">
        <f xml:space="preserve"> IF(Sales[[#This Row],[Current Upsell $]]&gt;0,_xlfn.CONCAT(Sales[[#This Row],[Subscription Type]],"  ",Sales[[#This Row],[Upsell Priority]],"  ",TEXT(Sales[[#This Row],[Current Upsell $]],"$#"))," ")</f>
        <v xml:space="preserve"> </v>
      </c>
      <c r="T875" s="3"/>
      <c r="U875" s="1"/>
    </row>
    <row r="876" spans="1:21" x14ac:dyDescent="0.3">
      <c r="A876">
        <v>100078</v>
      </c>
      <c r="B876" t="s">
        <v>3</v>
      </c>
      <c r="F876" s="3">
        <v>0</v>
      </c>
      <c r="G876" s="3">
        <v>2</v>
      </c>
      <c r="H876" s="1">
        <v>44013</v>
      </c>
      <c r="I876" s="1">
        <v>44075</v>
      </c>
      <c r="J876">
        <v>2</v>
      </c>
      <c r="K876">
        <v>9</v>
      </c>
      <c r="L876" s="1">
        <v>44075</v>
      </c>
      <c r="M876" s="3">
        <f>IF(Sales[[#This Row],[Sales Amount]] = 0, 0,N876 / F876)</f>
        <v>0</v>
      </c>
      <c r="N876" s="3">
        <v>0</v>
      </c>
      <c r="O876" s="3" t="str" cm="1">
        <f t="array" ref="O876" xml:space="preserve"> _xlfn.SWITCH(Sales[[#This Row],[Subscription Type]],"Basic", "10",,"Premium","10","Business","25","Enterprise","27")</f>
        <v>10</v>
      </c>
      <c r="P876" s="3">
        <f xml:space="preserve"> IF(Sales[[#This Row],[Number of Users]]-Sales[[#This Row],[Licenses Bought]] &gt; 0,Sales[[#This Row],[Number of Users]]-Sales[[#This Row],[Licenses Bought]],0)</f>
        <v>2</v>
      </c>
      <c r="Q876" s="3">
        <f>IF(Sales[[#This Row],[Sales Month]]=MAX(Sales[Sales Month]),Sales[[#This Row],[Upsell $ Per Non-Paying User]]*Sales[[#This Row],[Non-Paying Users]],0)</f>
        <v>0</v>
      </c>
      <c r="R876" s="3" t="str" cm="1">
        <f t="array" ref="R876" xml:space="preserve"> _xlfn.IFS(Sales[[#This Row],[Current Upsell $]]=0," ",Sales[[#This Row],[Current Upsell $]]&gt;=400,"high",Sales[[#This Row],[Current Upsell $]]&gt;=100,"medium",Sales[[#This Row],[Current Upsell $]]&lt;100,"low")</f>
        <v xml:space="preserve"> </v>
      </c>
      <c r="S876" s="3" t="str">
        <f xml:space="preserve"> IF(Sales[[#This Row],[Current Upsell $]]&gt;0,_xlfn.CONCAT(Sales[[#This Row],[Subscription Type]],"  ",Sales[[#This Row],[Upsell Priority]],"  ",TEXT(Sales[[#This Row],[Current Upsell $]],"$#"))," ")</f>
        <v xml:space="preserve"> </v>
      </c>
      <c r="T876" s="3"/>
      <c r="U876" s="1"/>
    </row>
    <row r="877" spans="1:21" x14ac:dyDescent="0.3">
      <c r="A877">
        <v>100079</v>
      </c>
      <c r="B877" t="s">
        <v>3</v>
      </c>
      <c r="D877" s="1"/>
      <c r="E877" s="1"/>
      <c r="F877" s="3">
        <v>0</v>
      </c>
      <c r="G877" s="3">
        <v>2</v>
      </c>
      <c r="H877" s="1">
        <v>44013</v>
      </c>
      <c r="I877" s="1">
        <v>44378</v>
      </c>
      <c r="J877">
        <v>12</v>
      </c>
      <c r="K877">
        <v>0</v>
      </c>
      <c r="L877" s="1">
        <v>44013</v>
      </c>
      <c r="M877" s="3">
        <f>IF(Sales[[#This Row],[Sales Amount]] = 0, 0,N877 / F877)</f>
        <v>0</v>
      </c>
      <c r="N877" s="3">
        <v>0</v>
      </c>
      <c r="O877" s="3" t="str" cm="1">
        <f t="array" ref="O877" xml:space="preserve"> _xlfn.SWITCH(Sales[[#This Row],[Subscription Type]],"Basic", "10",,"Premium","10","Business","25","Enterprise","27")</f>
        <v>10</v>
      </c>
      <c r="P877" s="3">
        <f xml:space="preserve"> IF(Sales[[#This Row],[Number of Users]]-Sales[[#This Row],[Licenses Bought]] &gt; 0,Sales[[#This Row],[Number of Users]]-Sales[[#This Row],[Licenses Bought]],0)</f>
        <v>2</v>
      </c>
      <c r="Q877" s="3">
        <f>IF(Sales[[#This Row],[Sales Month]]=MAX(Sales[Sales Month]),Sales[[#This Row],[Upsell $ Per Non-Paying User]]*Sales[[#This Row],[Non-Paying Users]],0)</f>
        <v>0</v>
      </c>
      <c r="R877" s="3" t="str" cm="1">
        <f t="array" ref="R877" xml:space="preserve"> _xlfn.IFS(Sales[[#This Row],[Current Upsell $]]=0," ",Sales[[#This Row],[Current Upsell $]]&gt;=400,"high",Sales[[#This Row],[Current Upsell $]]&gt;=100,"medium",Sales[[#This Row],[Current Upsell $]]&lt;100,"low")</f>
        <v xml:space="preserve"> </v>
      </c>
      <c r="S877" s="3" t="str">
        <f xml:space="preserve"> IF(Sales[[#This Row],[Current Upsell $]]&gt;0,_xlfn.CONCAT(Sales[[#This Row],[Subscription Type]],"  ",Sales[[#This Row],[Upsell Priority]],"  ",TEXT(Sales[[#This Row],[Current Upsell $]],"$#"))," ")</f>
        <v xml:space="preserve"> </v>
      </c>
      <c r="T877" s="3"/>
      <c r="U877" s="1"/>
    </row>
    <row r="878" spans="1:21" x14ac:dyDescent="0.3">
      <c r="A878">
        <v>100079</v>
      </c>
      <c r="B878" t="s">
        <v>0</v>
      </c>
      <c r="D878" s="1"/>
      <c r="E878" s="1"/>
      <c r="F878" s="3">
        <v>1</v>
      </c>
      <c r="G878" s="3">
        <v>2</v>
      </c>
      <c r="H878" s="1">
        <v>44013</v>
      </c>
      <c r="I878" s="1">
        <v>44378</v>
      </c>
      <c r="J878">
        <v>12</v>
      </c>
      <c r="K878">
        <v>0</v>
      </c>
      <c r="L878" s="1">
        <v>44044</v>
      </c>
      <c r="M878" s="3">
        <f>IF(Sales[[#This Row],[Sales Amount]] = 0, 0,N878 / F878)</f>
        <v>10</v>
      </c>
      <c r="N878" s="3">
        <v>10</v>
      </c>
      <c r="O878" s="3" t="str" cm="1">
        <f t="array" ref="O878" xml:space="preserve"> _xlfn.SWITCH(Sales[[#This Row],[Subscription Type]],"Basic", "10",,"Premium","10","Business","25","Enterprise","27")</f>
        <v>27</v>
      </c>
      <c r="P878" s="3">
        <f xml:space="preserve"> IF(Sales[[#This Row],[Number of Users]]-Sales[[#This Row],[Licenses Bought]] &gt; 0,Sales[[#This Row],[Number of Users]]-Sales[[#This Row],[Licenses Bought]],0)</f>
        <v>1</v>
      </c>
      <c r="Q878" s="3">
        <f>IF(Sales[[#This Row],[Sales Month]]=MAX(Sales[Sales Month]),Sales[[#This Row],[Upsell $ Per Non-Paying User]]*Sales[[#This Row],[Non-Paying Users]],0)</f>
        <v>0</v>
      </c>
      <c r="R878" s="3" t="str" cm="1">
        <f t="array" ref="R878" xml:space="preserve"> _xlfn.IFS(Sales[[#This Row],[Current Upsell $]]=0," ",Sales[[#This Row],[Current Upsell $]]&gt;=400,"high",Sales[[#This Row],[Current Upsell $]]&gt;=100,"medium",Sales[[#This Row],[Current Upsell $]]&lt;100,"low")</f>
        <v xml:space="preserve"> </v>
      </c>
      <c r="S878" s="3" t="str">
        <f xml:space="preserve"> IF(Sales[[#This Row],[Current Upsell $]]&gt;0,_xlfn.CONCAT(Sales[[#This Row],[Subscription Type]],"  ",Sales[[#This Row],[Upsell Priority]],"  ",TEXT(Sales[[#This Row],[Current Upsell $]],"$#"))," ")</f>
        <v xml:space="preserve"> </v>
      </c>
      <c r="T878" s="3"/>
      <c r="U878" s="1"/>
    </row>
    <row r="879" spans="1:21" x14ac:dyDescent="0.3">
      <c r="A879">
        <v>100079</v>
      </c>
      <c r="B879" t="s">
        <v>0</v>
      </c>
      <c r="D879" s="1"/>
      <c r="E879" s="1"/>
      <c r="F879" s="3">
        <v>1</v>
      </c>
      <c r="G879" s="3">
        <v>2</v>
      </c>
      <c r="H879" s="1">
        <v>44013</v>
      </c>
      <c r="I879" s="1">
        <v>44378</v>
      </c>
      <c r="J879">
        <v>12</v>
      </c>
      <c r="K879">
        <v>0</v>
      </c>
      <c r="L879" s="1">
        <v>44075</v>
      </c>
      <c r="M879" s="3">
        <f>IF(Sales[[#This Row],[Sales Amount]] = 0, 0,N879 / F879)</f>
        <v>10</v>
      </c>
      <c r="N879" s="3">
        <v>10</v>
      </c>
      <c r="O879" s="3" t="str" cm="1">
        <f t="array" ref="O879" xml:space="preserve"> _xlfn.SWITCH(Sales[[#This Row],[Subscription Type]],"Basic", "10",,"Premium","10","Business","25","Enterprise","27")</f>
        <v>27</v>
      </c>
      <c r="P879" s="3">
        <f xml:space="preserve"> IF(Sales[[#This Row],[Number of Users]]-Sales[[#This Row],[Licenses Bought]] &gt; 0,Sales[[#This Row],[Number of Users]]-Sales[[#This Row],[Licenses Bought]],0)</f>
        <v>1</v>
      </c>
      <c r="Q879" s="3">
        <f>IF(Sales[[#This Row],[Sales Month]]=MAX(Sales[Sales Month]),Sales[[#This Row],[Upsell $ Per Non-Paying User]]*Sales[[#This Row],[Non-Paying Users]],0)</f>
        <v>0</v>
      </c>
      <c r="R879" s="3" t="str" cm="1">
        <f t="array" ref="R879" xml:space="preserve"> _xlfn.IFS(Sales[[#This Row],[Current Upsell $]]=0," ",Sales[[#This Row],[Current Upsell $]]&gt;=400,"high",Sales[[#This Row],[Current Upsell $]]&gt;=100,"medium",Sales[[#This Row],[Current Upsell $]]&lt;100,"low")</f>
        <v xml:space="preserve"> </v>
      </c>
      <c r="S879" s="3" t="str">
        <f xml:space="preserve"> IF(Sales[[#This Row],[Current Upsell $]]&gt;0,_xlfn.CONCAT(Sales[[#This Row],[Subscription Type]],"  ",Sales[[#This Row],[Upsell Priority]],"  ",TEXT(Sales[[#This Row],[Current Upsell $]],"$#"))," ")</f>
        <v xml:space="preserve"> </v>
      </c>
      <c r="T879" s="3"/>
      <c r="U879" s="1"/>
    </row>
    <row r="880" spans="1:21" x14ac:dyDescent="0.3">
      <c r="A880">
        <v>100079</v>
      </c>
      <c r="B880" t="s">
        <v>0</v>
      </c>
      <c r="D880" s="1"/>
      <c r="E880" s="1"/>
      <c r="F880" s="3">
        <v>1</v>
      </c>
      <c r="G880" s="3">
        <v>2</v>
      </c>
      <c r="H880" s="1">
        <v>44013</v>
      </c>
      <c r="I880" s="1">
        <v>44378</v>
      </c>
      <c r="J880">
        <v>12</v>
      </c>
      <c r="K880">
        <v>0</v>
      </c>
      <c r="L880" s="1">
        <v>44105</v>
      </c>
      <c r="M880" s="3">
        <f>IF(Sales[[#This Row],[Sales Amount]] = 0, 0,N880 / F880)</f>
        <v>10</v>
      </c>
      <c r="N880" s="3">
        <v>10</v>
      </c>
      <c r="O880" s="3" t="str" cm="1">
        <f t="array" ref="O880" xml:space="preserve"> _xlfn.SWITCH(Sales[[#This Row],[Subscription Type]],"Basic", "10",,"Premium","10","Business","25","Enterprise","27")</f>
        <v>27</v>
      </c>
      <c r="P880" s="3">
        <f xml:space="preserve"> IF(Sales[[#This Row],[Number of Users]]-Sales[[#This Row],[Licenses Bought]] &gt; 0,Sales[[#This Row],[Number of Users]]-Sales[[#This Row],[Licenses Bought]],0)</f>
        <v>1</v>
      </c>
      <c r="Q880" s="3">
        <f>IF(Sales[[#This Row],[Sales Month]]=MAX(Sales[Sales Month]),Sales[[#This Row],[Upsell $ Per Non-Paying User]]*Sales[[#This Row],[Non-Paying Users]],0)</f>
        <v>0</v>
      </c>
      <c r="R880" s="3" t="str" cm="1">
        <f t="array" ref="R880" xml:space="preserve"> _xlfn.IFS(Sales[[#This Row],[Current Upsell $]]=0," ",Sales[[#This Row],[Current Upsell $]]&gt;=400,"high",Sales[[#This Row],[Current Upsell $]]&gt;=100,"medium",Sales[[#This Row],[Current Upsell $]]&lt;100,"low")</f>
        <v xml:space="preserve"> </v>
      </c>
      <c r="S880" s="3" t="str">
        <f xml:space="preserve"> IF(Sales[[#This Row],[Current Upsell $]]&gt;0,_xlfn.CONCAT(Sales[[#This Row],[Subscription Type]],"  ",Sales[[#This Row],[Upsell Priority]],"  ",TEXT(Sales[[#This Row],[Current Upsell $]],"$#"))," ")</f>
        <v xml:space="preserve"> </v>
      </c>
      <c r="T880" s="3"/>
      <c r="U880" s="1"/>
    </row>
    <row r="881" spans="1:21" x14ac:dyDescent="0.3">
      <c r="A881">
        <v>100079</v>
      </c>
      <c r="B881" t="s">
        <v>0</v>
      </c>
      <c r="D881" s="1"/>
      <c r="E881" s="1"/>
      <c r="F881" s="3">
        <v>1</v>
      </c>
      <c r="G881" s="3">
        <v>2</v>
      </c>
      <c r="H881" s="1">
        <v>44013</v>
      </c>
      <c r="I881" s="1">
        <v>44378</v>
      </c>
      <c r="J881">
        <v>12</v>
      </c>
      <c r="K881">
        <v>0</v>
      </c>
      <c r="L881" s="1">
        <v>44136</v>
      </c>
      <c r="M881" s="3">
        <f>IF(Sales[[#This Row],[Sales Amount]] = 0, 0,N881 / F881)</f>
        <v>10</v>
      </c>
      <c r="N881" s="3">
        <v>10</v>
      </c>
      <c r="O881" s="3" t="str" cm="1">
        <f t="array" ref="O881" xml:space="preserve"> _xlfn.SWITCH(Sales[[#This Row],[Subscription Type]],"Basic", "10",,"Premium","10","Business","25","Enterprise","27")</f>
        <v>27</v>
      </c>
      <c r="P881" s="3">
        <f xml:space="preserve"> IF(Sales[[#This Row],[Number of Users]]-Sales[[#This Row],[Licenses Bought]] &gt; 0,Sales[[#This Row],[Number of Users]]-Sales[[#This Row],[Licenses Bought]],0)</f>
        <v>1</v>
      </c>
      <c r="Q881" s="3">
        <f>IF(Sales[[#This Row],[Sales Month]]=MAX(Sales[Sales Month]),Sales[[#This Row],[Upsell $ Per Non-Paying User]]*Sales[[#This Row],[Non-Paying Users]],0)</f>
        <v>0</v>
      </c>
      <c r="R881" s="3" t="str" cm="1">
        <f t="array" ref="R881" xml:space="preserve"> _xlfn.IFS(Sales[[#This Row],[Current Upsell $]]=0," ",Sales[[#This Row],[Current Upsell $]]&gt;=400,"high",Sales[[#This Row],[Current Upsell $]]&gt;=100,"medium",Sales[[#This Row],[Current Upsell $]]&lt;100,"low")</f>
        <v xml:space="preserve"> </v>
      </c>
      <c r="S881" s="3" t="str">
        <f xml:space="preserve"> IF(Sales[[#This Row],[Current Upsell $]]&gt;0,_xlfn.CONCAT(Sales[[#This Row],[Subscription Type]],"  ",Sales[[#This Row],[Upsell Priority]],"  ",TEXT(Sales[[#This Row],[Current Upsell $]],"$#"))," ")</f>
        <v xml:space="preserve"> </v>
      </c>
      <c r="T881" s="3"/>
      <c r="U881" s="1"/>
    </row>
    <row r="882" spans="1:21" x14ac:dyDescent="0.3">
      <c r="A882">
        <v>100079</v>
      </c>
      <c r="B882" t="s">
        <v>0</v>
      </c>
      <c r="D882" s="1"/>
      <c r="E882" s="1"/>
      <c r="F882" s="3">
        <v>1</v>
      </c>
      <c r="G882" s="3">
        <v>2</v>
      </c>
      <c r="H882" s="1">
        <v>44013</v>
      </c>
      <c r="I882" s="1">
        <v>44378</v>
      </c>
      <c r="J882">
        <v>12</v>
      </c>
      <c r="K882">
        <v>0</v>
      </c>
      <c r="L882" s="1">
        <v>44166</v>
      </c>
      <c r="M882" s="3">
        <f>IF(Sales[[#This Row],[Sales Amount]] = 0, 0,N882 / F882)</f>
        <v>10</v>
      </c>
      <c r="N882" s="3">
        <v>10</v>
      </c>
      <c r="O882" s="3" t="str" cm="1">
        <f t="array" ref="O882" xml:space="preserve"> _xlfn.SWITCH(Sales[[#This Row],[Subscription Type]],"Basic", "10",,"Premium","10","Business","25","Enterprise","27")</f>
        <v>27</v>
      </c>
      <c r="P882" s="3">
        <f xml:space="preserve"> IF(Sales[[#This Row],[Number of Users]]-Sales[[#This Row],[Licenses Bought]] &gt; 0,Sales[[#This Row],[Number of Users]]-Sales[[#This Row],[Licenses Bought]],0)</f>
        <v>1</v>
      </c>
      <c r="Q882" s="3">
        <f>IF(Sales[[#This Row],[Sales Month]]=MAX(Sales[Sales Month]),Sales[[#This Row],[Upsell $ Per Non-Paying User]]*Sales[[#This Row],[Non-Paying Users]],0)</f>
        <v>0</v>
      </c>
      <c r="R882" s="3" t="str" cm="1">
        <f t="array" ref="R882" xml:space="preserve"> _xlfn.IFS(Sales[[#This Row],[Current Upsell $]]=0," ",Sales[[#This Row],[Current Upsell $]]&gt;=400,"high",Sales[[#This Row],[Current Upsell $]]&gt;=100,"medium",Sales[[#This Row],[Current Upsell $]]&lt;100,"low")</f>
        <v xml:space="preserve"> </v>
      </c>
      <c r="S882" s="3" t="str">
        <f xml:space="preserve"> IF(Sales[[#This Row],[Current Upsell $]]&gt;0,_xlfn.CONCAT(Sales[[#This Row],[Subscription Type]],"  ",Sales[[#This Row],[Upsell Priority]],"  ",TEXT(Sales[[#This Row],[Current Upsell $]],"$#"))," ")</f>
        <v xml:space="preserve"> </v>
      </c>
      <c r="T882" s="3"/>
      <c r="U882" s="1"/>
    </row>
    <row r="883" spans="1:21" x14ac:dyDescent="0.3">
      <c r="A883">
        <v>100079</v>
      </c>
      <c r="B883" t="s">
        <v>0</v>
      </c>
      <c r="D883" s="1"/>
      <c r="E883" s="1"/>
      <c r="F883" s="3">
        <v>1</v>
      </c>
      <c r="G883" s="3">
        <v>2</v>
      </c>
      <c r="H883" s="1">
        <v>44013</v>
      </c>
      <c r="I883" s="1">
        <v>44378</v>
      </c>
      <c r="J883">
        <v>12</v>
      </c>
      <c r="K883">
        <v>0</v>
      </c>
      <c r="L883" s="1">
        <v>44197</v>
      </c>
      <c r="M883" s="3">
        <f>IF(Sales[[#This Row],[Sales Amount]] = 0, 0,N883 / F883)</f>
        <v>10</v>
      </c>
      <c r="N883" s="3">
        <v>10</v>
      </c>
      <c r="O883" s="3" t="str" cm="1">
        <f t="array" ref="O883" xml:space="preserve"> _xlfn.SWITCH(Sales[[#This Row],[Subscription Type]],"Basic", "10",,"Premium","10","Business","25","Enterprise","27")</f>
        <v>27</v>
      </c>
      <c r="P883" s="3">
        <f xml:space="preserve"> IF(Sales[[#This Row],[Number of Users]]-Sales[[#This Row],[Licenses Bought]] &gt; 0,Sales[[#This Row],[Number of Users]]-Sales[[#This Row],[Licenses Bought]],0)</f>
        <v>1</v>
      </c>
      <c r="Q883" s="3">
        <f>IF(Sales[[#This Row],[Sales Month]]=MAX(Sales[Sales Month]),Sales[[#This Row],[Upsell $ Per Non-Paying User]]*Sales[[#This Row],[Non-Paying Users]],0)</f>
        <v>0</v>
      </c>
      <c r="R883" s="3" t="str" cm="1">
        <f t="array" ref="R883" xml:space="preserve"> _xlfn.IFS(Sales[[#This Row],[Current Upsell $]]=0," ",Sales[[#This Row],[Current Upsell $]]&gt;=400,"high",Sales[[#This Row],[Current Upsell $]]&gt;=100,"medium",Sales[[#This Row],[Current Upsell $]]&lt;100,"low")</f>
        <v xml:space="preserve"> </v>
      </c>
      <c r="S883" s="3" t="str">
        <f xml:space="preserve"> IF(Sales[[#This Row],[Current Upsell $]]&gt;0,_xlfn.CONCAT(Sales[[#This Row],[Subscription Type]],"  ",Sales[[#This Row],[Upsell Priority]],"  ",TEXT(Sales[[#This Row],[Current Upsell $]],"$#"))," ")</f>
        <v xml:space="preserve"> </v>
      </c>
      <c r="T883" s="3"/>
      <c r="U883" s="1"/>
    </row>
    <row r="884" spans="1:21" x14ac:dyDescent="0.3">
      <c r="A884">
        <v>100079</v>
      </c>
      <c r="B884" t="s">
        <v>0</v>
      </c>
      <c r="D884" s="1"/>
      <c r="E884" s="1"/>
      <c r="F884" s="3">
        <v>1</v>
      </c>
      <c r="G884" s="3">
        <v>1</v>
      </c>
      <c r="H884" s="1">
        <v>44013</v>
      </c>
      <c r="I884" s="1">
        <v>44378</v>
      </c>
      <c r="J884">
        <v>12</v>
      </c>
      <c r="K884">
        <v>0</v>
      </c>
      <c r="L884" s="1">
        <v>44228</v>
      </c>
      <c r="M884" s="3">
        <f>IF(Sales[[#This Row],[Sales Amount]] = 0, 0,N884 / F884)</f>
        <v>10</v>
      </c>
      <c r="N884" s="3">
        <v>10</v>
      </c>
      <c r="O884" s="3" t="str" cm="1">
        <f t="array" ref="O884" xml:space="preserve"> _xlfn.SWITCH(Sales[[#This Row],[Subscription Type]],"Basic", "10",,"Premium","10","Business","25","Enterprise","27")</f>
        <v>27</v>
      </c>
      <c r="P884" s="3">
        <f xml:space="preserve"> IF(Sales[[#This Row],[Number of Users]]-Sales[[#This Row],[Licenses Bought]] &gt; 0,Sales[[#This Row],[Number of Users]]-Sales[[#This Row],[Licenses Bought]],0)</f>
        <v>0</v>
      </c>
      <c r="Q884" s="3">
        <f>IF(Sales[[#This Row],[Sales Month]]=MAX(Sales[Sales Month]),Sales[[#This Row],[Upsell $ Per Non-Paying User]]*Sales[[#This Row],[Non-Paying Users]],0)</f>
        <v>0</v>
      </c>
      <c r="R884" s="3" t="str" cm="1">
        <f t="array" ref="R884" xml:space="preserve"> _xlfn.IFS(Sales[[#This Row],[Current Upsell $]]=0," ",Sales[[#This Row],[Current Upsell $]]&gt;=400,"high",Sales[[#This Row],[Current Upsell $]]&gt;=100,"medium",Sales[[#This Row],[Current Upsell $]]&lt;100,"low")</f>
        <v xml:space="preserve"> </v>
      </c>
      <c r="S884" s="3" t="str">
        <f xml:space="preserve"> IF(Sales[[#This Row],[Current Upsell $]]&gt;0,_xlfn.CONCAT(Sales[[#This Row],[Subscription Type]],"  ",Sales[[#This Row],[Upsell Priority]],"  ",TEXT(Sales[[#This Row],[Current Upsell $]],"$#"))," ")</f>
        <v xml:space="preserve"> </v>
      </c>
      <c r="T884" s="3"/>
      <c r="U884" s="1"/>
    </row>
    <row r="885" spans="1:21" x14ac:dyDescent="0.3">
      <c r="A885">
        <v>100079</v>
      </c>
      <c r="B885" t="s">
        <v>0</v>
      </c>
      <c r="D885" s="1"/>
      <c r="E885" s="1"/>
      <c r="F885" s="3">
        <v>1</v>
      </c>
      <c r="G885" s="3">
        <v>2</v>
      </c>
      <c r="H885" s="1">
        <v>44013</v>
      </c>
      <c r="I885" s="1">
        <v>44378</v>
      </c>
      <c r="J885">
        <v>12</v>
      </c>
      <c r="K885">
        <v>0</v>
      </c>
      <c r="L885" s="1">
        <v>44256</v>
      </c>
      <c r="M885" s="3">
        <f>IF(Sales[[#This Row],[Sales Amount]] = 0, 0,N885 / F885)</f>
        <v>10</v>
      </c>
      <c r="N885" s="3">
        <v>10</v>
      </c>
      <c r="O885" s="3" t="str" cm="1">
        <f t="array" ref="O885" xml:space="preserve"> _xlfn.SWITCH(Sales[[#This Row],[Subscription Type]],"Basic", "10",,"Premium","10","Business","25","Enterprise","27")</f>
        <v>27</v>
      </c>
      <c r="P885" s="3">
        <f xml:space="preserve"> IF(Sales[[#This Row],[Number of Users]]-Sales[[#This Row],[Licenses Bought]] &gt; 0,Sales[[#This Row],[Number of Users]]-Sales[[#This Row],[Licenses Bought]],0)</f>
        <v>1</v>
      </c>
      <c r="Q885" s="3">
        <f>IF(Sales[[#This Row],[Sales Month]]=MAX(Sales[Sales Month]),Sales[[#This Row],[Upsell $ Per Non-Paying User]]*Sales[[#This Row],[Non-Paying Users]],0)</f>
        <v>0</v>
      </c>
      <c r="R885" s="3" t="str" cm="1">
        <f t="array" ref="R885" xml:space="preserve"> _xlfn.IFS(Sales[[#This Row],[Current Upsell $]]=0," ",Sales[[#This Row],[Current Upsell $]]&gt;=400,"high",Sales[[#This Row],[Current Upsell $]]&gt;=100,"medium",Sales[[#This Row],[Current Upsell $]]&lt;100,"low")</f>
        <v xml:space="preserve"> </v>
      </c>
      <c r="S885" s="3" t="str">
        <f xml:space="preserve"> IF(Sales[[#This Row],[Current Upsell $]]&gt;0,_xlfn.CONCAT(Sales[[#This Row],[Subscription Type]],"  ",Sales[[#This Row],[Upsell Priority]],"  ",TEXT(Sales[[#This Row],[Current Upsell $]],"$#"))," ")</f>
        <v xml:space="preserve"> </v>
      </c>
      <c r="T885" s="3"/>
      <c r="U885" s="1"/>
    </row>
    <row r="886" spans="1:21" x14ac:dyDescent="0.3">
      <c r="A886">
        <v>100079</v>
      </c>
      <c r="B886" t="s">
        <v>0</v>
      </c>
      <c r="D886" s="1"/>
      <c r="E886" s="1"/>
      <c r="F886" s="3">
        <v>1</v>
      </c>
      <c r="G886" s="3">
        <v>2</v>
      </c>
      <c r="H886" s="1">
        <v>44013</v>
      </c>
      <c r="I886" s="1">
        <v>44378</v>
      </c>
      <c r="J886">
        <v>12</v>
      </c>
      <c r="K886">
        <v>0</v>
      </c>
      <c r="L886" s="1">
        <v>44287</v>
      </c>
      <c r="M886" s="3">
        <f>IF(Sales[[#This Row],[Sales Amount]] = 0, 0,N886 / F886)</f>
        <v>10</v>
      </c>
      <c r="N886" s="3">
        <v>10</v>
      </c>
      <c r="O886" s="3" t="str" cm="1">
        <f t="array" ref="O886" xml:space="preserve"> _xlfn.SWITCH(Sales[[#This Row],[Subscription Type]],"Basic", "10",,"Premium","10","Business","25","Enterprise","27")</f>
        <v>27</v>
      </c>
      <c r="P886" s="3">
        <f xml:space="preserve"> IF(Sales[[#This Row],[Number of Users]]-Sales[[#This Row],[Licenses Bought]] &gt; 0,Sales[[#This Row],[Number of Users]]-Sales[[#This Row],[Licenses Bought]],0)</f>
        <v>1</v>
      </c>
      <c r="Q886" s="3">
        <f>IF(Sales[[#This Row],[Sales Month]]=MAX(Sales[Sales Month]),Sales[[#This Row],[Upsell $ Per Non-Paying User]]*Sales[[#This Row],[Non-Paying Users]],0)</f>
        <v>0</v>
      </c>
      <c r="R886" s="3" t="str" cm="1">
        <f t="array" ref="R886" xml:space="preserve"> _xlfn.IFS(Sales[[#This Row],[Current Upsell $]]=0," ",Sales[[#This Row],[Current Upsell $]]&gt;=400,"high",Sales[[#This Row],[Current Upsell $]]&gt;=100,"medium",Sales[[#This Row],[Current Upsell $]]&lt;100,"low")</f>
        <v xml:space="preserve"> </v>
      </c>
      <c r="S886" s="3" t="str">
        <f xml:space="preserve"> IF(Sales[[#This Row],[Current Upsell $]]&gt;0,_xlfn.CONCAT(Sales[[#This Row],[Subscription Type]],"  ",Sales[[#This Row],[Upsell Priority]],"  ",TEXT(Sales[[#This Row],[Current Upsell $]],"$#"))," ")</f>
        <v xml:space="preserve"> </v>
      </c>
      <c r="T886" s="3"/>
      <c r="U886" s="1"/>
    </row>
    <row r="887" spans="1:21" x14ac:dyDescent="0.3">
      <c r="A887">
        <v>100079</v>
      </c>
      <c r="B887" t="s">
        <v>0</v>
      </c>
      <c r="D887" s="1"/>
      <c r="E887" s="1"/>
      <c r="F887" s="3">
        <v>1</v>
      </c>
      <c r="G887" s="3">
        <v>2</v>
      </c>
      <c r="H887" s="1">
        <v>44013</v>
      </c>
      <c r="I887" s="1">
        <v>44378</v>
      </c>
      <c r="J887">
        <v>12</v>
      </c>
      <c r="K887">
        <v>0</v>
      </c>
      <c r="L887" s="1">
        <v>44317</v>
      </c>
      <c r="M887" s="3">
        <f>IF(Sales[[#This Row],[Sales Amount]] = 0, 0,N887 / F887)</f>
        <v>10</v>
      </c>
      <c r="N887" s="3">
        <v>10</v>
      </c>
      <c r="O887" s="3" t="str" cm="1">
        <f t="array" ref="O887" xml:space="preserve"> _xlfn.SWITCH(Sales[[#This Row],[Subscription Type]],"Basic", "10",,"Premium","10","Business","25","Enterprise","27")</f>
        <v>27</v>
      </c>
      <c r="P887" s="3">
        <f xml:space="preserve"> IF(Sales[[#This Row],[Number of Users]]-Sales[[#This Row],[Licenses Bought]] &gt; 0,Sales[[#This Row],[Number of Users]]-Sales[[#This Row],[Licenses Bought]],0)</f>
        <v>1</v>
      </c>
      <c r="Q887" s="3">
        <f>IF(Sales[[#This Row],[Sales Month]]=MAX(Sales[Sales Month]),Sales[[#This Row],[Upsell $ Per Non-Paying User]]*Sales[[#This Row],[Non-Paying Users]],0)</f>
        <v>0</v>
      </c>
      <c r="R887" s="3" t="str" cm="1">
        <f t="array" ref="R887" xml:space="preserve"> _xlfn.IFS(Sales[[#This Row],[Current Upsell $]]=0," ",Sales[[#This Row],[Current Upsell $]]&gt;=400,"high",Sales[[#This Row],[Current Upsell $]]&gt;=100,"medium",Sales[[#This Row],[Current Upsell $]]&lt;100,"low")</f>
        <v xml:space="preserve"> </v>
      </c>
      <c r="S887" s="3" t="str">
        <f xml:space="preserve"> IF(Sales[[#This Row],[Current Upsell $]]&gt;0,_xlfn.CONCAT(Sales[[#This Row],[Subscription Type]],"  ",Sales[[#This Row],[Upsell Priority]],"  ",TEXT(Sales[[#This Row],[Current Upsell $]],"$#"))," ")</f>
        <v xml:space="preserve"> </v>
      </c>
      <c r="T887" s="3"/>
      <c r="U887" s="1"/>
    </row>
    <row r="888" spans="1:21" x14ac:dyDescent="0.3">
      <c r="A888">
        <v>100079</v>
      </c>
      <c r="B888" t="s">
        <v>0</v>
      </c>
      <c r="D888" s="1"/>
      <c r="E888" s="1"/>
      <c r="F888" s="3">
        <v>1</v>
      </c>
      <c r="G888" s="3">
        <v>2</v>
      </c>
      <c r="H888" s="1">
        <v>44013</v>
      </c>
      <c r="I888" s="1">
        <v>44378</v>
      </c>
      <c r="J888">
        <v>12</v>
      </c>
      <c r="K888">
        <v>0</v>
      </c>
      <c r="L888" s="1">
        <v>44348</v>
      </c>
      <c r="M888" s="3">
        <f>IF(Sales[[#This Row],[Sales Amount]] = 0, 0,N888 / F888)</f>
        <v>10</v>
      </c>
      <c r="N888" s="3">
        <v>10</v>
      </c>
      <c r="O888" s="3" t="str" cm="1">
        <f t="array" ref="O888" xml:space="preserve"> _xlfn.SWITCH(Sales[[#This Row],[Subscription Type]],"Basic", "10",,"Premium","10","Business","25","Enterprise","27")</f>
        <v>27</v>
      </c>
      <c r="P888" s="3">
        <f xml:space="preserve"> IF(Sales[[#This Row],[Number of Users]]-Sales[[#This Row],[Licenses Bought]] &gt; 0,Sales[[#This Row],[Number of Users]]-Sales[[#This Row],[Licenses Bought]],0)</f>
        <v>1</v>
      </c>
      <c r="Q888" s="3">
        <f>IF(Sales[[#This Row],[Sales Month]]=MAX(Sales[Sales Month]),Sales[[#This Row],[Upsell $ Per Non-Paying User]]*Sales[[#This Row],[Non-Paying Users]],0)</f>
        <v>27</v>
      </c>
      <c r="R888" s="3" t="str" cm="1">
        <f t="array" ref="R888" xml:space="preserve"> _xlfn.IFS(Sales[[#This Row],[Current Upsell $]]=0," ",Sales[[#This Row],[Current Upsell $]]&gt;=400,"high",Sales[[#This Row],[Current Upsell $]]&gt;=100,"medium",Sales[[#This Row],[Current Upsell $]]&lt;100,"low")</f>
        <v>low</v>
      </c>
      <c r="S888" s="3" t="str">
        <f xml:space="preserve"> IF(Sales[[#This Row],[Current Upsell $]]&gt;0,_xlfn.CONCAT(Sales[[#This Row],[Subscription Type]],"  ",Sales[[#This Row],[Upsell Priority]],"  ",TEXT(Sales[[#This Row],[Current Upsell $]],"$#"))," ")</f>
        <v>Premium  low  $27</v>
      </c>
      <c r="T888" s="3"/>
      <c r="U888" s="1"/>
    </row>
    <row r="889" spans="1:21" x14ac:dyDescent="0.3">
      <c r="A889">
        <v>100080</v>
      </c>
      <c r="B889" t="s">
        <v>3</v>
      </c>
      <c r="D889" s="1"/>
      <c r="E889" s="1"/>
      <c r="F889" s="3">
        <v>0</v>
      </c>
      <c r="G889" s="3">
        <v>1</v>
      </c>
      <c r="H889" s="1">
        <v>44013</v>
      </c>
      <c r="I889" s="1">
        <v>44378</v>
      </c>
      <c r="J889">
        <v>12</v>
      </c>
      <c r="K889">
        <v>0</v>
      </c>
      <c r="L889" s="1">
        <v>44013</v>
      </c>
      <c r="M889" s="3">
        <f>IF(Sales[[#This Row],[Sales Amount]] = 0, 0,N889 / F889)</f>
        <v>0</v>
      </c>
      <c r="N889" s="3">
        <v>0</v>
      </c>
      <c r="O889" s="3" t="str" cm="1">
        <f t="array" ref="O889" xml:space="preserve"> _xlfn.SWITCH(Sales[[#This Row],[Subscription Type]],"Basic", "10",,"Premium","10","Business","25","Enterprise","27")</f>
        <v>10</v>
      </c>
      <c r="P889" s="3">
        <f xml:space="preserve"> IF(Sales[[#This Row],[Number of Users]]-Sales[[#This Row],[Licenses Bought]] &gt; 0,Sales[[#This Row],[Number of Users]]-Sales[[#This Row],[Licenses Bought]],0)</f>
        <v>1</v>
      </c>
      <c r="Q889" s="3">
        <f>IF(Sales[[#This Row],[Sales Month]]=MAX(Sales[Sales Month]),Sales[[#This Row],[Upsell $ Per Non-Paying User]]*Sales[[#This Row],[Non-Paying Users]],0)</f>
        <v>0</v>
      </c>
      <c r="R889" s="3" t="str" cm="1">
        <f t="array" ref="R889" xml:space="preserve"> _xlfn.IFS(Sales[[#This Row],[Current Upsell $]]=0," ",Sales[[#This Row],[Current Upsell $]]&gt;=400,"high",Sales[[#This Row],[Current Upsell $]]&gt;=100,"medium",Sales[[#This Row],[Current Upsell $]]&lt;100,"low")</f>
        <v xml:space="preserve"> </v>
      </c>
      <c r="S889" s="3" t="str">
        <f xml:space="preserve"> IF(Sales[[#This Row],[Current Upsell $]]&gt;0,_xlfn.CONCAT(Sales[[#This Row],[Subscription Type]],"  ",Sales[[#This Row],[Upsell Priority]],"  ",TEXT(Sales[[#This Row],[Current Upsell $]],"$#"))," ")</f>
        <v xml:space="preserve"> </v>
      </c>
      <c r="T889" s="3"/>
      <c r="U889" s="1"/>
    </row>
    <row r="890" spans="1:21" x14ac:dyDescent="0.3">
      <c r="A890">
        <v>100080</v>
      </c>
      <c r="B890" t="s">
        <v>0</v>
      </c>
      <c r="D890" s="1"/>
      <c r="E890" s="1"/>
      <c r="F890" s="3">
        <v>1</v>
      </c>
      <c r="G890" s="3">
        <v>2</v>
      </c>
      <c r="H890" s="1">
        <v>44013</v>
      </c>
      <c r="I890" s="1">
        <v>44378</v>
      </c>
      <c r="J890">
        <v>12</v>
      </c>
      <c r="K890">
        <v>0</v>
      </c>
      <c r="L890" s="1">
        <v>44044</v>
      </c>
      <c r="M890" s="3">
        <f>IF(Sales[[#This Row],[Sales Amount]] = 0, 0,N890 / F890)</f>
        <v>10</v>
      </c>
      <c r="N890" s="3">
        <v>10</v>
      </c>
      <c r="O890" s="3" t="str" cm="1">
        <f t="array" ref="O890" xml:space="preserve"> _xlfn.SWITCH(Sales[[#This Row],[Subscription Type]],"Basic", "10",,"Premium","10","Business","25","Enterprise","27")</f>
        <v>27</v>
      </c>
      <c r="P890" s="3">
        <f xml:space="preserve"> IF(Sales[[#This Row],[Number of Users]]-Sales[[#This Row],[Licenses Bought]] &gt; 0,Sales[[#This Row],[Number of Users]]-Sales[[#This Row],[Licenses Bought]],0)</f>
        <v>1</v>
      </c>
      <c r="Q890" s="3">
        <f>IF(Sales[[#This Row],[Sales Month]]=MAX(Sales[Sales Month]),Sales[[#This Row],[Upsell $ Per Non-Paying User]]*Sales[[#This Row],[Non-Paying Users]],0)</f>
        <v>0</v>
      </c>
      <c r="R890" s="3" t="str" cm="1">
        <f t="array" ref="R890" xml:space="preserve"> _xlfn.IFS(Sales[[#This Row],[Current Upsell $]]=0," ",Sales[[#This Row],[Current Upsell $]]&gt;=400,"high",Sales[[#This Row],[Current Upsell $]]&gt;=100,"medium",Sales[[#This Row],[Current Upsell $]]&lt;100,"low")</f>
        <v xml:space="preserve"> </v>
      </c>
      <c r="S890" s="3" t="str">
        <f xml:space="preserve"> IF(Sales[[#This Row],[Current Upsell $]]&gt;0,_xlfn.CONCAT(Sales[[#This Row],[Subscription Type]],"  ",Sales[[#This Row],[Upsell Priority]],"  ",TEXT(Sales[[#This Row],[Current Upsell $]],"$#"))," ")</f>
        <v xml:space="preserve"> </v>
      </c>
      <c r="T890" s="3"/>
      <c r="U890" s="1"/>
    </row>
    <row r="891" spans="1:21" x14ac:dyDescent="0.3">
      <c r="A891">
        <v>100080</v>
      </c>
      <c r="B891" t="s">
        <v>0</v>
      </c>
      <c r="D891" s="1"/>
      <c r="E891" s="1"/>
      <c r="F891" s="3">
        <v>1</v>
      </c>
      <c r="G891" s="3">
        <v>2</v>
      </c>
      <c r="H891" s="1">
        <v>44013</v>
      </c>
      <c r="I891" s="1">
        <v>44378</v>
      </c>
      <c r="J891">
        <v>12</v>
      </c>
      <c r="K891">
        <v>0</v>
      </c>
      <c r="L891" s="1">
        <v>44075</v>
      </c>
      <c r="M891" s="3">
        <f>IF(Sales[[#This Row],[Sales Amount]] = 0, 0,N891 / F891)</f>
        <v>10</v>
      </c>
      <c r="N891" s="3">
        <v>10</v>
      </c>
      <c r="O891" s="3" t="str" cm="1">
        <f t="array" ref="O891" xml:space="preserve"> _xlfn.SWITCH(Sales[[#This Row],[Subscription Type]],"Basic", "10",,"Premium","10","Business","25","Enterprise","27")</f>
        <v>27</v>
      </c>
      <c r="P891" s="3">
        <f xml:space="preserve"> IF(Sales[[#This Row],[Number of Users]]-Sales[[#This Row],[Licenses Bought]] &gt; 0,Sales[[#This Row],[Number of Users]]-Sales[[#This Row],[Licenses Bought]],0)</f>
        <v>1</v>
      </c>
      <c r="Q891" s="3">
        <f>IF(Sales[[#This Row],[Sales Month]]=MAX(Sales[Sales Month]),Sales[[#This Row],[Upsell $ Per Non-Paying User]]*Sales[[#This Row],[Non-Paying Users]],0)</f>
        <v>0</v>
      </c>
      <c r="R891" s="3" t="str" cm="1">
        <f t="array" ref="R891" xml:space="preserve"> _xlfn.IFS(Sales[[#This Row],[Current Upsell $]]=0," ",Sales[[#This Row],[Current Upsell $]]&gt;=400,"high",Sales[[#This Row],[Current Upsell $]]&gt;=100,"medium",Sales[[#This Row],[Current Upsell $]]&lt;100,"low")</f>
        <v xml:space="preserve"> </v>
      </c>
      <c r="S891" s="3" t="str">
        <f xml:space="preserve"> IF(Sales[[#This Row],[Current Upsell $]]&gt;0,_xlfn.CONCAT(Sales[[#This Row],[Subscription Type]],"  ",Sales[[#This Row],[Upsell Priority]],"  ",TEXT(Sales[[#This Row],[Current Upsell $]],"$#"))," ")</f>
        <v xml:space="preserve"> </v>
      </c>
      <c r="T891" s="3"/>
      <c r="U891" s="1"/>
    </row>
    <row r="892" spans="1:21" x14ac:dyDescent="0.3">
      <c r="A892">
        <v>100080</v>
      </c>
      <c r="B892" t="s">
        <v>0</v>
      </c>
      <c r="D892" s="1"/>
      <c r="E892" s="1"/>
      <c r="F892" s="3">
        <v>1</v>
      </c>
      <c r="G892" s="3">
        <v>2</v>
      </c>
      <c r="H892" s="1">
        <v>44013</v>
      </c>
      <c r="I892" s="1">
        <v>44378</v>
      </c>
      <c r="J892">
        <v>12</v>
      </c>
      <c r="K892">
        <v>0</v>
      </c>
      <c r="L892" s="1">
        <v>44105</v>
      </c>
      <c r="M892" s="3">
        <f>IF(Sales[[#This Row],[Sales Amount]] = 0, 0,N892 / F892)</f>
        <v>10</v>
      </c>
      <c r="N892" s="3">
        <v>10</v>
      </c>
      <c r="O892" s="3" t="str" cm="1">
        <f t="array" ref="O892" xml:space="preserve"> _xlfn.SWITCH(Sales[[#This Row],[Subscription Type]],"Basic", "10",,"Premium","10","Business","25","Enterprise","27")</f>
        <v>27</v>
      </c>
      <c r="P892" s="3">
        <f xml:space="preserve"> IF(Sales[[#This Row],[Number of Users]]-Sales[[#This Row],[Licenses Bought]] &gt; 0,Sales[[#This Row],[Number of Users]]-Sales[[#This Row],[Licenses Bought]],0)</f>
        <v>1</v>
      </c>
      <c r="Q892" s="3">
        <f>IF(Sales[[#This Row],[Sales Month]]=MAX(Sales[Sales Month]),Sales[[#This Row],[Upsell $ Per Non-Paying User]]*Sales[[#This Row],[Non-Paying Users]],0)</f>
        <v>0</v>
      </c>
      <c r="R892" s="3" t="str" cm="1">
        <f t="array" ref="R892" xml:space="preserve"> _xlfn.IFS(Sales[[#This Row],[Current Upsell $]]=0," ",Sales[[#This Row],[Current Upsell $]]&gt;=400,"high",Sales[[#This Row],[Current Upsell $]]&gt;=100,"medium",Sales[[#This Row],[Current Upsell $]]&lt;100,"low")</f>
        <v xml:space="preserve"> </v>
      </c>
      <c r="S892" s="3" t="str">
        <f xml:space="preserve"> IF(Sales[[#This Row],[Current Upsell $]]&gt;0,_xlfn.CONCAT(Sales[[#This Row],[Subscription Type]],"  ",Sales[[#This Row],[Upsell Priority]],"  ",TEXT(Sales[[#This Row],[Current Upsell $]],"$#"))," ")</f>
        <v xml:space="preserve"> </v>
      </c>
      <c r="T892" s="3"/>
      <c r="U892" s="1"/>
    </row>
    <row r="893" spans="1:21" x14ac:dyDescent="0.3">
      <c r="A893">
        <v>100080</v>
      </c>
      <c r="B893" t="s">
        <v>0</v>
      </c>
      <c r="D893" s="1"/>
      <c r="E893" s="1"/>
      <c r="F893" s="3">
        <v>1</v>
      </c>
      <c r="G893" s="3">
        <v>2</v>
      </c>
      <c r="H893" s="1">
        <v>44013</v>
      </c>
      <c r="I893" s="1">
        <v>44378</v>
      </c>
      <c r="J893">
        <v>12</v>
      </c>
      <c r="K893">
        <v>0</v>
      </c>
      <c r="L893" s="1">
        <v>44136</v>
      </c>
      <c r="M893" s="3">
        <f>IF(Sales[[#This Row],[Sales Amount]] = 0, 0,N893 / F893)</f>
        <v>10</v>
      </c>
      <c r="N893" s="3">
        <v>10</v>
      </c>
      <c r="O893" s="3" t="str" cm="1">
        <f t="array" ref="O893" xml:space="preserve"> _xlfn.SWITCH(Sales[[#This Row],[Subscription Type]],"Basic", "10",,"Premium","10","Business","25","Enterprise","27")</f>
        <v>27</v>
      </c>
      <c r="P893" s="3">
        <f xml:space="preserve"> IF(Sales[[#This Row],[Number of Users]]-Sales[[#This Row],[Licenses Bought]] &gt; 0,Sales[[#This Row],[Number of Users]]-Sales[[#This Row],[Licenses Bought]],0)</f>
        <v>1</v>
      </c>
      <c r="Q893" s="3">
        <f>IF(Sales[[#This Row],[Sales Month]]=MAX(Sales[Sales Month]),Sales[[#This Row],[Upsell $ Per Non-Paying User]]*Sales[[#This Row],[Non-Paying Users]],0)</f>
        <v>0</v>
      </c>
      <c r="R893" s="3" t="str" cm="1">
        <f t="array" ref="R893" xml:space="preserve"> _xlfn.IFS(Sales[[#This Row],[Current Upsell $]]=0," ",Sales[[#This Row],[Current Upsell $]]&gt;=400,"high",Sales[[#This Row],[Current Upsell $]]&gt;=100,"medium",Sales[[#This Row],[Current Upsell $]]&lt;100,"low")</f>
        <v xml:space="preserve"> </v>
      </c>
      <c r="S893" s="3" t="str">
        <f xml:space="preserve"> IF(Sales[[#This Row],[Current Upsell $]]&gt;0,_xlfn.CONCAT(Sales[[#This Row],[Subscription Type]],"  ",Sales[[#This Row],[Upsell Priority]],"  ",TEXT(Sales[[#This Row],[Current Upsell $]],"$#"))," ")</f>
        <v xml:space="preserve"> </v>
      </c>
      <c r="T893" s="3"/>
      <c r="U893" s="1"/>
    </row>
    <row r="894" spans="1:21" x14ac:dyDescent="0.3">
      <c r="A894">
        <v>100080</v>
      </c>
      <c r="B894" t="s">
        <v>0</v>
      </c>
      <c r="D894" s="1"/>
      <c r="E894" s="1"/>
      <c r="F894" s="3">
        <v>1</v>
      </c>
      <c r="G894" s="3">
        <v>2</v>
      </c>
      <c r="H894" s="1">
        <v>44013</v>
      </c>
      <c r="I894" s="1">
        <v>44378</v>
      </c>
      <c r="J894">
        <v>12</v>
      </c>
      <c r="K894">
        <v>0</v>
      </c>
      <c r="L894" s="1">
        <v>44166</v>
      </c>
      <c r="M894" s="3">
        <f>IF(Sales[[#This Row],[Sales Amount]] = 0, 0,N894 / F894)</f>
        <v>10</v>
      </c>
      <c r="N894" s="3">
        <v>10</v>
      </c>
      <c r="O894" s="3" t="str" cm="1">
        <f t="array" ref="O894" xml:space="preserve"> _xlfn.SWITCH(Sales[[#This Row],[Subscription Type]],"Basic", "10",,"Premium","10","Business","25","Enterprise","27")</f>
        <v>27</v>
      </c>
      <c r="P894" s="3">
        <f xml:space="preserve"> IF(Sales[[#This Row],[Number of Users]]-Sales[[#This Row],[Licenses Bought]] &gt; 0,Sales[[#This Row],[Number of Users]]-Sales[[#This Row],[Licenses Bought]],0)</f>
        <v>1</v>
      </c>
      <c r="Q894" s="3">
        <f>IF(Sales[[#This Row],[Sales Month]]=MAX(Sales[Sales Month]),Sales[[#This Row],[Upsell $ Per Non-Paying User]]*Sales[[#This Row],[Non-Paying Users]],0)</f>
        <v>0</v>
      </c>
      <c r="R894" s="3" t="str" cm="1">
        <f t="array" ref="R894" xml:space="preserve"> _xlfn.IFS(Sales[[#This Row],[Current Upsell $]]=0," ",Sales[[#This Row],[Current Upsell $]]&gt;=400,"high",Sales[[#This Row],[Current Upsell $]]&gt;=100,"medium",Sales[[#This Row],[Current Upsell $]]&lt;100,"low")</f>
        <v xml:space="preserve"> </v>
      </c>
      <c r="S894" s="3" t="str">
        <f xml:space="preserve"> IF(Sales[[#This Row],[Current Upsell $]]&gt;0,_xlfn.CONCAT(Sales[[#This Row],[Subscription Type]],"  ",Sales[[#This Row],[Upsell Priority]],"  ",TEXT(Sales[[#This Row],[Current Upsell $]],"$#"))," ")</f>
        <v xml:space="preserve"> </v>
      </c>
      <c r="T894" s="3"/>
      <c r="U894" s="1"/>
    </row>
    <row r="895" spans="1:21" x14ac:dyDescent="0.3">
      <c r="A895">
        <v>100080</v>
      </c>
      <c r="B895" t="s">
        <v>0</v>
      </c>
      <c r="D895" s="1"/>
      <c r="E895" s="1"/>
      <c r="F895" s="3">
        <v>1</v>
      </c>
      <c r="G895" s="3">
        <v>1</v>
      </c>
      <c r="H895" s="1">
        <v>44013</v>
      </c>
      <c r="I895" s="1">
        <v>44378</v>
      </c>
      <c r="J895">
        <v>12</v>
      </c>
      <c r="K895">
        <v>0</v>
      </c>
      <c r="L895" s="1">
        <v>44197</v>
      </c>
      <c r="M895" s="3">
        <f>IF(Sales[[#This Row],[Sales Amount]] = 0, 0,N895 / F895)</f>
        <v>10</v>
      </c>
      <c r="N895" s="3">
        <v>10</v>
      </c>
      <c r="O895" s="3" t="str" cm="1">
        <f t="array" ref="O895" xml:space="preserve"> _xlfn.SWITCH(Sales[[#This Row],[Subscription Type]],"Basic", "10",,"Premium","10","Business","25","Enterprise","27")</f>
        <v>27</v>
      </c>
      <c r="P895" s="3">
        <f xml:space="preserve"> IF(Sales[[#This Row],[Number of Users]]-Sales[[#This Row],[Licenses Bought]] &gt; 0,Sales[[#This Row],[Number of Users]]-Sales[[#This Row],[Licenses Bought]],0)</f>
        <v>0</v>
      </c>
      <c r="Q895" s="3">
        <f>IF(Sales[[#This Row],[Sales Month]]=MAX(Sales[Sales Month]),Sales[[#This Row],[Upsell $ Per Non-Paying User]]*Sales[[#This Row],[Non-Paying Users]],0)</f>
        <v>0</v>
      </c>
      <c r="R895" s="3" t="str" cm="1">
        <f t="array" ref="R895" xml:space="preserve"> _xlfn.IFS(Sales[[#This Row],[Current Upsell $]]=0," ",Sales[[#This Row],[Current Upsell $]]&gt;=400,"high",Sales[[#This Row],[Current Upsell $]]&gt;=100,"medium",Sales[[#This Row],[Current Upsell $]]&lt;100,"low")</f>
        <v xml:space="preserve"> </v>
      </c>
      <c r="S895" s="3" t="str">
        <f xml:space="preserve"> IF(Sales[[#This Row],[Current Upsell $]]&gt;0,_xlfn.CONCAT(Sales[[#This Row],[Subscription Type]],"  ",Sales[[#This Row],[Upsell Priority]],"  ",TEXT(Sales[[#This Row],[Current Upsell $]],"$#"))," ")</f>
        <v xml:space="preserve"> </v>
      </c>
      <c r="T895" s="3"/>
      <c r="U895" s="1"/>
    </row>
    <row r="896" spans="1:21" x14ac:dyDescent="0.3">
      <c r="A896">
        <v>100080</v>
      </c>
      <c r="B896" t="s">
        <v>0</v>
      </c>
      <c r="D896" s="1"/>
      <c r="E896" s="1"/>
      <c r="F896" s="3">
        <v>1</v>
      </c>
      <c r="G896" s="3">
        <v>2</v>
      </c>
      <c r="H896" s="1">
        <v>44013</v>
      </c>
      <c r="I896" s="1">
        <v>44378</v>
      </c>
      <c r="J896">
        <v>12</v>
      </c>
      <c r="K896">
        <v>0</v>
      </c>
      <c r="L896" s="1">
        <v>44228</v>
      </c>
      <c r="M896" s="3">
        <f>IF(Sales[[#This Row],[Sales Amount]] = 0, 0,N896 / F896)</f>
        <v>10</v>
      </c>
      <c r="N896" s="3">
        <v>10</v>
      </c>
      <c r="O896" s="3" t="str" cm="1">
        <f t="array" ref="O896" xml:space="preserve"> _xlfn.SWITCH(Sales[[#This Row],[Subscription Type]],"Basic", "10",,"Premium","10","Business","25","Enterprise","27")</f>
        <v>27</v>
      </c>
      <c r="P896" s="3">
        <f xml:space="preserve"> IF(Sales[[#This Row],[Number of Users]]-Sales[[#This Row],[Licenses Bought]] &gt; 0,Sales[[#This Row],[Number of Users]]-Sales[[#This Row],[Licenses Bought]],0)</f>
        <v>1</v>
      </c>
      <c r="Q896" s="3">
        <f>IF(Sales[[#This Row],[Sales Month]]=MAX(Sales[Sales Month]),Sales[[#This Row],[Upsell $ Per Non-Paying User]]*Sales[[#This Row],[Non-Paying Users]],0)</f>
        <v>0</v>
      </c>
      <c r="R896" s="3" t="str" cm="1">
        <f t="array" ref="R896" xml:space="preserve"> _xlfn.IFS(Sales[[#This Row],[Current Upsell $]]=0," ",Sales[[#This Row],[Current Upsell $]]&gt;=400,"high",Sales[[#This Row],[Current Upsell $]]&gt;=100,"medium",Sales[[#This Row],[Current Upsell $]]&lt;100,"low")</f>
        <v xml:space="preserve"> </v>
      </c>
      <c r="S896" s="3" t="str">
        <f xml:space="preserve"> IF(Sales[[#This Row],[Current Upsell $]]&gt;0,_xlfn.CONCAT(Sales[[#This Row],[Subscription Type]],"  ",Sales[[#This Row],[Upsell Priority]],"  ",TEXT(Sales[[#This Row],[Current Upsell $]],"$#"))," ")</f>
        <v xml:space="preserve"> </v>
      </c>
      <c r="T896" s="3"/>
      <c r="U896" s="1"/>
    </row>
    <row r="897" spans="1:21" x14ac:dyDescent="0.3">
      <c r="A897">
        <v>100080</v>
      </c>
      <c r="B897" t="s">
        <v>0</v>
      </c>
      <c r="D897" s="1"/>
      <c r="E897" s="1"/>
      <c r="F897" s="3">
        <v>1</v>
      </c>
      <c r="G897" s="3">
        <v>2</v>
      </c>
      <c r="H897" s="1">
        <v>44013</v>
      </c>
      <c r="I897" s="1">
        <v>44378</v>
      </c>
      <c r="J897">
        <v>12</v>
      </c>
      <c r="K897">
        <v>0</v>
      </c>
      <c r="L897" s="1">
        <v>44256</v>
      </c>
      <c r="M897" s="3">
        <f>IF(Sales[[#This Row],[Sales Amount]] = 0, 0,N897 / F897)</f>
        <v>10</v>
      </c>
      <c r="N897" s="3">
        <v>10</v>
      </c>
      <c r="O897" s="3" t="str" cm="1">
        <f t="array" ref="O897" xml:space="preserve"> _xlfn.SWITCH(Sales[[#This Row],[Subscription Type]],"Basic", "10",,"Premium","10","Business","25","Enterprise","27")</f>
        <v>27</v>
      </c>
      <c r="P897" s="3">
        <f xml:space="preserve"> IF(Sales[[#This Row],[Number of Users]]-Sales[[#This Row],[Licenses Bought]] &gt; 0,Sales[[#This Row],[Number of Users]]-Sales[[#This Row],[Licenses Bought]],0)</f>
        <v>1</v>
      </c>
      <c r="Q897" s="3">
        <f>IF(Sales[[#This Row],[Sales Month]]=MAX(Sales[Sales Month]),Sales[[#This Row],[Upsell $ Per Non-Paying User]]*Sales[[#This Row],[Non-Paying Users]],0)</f>
        <v>0</v>
      </c>
      <c r="R897" s="3" t="str" cm="1">
        <f t="array" ref="R897" xml:space="preserve"> _xlfn.IFS(Sales[[#This Row],[Current Upsell $]]=0," ",Sales[[#This Row],[Current Upsell $]]&gt;=400,"high",Sales[[#This Row],[Current Upsell $]]&gt;=100,"medium",Sales[[#This Row],[Current Upsell $]]&lt;100,"low")</f>
        <v xml:space="preserve"> </v>
      </c>
      <c r="S897" s="3" t="str">
        <f xml:space="preserve"> IF(Sales[[#This Row],[Current Upsell $]]&gt;0,_xlfn.CONCAT(Sales[[#This Row],[Subscription Type]],"  ",Sales[[#This Row],[Upsell Priority]],"  ",TEXT(Sales[[#This Row],[Current Upsell $]],"$#"))," ")</f>
        <v xml:space="preserve"> </v>
      </c>
      <c r="T897" s="3"/>
      <c r="U897" s="1"/>
    </row>
    <row r="898" spans="1:21" x14ac:dyDescent="0.3">
      <c r="A898">
        <v>100080</v>
      </c>
      <c r="B898" t="s">
        <v>0</v>
      </c>
      <c r="D898" s="1"/>
      <c r="E898" s="1"/>
      <c r="F898" s="3">
        <v>1</v>
      </c>
      <c r="G898" s="3">
        <v>1</v>
      </c>
      <c r="H898" s="1">
        <v>44013</v>
      </c>
      <c r="I898" s="1">
        <v>44378</v>
      </c>
      <c r="J898">
        <v>12</v>
      </c>
      <c r="K898">
        <v>0</v>
      </c>
      <c r="L898" s="1">
        <v>44287</v>
      </c>
      <c r="M898" s="3">
        <f>IF(Sales[[#This Row],[Sales Amount]] = 0, 0,N898 / F898)</f>
        <v>10</v>
      </c>
      <c r="N898" s="3">
        <v>10</v>
      </c>
      <c r="O898" s="3" t="str" cm="1">
        <f t="array" ref="O898" xml:space="preserve"> _xlfn.SWITCH(Sales[[#This Row],[Subscription Type]],"Basic", "10",,"Premium","10","Business","25","Enterprise","27")</f>
        <v>27</v>
      </c>
      <c r="P898" s="3">
        <f xml:space="preserve"> IF(Sales[[#This Row],[Number of Users]]-Sales[[#This Row],[Licenses Bought]] &gt; 0,Sales[[#This Row],[Number of Users]]-Sales[[#This Row],[Licenses Bought]],0)</f>
        <v>0</v>
      </c>
      <c r="Q898" s="3">
        <f>IF(Sales[[#This Row],[Sales Month]]=MAX(Sales[Sales Month]),Sales[[#This Row],[Upsell $ Per Non-Paying User]]*Sales[[#This Row],[Non-Paying Users]],0)</f>
        <v>0</v>
      </c>
      <c r="R898" s="3" t="str" cm="1">
        <f t="array" ref="R898" xml:space="preserve"> _xlfn.IFS(Sales[[#This Row],[Current Upsell $]]=0," ",Sales[[#This Row],[Current Upsell $]]&gt;=400,"high",Sales[[#This Row],[Current Upsell $]]&gt;=100,"medium",Sales[[#This Row],[Current Upsell $]]&lt;100,"low")</f>
        <v xml:space="preserve"> </v>
      </c>
      <c r="S898" s="3" t="str">
        <f xml:space="preserve"> IF(Sales[[#This Row],[Current Upsell $]]&gt;0,_xlfn.CONCAT(Sales[[#This Row],[Subscription Type]],"  ",Sales[[#This Row],[Upsell Priority]],"  ",TEXT(Sales[[#This Row],[Current Upsell $]],"$#"))," ")</f>
        <v xml:space="preserve"> </v>
      </c>
      <c r="T898" s="3"/>
      <c r="U898" s="1"/>
    </row>
    <row r="899" spans="1:21" x14ac:dyDescent="0.3">
      <c r="A899">
        <v>100080</v>
      </c>
      <c r="B899" t="s">
        <v>0</v>
      </c>
      <c r="D899" s="1"/>
      <c r="E899" s="1"/>
      <c r="F899" s="3">
        <v>1</v>
      </c>
      <c r="G899" s="3">
        <v>2</v>
      </c>
      <c r="H899" s="1">
        <v>44013</v>
      </c>
      <c r="I899" s="1">
        <v>44378</v>
      </c>
      <c r="J899">
        <v>12</v>
      </c>
      <c r="K899">
        <v>0</v>
      </c>
      <c r="L899" s="1">
        <v>44317</v>
      </c>
      <c r="M899" s="3">
        <f>IF(Sales[[#This Row],[Sales Amount]] = 0, 0,N899 / F899)</f>
        <v>10</v>
      </c>
      <c r="N899" s="3">
        <v>10</v>
      </c>
      <c r="O899" s="3" t="str" cm="1">
        <f t="array" ref="O899" xml:space="preserve"> _xlfn.SWITCH(Sales[[#This Row],[Subscription Type]],"Basic", "10",,"Premium","10","Business","25","Enterprise","27")</f>
        <v>27</v>
      </c>
      <c r="P899" s="3">
        <f xml:space="preserve"> IF(Sales[[#This Row],[Number of Users]]-Sales[[#This Row],[Licenses Bought]] &gt; 0,Sales[[#This Row],[Number of Users]]-Sales[[#This Row],[Licenses Bought]],0)</f>
        <v>1</v>
      </c>
      <c r="Q899" s="3">
        <f>IF(Sales[[#This Row],[Sales Month]]=MAX(Sales[Sales Month]),Sales[[#This Row],[Upsell $ Per Non-Paying User]]*Sales[[#This Row],[Non-Paying Users]],0)</f>
        <v>0</v>
      </c>
      <c r="R899" s="3" t="str" cm="1">
        <f t="array" ref="R899" xml:space="preserve"> _xlfn.IFS(Sales[[#This Row],[Current Upsell $]]=0," ",Sales[[#This Row],[Current Upsell $]]&gt;=400,"high",Sales[[#This Row],[Current Upsell $]]&gt;=100,"medium",Sales[[#This Row],[Current Upsell $]]&lt;100,"low")</f>
        <v xml:space="preserve"> </v>
      </c>
      <c r="S899" s="3" t="str">
        <f xml:space="preserve"> IF(Sales[[#This Row],[Current Upsell $]]&gt;0,_xlfn.CONCAT(Sales[[#This Row],[Subscription Type]],"  ",Sales[[#This Row],[Upsell Priority]],"  ",TEXT(Sales[[#This Row],[Current Upsell $]],"$#"))," ")</f>
        <v xml:space="preserve"> </v>
      </c>
      <c r="T899" s="3"/>
      <c r="U899" s="1"/>
    </row>
    <row r="900" spans="1:21" x14ac:dyDescent="0.3">
      <c r="A900">
        <v>100080</v>
      </c>
      <c r="B900" t="s">
        <v>0</v>
      </c>
      <c r="D900" s="1"/>
      <c r="E900" s="1"/>
      <c r="F900" s="3">
        <v>1</v>
      </c>
      <c r="G900" s="3">
        <v>1</v>
      </c>
      <c r="H900" s="1">
        <v>44013</v>
      </c>
      <c r="I900" s="1">
        <v>44378</v>
      </c>
      <c r="J900">
        <v>12</v>
      </c>
      <c r="K900">
        <v>0</v>
      </c>
      <c r="L900" s="1">
        <v>44348</v>
      </c>
      <c r="M900" s="3">
        <f>IF(Sales[[#This Row],[Sales Amount]] = 0, 0,N900 / F900)</f>
        <v>10</v>
      </c>
      <c r="N900" s="3">
        <v>10</v>
      </c>
      <c r="O900" s="3" t="str" cm="1">
        <f t="array" ref="O900" xml:space="preserve"> _xlfn.SWITCH(Sales[[#This Row],[Subscription Type]],"Basic", "10",,"Premium","10","Business","25","Enterprise","27")</f>
        <v>27</v>
      </c>
      <c r="P900" s="3">
        <f xml:space="preserve"> IF(Sales[[#This Row],[Number of Users]]-Sales[[#This Row],[Licenses Bought]] &gt; 0,Sales[[#This Row],[Number of Users]]-Sales[[#This Row],[Licenses Bought]],0)</f>
        <v>0</v>
      </c>
      <c r="Q900" s="3">
        <f>IF(Sales[[#This Row],[Sales Month]]=MAX(Sales[Sales Month]),Sales[[#This Row],[Upsell $ Per Non-Paying User]]*Sales[[#This Row],[Non-Paying Users]],0)</f>
        <v>0</v>
      </c>
      <c r="R900" s="3" t="str" cm="1">
        <f t="array" ref="R900" xml:space="preserve"> _xlfn.IFS(Sales[[#This Row],[Current Upsell $]]=0," ",Sales[[#This Row],[Current Upsell $]]&gt;=400,"high",Sales[[#This Row],[Current Upsell $]]&gt;=100,"medium",Sales[[#This Row],[Current Upsell $]]&lt;100,"low")</f>
        <v xml:space="preserve"> </v>
      </c>
      <c r="S900" s="3" t="str">
        <f xml:space="preserve"> IF(Sales[[#This Row],[Current Upsell $]]&gt;0,_xlfn.CONCAT(Sales[[#This Row],[Subscription Type]],"  ",Sales[[#This Row],[Upsell Priority]],"  ",TEXT(Sales[[#This Row],[Current Upsell $]],"$#"))," ")</f>
        <v xml:space="preserve"> </v>
      </c>
      <c r="T900" s="3"/>
      <c r="U900" s="1"/>
    </row>
    <row r="901" spans="1:21" x14ac:dyDescent="0.3">
      <c r="A901">
        <v>100081</v>
      </c>
      <c r="B901" t="s">
        <v>3</v>
      </c>
      <c r="D901" s="1"/>
      <c r="E901" s="1"/>
      <c r="F901" s="3">
        <v>0</v>
      </c>
      <c r="G901" s="3">
        <v>39</v>
      </c>
      <c r="H901" s="1">
        <v>44044</v>
      </c>
      <c r="I901" s="1">
        <v>44378</v>
      </c>
      <c r="J901">
        <v>11</v>
      </c>
      <c r="K901">
        <v>0</v>
      </c>
      <c r="L901" s="1">
        <v>44044</v>
      </c>
      <c r="M901" s="3">
        <f>IF(Sales[[#This Row],[Sales Amount]] = 0, 0,N901 / F901)</f>
        <v>0</v>
      </c>
      <c r="N901" s="3">
        <v>0</v>
      </c>
      <c r="O901" s="3" t="str" cm="1">
        <f t="array" ref="O901" xml:space="preserve"> _xlfn.SWITCH(Sales[[#This Row],[Subscription Type]],"Basic", "10",,"Premium","10","Business","25","Enterprise","27")</f>
        <v>10</v>
      </c>
      <c r="P901" s="3">
        <f xml:space="preserve"> IF(Sales[[#This Row],[Number of Users]]-Sales[[#This Row],[Licenses Bought]] &gt; 0,Sales[[#This Row],[Number of Users]]-Sales[[#This Row],[Licenses Bought]],0)</f>
        <v>39</v>
      </c>
      <c r="Q901" s="3">
        <f>IF(Sales[[#This Row],[Sales Month]]=MAX(Sales[Sales Month]),Sales[[#This Row],[Upsell $ Per Non-Paying User]]*Sales[[#This Row],[Non-Paying Users]],0)</f>
        <v>0</v>
      </c>
      <c r="R901" s="3" t="str" cm="1">
        <f t="array" ref="R901" xml:space="preserve"> _xlfn.IFS(Sales[[#This Row],[Current Upsell $]]=0," ",Sales[[#This Row],[Current Upsell $]]&gt;=400,"high",Sales[[#This Row],[Current Upsell $]]&gt;=100,"medium",Sales[[#This Row],[Current Upsell $]]&lt;100,"low")</f>
        <v xml:space="preserve"> </v>
      </c>
      <c r="S901" s="3" t="str">
        <f xml:space="preserve"> IF(Sales[[#This Row],[Current Upsell $]]&gt;0,_xlfn.CONCAT(Sales[[#This Row],[Subscription Type]],"  ",Sales[[#This Row],[Upsell Priority]],"  ",TEXT(Sales[[#This Row],[Current Upsell $]],"$#"))," ")</f>
        <v xml:space="preserve"> </v>
      </c>
      <c r="T901" s="3"/>
      <c r="U901" s="1"/>
    </row>
    <row r="902" spans="1:21" x14ac:dyDescent="0.3">
      <c r="A902">
        <v>100081</v>
      </c>
      <c r="B902" t="s">
        <v>0</v>
      </c>
      <c r="D902" s="1"/>
      <c r="E902" s="1"/>
      <c r="F902" s="3">
        <v>10</v>
      </c>
      <c r="G902" s="3">
        <v>37</v>
      </c>
      <c r="H902" s="1">
        <v>44044</v>
      </c>
      <c r="I902" s="1">
        <v>44378</v>
      </c>
      <c r="J902">
        <v>11</v>
      </c>
      <c r="K902">
        <v>0</v>
      </c>
      <c r="L902" s="1">
        <v>44075</v>
      </c>
      <c r="M902" s="3">
        <f>IF(Sales[[#This Row],[Sales Amount]] = 0, 0,N902 / F902)</f>
        <v>10</v>
      </c>
      <c r="N902" s="3">
        <v>100</v>
      </c>
      <c r="O902" s="3" t="str" cm="1">
        <f t="array" ref="O902" xml:space="preserve"> _xlfn.SWITCH(Sales[[#This Row],[Subscription Type]],"Basic", "10",,"Premium","10","Business","25","Enterprise","27")</f>
        <v>27</v>
      </c>
      <c r="P902" s="3">
        <f xml:space="preserve"> IF(Sales[[#This Row],[Number of Users]]-Sales[[#This Row],[Licenses Bought]] &gt; 0,Sales[[#This Row],[Number of Users]]-Sales[[#This Row],[Licenses Bought]],0)</f>
        <v>27</v>
      </c>
      <c r="Q902" s="3">
        <f>IF(Sales[[#This Row],[Sales Month]]=MAX(Sales[Sales Month]),Sales[[#This Row],[Upsell $ Per Non-Paying User]]*Sales[[#This Row],[Non-Paying Users]],0)</f>
        <v>0</v>
      </c>
      <c r="R902" s="3" t="str" cm="1">
        <f t="array" ref="R902" xml:space="preserve"> _xlfn.IFS(Sales[[#This Row],[Current Upsell $]]=0," ",Sales[[#This Row],[Current Upsell $]]&gt;=400,"high",Sales[[#This Row],[Current Upsell $]]&gt;=100,"medium",Sales[[#This Row],[Current Upsell $]]&lt;100,"low")</f>
        <v xml:space="preserve"> </v>
      </c>
      <c r="S902" s="3" t="str">
        <f xml:space="preserve"> IF(Sales[[#This Row],[Current Upsell $]]&gt;0,_xlfn.CONCAT(Sales[[#This Row],[Subscription Type]],"  ",Sales[[#This Row],[Upsell Priority]],"  ",TEXT(Sales[[#This Row],[Current Upsell $]],"$#"))," ")</f>
        <v xml:space="preserve"> </v>
      </c>
      <c r="T902" s="3"/>
      <c r="U902" s="1"/>
    </row>
    <row r="903" spans="1:21" x14ac:dyDescent="0.3">
      <c r="A903">
        <v>100081</v>
      </c>
      <c r="B903" t="s">
        <v>0</v>
      </c>
      <c r="D903" s="1"/>
      <c r="E903" s="1"/>
      <c r="F903" s="3">
        <v>22</v>
      </c>
      <c r="G903" s="3">
        <v>47</v>
      </c>
      <c r="H903" s="1">
        <v>44044</v>
      </c>
      <c r="I903" s="1">
        <v>44378</v>
      </c>
      <c r="J903">
        <v>11</v>
      </c>
      <c r="K903">
        <v>0</v>
      </c>
      <c r="L903" s="1">
        <v>44105</v>
      </c>
      <c r="M903" s="3">
        <f>IF(Sales[[#This Row],[Sales Amount]] = 0, 0,N903 / F903)</f>
        <v>10</v>
      </c>
      <c r="N903" s="3">
        <v>220</v>
      </c>
      <c r="O903" s="3" t="str" cm="1">
        <f t="array" ref="O903" xml:space="preserve"> _xlfn.SWITCH(Sales[[#This Row],[Subscription Type]],"Basic", "10",,"Premium","10","Business","25","Enterprise","27")</f>
        <v>27</v>
      </c>
      <c r="P903" s="3">
        <f xml:space="preserve"> IF(Sales[[#This Row],[Number of Users]]-Sales[[#This Row],[Licenses Bought]] &gt; 0,Sales[[#This Row],[Number of Users]]-Sales[[#This Row],[Licenses Bought]],0)</f>
        <v>25</v>
      </c>
      <c r="Q903" s="3">
        <f>IF(Sales[[#This Row],[Sales Month]]=MAX(Sales[Sales Month]),Sales[[#This Row],[Upsell $ Per Non-Paying User]]*Sales[[#This Row],[Non-Paying Users]],0)</f>
        <v>0</v>
      </c>
      <c r="R903" s="3" t="str" cm="1">
        <f t="array" ref="R903" xml:space="preserve"> _xlfn.IFS(Sales[[#This Row],[Current Upsell $]]=0," ",Sales[[#This Row],[Current Upsell $]]&gt;=400,"high",Sales[[#This Row],[Current Upsell $]]&gt;=100,"medium",Sales[[#This Row],[Current Upsell $]]&lt;100,"low")</f>
        <v xml:space="preserve"> </v>
      </c>
      <c r="S903" s="3" t="str">
        <f xml:space="preserve"> IF(Sales[[#This Row],[Current Upsell $]]&gt;0,_xlfn.CONCAT(Sales[[#This Row],[Subscription Type]],"  ",Sales[[#This Row],[Upsell Priority]],"  ",TEXT(Sales[[#This Row],[Current Upsell $]],"$#"))," ")</f>
        <v xml:space="preserve"> </v>
      </c>
      <c r="T903" s="3"/>
      <c r="U903" s="1"/>
    </row>
    <row r="904" spans="1:21" x14ac:dyDescent="0.3">
      <c r="A904">
        <v>100081</v>
      </c>
      <c r="B904" t="s">
        <v>0</v>
      </c>
      <c r="D904" s="1"/>
      <c r="E904" s="1"/>
      <c r="F904" s="3">
        <v>36</v>
      </c>
      <c r="G904" s="3">
        <v>48</v>
      </c>
      <c r="H904" s="1">
        <v>44044</v>
      </c>
      <c r="I904" s="1">
        <v>44378</v>
      </c>
      <c r="J904">
        <v>11</v>
      </c>
      <c r="K904">
        <v>0</v>
      </c>
      <c r="L904" s="1">
        <v>44136</v>
      </c>
      <c r="M904" s="3">
        <f>IF(Sales[[#This Row],[Sales Amount]] = 0, 0,N904 / F904)</f>
        <v>10</v>
      </c>
      <c r="N904" s="3">
        <v>360</v>
      </c>
      <c r="O904" s="3" t="str" cm="1">
        <f t="array" ref="O904" xml:space="preserve"> _xlfn.SWITCH(Sales[[#This Row],[Subscription Type]],"Basic", "10",,"Premium","10","Business","25","Enterprise","27")</f>
        <v>27</v>
      </c>
      <c r="P904" s="3">
        <f xml:space="preserve"> IF(Sales[[#This Row],[Number of Users]]-Sales[[#This Row],[Licenses Bought]] &gt; 0,Sales[[#This Row],[Number of Users]]-Sales[[#This Row],[Licenses Bought]],0)</f>
        <v>12</v>
      </c>
      <c r="Q904" s="3">
        <f>IF(Sales[[#This Row],[Sales Month]]=MAX(Sales[Sales Month]),Sales[[#This Row],[Upsell $ Per Non-Paying User]]*Sales[[#This Row],[Non-Paying Users]],0)</f>
        <v>0</v>
      </c>
      <c r="R904" s="3" t="str" cm="1">
        <f t="array" ref="R904" xml:space="preserve"> _xlfn.IFS(Sales[[#This Row],[Current Upsell $]]=0," ",Sales[[#This Row],[Current Upsell $]]&gt;=400,"high",Sales[[#This Row],[Current Upsell $]]&gt;=100,"medium",Sales[[#This Row],[Current Upsell $]]&lt;100,"low")</f>
        <v xml:space="preserve"> </v>
      </c>
      <c r="S904" s="3" t="str">
        <f xml:space="preserve"> IF(Sales[[#This Row],[Current Upsell $]]&gt;0,_xlfn.CONCAT(Sales[[#This Row],[Subscription Type]],"  ",Sales[[#This Row],[Upsell Priority]],"  ",TEXT(Sales[[#This Row],[Current Upsell $]],"$#"))," ")</f>
        <v xml:space="preserve"> </v>
      </c>
      <c r="T904" s="3"/>
      <c r="U904" s="1"/>
    </row>
    <row r="905" spans="1:21" x14ac:dyDescent="0.3">
      <c r="A905">
        <v>100081</v>
      </c>
      <c r="B905" t="s">
        <v>0</v>
      </c>
      <c r="D905" s="1"/>
      <c r="E905" s="1"/>
      <c r="F905" s="3">
        <v>36</v>
      </c>
      <c r="G905" s="3">
        <v>37</v>
      </c>
      <c r="H905" s="1">
        <v>44044</v>
      </c>
      <c r="I905" s="1">
        <v>44378</v>
      </c>
      <c r="J905">
        <v>11</v>
      </c>
      <c r="K905">
        <v>0</v>
      </c>
      <c r="L905" s="1">
        <v>44166</v>
      </c>
      <c r="M905" s="3">
        <f>IF(Sales[[#This Row],[Sales Amount]] = 0, 0,N905 / F905)</f>
        <v>10</v>
      </c>
      <c r="N905" s="3">
        <v>360</v>
      </c>
      <c r="O905" s="3" t="str" cm="1">
        <f t="array" ref="O905" xml:space="preserve"> _xlfn.SWITCH(Sales[[#This Row],[Subscription Type]],"Basic", "10",,"Premium","10","Business","25","Enterprise","27")</f>
        <v>27</v>
      </c>
      <c r="P905" s="3">
        <f xml:space="preserve"> IF(Sales[[#This Row],[Number of Users]]-Sales[[#This Row],[Licenses Bought]] &gt; 0,Sales[[#This Row],[Number of Users]]-Sales[[#This Row],[Licenses Bought]],0)</f>
        <v>1</v>
      </c>
      <c r="Q905" s="3">
        <f>IF(Sales[[#This Row],[Sales Month]]=MAX(Sales[Sales Month]),Sales[[#This Row],[Upsell $ Per Non-Paying User]]*Sales[[#This Row],[Non-Paying Users]],0)</f>
        <v>0</v>
      </c>
      <c r="R905" s="3" t="str" cm="1">
        <f t="array" ref="R905" xml:space="preserve"> _xlfn.IFS(Sales[[#This Row],[Current Upsell $]]=0," ",Sales[[#This Row],[Current Upsell $]]&gt;=400,"high",Sales[[#This Row],[Current Upsell $]]&gt;=100,"medium",Sales[[#This Row],[Current Upsell $]]&lt;100,"low")</f>
        <v xml:space="preserve"> </v>
      </c>
      <c r="S905" s="3" t="str">
        <f xml:space="preserve"> IF(Sales[[#This Row],[Current Upsell $]]&gt;0,_xlfn.CONCAT(Sales[[#This Row],[Subscription Type]],"  ",Sales[[#This Row],[Upsell Priority]],"  ",TEXT(Sales[[#This Row],[Current Upsell $]],"$#"))," ")</f>
        <v xml:space="preserve"> </v>
      </c>
      <c r="T905" s="3"/>
      <c r="U905" s="1"/>
    </row>
    <row r="906" spans="1:21" x14ac:dyDescent="0.3">
      <c r="A906">
        <v>100081</v>
      </c>
      <c r="B906" t="s">
        <v>0</v>
      </c>
      <c r="D906" s="1"/>
      <c r="E906" s="1"/>
      <c r="F906" s="3">
        <v>36</v>
      </c>
      <c r="G906" s="3">
        <v>42</v>
      </c>
      <c r="H906" s="1">
        <v>44044</v>
      </c>
      <c r="I906" s="1">
        <v>44378</v>
      </c>
      <c r="J906">
        <v>11</v>
      </c>
      <c r="K906">
        <v>0</v>
      </c>
      <c r="L906" s="1">
        <v>44197</v>
      </c>
      <c r="M906" s="3">
        <f>IF(Sales[[#This Row],[Sales Amount]] = 0, 0,N906 / F906)</f>
        <v>10</v>
      </c>
      <c r="N906" s="3">
        <v>360</v>
      </c>
      <c r="O906" s="3" t="str" cm="1">
        <f t="array" ref="O906" xml:space="preserve"> _xlfn.SWITCH(Sales[[#This Row],[Subscription Type]],"Basic", "10",,"Premium","10","Business","25","Enterprise","27")</f>
        <v>27</v>
      </c>
      <c r="P906" s="3">
        <f xml:space="preserve"> IF(Sales[[#This Row],[Number of Users]]-Sales[[#This Row],[Licenses Bought]] &gt; 0,Sales[[#This Row],[Number of Users]]-Sales[[#This Row],[Licenses Bought]],0)</f>
        <v>6</v>
      </c>
      <c r="Q906" s="3">
        <f>IF(Sales[[#This Row],[Sales Month]]=MAX(Sales[Sales Month]),Sales[[#This Row],[Upsell $ Per Non-Paying User]]*Sales[[#This Row],[Non-Paying Users]],0)</f>
        <v>0</v>
      </c>
      <c r="R906" s="3" t="str" cm="1">
        <f t="array" ref="R906" xml:space="preserve"> _xlfn.IFS(Sales[[#This Row],[Current Upsell $]]=0," ",Sales[[#This Row],[Current Upsell $]]&gt;=400,"high",Sales[[#This Row],[Current Upsell $]]&gt;=100,"medium",Sales[[#This Row],[Current Upsell $]]&lt;100,"low")</f>
        <v xml:space="preserve"> </v>
      </c>
      <c r="S906" s="3" t="str">
        <f xml:space="preserve"> IF(Sales[[#This Row],[Current Upsell $]]&gt;0,_xlfn.CONCAT(Sales[[#This Row],[Subscription Type]],"  ",Sales[[#This Row],[Upsell Priority]],"  ",TEXT(Sales[[#This Row],[Current Upsell $]],"$#"))," ")</f>
        <v xml:space="preserve"> </v>
      </c>
      <c r="T906" s="3"/>
      <c r="U906" s="1"/>
    </row>
    <row r="907" spans="1:21" x14ac:dyDescent="0.3">
      <c r="A907">
        <v>100081</v>
      </c>
      <c r="B907" t="s">
        <v>0</v>
      </c>
      <c r="D907" s="1"/>
      <c r="E907" s="1"/>
      <c r="F907" s="3">
        <v>36</v>
      </c>
      <c r="G907" s="3">
        <v>43</v>
      </c>
      <c r="H907" s="1">
        <v>44044</v>
      </c>
      <c r="I907" s="1">
        <v>44378</v>
      </c>
      <c r="J907">
        <v>11</v>
      </c>
      <c r="K907">
        <v>0</v>
      </c>
      <c r="L907" s="1">
        <v>44228</v>
      </c>
      <c r="M907" s="3">
        <f>IF(Sales[[#This Row],[Sales Amount]] = 0, 0,N907 / F907)</f>
        <v>10</v>
      </c>
      <c r="N907" s="3">
        <v>360</v>
      </c>
      <c r="O907" s="3" t="str" cm="1">
        <f t="array" ref="O907" xml:space="preserve"> _xlfn.SWITCH(Sales[[#This Row],[Subscription Type]],"Basic", "10",,"Premium","10","Business","25","Enterprise","27")</f>
        <v>27</v>
      </c>
      <c r="P907" s="3">
        <f xml:space="preserve"> IF(Sales[[#This Row],[Number of Users]]-Sales[[#This Row],[Licenses Bought]] &gt; 0,Sales[[#This Row],[Number of Users]]-Sales[[#This Row],[Licenses Bought]],0)</f>
        <v>7</v>
      </c>
      <c r="Q907" s="3">
        <f>IF(Sales[[#This Row],[Sales Month]]=MAX(Sales[Sales Month]),Sales[[#This Row],[Upsell $ Per Non-Paying User]]*Sales[[#This Row],[Non-Paying Users]],0)</f>
        <v>0</v>
      </c>
      <c r="R907" s="3" t="str" cm="1">
        <f t="array" ref="R907" xml:space="preserve"> _xlfn.IFS(Sales[[#This Row],[Current Upsell $]]=0," ",Sales[[#This Row],[Current Upsell $]]&gt;=400,"high",Sales[[#This Row],[Current Upsell $]]&gt;=100,"medium",Sales[[#This Row],[Current Upsell $]]&lt;100,"low")</f>
        <v xml:space="preserve"> </v>
      </c>
      <c r="S907" s="3" t="str">
        <f xml:space="preserve"> IF(Sales[[#This Row],[Current Upsell $]]&gt;0,_xlfn.CONCAT(Sales[[#This Row],[Subscription Type]],"  ",Sales[[#This Row],[Upsell Priority]],"  ",TEXT(Sales[[#This Row],[Current Upsell $]],"$#"))," ")</f>
        <v xml:space="preserve"> </v>
      </c>
      <c r="T907" s="3"/>
      <c r="U907" s="1"/>
    </row>
    <row r="908" spans="1:21" x14ac:dyDescent="0.3">
      <c r="A908">
        <v>100081</v>
      </c>
      <c r="B908" t="s">
        <v>0</v>
      </c>
      <c r="D908" s="1"/>
      <c r="E908" s="1"/>
      <c r="F908" s="3">
        <v>36</v>
      </c>
      <c r="G908" s="3">
        <v>45</v>
      </c>
      <c r="H908" s="1">
        <v>44044</v>
      </c>
      <c r="I908" s="1">
        <v>44378</v>
      </c>
      <c r="J908">
        <v>11</v>
      </c>
      <c r="K908">
        <v>0</v>
      </c>
      <c r="L908" s="1">
        <v>44256</v>
      </c>
      <c r="M908" s="3">
        <f>IF(Sales[[#This Row],[Sales Amount]] = 0, 0,N908 / F908)</f>
        <v>10</v>
      </c>
      <c r="N908" s="3">
        <v>360</v>
      </c>
      <c r="O908" s="3" t="str" cm="1">
        <f t="array" ref="O908" xml:space="preserve"> _xlfn.SWITCH(Sales[[#This Row],[Subscription Type]],"Basic", "10",,"Premium","10","Business","25","Enterprise","27")</f>
        <v>27</v>
      </c>
      <c r="P908" s="3">
        <f xml:space="preserve"> IF(Sales[[#This Row],[Number of Users]]-Sales[[#This Row],[Licenses Bought]] &gt; 0,Sales[[#This Row],[Number of Users]]-Sales[[#This Row],[Licenses Bought]],0)</f>
        <v>9</v>
      </c>
      <c r="Q908" s="3">
        <f>IF(Sales[[#This Row],[Sales Month]]=MAX(Sales[Sales Month]),Sales[[#This Row],[Upsell $ Per Non-Paying User]]*Sales[[#This Row],[Non-Paying Users]],0)</f>
        <v>0</v>
      </c>
      <c r="R908" s="3" t="str" cm="1">
        <f t="array" ref="R908" xml:space="preserve"> _xlfn.IFS(Sales[[#This Row],[Current Upsell $]]=0," ",Sales[[#This Row],[Current Upsell $]]&gt;=400,"high",Sales[[#This Row],[Current Upsell $]]&gt;=100,"medium",Sales[[#This Row],[Current Upsell $]]&lt;100,"low")</f>
        <v xml:space="preserve"> </v>
      </c>
      <c r="S908" s="3" t="str">
        <f xml:space="preserve"> IF(Sales[[#This Row],[Current Upsell $]]&gt;0,_xlfn.CONCAT(Sales[[#This Row],[Subscription Type]],"  ",Sales[[#This Row],[Upsell Priority]],"  ",TEXT(Sales[[#This Row],[Current Upsell $]],"$#"))," ")</f>
        <v xml:space="preserve"> </v>
      </c>
      <c r="T908" s="3"/>
      <c r="U908" s="1"/>
    </row>
    <row r="909" spans="1:21" x14ac:dyDescent="0.3">
      <c r="A909">
        <v>100081</v>
      </c>
      <c r="B909" t="s">
        <v>0</v>
      </c>
      <c r="D909" s="1"/>
      <c r="E909" s="1"/>
      <c r="F909" s="3">
        <v>36</v>
      </c>
      <c r="G909" s="3">
        <v>53</v>
      </c>
      <c r="H909" s="1">
        <v>44044</v>
      </c>
      <c r="I909" s="1">
        <v>44378</v>
      </c>
      <c r="J909">
        <v>11</v>
      </c>
      <c r="K909">
        <v>0</v>
      </c>
      <c r="L909" s="1">
        <v>44287</v>
      </c>
      <c r="M909" s="3">
        <f>IF(Sales[[#This Row],[Sales Amount]] = 0, 0,N909 / F909)</f>
        <v>10</v>
      </c>
      <c r="N909" s="3">
        <v>360</v>
      </c>
      <c r="O909" s="3" t="str" cm="1">
        <f t="array" ref="O909" xml:space="preserve"> _xlfn.SWITCH(Sales[[#This Row],[Subscription Type]],"Basic", "10",,"Premium","10","Business","25","Enterprise","27")</f>
        <v>27</v>
      </c>
      <c r="P909" s="3">
        <f xml:space="preserve"> IF(Sales[[#This Row],[Number of Users]]-Sales[[#This Row],[Licenses Bought]] &gt; 0,Sales[[#This Row],[Number of Users]]-Sales[[#This Row],[Licenses Bought]],0)</f>
        <v>17</v>
      </c>
      <c r="Q909" s="3">
        <f>IF(Sales[[#This Row],[Sales Month]]=MAX(Sales[Sales Month]),Sales[[#This Row],[Upsell $ Per Non-Paying User]]*Sales[[#This Row],[Non-Paying Users]],0)</f>
        <v>0</v>
      </c>
      <c r="R909" s="3" t="str" cm="1">
        <f t="array" ref="R909" xml:space="preserve"> _xlfn.IFS(Sales[[#This Row],[Current Upsell $]]=0," ",Sales[[#This Row],[Current Upsell $]]&gt;=400,"high",Sales[[#This Row],[Current Upsell $]]&gt;=100,"medium",Sales[[#This Row],[Current Upsell $]]&lt;100,"low")</f>
        <v xml:space="preserve"> </v>
      </c>
      <c r="S909" s="3" t="str">
        <f xml:space="preserve"> IF(Sales[[#This Row],[Current Upsell $]]&gt;0,_xlfn.CONCAT(Sales[[#This Row],[Subscription Type]],"  ",Sales[[#This Row],[Upsell Priority]],"  ",TEXT(Sales[[#This Row],[Current Upsell $]],"$#"))," ")</f>
        <v xml:space="preserve"> </v>
      </c>
      <c r="T909" s="3"/>
      <c r="U909" s="1"/>
    </row>
    <row r="910" spans="1:21" x14ac:dyDescent="0.3">
      <c r="A910">
        <v>100081</v>
      </c>
      <c r="B910" t="s">
        <v>0</v>
      </c>
      <c r="D910" s="1"/>
      <c r="E910" s="1"/>
      <c r="F910" s="3">
        <v>36</v>
      </c>
      <c r="G910" s="3">
        <v>45</v>
      </c>
      <c r="H910" s="1">
        <v>44044</v>
      </c>
      <c r="I910" s="1">
        <v>44378</v>
      </c>
      <c r="J910">
        <v>11</v>
      </c>
      <c r="K910">
        <v>0</v>
      </c>
      <c r="L910" s="1">
        <v>44317</v>
      </c>
      <c r="M910" s="3">
        <f>IF(Sales[[#This Row],[Sales Amount]] = 0, 0,N910 / F910)</f>
        <v>10</v>
      </c>
      <c r="N910" s="3">
        <v>360</v>
      </c>
      <c r="O910" s="3" t="str" cm="1">
        <f t="array" ref="O910" xml:space="preserve"> _xlfn.SWITCH(Sales[[#This Row],[Subscription Type]],"Basic", "10",,"Premium","10","Business","25","Enterprise","27")</f>
        <v>27</v>
      </c>
      <c r="P910" s="3">
        <f xml:space="preserve"> IF(Sales[[#This Row],[Number of Users]]-Sales[[#This Row],[Licenses Bought]] &gt; 0,Sales[[#This Row],[Number of Users]]-Sales[[#This Row],[Licenses Bought]],0)</f>
        <v>9</v>
      </c>
      <c r="Q910" s="3">
        <f>IF(Sales[[#This Row],[Sales Month]]=MAX(Sales[Sales Month]),Sales[[#This Row],[Upsell $ Per Non-Paying User]]*Sales[[#This Row],[Non-Paying Users]],0)</f>
        <v>0</v>
      </c>
      <c r="R910" s="3" t="str" cm="1">
        <f t="array" ref="R910" xml:space="preserve"> _xlfn.IFS(Sales[[#This Row],[Current Upsell $]]=0," ",Sales[[#This Row],[Current Upsell $]]&gt;=400,"high",Sales[[#This Row],[Current Upsell $]]&gt;=100,"medium",Sales[[#This Row],[Current Upsell $]]&lt;100,"low")</f>
        <v xml:space="preserve"> </v>
      </c>
      <c r="S910" s="3" t="str">
        <f xml:space="preserve"> IF(Sales[[#This Row],[Current Upsell $]]&gt;0,_xlfn.CONCAT(Sales[[#This Row],[Subscription Type]],"  ",Sales[[#This Row],[Upsell Priority]],"  ",TEXT(Sales[[#This Row],[Current Upsell $]],"$#"))," ")</f>
        <v xml:space="preserve"> </v>
      </c>
      <c r="T910" s="3"/>
      <c r="U910" s="1"/>
    </row>
    <row r="911" spans="1:21" x14ac:dyDescent="0.3">
      <c r="A911">
        <v>100081</v>
      </c>
      <c r="B911" t="s">
        <v>0</v>
      </c>
      <c r="D911" s="1"/>
      <c r="E911" s="1"/>
      <c r="F911" s="3">
        <v>36</v>
      </c>
      <c r="G911" s="3">
        <v>47</v>
      </c>
      <c r="H911" s="1">
        <v>44044</v>
      </c>
      <c r="I911" s="1">
        <v>44378</v>
      </c>
      <c r="J911">
        <v>11</v>
      </c>
      <c r="K911">
        <v>0</v>
      </c>
      <c r="L911" s="1">
        <v>44348</v>
      </c>
      <c r="M911" s="3">
        <f>IF(Sales[[#This Row],[Sales Amount]] = 0, 0,N911 / F911)</f>
        <v>10</v>
      </c>
      <c r="N911" s="3">
        <v>360</v>
      </c>
      <c r="O911" s="3" t="str" cm="1">
        <f t="array" ref="O911" xml:space="preserve"> _xlfn.SWITCH(Sales[[#This Row],[Subscription Type]],"Basic", "10",,"Premium","10","Business","25","Enterprise","27")</f>
        <v>27</v>
      </c>
      <c r="P911" s="3">
        <f xml:space="preserve"> IF(Sales[[#This Row],[Number of Users]]-Sales[[#This Row],[Licenses Bought]] &gt; 0,Sales[[#This Row],[Number of Users]]-Sales[[#This Row],[Licenses Bought]],0)</f>
        <v>11</v>
      </c>
      <c r="Q911" s="3">
        <f>IF(Sales[[#This Row],[Sales Month]]=MAX(Sales[Sales Month]),Sales[[#This Row],[Upsell $ Per Non-Paying User]]*Sales[[#This Row],[Non-Paying Users]],0)</f>
        <v>297</v>
      </c>
      <c r="R911" s="3" t="str" cm="1">
        <f t="array" ref="R911" xml:space="preserve"> _xlfn.IFS(Sales[[#This Row],[Current Upsell $]]=0," ",Sales[[#This Row],[Current Upsell $]]&gt;=400,"high",Sales[[#This Row],[Current Upsell $]]&gt;=100,"medium",Sales[[#This Row],[Current Upsell $]]&lt;100,"low")</f>
        <v>medium</v>
      </c>
      <c r="S911" s="3" t="str">
        <f xml:space="preserve"> IF(Sales[[#This Row],[Current Upsell $]]&gt;0,_xlfn.CONCAT(Sales[[#This Row],[Subscription Type]],"  ",Sales[[#This Row],[Upsell Priority]],"  ",TEXT(Sales[[#This Row],[Current Upsell $]],"$#"))," ")</f>
        <v>Premium  medium  $297</v>
      </c>
      <c r="T911" s="3"/>
      <c r="U911" s="1"/>
    </row>
    <row r="912" spans="1:21" x14ac:dyDescent="0.3">
      <c r="A912">
        <v>100082</v>
      </c>
      <c r="B912" t="s">
        <v>3</v>
      </c>
      <c r="D912" s="1"/>
      <c r="E912" s="1"/>
      <c r="F912" s="3">
        <v>0</v>
      </c>
      <c r="G912" s="3">
        <v>49</v>
      </c>
      <c r="H912" s="1">
        <v>44044</v>
      </c>
      <c r="I912" s="1">
        <v>44378</v>
      </c>
      <c r="J912">
        <v>11</v>
      </c>
      <c r="K912">
        <v>0</v>
      </c>
      <c r="L912" s="1">
        <v>44044</v>
      </c>
      <c r="M912" s="3">
        <f>IF(Sales[[#This Row],[Sales Amount]] = 0, 0,N912 / F912)</f>
        <v>0</v>
      </c>
      <c r="N912" s="3">
        <v>0</v>
      </c>
      <c r="O912" s="3" t="str" cm="1">
        <f t="array" ref="O912" xml:space="preserve"> _xlfn.SWITCH(Sales[[#This Row],[Subscription Type]],"Basic", "10",,"Premium","10","Business","25","Enterprise","27")</f>
        <v>10</v>
      </c>
      <c r="P912" s="3">
        <f xml:space="preserve"> IF(Sales[[#This Row],[Number of Users]]-Sales[[#This Row],[Licenses Bought]] &gt; 0,Sales[[#This Row],[Number of Users]]-Sales[[#This Row],[Licenses Bought]],0)</f>
        <v>49</v>
      </c>
      <c r="Q912" s="3">
        <f>IF(Sales[[#This Row],[Sales Month]]=MAX(Sales[Sales Month]),Sales[[#This Row],[Upsell $ Per Non-Paying User]]*Sales[[#This Row],[Non-Paying Users]],0)</f>
        <v>0</v>
      </c>
      <c r="R912" s="3" t="str" cm="1">
        <f t="array" ref="R912" xml:space="preserve"> _xlfn.IFS(Sales[[#This Row],[Current Upsell $]]=0," ",Sales[[#This Row],[Current Upsell $]]&gt;=400,"high",Sales[[#This Row],[Current Upsell $]]&gt;=100,"medium",Sales[[#This Row],[Current Upsell $]]&lt;100,"low")</f>
        <v xml:space="preserve"> </v>
      </c>
      <c r="S912" s="3" t="str">
        <f xml:space="preserve"> IF(Sales[[#This Row],[Current Upsell $]]&gt;0,_xlfn.CONCAT(Sales[[#This Row],[Subscription Type]],"  ",Sales[[#This Row],[Upsell Priority]],"  ",TEXT(Sales[[#This Row],[Current Upsell $]],"$#"))," ")</f>
        <v xml:space="preserve"> </v>
      </c>
      <c r="T912" s="3"/>
      <c r="U912" s="1"/>
    </row>
    <row r="913" spans="1:21" x14ac:dyDescent="0.3">
      <c r="A913">
        <v>100082</v>
      </c>
      <c r="B913" t="s">
        <v>0</v>
      </c>
      <c r="D913" s="1"/>
      <c r="E913" s="1"/>
      <c r="F913" s="3">
        <v>13</v>
      </c>
      <c r="G913" s="3">
        <v>35</v>
      </c>
      <c r="H913" s="1">
        <v>44044</v>
      </c>
      <c r="I913" s="1">
        <v>44378</v>
      </c>
      <c r="J913">
        <v>11</v>
      </c>
      <c r="K913">
        <v>0</v>
      </c>
      <c r="L913" s="1">
        <v>44075</v>
      </c>
      <c r="M913" s="3">
        <f>IF(Sales[[#This Row],[Sales Amount]] = 0, 0,N913 / F913)</f>
        <v>10</v>
      </c>
      <c r="N913" s="3">
        <v>130</v>
      </c>
      <c r="O913" s="3" t="str" cm="1">
        <f t="array" ref="O913" xml:space="preserve"> _xlfn.SWITCH(Sales[[#This Row],[Subscription Type]],"Basic", "10",,"Premium","10","Business","25","Enterprise","27")</f>
        <v>27</v>
      </c>
      <c r="P913" s="3">
        <f xml:space="preserve"> IF(Sales[[#This Row],[Number of Users]]-Sales[[#This Row],[Licenses Bought]] &gt; 0,Sales[[#This Row],[Number of Users]]-Sales[[#This Row],[Licenses Bought]],0)</f>
        <v>22</v>
      </c>
      <c r="Q913" s="3">
        <f>IF(Sales[[#This Row],[Sales Month]]=MAX(Sales[Sales Month]),Sales[[#This Row],[Upsell $ Per Non-Paying User]]*Sales[[#This Row],[Non-Paying Users]],0)</f>
        <v>0</v>
      </c>
      <c r="R913" s="3" t="str" cm="1">
        <f t="array" ref="R913" xml:space="preserve"> _xlfn.IFS(Sales[[#This Row],[Current Upsell $]]=0," ",Sales[[#This Row],[Current Upsell $]]&gt;=400,"high",Sales[[#This Row],[Current Upsell $]]&gt;=100,"medium",Sales[[#This Row],[Current Upsell $]]&lt;100,"low")</f>
        <v xml:space="preserve"> </v>
      </c>
      <c r="S913" s="3" t="str">
        <f xml:space="preserve"> IF(Sales[[#This Row],[Current Upsell $]]&gt;0,_xlfn.CONCAT(Sales[[#This Row],[Subscription Type]],"  ",Sales[[#This Row],[Upsell Priority]],"  ",TEXT(Sales[[#This Row],[Current Upsell $]],"$#"))," ")</f>
        <v xml:space="preserve"> </v>
      </c>
      <c r="T913" s="3"/>
      <c r="U913" s="1"/>
    </row>
    <row r="914" spans="1:21" x14ac:dyDescent="0.3">
      <c r="A914">
        <v>100082</v>
      </c>
      <c r="B914" t="s">
        <v>0</v>
      </c>
      <c r="D914" s="1"/>
      <c r="E914" s="1"/>
      <c r="F914" s="3">
        <v>34</v>
      </c>
      <c r="G914" s="3">
        <v>47</v>
      </c>
      <c r="H914" s="1">
        <v>44044</v>
      </c>
      <c r="I914" s="1">
        <v>44378</v>
      </c>
      <c r="J914">
        <v>11</v>
      </c>
      <c r="K914">
        <v>0</v>
      </c>
      <c r="L914" s="1">
        <v>44105</v>
      </c>
      <c r="M914" s="3">
        <f>IF(Sales[[#This Row],[Sales Amount]] = 0, 0,N914 / F914)</f>
        <v>10</v>
      </c>
      <c r="N914" s="3">
        <v>340</v>
      </c>
      <c r="O914" s="3" t="str" cm="1">
        <f t="array" ref="O914" xml:space="preserve"> _xlfn.SWITCH(Sales[[#This Row],[Subscription Type]],"Basic", "10",,"Premium","10","Business","25","Enterprise","27")</f>
        <v>27</v>
      </c>
      <c r="P914" s="3">
        <f xml:space="preserve"> IF(Sales[[#This Row],[Number of Users]]-Sales[[#This Row],[Licenses Bought]] &gt; 0,Sales[[#This Row],[Number of Users]]-Sales[[#This Row],[Licenses Bought]],0)</f>
        <v>13</v>
      </c>
      <c r="Q914" s="3">
        <f>IF(Sales[[#This Row],[Sales Month]]=MAX(Sales[Sales Month]),Sales[[#This Row],[Upsell $ Per Non-Paying User]]*Sales[[#This Row],[Non-Paying Users]],0)</f>
        <v>0</v>
      </c>
      <c r="R914" s="3" t="str" cm="1">
        <f t="array" ref="R914" xml:space="preserve"> _xlfn.IFS(Sales[[#This Row],[Current Upsell $]]=0," ",Sales[[#This Row],[Current Upsell $]]&gt;=400,"high",Sales[[#This Row],[Current Upsell $]]&gt;=100,"medium",Sales[[#This Row],[Current Upsell $]]&lt;100,"low")</f>
        <v xml:space="preserve"> </v>
      </c>
      <c r="S914" s="3" t="str">
        <f xml:space="preserve"> IF(Sales[[#This Row],[Current Upsell $]]&gt;0,_xlfn.CONCAT(Sales[[#This Row],[Subscription Type]],"  ",Sales[[#This Row],[Upsell Priority]],"  ",TEXT(Sales[[#This Row],[Current Upsell $]],"$#"))," ")</f>
        <v xml:space="preserve"> </v>
      </c>
      <c r="T914" s="3"/>
      <c r="U914" s="1"/>
    </row>
    <row r="915" spans="1:21" x14ac:dyDescent="0.3">
      <c r="A915">
        <v>100082</v>
      </c>
      <c r="B915" t="s">
        <v>0</v>
      </c>
      <c r="D915" s="1"/>
      <c r="E915" s="1"/>
      <c r="F915" s="3">
        <v>34</v>
      </c>
      <c r="G915" s="3">
        <v>40</v>
      </c>
      <c r="H915" s="1">
        <v>44044</v>
      </c>
      <c r="I915" s="1">
        <v>44378</v>
      </c>
      <c r="J915">
        <v>11</v>
      </c>
      <c r="K915">
        <v>0</v>
      </c>
      <c r="L915" s="1">
        <v>44136</v>
      </c>
      <c r="M915" s="3">
        <f>IF(Sales[[#This Row],[Sales Amount]] = 0, 0,N915 / F915)</f>
        <v>10</v>
      </c>
      <c r="N915" s="3">
        <v>340</v>
      </c>
      <c r="O915" s="3" t="str" cm="1">
        <f t="array" ref="O915" xml:space="preserve"> _xlfn.SWITCH(Sales[[#This Row],[Subscription Type]],"Basic", "10",,"Premium","10","Business","25","Enterprise","27")</f>
        <v>27</v>
      </c>
      <c r="P915" s="3">
        <f xml:space="preserve"> IF(Sales[[#This Row],[Number of Users]]-Sales[[#This Row],[Licenses Bought]] &gt; 0,Sales[[#This Row],[Number of Users]]-Sales[[#This Row],[Licenses Bought]],0)</f>
        <v>6</v>
      </c>
      <c r="Q915" s="3">
        <f>IF(Sales[[#This Row],[Sales Month]]=MAX(Sales[Sales Month]),Sales[[#This Row],[Upsell $ Per Non-Paying User]]*Sales[[#This Row],[Non-Paying Users]],0)</f>
        <v>0</v>
      </c>
      <c r="R915" s="3" t="str" cm="1">
        <f t="array" ref="R915" xml:space="preserve"> _xlfn.IFS(Sales[[#This Row],[Current Upsell $]]=0," ",Sales[[#This Row],[Current Upsell $]]&gt;=400,"high",Sales[[#This Row],[Current Upsell $]]&gt;=100,"medium",Sales[[#This Row],[Current Upsell $]]&lt;100,"low")</f>
        <v xml:space="preserve"> </v>
      </c>
      <c r="S915" s="3" t="str">
        <f xml:space="preserve"> IF(Sales[[#This Row],[Current Upsell $]]&gt;0,_xlfn.CONCAT(Sales[[#This Row],[Subscription Type]],"  ",Sales[[#This Row],[Upsell Priority]],"  ",TEXT(Sales[[#This Row],[Current Upsell $]],"$#"))," ")</f>
        <v xml:space="preserve"> </v>
      </c>
      <c r="T915" s="3"/>
      <c r="U915" s="1"/>
    </row>
    <row r="916" spans="1:21" x14ac:dyDescent="0.3">
      <c r="A916">
        <v>100082</v>
      </c>
      <c r="B916" t="s">
        <v>0</v>
      </c>
      <c r="D916" s="1"/>
      <c r="E916" s="1"/>
      <c r="F916" s="3">
        <v>34</v>
      </c>
      <c r="G916" s="3">
        <v>48</v>
      </c>
      <c r="H916" s="1">
        <v>44044</v>
      </c>
      <c r="I916" s="1">
        <v>44378</v>
      </c>
      <c r="J916">
        <v>11</v>
      </c>
      <c r="K916">
        <v>0</v>
      </c>
      <c r="L916" s="1">
        <v>44166</v>
      </c>
      <c r="M916" s="3">
        <f>IF(Sales[[#This Row],[Sales Amount]] = 0, 0,N916 / F916)</f>
        <v>10</v>
      </c>
      <c r="N916" s="3">
        <v>340</v>
      </c>
      <c r="O916" s="3" t="str" cm="1">
        <f t="array" ref="O916" xml:space="preserve"> _xlfn.SWITCH(Sales[[#This Row],[Subscription Type]],"Basic", "10",,"Premium","10","Business","25","Enterprise","27")</f>
        <v>27</v>
      </c>
      <c r="P916" s="3">
        <f xml:space="preserve"> IF(Sales[[#This Row],[Number of Users]]-Sales[[#This Row],[Licenses Bought]] &gt; 0,Sales[[#This Row],[Number of Users]]-Sales[[#This Row],[Licenses Bought]],0)</f>
        <v>14</v>
      </c>
      <c r="Q916" s="3">
        <f>IF(Sales[[#This Row],[Sales Month]]=MAX(Sales[Sales Month]),Sales[[#This Row],[Upsell $ Per Non-Paying User]]*Sales[[#This Row],[Non-Paying Users]],0)</f>
        <v>0</v>
      </c>
      <c r="R916" s="3" t="str" cm="1">
        <f t="array" ref="R916" xml:space="preserve"> _xlfn.IFS(Sales[[#This Row],[Current Upsell $]]=0," ",Sales[[#This Row],[Current Upsell $]]&gt;=400,"high",Sales[[#This Row],[Current Upsell $]]&gt;=100,"medium",Sales[[#This Row],[Current Upsell $]]&lt;100,"low")</f>
        <v xml:space="preserve"> </v>
      </c>
      <c r="S916" s="3" t="str">
        <f xml:space="preserve"> IF(Sales[[#This Row],[Current Upsell $]]&gt;0,_xlfn.CONCAT(Sales[[#This Row],[Subscription Type]],"  ",Sales[[#This Row],[Upsell Priority]],"  ",TEXT(Sales[[#This Row],[Current Upsell $]],"$#"))," ")</f>
        <v xml:space="preserve"> </v>
      </c>
      <c r="T916" s="3"/>
      <c r="U916" s="1"/>
    </row>
    <row r="917" spans="1:21" x14ac:dyDescent="0.3">
      <c r="A917">
        <v>100082</v>
      </c>
      <c r="B917" t="s">
        <v>0</v>
      </c>
      <c r="D917" s="1"/>
      <c r="E917" s="1"/>
      <c r="F917" s="3">
        <v>34</v>
      </c>
      <c r="G917" s="3">
        <v>34</v>
      </c>
      <c r="H917" s="1">
        <v>44044</v>
      </c>
      <c r="I917" s="1">
        <v>44378</v>
      </c>
      <c r="J917">
        <v>11</v>
      </c>
      <c r="K917">
        <v>0</v>
      </c>
      <c r="L917" s="1">
        <v>44197</v>
      </c>
      <c r="M917" s="3">
        <f>IF(Sales[[#This Row],[Sales Amount]] = 0, 0,N917 / F917)</f>
        <v>10</v>
      </c>
      <c r="N917" s="3">
        <v>340</v>
      </c>
      <c r="O917" s="3" t="str" cm="1">
        <f t="array" ref="O917" xml:space="preserve"> _xlfn.SWITCH(Sales[[#This Row],[Subscription Type]],"Basic", "10",,"Premium","10","Business","25","Enterprise","27")</f>
        <v>27</v>
      </c>
      <c r="P917" s="3">
        <f xml:space="preserve"> IF(Sales[[#This Row],[Number of Users]]-Sales[[#This Row],[Licenses Bought]] &gt; 0,Sales[[#This Row],[Number of Users]]-Sales[[#This Row],[Licenses Bought]],0)</f>
        <v>0</v>
      </c>
      <c r="Q917" s="3">
        <f>IF(Sales[[#This Row],[Sales Month]]=MAX(Sales[Sales Month]),Sales[[#This Row],[Upsell $ Per Non-Paying User]]*Sales[[#This Row],[Non-Paying Users]],0)</f>
        <v>0</v>
      </c>
      <c r="R917" s="3" t="str" cm="1">
        <f t="array" ref="R917" xml:space="preserve"> _xlfn.IFS(Sales[[#This Row],[Current Upsell $]]=0," ",Sales[[#This Row],[Current Upsell $]]&gt;=400,"high",Sales[[#This Row],[Current Upsell $]]&gt;=100,"medium",Sales[[#This Row],[Current Upsell $]]&lt;100,"low")</f>
        <v xml:space="preserve"> </v>
      </c>
      <c r="S917" s="3" t="str">
        <f xml:space="preserve"> IF(Sales[[#This Row],[Current Upsell $]]&gt;0,_xlfn.CONCAT(Sales[[#This Row],[Subscription Type]],"  ",Sales[[#This Row],[Upsell Priority]],"  ",TEXT(Sales[[#This Row],[Current Upsell $]],"$#"))," ")</f>
        <v xml:space="preserve"> </v>
      </c>
      <c r="T917" s="3"/>
      <c r="U917" s="1"/>
    </row>
    <row r="918" spans="1:21" x14ac:dyDescent="0.3">
      <c r="A918">
        <v>100082</v>
      </c>
      <c r="B918" t="s">
        <v>0</v>
      </c>
      <c r="D918" s="1"/>
      <c r="E918" s="1"/>
      <c r="F918" s="3">
        <v>34</v>
      </c>
      <c r="G918" s="3">
        <v>41</v>
      </c>
      <c r="H918" s="1">
        <v>44044</v>
      </c>
      <c r="I918" s="1">
        <v>44378</v>
      </c>
      <c r="J918">
        <v>11</v>
      </c>
      <c r="K918">
        <v>0</v>
      </c>
      <c r="L918" s="1">
        <v>44228</v>
      </c>
      <c r="M918" s="3">
        <f>IF(Sales[[#This Row],[Sales Amount]] = 0, 0,N918 / F918)</f>
        <v>10</v>
      </c>
      <c r="N918" s="3">
        <v>340</v>
      </c>
      <c r="O918" s="3" t="str" cm="1">
        <f t="array" ref="O918" xml:space="preserve"> _xlfn.SWITCH(Sales[[#This Row],[Subscription Type]],"Basic", "10",,"Premium","10","Business","25","Enterprise","27")</f>
        <v>27</v>
      </c>
      <c r="P918" s="3">
        <f xml:space="preserve"> IF(Sales[[#This Row],[Number of Users]]-Sales[[#This Row],[Licenses Bought]] &gt; 0,Sales[[#This Row],[Number of Users]]-Sales[[#This Row],[Licenses Bought]],0)</f>
        <v>7</v>
      </c>
      <c r="Q918" s="3">
        <f>IF(Sales[[#This Row],[Sales Month]]=MAX(Sales[Sales Month]),Sales[[#This Row],[Upsell $ Per Non-Paying User]]*Sales[[#This Row],[Non-Paying Users]],0)</f>
        <v>0</v>
      </c>
      <c r="R918" s="3" t="str" cm="1">
        <f t="array" ref="R918" xml:space="preserve"> _xlfn.IFS(Sales[[#This Row],[Current Upsell $]]=0," ",Sales[[#This Row],[Current Upsell $]]&gt;=400,"high",Sales[[#This Row],[Current Upsell $]]&gt;=100,"medium",Sales[[#This Row],[Current Upsell $]]&lt;100,"low")</f>
        <v xml:space="preserve"> </v>
      </c>
      <c r="S918" s="3" t="str">
        <f xml:space="preserve"> IF(Sales[[#This Row],[Current Upsell $]]&gt;0,_xlfn.CONCAT(Sales[[#This Row],[Subscription Type]],"  ",Sales[[#This Row],[Upsell Priority]],"  ",TEXT(Sales[[#This Row],[Current Upsell $]],"$#"))," ")</f>
        <v xml:space="preserve"> </v>
      </c>
      <c r="T918" s="3"/>
      <c r="U918" s="1"/>
    </row>
    <row r="919" spans="1:21" x14ac:dyDescent="0.3">
      <c r="A919">
        <v>100082</v>
      </c>
      <c r="B919" t="s">
        <v>0</v>
      </c>
      <c r="D919" s="1"/>
      <c r="E919" s="1"/>
      <c r="F919" s="3">
        <v>34</v>
      </c>
      <c r="G919" s="3">
        <v>41</v>
      </c>
      <c r="H919" s="1">
        <v>44044</v>
      </c>
      <c r="I919" s="1">
        <v>44378</v>
      </c>
      <c r="J919">
        <v>11</v>
      </c>
      <c r="K919">
        <v>0</v>
      </c>
      <c r="L919" s="1">
        <v>44256</v>
      </c>
      <c r="M919" s="3">
        <f>IF(Sales[[#This Row],[Sales Amount]] = 0, 0,N919 / F919)</f>
        <v>10</v>
      </c>
      <c r="N919" s="3">
        <v>340</v>
      </c>
      <c r="O919" s="3" t="str" cm="1">
        <f t="array" ref="O919" xml:space="preserve"> _xlfn.SWITCH(Sales[[#This Row],[Subscription Type]],"Basic", "10",,"Premium","10","Business","25","Enterprise","27")</f>
        <v>27</v>
      </c>
      <c r="P919" s="3">
        <f xml:space="preserve"> IF(Sales[[#This Row],[Number of Users]]-Sales[[#This Row],[Licenses Bought]] &gt; 0,Sales[[#This Row],[Number of Users]]-Sales[[#This Row],[Licenses Bought]],0)</f>
        <v>7</v>
      </c>
      <c r="Q919" s="3">
        <f>IF(Sales[[#This Row],[Sales Month]]=MAX(Sales[Sales Month]),Sales[[#This Row],[Upsell $ Per Non-Paying User]]*Sales[[#This Row],[Non-Paying Users]],0)</f>
        <v>0</v>
      </c>
      <c r="R919" s="3" t="str" cm="1">
        <f t="array" ref="R919" xml:space="preserve"> _xlfn.IFS(Sales[[#This Row],[Current Upsell $]]=0," ",Sales[[#This Row],[Current Upsell $]]&gt;=400,"high",Sales[[#This Row],[Current Upsell $]]&gt;=100,"medium",Sales[[#This Row],[Current Upsell $]]&lt;100,"low")</f>
        <v xml:space="preserve"> </v>
      </c>
      <c r="S919" s="3" t="str">
        <f xml:space="preserve"> IF(Sales[[#This Row],[Current Upsell $]]&gt;0,_xlfn.CONCAT(Sales[[#This Row],[Subscription Type]],"  ",Sales[[#This Row],[Upsell Priority]],"  ",TEXT(Sales[[#This Row],[Current Upsell $]],"$#"))," ")</f>
        <v xml:space="preserve"> </v>
      </c>
      <c r="T919" s="3"/>
      <c r="U919" s="1"/>
    </row>
    <row r="920" spans="1:21" x14ac:dyDescent="0.3">
      <c r="A920">
        <v>100082</v>
      </c>
      <c r="B920" t="s">
        <v>0</v>
      </c>
      <c r="D920" s="1"/>
      <c r="E920" s="1"/>
      <c r="F920" s="3">
        <v>34</v>
      </c>
      <c r="G920" s="3">
        <v>48</v>
      </c>
      <c r="H920" s="1">
        <v>44044</v>
      </c>
      <c r="I920" s="1">
        <v>44378</v>
      </c>
      <c r="J920">
        <v>11</v>
      </c>
      <c r="K920">
        <v>0</v>
      </c>
      <c r="L920" s="1">
        <v>44287</v>
      </c>
      <c r="M920" s="3">
        <f>IF(Sales[[#This Row],[Sales Amount]] = 0, 0,N920 / F920)</f>
        <v>10</v>
      </c>
      <c r="N920" s="3">
        <v>340</v>
      </c>
      <c r="O920" s="3" t="str" cm="1">
        <f t="array" ref="O920" xml:space="preserve"> _xlfn.SWITCH(Sales[[#This Row],[Subscription Type]],"Basic", "10",,"Premium","10","Business","25","Enterprise","27")</f>
        <v>27</v>
      </c>
      <c r="P920" s="3">
        <f xml:space="preserve"> IF(Sales[[#This Row],[Number of Users]]-Sales[[#This Row],[Licenses Bought]] &gt; 0,Sales[[#This Row],[Number of Users]]-Sales[[#This Row],[Licenses Bought]],0)</f>
        <v>14</v>
      </c>
      <c r="Q920" s="3">
        <f>IF(Sales[[#This Row],[Sales Month]]=MAX(Sales[Sales Month]),Sales[[#This Row],[Upsell $ Per Non-Paying User]]*Sales[[#This Row],[Non-Paying Users]],0)</f>
        <v>0</v>
      </c>
      <c r="R920" s="3" t="str" cm="1">
        <f t="array" ref="R920" xml:space="preserve"> _xlfn.IFS(Sales[[#This Row],[Current Upsell $]]=0," ",Sales[[#This Row],[Current Upsell $]]&gt;=400,"high",Sales[[#This Row],[Current Upsell $]]&gt;=100,"medium",Sales[[#This Row],[Current Upsell $]]&lt;100,"low")</f>
        <v xml:space="preserve"> </v>
      </c>
      <c r="S920" s="3" t="str">
        <f xml:space="preserve"> IF(Sales[[#This Row],[Current Upsell $]]&gt;0,_xlfn.CONCAT(Sales[[#This Row],[Subscription Type]],"  ",Sales[[#This Row],[Upsell Priority]],"  ",TEXT(Sales[[#This Row],[Current Upsell $]],"$#"))," ")</f>
        <v xml:space="preserve"> </v>
      </c>
      <c r="T920" s="3"/>
      <c r="U920" s="1"/>
    </row>
    <row r="921" spans="1:21" x14ac:dyDescent="0.3">
      <c r="A921">
        <v>100082</v>
      </c>
      <c r="B921" t="s">
        <v>0</v>
      </c>
      <c r="D921" s="1"/>
      <c r="E921" s="1"/>
      <c r="F921" s="3">
        <v>34</v>
      </c>
      <c r="G921" s="3">
        <v>40</v>
      </c>
      <c r="H921" s="1">
        <v>44044</v>
      </c>
      <c r="I921" s="1">
        <v>44378</v>
      </c>
      <c r="J921">
        <v>11</v>
      </c>
      <c r="K921">
        <v>0</v>
      </c>
      <c r="L921" s="1">
        <v>44317</v>
      </c>
      <c r="M921" s="3">
        <f>IF(Sales[[#This Row],[Sales Amount]] = 0, 0,N921 / F921)</f>
        <v>10</v>
      </c>
      <c r="N921" s="3">
        <v>340</v>
      </c>
      <c r="O921" s="3" t="str" cm="1">
        <f t="array" ref="O921" xml:space="preserve"> _xlfn.SWITCH(Sales[[#This Row],[Subscription Type]],"Basic", "10",,"Premium","10","Business","25","Enterprise","27")</f>
        <v>27</v>
      </c>
      <c r="P921" s="3">
        <f xml:space="preserve"> IF(Sales[[#This Row],[Number of Users]]-Sales[[#This Row],[Licenses Bought]] &gt; 0,Sales[[#This Row],[Number of Users]]-Sales[[#This Row],[Licenses Bought]],0)</f>
        <v>6</v>
      </c>
      <c r="Q921" s="3">
        <f>IF(Sales[[#This Row],[Sales Month]]=MAX(Sales[Sales Month]),Sales[[#This Row],[Upsell $ Per Non-Paying User]]*Sales[[#This Row],[Non-Paying Users]],0)</f>
        <v>0</v>
      </c>
      <c r="R921" s="3" t="str" cm="1">
        <f t="array" ref="R921" xml:space="preserve"> _xlfn.IFS(Sales[[#This Row],[Current Upsell $]]=0," ",Sales[[#This Row],[Current Upsell $]]&gt;=400,"high",Sales[[#This Row],[Current Upsell $]]&gt;=100,"medium",Sales[[#This Row],[Current Upsell $]]&lt;100,"low")</f>
        <v xml:space="preserve"> </v>
      </c>
      <c r="S921" s="3" t="str">
        <f xml:space="preserve"> IF(Sales[[#This Row],[Current Upsell $]]&gt;0,_xlfn.CONCAT(Sales[[#This Row],[Subscription Type]],"  ",Sales[[#This Row],[Upsell Priority]],"  ",TEXT(Sales[[#This Row],[Current Upsell $]],"$#"))," ")</f>
        <v xml:space="preserve"> </v>
      </c>
      <c r="T921" s="3"/>
      <c r="U921" s="1"/>
    </row>
    <row r="922" spans="1:21" x14ac:dyDescent="0.3">
      <c r="A922">
        <v>100082</v>
      </c>
      <c r="B922" t="s">
        <v>0</v>
      </c>
      <c r="D922" s="1"/>
      <c r="E922" s="1"/>
      <c r="F922" s="3">
        <v>34</v>
      </c>
      <c r="G922" s="3">
        <v>47</v>
      </c>
      <c r="H922" s="1">
        <v>44044</v>
      </c>
      <c r="I922" s="1">
        <v>44378</v>
      </c>
      <c r="J922">
        <v>11</v>
      </c>
      <c r="K922">
        <v>0</v>
      </c>
      <c r="L922" s="1">
        <v>44348</v>
      </c>
      <c r="M922" s="3">
        <f>IF(Sales[[#This Row],[Sales Amount]] = 0, 0,N922 / F922)</f>
        <v>10</v>
      </c>
      <c r="N922" s="3">
        <v>340</v>
      </c>
      <c r="O922" s="3" t="str" cm="1">
        <f t="array" ref="O922" xml:space="preserve"> _xlfn.SWITCH(Sales[[#This Row],[Subscription Type]],"Basic", "10",,"Premium","10","Business","25","Enterprise","27")</f>
        <v>27</v>
      </c>
      <c r="P922" s="3">
        <f xml:space="preserve"> IF(Sales[[#This Row],[Number of Users]]-Sales[[#This Row],[Licenses Bought]] &gt; 0,Sales[[#This Row],[Number of Users]]-Sales[[#This Row],[Licenses Bought]],0)</f>
        <v>13</v>
      </c>
      <c r="Q922" s="3">
        <f>IF(Sales[[#This Row],[Sales Month]]=MAX(Sales[Sales Month]),Sales[[#This Row],[Upsell $ Per Non-Paying User]]*Sales[[#This Row],[Non-Paying Users]],0)</f>
        <v>351</v>
      </c>
      <c r="R922" s="3" t="str" cm="1">
        <f t="array" ref="R922" xml:space="preserve"> _xlfn.IFS(Sales[[#This Row],[Current Upsell $]]=0," ",Sales[[#This Row],[Current Upsell $]]&gt;=400,"high",Sales[[#This Row],[Current Upsell $]]&gt;=100,"medium",Sales[[#This Row],[Current Upsell $]]&lt;100,"low")</f>
        <v>medium</v>
      </c>
      <c r="S922" s="3" t="str">
        <f xml:space="preserve"> IF(Sales[[#This Row],[Current Upsell $]]&gt;0,_xlfn.CONCAT(Sales[[#This Row],[Subscription Type]],"  ",Sales[[#This Row],[Upsell Priority]],"  ",TEXT(Sales[[#This Row],[Current Upsell $]],"$#"))," ")</f>
        <v>Premium  medium  $351</v>
      </c>
      <c r="T922" s="3"/>
      <c r="U922" s="1"/>
    </row>
    <row r="923" spans="1:21" x14ac:dyDescent="0.3">
      <c r="A923">
        <v>100083</v>
      </c>
      <c r="B923" t="s">
        <v>3</v>
      </c>
      <c r="D923" s="1"/>
      <c r="E923" s="1"/>
      <c r="F923" s="3">
        <v>0</v>
      </c>
      <c r="G923" s="3">
        <v>35</v>
      </c>
      <c r="H923" s="1">
        <v>44044</v>
      </c>
      <c r="I923" s="1">
        <v>44378</v>
      </c>
      <c r="J923">
        <v>11</v>
      </c>
      <c r="K923">
        <v>0</v>
      </c>
      <c r="L923" s="1">
        <v>44044</v>
      </c>
      <c r="M923" s="3">
        <f>IF(Sales[[#This Row],[Sales Amount]] = 0, 0,N923 / F923)</f>
        <v>0</v>
      </c>
      <c r="N923" s="3">
        <v>0</v>
      </c>
      <c r="O923" s="3" t="str" cm="1">
        <f t="array" ref="O923" xml:space="preserve"> _xlfn.SWITCH(Sales[[#This Row],[Subscription Type]],"Basic", "10",,"Premium","10","Business","25","Enterprise","27")</f>
        <v>10</v>
      </c>
      <c r="P923" s="3">
        <f xml:space="preserve"> IF(Sales[[#This Row],[Number of Users]]-Sales[[#This Row],[Licenses Bought]] &gt; 0,Sales[[#This Row],[Number of Users]]-Sales[[#This Row],[Licenses Bought]],0)</f>
        <v>35</v>
      </c>
      <c r="Q923" s="3">
        <f>IF(Sales[[#This Row],[Sales Month]]=MAX(Sales[Sales Month]),Sales[[#This Row],[Upsell $ Per Non-Paying User]]*Sales[[#This Row],[Non-Paying Users]],0)</f>
        <v>0</v>
      </c>
      <c r="R923" s="3" t="str" cm="1">
        <f t="array" ref="R923" xml:space="preserve"> _xlfn.IFS(Sales[[#This Row],[Current Upsell $]]=0," ",Sales[[#This Row],[Current Upsell $]]&gt;=400,"high",Sales[[#This Row],[Current Upsell $]]&gt;=100,"medium",Sales[[#This Row],[Current Upsell $]]&lt;100,"low")</f>
        <v xml:space="preserve"> </v>
      </c>
      <c r="S923" s="3" t="str">
        <f xml:space="preserve"> IF(Sales[[#This Row],[Current Upsell $]]&gt;0,_xlfn.CONCAT(Sales[[#This Row],[Subscription Type]],"  ",Sales[[#This Row],[Upsell Priority]],"  ",TEXT(Sales[[#This Row],[Current Upsell $]],"$#"))," ")</f>
        <v xml:space="preserve"> </v>
      </c>
      <c r="T923" s="3"/>
      <c r="U923" s="1"/>
    </row>
    <row r="924" spans="1:21" x14ac:dyDescent="0.3">
      <c r="A924">
        <v>100083</v>
      </c>
      <c r="B924" t="s">
        <v>0</v>
      </c>
      <c r="D924" s="1"/>
      <c r="E924" s="1"/>
      <c r="F924" s="3">
        <v>8</v>
      </c>
      <c r="G924" s="3">
        <v>34</v>
      </c>
      <c r="H924" s="1">
        <v>44044</v>
      </c>
      <c r="I924" s="1">
        <v>44378</v>
      </c>
      <c r="J924">
        <v>11</v>
      </c>
      <c r="K924">
        <v>0</v>
      </c>
      <c r="L924" s="1">
        <v>44075</v>
      </c>
      <c r="M924" s="3">
        <f>IF(Sales[[#This Row],[Sales Amount]] = 0, 0,N924 / F924)</f>
        <v>10</v>
      </c>
      <c r="N924" s="3">
        <v>80</v>
      </c>
      <c r="O924" s="3" t="str" cm="1">
        <f t="array" ref="O924" xml:space="preserve"> _xlfn.SWITCH(Sales[[#This Row],[Subscription Type]],"Basic", "10",,"Premium","10","Business","25","Enterprise","27")</f>
        <v>27</v>
      </c>
      <c r="P924" s="3">
        <f xml:space="preserve"> IF(Sales[[#This Row],[Number of Users]]-Sales[[#This Row],[Licenses Bought]] &gt; 0,Sales[[#This Row],[Number of Users]]-Sales[[#This Row],[Licenses Bought]],0)</f>
        <v>26</v>
      </c>
      <c r="Q924" s="3">
        <f>IF(Sales[[#This Row],[Sales Month]]=MAX(Sales[Sales Month]),Sales[[#This Row],[Upsell $ Per Non-Paying User]]*Sales[[#This Row],[Non-Paying Users]],0)</f>
        <v>0</v>
      </c>
      <c r="R924" s="3" t="str" cm="1">
        <f t="array" ref="R924" xml:space="preserve"> _xlfn.IFS(Sales[[#This Row],[Current Upsell $]]=0," ",Sales[[#This Row],[Current Upsell $]]&gt;=400,"high",Sales[[#This Row],[Current Upsell $]]&gt;=100,"medium",Sales[[#This Row],[Current Upsell $]]&lt;100,"low")</f>
        <v xml:space="preserve"> </v>
      </c>
      <c r="S924" s="3" t="str">
        <f xml:space="preserve"> IF(Sales[[#This Row],[Current Upsell $]]&gt;0,_xlfn.CONCAT(Sales[[#This Row],[Subscription Type]],"  ",Sales[[#This Row],[Upsell Priority]],"  ",TEXT(Sales[[#This Row],[Current Upsell $]],"$#"))," ")</f>
        <v xml:space="preserve"> </v>
      </c>
      <c r="T924" s="3"/>
      <c r="U924" s="1"/>
    </row>
    <row r="925" spans="1:21" x14ac:dyDescent="0.3">
      <c r="A925">
        <v>100083</v>
      </c>
      <c r="B925" t="s">
        <v>0</v>
      </c>
      <c r="D925" s="1"/>
      <c r="E925" s="1"/>
      <c r="F925" s="3">
        <v>28</v>
      </c>
      <c r="G925" s="3">
        <v>45</v>
      </c>
      <c r="H925" s="1">
        <v>44044</v>
      </c>
      <c r="I925" s="1">
        <v>44378</v>
      </c>
      <c r="J925">
        <v>11</v>
      </c>
      <c r="K925">
        <v>0</v>
      </c>
      <c r="L925" s="1">
        <v>44105</v>
      </c>
      <c r="M925" s="3">
        <f>IF(Sales[[#This Row],[Sales Amount]] = 0, 0,N925 / F925)</f>
        <v>10</v>
      </c>
      <c r="N925" s="3">
        <v>280</v>
      </c>
      <c r="O925" s="3" t="str" cm="1">
        <f t="array" ref="O925" xml:space="preserve"> _xlfn.SWITCH(Sales[[#This Row],[Subscription Type]],"Basic", "10",,"Premium","10","Business","25","Enterprise","27")</f>
        <v>27</v>
      </c>
      <c r="P925" s="3">
        <f xml:space="preserve"> IF(Sales[[#This Row],[Number of Users]]-Sales[[#This Row],[Licenses Bought]] &gt; 0,Sales[[#This Row],[Number of Users]]-Sales[[#This Row],[Licenses Bought]],0)</f>
        <v>17</v>
      </c>
      <c r="Q925" s="3">
        <f>IF(Sales[[#This Row],[Sales Month]]=MAX(Sales[Sales Month]),Sales[[#This Row],[Upsell $ Per Non-Paying User]]*Sales[[#This Row],[Non-Paying Users]],0)</f>
        <v>0</v>
      </c>
      <c r="R925" s="3" t="str" cm="1">
        <f t="array" ref="R925" xml:space="preserve"> _xlfn.IFS(Sales[[#This Row],[Current Upsell $]]=0," ",Sales[[#This Row],[Current Upsell $]]&gt;=400,"high",Sales[[#This Row],[Current Upsell $]]&gt;=100,"medium",Sales[[#This Row],[Current Upsell $]]&lt;100,"low")</f>
        <v xml:space="preserve"> </v>
      </c>
      <c r="S925" s="3" t="str">
        <f xml:space="preserve"> IF(Sales[[#This Row],[Current Upsell $]]&gt;0,_xlfn.CONCAT(Sales[[#This Row],[Subscription Type]],"  ",Sales[[#This Row],[Upsell Priority]],"  ",TEXT(Sales[[#This Row],[Current Upsell $]],"$#"))," ")</f>
        <v xml:space="preserve"> </v>
      </c>
      <c r="T925" s="3"/>
      <c r="U925" s="1"/>
    </row>
    <row r="926" spans="1:21" x14ac:dyDescent="0.3">
      <c r="A926">
        <v>100083</v>
      </c>
      <c r="B926" t="s">
        <v>0</v>
      </c>
      <c r="D926" s="1"/>
      <c r="E926" s="1"/>
      <c r="F926" s="3">
        <v>28</v>
      </c>
      <c r="G926" s="3">
        <v>40</v>
      </c>
      <c r="H926" s="1">
        <v>44044</v>
      </c>
      <c r="I926" s="1">
        <v>44378</v>
      </c>
      <c r="J926">
        <v>11</v>
      </c>
      <c r="K926">
        <v>0</v>
      </c>
      <c r="L926" s="1">
        <v>44136</v>
      </c>
      <c r="M926" s="3">
        <f>IF(Sales[[#This Row],[Sales Amount]] = 0, 0,N926 / F926)</f>
        <v>10</v>
      </c>
      <c r="N926" s="3">
        <v>280</v>
      </c>
      <c r="O926" s="3" t="str" cm="1">
        <f t="array" ref="O926" xml:space="preserve"> _xlfn.SWITCH(Sales[[#This Row],[Subscription Type]],"Basic", "10",,"Premium","10","Business","25","Enterprise","27")</f>
        <v>27</v>
      </c>
      <c r="P926" s="3">
        <f xml:space="preserve"> IF(Sales[[#This Row],[Number of Users]]-Sales[[#This Row],[Licenses Bought]] &gt; 0,Sales[[#This Row],[Number of Users]]-Sales[[#This Row],[Licenses Bought]],0)</f>
        <v>12</v>
      </c>
      <c r="Q926" s="3">
        <f>IF(Sales[[#This Row],[Sales Month]]=MAX(Sales[Sales Month]),Sales[[#This Row],[Upsell $ Per Non-Paying User]]*Sales[[#This Row],[Non-Paying Users]],0)</f>
        <v>0</v>
      </c>
      <c r="R926" s="3" t="str" cm="1">
        <f t="array" ref="R926" xml:space="preserve"> _xlfn.IFS(Sales[[#This Row],[Current Upsell $]]=0," ",Sales[[#This Row],[Current Upsell $]]&gt;=400,"high",Sales[[#This Row],[Current Upsell $]]&gt;=100,"medium",Sales[[#This Row],[Current Upsell $]]&lt;100,"low")</f>
        <v xml:space="preserve"> </v>
      </c>
      <c r="S926" s="3" t="str">
        <f xml:space="preserve"> IF(Sales[[#This Row],[Current Upsell $]]&gt;0,_xlfn.CONCAT(Sales[[#This Row],[Subscription Type]],"  ",Sales[[#This Row],[Upsell Priority]],"  ",TEXT(Sales[[#This Row],[Current Upsell $]],"$#"))," ")</f>
        <v xml:space="preserve"> </v>
      </c>
      <c r="T926" s="3"/>
      <c r="U926" s="1"/>
    </row>
    <row r="927" spans="1:21" x14ac:dyDescent="0.3">
      <c r="A927">
        <v>100083</v>
      </c>
      <c r="B927" t="s">
        <v>0</v>
      </c>
      <c r="D927" s="1"/>
      <c r="E927" s="1"/>
      <c r="F927" s="3">
        <v>28</v>
      </c>
      <c r="G927" s="3">
        <v>34</v>
      </c>
      <c r="H927" s="1">
        <v>44044</v>
      </c>
      <c r="I927" s="1">
        <v>44378</v>
      </c>
      <c r="J927">
        <v>11</v>
      </c>
      <c r="K927">
        <v>0</v>
      </c>
      <c r="L927" s="1">
        <v>44166</v>
      </c>
      <c r="M927" s="3">
        <f>IF(Sales[[#This Row],[Sales Amount]] = 0, 0,N927 / F927)</f>
        <v>10</v>
      </c>
      <c r="N927" s="3">
        <v>280</v>
      </c>
      <c r="O927" s="3" t="str" cm="1">
        <f t="array" ref="O927" xml:space="preserve"> _xlfn.SWITCH(Sales[[#This Row],[Subscription Type]],"Basic", "10",,"Premium","10","Business","25","Enterprise","27")</f>
        <v>27</v>
      </c>
      <c r="P927" s="3">
        <f xml:space="preserve"> IF(Sales[[#This Row],[Number of Users]]-Sales[[#This Row],[Licenses Bought]] &gt; 0,Sales[[#This Row],[Number of Users]]-Sales[[#This Row],[Licenses Bought]],0)</f>
        <v>6</v>
      </c>
      <c r="Q927" s="3">
        <f>IF(Sales[[#This Row],[Sales Month]]=MAX(Sales[Sales Month]),Sales[[#This Row],[Upsell $ Per Non-Paying User]]*Sales[[#This Row],[Non-Paying Users]],0)</f>
        <v>0</v>
      </c>
      <c r="R927" s="3" t="str" cm="1">
        <f t="array" ref="R927" xml:space="preserve"> _xlfn.IFS(Sales[[#This Row],[Current Upsell $]]=0," ",Sales[[#This Row],[Current Upsell $]]&gt;=400,"high",Sales[[#This Row],[Current Upsell $]]&gt;=100,"medium",Sales[[#This Row],[Current Upsell $]]&lt;100,"low")</f>
        <v xml:space="preserve"> </v>
      </c>
      <c r="S927" s="3" t="str">
        <f xml:space="preserve"> IF(Sales[[#This Row],[Current Upsell $]]&gt;0,_xlfn.CONCAT(Sales[[#This Row],[Subscription Type]],"  ",Sales[[#This Row],[Upsell Priority]],"  ",TEXT(Sales[[#This Row],[Current Upsell $]],"$#"))," ")</f>
        <v xml:space="preserve"> </v>
      </c>
      <c r="T927" s="3"/>
      <c r="U927" s="1"/>
    </row>
    <row r="928" spans="1:21" x14ac:dyDescent="0.3">
      <c r="A928">
        <v>100083</v>
      </c>
      <c r="B928" t="s">
        <v>0</v>
      </c>
      <c r="D928" s="1"/>
      <c r="E928" s="1"/>
      <c r="F928" s="3">
        <v>28</v>
      </c>
      <c r="G928" s="3">
        <v>31</v>
      </c>
      <c r="H928" s="1">
        <v>44044</v>
      </c>
      <c r="I928" s="1">
        <v>44378</v>
      </c>
      <c r="J928">
        <v>11</v>
      </c>
      <c r="K928">
        <v>0</v>
      </c>
      <c r="L928" s="1">
        <v>44197</v>
      </c>
      <c r="M928" s="3">
        <f>IF(Sales[[#This Row],[Sales Amount]] = 0, 0,N928 / F928)</f>
        <v>10</v>
      </c>
      <c r="N928" s="3">
        <v>280</v>
      </c>
      <c r="O928" s="3" t="str" cm="1">
        <f t="array" ref="O928" xml:space="preserve"> _xlfn.SWITCH(Sales[[#This Row],[Subscription Type]],"Basic", "10",,"Premium","10","Business","25","Enterprise","27")</f>
        <v>27</v>
      </c>
      <c r="P928" s="3">
        <f xml:space="preserve"> IF(Sales[[#This Row],[Number of Users]]-Sales[[#This Row],[Licenses Bought]] &gt; 0,Sales[[#This Row],[Number of Users]]-Sales[[#This Row],[Licenses Bought]],0)</f>
        <v>3</v>
      </c>
      <c r="Q928" s="3">
        <f>IF(Sales[[#This Row],[Sales Month]]=MAX(Sales[Sales Month]),Sales[[#This Row],[Upsell $ Per Non-Paying User]]*Sales[[#This Row],[Non-Paying Users]],0)</f>
        <v>0</v>
      </c>
      <c r="R928" s="3" t="str" cm="1">
        <f t="array" ref="R928" xml:space="preserve"> _xlfn.IFS(Sales[[#This Row],[Current Upsell $]]=0," ",Sales[[#This Row],[Current Upsell $]]&gt;=400,"high",Sales[[#This Row],[Current Upsell $]]&gt;=100,"medium",Sales[[#This Row],[Current Upsell $]]&lt;100,"low")</f>
        <v xml:space="preserve"> </v>
      </c>
      <c r="S928" s="3" t="str">
        <f xml:space="preserve"> IF(Sales[[#This Row],[Current Upsell $]]&gt;0,_xlfn.CONCAT(Sales[[#This Row],[Subscription Type]],"  ",Sales[[#This Row],[Upsell Priority]],"  ",TEXT(Sales[[#This Row],[Current Upsell $]],"$#"))," ")</f>
        <v xml:space="preserve"> </v>
      </c>
      <c r="T928" s="3"/>
      <c r="U928" s="1"/>
    </row>
    <row r="929" spans="1:21" x14ac:dyDescent="0.3">
      <c r="A929">
        <v>100083</v>
      </c>
      <c r="B929" t="s">
        <v>0</v>
      </c>
      <c r="D929" s="1"/>
      <c r="E929" s="1"/>
      <c r="F929" s="3">
        <v>28</v>
      </c>
      <c r="G929" s="3">
        <v>32</v>
      </c>
      <c r="H929" s="1">
        <v>44044</v>
      </c>
      <c r="I929" s="1">
        <v>44378</v>
      </c>
      <c r="J929">
        <v>11</v>
      </c>
      <c r="K929">
        <v>0</v>
      </c>
      <c r="L929" s="1">
        <v>44228</v>
      </c>
      <c r="M929" s="3">
        <f>IF(Sales[[#This Row],[Sales Amount]] = 0, 0,N929 / F929)</f>
        <v>10</v>
      </c>
      <c r="N929" s="3">
        <v>280</v>
      </c>
      <c r="O929" s="3" t="str" cm="1">
        <f t="array" ref="O929" xml:space="preserve"> _xlfn.SWITCH(Sales[[#This Row],[Subscription Type]],"Basic", "10",,"Premium","10","Business","25","Enterprise","27")</f>
        <v>27</v>
      </c>
      <c r="P929" s="3">
        <f xml:space="preserve"> IF(Sales[[#This Row],[Number of Users]]-Sales[[#This Row],[Licenses Bought]] &gt; 0,Sales[[#This Row],[Number of Users]]-Sales[[#This Row],[Licenses Bought]],0)</f>
        <v>4</v>
      </c>
      <c r="Q929" s="3">
        <f>IF(Sales[[#This Row],[Sales Month]]=MAX(Sales[Sales Month]),Sales[[#This Row],[Upsell $ Per Non-Paying User]]*Sales[[#This Row],[Non-Paying Users]],0)</f>
        <v>0</v>
      </c>
      <c r="R929" s="3" t="str" cm="1">
        <f t="array" ref="R929" xml:space="preserve"> _xlfn.IFS(Sales[[#This Row],[Current Upsell $]]=0," ",Sales[[#This Row],[Current Upsell $]]&gt;=400,"high",Sales[[#This Row],[Current Upsell $]]&gt;=100,"medium",Sales[[#This Row],[Current Upsell $]]&lt;100,"low")</f>
        <v xml:space="preserve"> </v>
      </c>
      <c r="S929" s="3" t="str">
        <f xml:space="preserve"> IF(Sales[[#This Row],[Current Upsell $]]&gt;0,_xlfn.CONCAT(Sales[[#This Row],[Subscription Type]],"  ",Sales[[#This Row],[Upsell Priority]],"  ",TEXT(Sales[[#This Row],[Current Upsell $]],"$#"))," ")</f>
        <v xml:space="preserve"> </v>
      </c>
      <c r="T929" s="3"/>
      <c r="U929" s="1"/>
    </row>
    <row r="930" spans="1:21" x14ac:dyDescent="0.3">
      <c r="A930">
        <v>100083</v>
      </c>
      <c r="B930" t="s">
        <v>0</v>
      </c>
      <c r="D930" s="1"/>
      <c r="E930" s="1"/>
      <c r="F930" s="3">
        <v>28</v>
      </c>
      <c r="G930" s="3">
        <v>36</v>
      </c>
      <c r="H930" s="1">
        <v>44044</v>
      </c>
      <c r="I930" s="1">
        <v>44378</v>
      </c>
      <c r="J930">
        <v>11</v>
      </c>
      <c r="K930">
        <v>0</v>
      </c>
      <c r="L930" s="1">
        <v>44256</v>
      </c>
      <c r="M930" s="3">
        <f>IF(Sales[[#This Row],[Sales Amount]] = 0, 0,N930 / F930)</f>
        <v>10</v>
      </c>
      <c r="N930" s="3">
        <v>280</v>
      </c>
      <c r="O930" s="3" t="str" cm="1">
        <f t="array" ref="O930" xml:space="preserve"> _xlfn.SWITCH(Sales[[#This Row],[Subscription Type]],"Basic", "10",,"Premium","10","Business","25","Enterprise","27")</f>
        <v>27</v>
      </c>
      <c r="P930" s="3">
        <f xml:space="preserve"> IF(Sales[[#This Row],[Number of Users]]-Sales[[#This Row],[Licenses Bought]] &gt; 0,Sales[[#This Row],[Number of Users]]-Sales[[#This Row],[Licenses Bought]],0)</f>
        <v>8</v>
      </c>
      <c r="Q930" s="3">
        <f>IF(Sales[[#This Row],[Sales Month]]=MAX(Sales[Sales Month]),Sales[[#This Row],[Upsell $ Per Non-Paying User]]*Sales[[#This Row],[Non-Paying Users]],0)</f>
        <v>0</v>
      </c>
      <c r="R930" s="3" t="str" cm="1">
        <f t="array" ref="R930" xml:space="preserve"> _xlfn.IFS(Sales[[#This Row],[Current Upsell $]]=0," ",Sales[[#This Row],[Current Upsell $]]&gt;=400,"high",Sales[[#This Row],[Current Upsell $]]&gt;=100,"medium",Sales[[#This Row],[Current Upsell $]]&lt;100,"low")</f>
        <v xml:space="preserve"> </v>
      </c>
      <c r="S930" s="3" t="str">
        <f xml:space="preserve"> IF(Sales[[#This Row],[Current Upsell $]]&gt;0,_xlfn.CONCAT(Sales[[#This Row],[Subscription Type]],"  ",Sales[[#This Row],[Upsell Priority]],"  ",TEXT(Sales[[#This Row],[Current Upsell $]],"$#"))," ")</f>
        <v xml:space="preserve"> </v>
      </c>
      <c r="T930" s="3"/>
      <c r="U930" s="1"/>
    </row>
    <row r="931" spans="1:21" x14ac:dyDescent="0.3">
      <c r="A931">
        <v>100083</v>
      </c>
      <c r="B931" t="s">
        <v>0</v>
      </c>
      <c r="D931" s="1"/>
      <c r="E931" s="1"/>
      <c r="F931" s="3">
        <v>28</v>
      </c>
      <c r="G931" s="3">
        <v>34</v>
      </c>
      <c r="H931" s="1">
        <v>44044</v>
      </c>
      <c r="I931" s="1">
        <v>44378</v>
      </c>
      <c r="J931">
        <v>11</v>
      </c>
      <c r="K931">
        <v>0</v>
      </c>
      <c r="L931" s="1">
        <v>44287</v>
      </c>
      <c r="M931" s="3">
        <f>IF(Sales[[#This Row],[Sales Amount]] = 0, 0,N931 / F931)</f>
        <v>10</v>
      </c>
      <c r="N931" s="3">
        <v>280</v>
      </c>
      <c r="O931" s="3" t="str" cm="1">
        <f t="array" ref="O931" xml:space="preserve"> _xlfn.SWITCH(Sales[[#This Row],[Subscription Type]],"Basic", "10",,"Premium","10","Business","25","Enterprise","27")</f>
        <v>27</v>
      </c>
      <c r="P931" s="3">
        <f xml:space="preserve"> IF(Sales[[#This Row],[Number of Users]]-Sales[[#This Row],[Licenses Bought]] &gt; 0,Sales[[#This Row],[Number of Users]]-Sales[[#This Row],[Licenses Bought]],0)</f>
        <v>6</v>
      </c>
      <c r="Q931" s="3">
        <f>IF(Sales[[#This Row],[Sales Month]]=MAX(Sales[Sales Month]),Sales[[#This Row],[Upsell $ Per Non-Paying User]]*Sales[[#This Row],[Non-Paying Users]],0)</f>
        <v>0</v>
      </c>
      <c r="R931" s="3" t="str" cm="1">
        <f t="array" ref="R931" xml:space="preserve"> _xlfn.IFS(Sales[[#This Row],[Current Upsell $]]=0," ",Sales[[#This Row],[Current Upsell $]]&gt;=400,"high",Sales[[#This Row],[Current Upsell $]]&gt;=100,"medium",Sales[[#This Row],[Current Upsell $]]&lt;100,"low")</f>
        <v xml:space="preserve"> </v>
      </c>
      <c r="S931" s="3" t="str">
        <f xml:space="preserve"> IF(Sales[[#This Row],[Current Upsell $]]&gt;0,_xlfn.CONCAT(Sales[[#This Row],[Subscription Type]],"  ",Sales[[#This Row],[Upsell Priority]],"  ",TEXT(Sales[[#This Row],[Current Upsell $]],"$#"))," ")</f>
        <v xml:space="preserve"> </v>
      </c>
      <c r="T931" s="3"/>
      <c r="U931" s="1"/>
    </row>
    <row r="932" spans="1:21" x14ac:dyDescent="0.3">
      <c r="A932">
        <v>100083</v>
      </c>
      <c r="B932" t="s">
        <v>0</v>
      </c>
      <c r="D932" s="1"/>
      <c r="E932" s="1"/>
      <c r="F932" s="3">
        <v>28</v>
      </c>
      <c r="G932" s="3">
        <v>36</v>
      </c>
      <c r="H932" s="1">
        <v>44044</v>
      </c>
      <c r="I932" s="1">
        <v>44378</v>
      </c>
      <c r="J932">
        <v>11</v>
      </c>
      <c r="K932">
        <v>0</v>
      </c>
      <c r="L932" s="1">
        <v>44317</v>
      </c>
      <c r="M932" s="3">
        <f>IF(Sales[[#This Row],[Sales Amount]] = 0, 0,N932 / F932)</f>
        <v>10</v>
      </c>
      <c r="N932" s="3">
        <v>280</v>
      </c>
      <c r="O932" s="3" t="str" cm="1">
        <f t="array" ref="O932" xml:space="preserve"> _xlfn.SWITCH(Sales[[#This Row],[Subscription Type]],"Basic", "10",,"Premium","10","Business","25","Enterprise","27")</f>
        <v>27</v>
      </c>
      <c r="P932" s="3">
        <f xml:space="preserve"> IF(Sales[[#This Row],[Number of Users]]-Sales[[#This Row],[Licenses Bought]] &gt; 0,Sales[[#This Row],[Number of Users]]-Sales[[#This Row],[Licenses Bought]],0)</f>
        <v>8</v>
      </c>
      <c r="Q932" s="3">
        <f>IF(Sales[[#This Row],[Sales Month]]=MAX(Sales[Sales Month]),Sales[[#This Row],[Upsell $ Per Non-Paying User]]*Sales[[#This Row],[Non-Paying Users]],0)</f>
        <v>0</v>
      </c>
      <c r="R932" s="3" t="str" cm="1">
        <f t="array" ref="R932" xml:space="preserve"> _xlfn.IFS(Sales[[#This Row],[Current Upsell $]]=0," ",Sales[[#This Row],[Current Upsell $]]&gt;=400,"high",Sales[[#This Row],[Current Upsell $]]&gt;=100,"medium",Sales[[#This Row],[Current Upsell $]]&lt;100,"low")</f>
        <v xml:space="preserve"> </v>
      </c>
      <c r="S932" s="3" t="str">
        <f xml:space="preserve"> IF(Sales[[#This Row],[Current Upsell $]]&gt;0,_xlfn.CONCAT(Sales[[#This Row],[Subscription Type]],"  ",Sales[[#This Row],[Upsell Priority]],"  ",TEXT(Sales[[#This Row],[Current Upsell $]],"$#"))," ")</f>
        <v xml:space="preserve"> </v>
      </c>
      <c r="T932" s="3"/>
      <c r="U932" s="1"/>
    </row>
    <row r="933" spans="1:21" x14ac:dyDescent="0.3">
      <c r="A933">
        <v>100083</v>
      </c>
      <c r="B933" t="s">
        <v>0</v>
      </c>
      <c r="D933" s="1"/>
      <c r="E933" s="1"/>
      <c r="F933" s="3">
        <v>28</v>
      </c>
      <c r="G933" s="3">
        <v>32</v>
      </c>
      <c r="H933" s="1">
        <v>44044</v>
      </c>
      <c r="I933" s="1">
        <v>44378</v>
      </c>
      <c r="J933">
        <v>11</v>
      </c>
      <c r="K933">
        <v>0</v>
      </c>
      <c r="L933" s="1">
        <v>44348</v>
      </c>
      <c r="M933" s="3">
        <f>IF(Sales[[#This Row],[Sales Amount]] = 0, 0,N933 / F933)</f>
        <v>10</v>
      </c>
      <c r="N933" s="3">
        <v>280</v>
      </c>
      <c r="O933" s="3" t="str" cm="1">
        <f t="array" ref="O933" xml:space="preserve"> _xlfn.SWITCH(Sales[[#This Row],[Subscription Type]],"Basic", "10",,"Premium","10","Business","25","Enterprise","27")</f>
        <v>27</v>
      </c>
      <c r="P933" s="3">
        <f xml:space="preserve"> IF(Sales[[#This Row],[Number of Users]]-Sales[[#This Row],[Licenses Bought]] &gt; 0,Sales[[#This Row],[Number of Users]]-Sales[[#This Row],[Licenses Bought]],0)</f>
        <v>4</v>
      </c>
      <c r="Q933" s="3">
        <f>IF(Sales[[#This Row],[Sales Month]]=MAX(Sales[Sales Month]),Sales[[#This Row],[Upsell $ Per Non-Paying User]]*Sales[[#This Row],[Non-Paying Users]],0)</f>
        <v>108</v>
      </c>
      <c r="R933" s="3" t="str" cm="1">
        <f t="array" ref="R933" xml:space="preserve"> _xlfn.IFS(Sales[[#This Row],[Current Upsell $]]=0," ",Sales[[#This Row],[Current Upsell $]]&gt;=400,"high",Sales[[#This Row],[Current Upsell $]]&gt;=100,"medium",Sales[[#This Row],[Current Upsell $]]&lt;100,"low")</f>
        <v>medium</v>
      </c>
      <c r="S933" s="3" t="str">
        <f xml:space="preserve"> IF(Sales[[#This Row],[Current Upsell $]]&gt;0,_xlfn.CONCAT(Sales[[#This Row],[Subscription Type]],"  ",Sales[[#This Row],[Upsell Priority]],"  ",TEXT(Sales[[#This Row],[Current Upsell $]],"$#"))," ")</f>
        <v>Premium  medium  $108</v>
      </c>
      <c r="T933" s="3"/>
      <c r="U933" s="1"/>
    </row>
    <row r="934" spans="1:21" x14ac:dyDescent="0.3">
      <c r="A934">
        <v>100084</v>
      </c>
      <c r="B934" t="s">
        <v>3</v>
      </c>
      <c r="D934" s="1"/>
      <c r="E934" s="1"/>
      <c r="F934" s="3">
        <v>0</v>
      </c>
      <c r="G934" s="3">
        <v>23</v>
      </c>
      <c r="H934" s="1">
        <v>44044</v>
      </c>
      <c r="I934" s="1">
        <v>44378</v>
      </c>
      <c r="J934">
        <v>11</v>
      </c>
      <c r="K934">
        <v>0</v>
      </c>
      <c r="L934" s="1">
        <v>44044</v>
      </c>
      <c r="M934" s="3">
        <f>IF(Sales[[#This Row],[Sales Amount]] = 0, 0,N934 / F934)</f>
        <v>0</v>
      </c>
      <c r="N934" s="3">
        <v>0</v>
      </c>
      <c r="O934" s="3" t="str" cm="1">
        <f t="array" ref="O934" xml:space="preserve"> _xlfn.SWITCH(Sales[[#This Row],[Subscription Type]],"Basic", "10",,"Premium","10","Business","25","Enterprise","27")</f>
        <v>10</v>
      </c>
      <c r="P934" s="3">
        <f xml:space="preserve"> IF(Sales[[#This Row],[Number of Users]]-Sales[[#This Row],[Licenses Bought]] &gt; 0,Sales[[#This Row],[Number of Users]]-Sales[[#This Row],[Licenses Bought]],0)</f>
        <v>23</v>
      </c>
      <c r="Q934" s="3">
        <f>IF(Sales[[#This Row],[Sales Month]]=MAX(Sales[Sales Month]),Sales[[#This Row],[Upsell $ Per Non-Paying User]]*Sales[[#This Row],[Non-Paying Users]],0)</f>
        <v>0</v>
      </c>
      <c r="R934" s="3" t="str" cm="1">
        <f t="array" ref="R934" xml:space="preserve"> _xlfn.IFS(Sales[[#This Row],[Current Upsell $]]=0," ",Sales[[#This Row],[Current Upsell $]]&gt;=400,"high",Sales[[#This Row],[Current Upsell $]]&gt;=100,"medium",Sales[[#This Row],[Current Upsell $]]&lt;100,"low")</f>
        <v xml:space="preserve"> </v>
      </c>
      <c r="S934" s="3" t="str">
        <f xml:space="preserve"> IF(Sales[[#This Row],[Current Upsell $]]&gt;0,_xlfn.CONCAT(Sales[[#This Row],[Subscription Type]],"  ",Sales[[#This Row],[Upsell Priority]],"  ",TEXT(Sales[[#This Row],[Current Upsell $]],"$#"))," ")</f>
        <v xml:space="preserve"> </v>
      </c>
      <c r="T934" s="3"/>
      <c r="U934" s="1"/>
    </row>
    <row r="935" spans="1:21" x14ac:dyDescent="0.3">
      <c r="A935">
        <v>100084</v>
      </c>
      <c r="B935" t="s">
        <v>0</v>
      </c>
      <c r="D935" s="1"/>
      <c r="E935" s="1"/>
      <c r="F935" s="3">
        <v>8</v>
      </c>
      <c r="G935" s="3">
        <v>28</v>
      </c>
      <c r="H935" s="1">
        <v>44044</v>
      </c>
      <c r="I935" s="1">
        <v>44378</v>
      </c>
      <c r="J935">
        <v>11</v>
      </c>
      <c r="K935">
        <v>0</v>
      </c>
      <c r="L935" s="1">
        <v>44075</v>
      </c>
      <c r="M935" s="3">
        <f>IF(Sales[[#This Row],[Sales Amount]] = 0, 0,N935 / F935)</f>
        <v>10</v>
      </c>
      <c r="N935" s="3">
        <v>80</v>
      </c>
      <c r="O935" s="3" t="str" cm="1">
        <f t="array" ref="O935" xml:space="preserve"> _xlfn.SWITCH(Sales[[#This Row],[Subscription Type]],"Basic", "10",,"Premium","10","Business","25","Enterprise","27")</f>
        <v>27</v>
      </c>
      <c r="P935" s="3">
        <f xml:space="preserve"> IF(Sales[[#This Row],[Number of Users]]-Sales[[#This Row],[Licenses Bought]] &gt; 0,Sales[[#This Row],[Number of Users]]-Sales[[#This Row],[Licenses Bought]],0)</f>
        <v>20</v>
      </c>
      <c r="Q935" s="3">
        <f>IF(Sales[[#This Row],[Sales Month]]=MAX(Sales[Sales Month]),Sales[[#This Row],[Upsell $ Per Non-Paying User]]*Sales[[#This Row],[Non-Paying Users]],0)</f>
        <v>0</v>
      </c>
      <c r="R935" s="3" t="str" cm="1">
        <f t="array" ref="R935" xml:space="preserve"> _xlfn.IFS(Sales[[#This Row],[Current Upsell $]]=0," ",Sales[[#This Row],[Current Upsell $]]&gt;=400,"high",Sales[[#This Row],[Current Upsell $]]&gt;=100,"medium",Sales[[#This Row],[Current Upsell $]]&lt;100,"low")</f>
        <v xml:space="preserve"> </v>
      </c>
      <c r="S935" s="3" t="str">
        <f xml:space="preserve"> IF(Sales[[#This Row],[Current Upsell $]]&gt;0,_xlfn.CONCAT(Sales[[#This Row],[Subscription Type]],"  ",Sales[[#This Row],[Upsell Priority]],"  ",TEXT(Sales[[#This Row],[Current Upsell $]],"$#"))," ")</f>
        <v xml:space="preserve"> </v>
      </c>
      <c r="T935" s="3"/>
      <c r="U935" s="1"/>
    </row>
    <row r="936" spans="1:21" x14ac:dyDescent="0.3">
      <c r="A936">
        <v>100084</v>
      </c>
      <c r="B936" t="s">
        <v>0</v>
      </c>
      <c r="D936" s="1"/>
      <c r="E936" s="1"/>
      <c r="F936" s="3">
        <v>21</v>
      </c>
      <c r="G936" s="3">
        <v>26</v>
      </c>
      <c r="H936" s="1">
        <v>44044</v>
      </c>
      <c r="I936" s="1">
        <v>44378</v>
      </c>
      <c r="J936">
        <v>11</v>
      </c>
      <c r="K936">
        <v>0</v>
      </c>
      <c r="L936" s="1">
        <v>44105</v>
      </c>
      <c r="M936" s="3">
        <f>IF(Sales[[#This Row],[Sales Amount]] = 0, 0,N936 / F936)</f>
        <v>10</v>
      </c>
      <c r="N936" s="3">
        <v>210</v>
      </c>
      <c r="O936" s="3" t="str" cm="1">
        <f t="array" ref="O936" xml:space="preserve"> _xlfn.SWITCH(Sales[[#This Row],[Subscription Type]],"Basic", "10",,"Premium","10","Business","25","Enterprise","27")</f>
        <v>27</v>
      </c>
      <c r="P936" s="3">
        <f xml:space="preserve"> IF(Sales[[#This Row],[Number of Users]]-Sales[[#This Row],[Licenses Bought]] &gt; 0,Sales[[#This Row],[Number of Users]]-Sales[[#This Row],[Licenses Bought]],0)</f>
        <v>5</v>
      </c>
      <c r="Q936" s="3">
        <f>IF(Sales[[#This Row],[Sales Month]]=MAX(Sales[Sales Month]),Sales[[#This Row],[Upsell $ Per Non-Paying User]]*Sales[[#This Row],[Non-Paying Users]],0)</f>
        <v>0</v>
      </c>
      <c r="R936" s="3" t="str" cm="1">
        <f t="array" ref="R936" xml:space="preserve"> _xlfn.IFS(Sales[[#This Row],[Current Upsell $]]=0," ",Sales[[#This Row],[Current Upsell $]]&gt;=400,"high",Sales[[#This Row],[Current Upsell $]]&gt;=100,"medium",Sales[[#This Row],[Current Upsell $]]&lt;100,"low")</f>
        <v xml:space="preserve"> </v>
      </c>
      <c r="S936" s="3" t="str">
        <f xml:space="preserve"> IF(Sales[[#This Row],[Current Upsell $]]&gt;0,_xlfn.CONCAT(Sales[[#This Row],[Subscription Type]],"  ",Sales[[#This Row],[Upsell Priority]],"  ",TEXT(Sales[[#This Row],[Current Upsell $]],"$#"))," ")</f>
        <v xml:space="preserve"> </v>
      </c>
      <c r="T936" s="3"/>
      <c r="U936" s="1"/>
    </row>
    <row r="937" spans="1:21" x14ac:dyDescent="0.3">
      <c r="A937">
        <v>100084</v>
      </c>
      <c r="B937" t="s">
        <v>0</v>
      </c>
      <c r="D937" s="1"/>
      <c r="E937" s="1"/>
      <c r="F937" s="3">
        <v>22</v>
      </c>
      <c r="G937" s="3">
        <v>30</v>
      </c>
      <c r="H937" s="1">
        <v>44044</v>
      </c>
      <c r="I937" s="1">
        <v>44378</v>
      </c>
      <c r="J937">
        <v>11</v>
      </c>
      <c r="K937">
        <v>0</v>
      </c>
      <c r="L937" s="1">
        <v>44136</v>
      </c>
      <c r="M937" s="3">
        <f>IF(Sales[[#This Row],[Sales Amount]] = 0, 0,N937 / F937)</f>
        <v>10</v>
      </c>
      <c r="N937" s="3">
        <v>220</v>
      </c>
      <c r="O937" s="3" t="str" cm="1">
        <f t="array" ref="O937" xml:space="preserve"> _xlfn.SWITCH(Sales[[#This Row],[Subscription Type]],"Basic", "10",,"Premium","10","Business","25","Enterprise","27")</f>
        <v>27</v>
      </c>
      <c r="P937" s="3">
        <f xml:space="preserve"> IF(Sales[[#This Row],[Number of Users]]-Sales[[#This Row],[Licenses Bought]] &gt; 0,Sales[[#This Row],[Number of Users]]-Sales[[#This Row],[Licenses Bought]],0)</f>
        <v>8</v>
      </c>
      <c r="Q937" s="3">
        <f>IF(Sales[[#This Row],[Sales Month]]=MAX(Sales[Sales Month]),Sales[[#This Row],[Upsell $ Per Non-Paying User]]*Sales[[#This Row],[Non-Paying Users]],0)</f>
        <v>0</v>
      </c>
      <c r="R937" s="3" t="str" cm="1">
        <f t="array" ref="R937" xml:space="preserve"> _xlfn.IFS(Sales[[#This Row],[Current Upsell $]]=0," ",Sales[[#This Row],[Current Upsell $]]&gt;=400,"high",Sales[[#This Row],[Current Upsell $]]&gt;=100,"medium",Sales[[#This Row],[Current Upsell $]]&lt;100,"low")</f>
        <v xml:space="preserve"> </v>
      </c>
      <c r="S937" s="3" t="str">
        <f xml:space="preserve"> IF(Sales[[#This Row],[Current Upsell $]]&gt;0,_xlfn.CONCAT(Sales[[#This Row],[Subscription Type]],"  ",Sales[[#This Row],[Upsell Priority]],"  ",TEXT(Sales[[#This Row],[Current Upsell $]],"$#"))," ")</f>
        <v xml:space="preserve"> </v>
      </c>
      <c r="T937" s="3"/>
      <c r="U937" s="1"/>
    </row>
    <row r="938" spans="1:21" x14ac:dyDescent="0.3">
      <c r="A938">
        <v>100084</v>
      </c>
      <c r="B938" t="s">
        <v>0</v>
      </c>
      <c r="D938" s="1"/>
      <c r="E938" s="1"/>
      <c r="F938" s="3">
        <v>22</v>
      </c>
      <c r="G938" s="3">
        <v>23</v>
      </c>
      <c r="H938" s="1">
        <v>44044</v>
      </c>
      <c r="I938" s="1">
        <v>44378</v>
      </c>
      <c r="J938">
        <v>11</v>
      </c>
      <c r="K938">
        <v>0</v>
      </c>
      <c r="L938" s="1">
        <v>44166</v>
      </c>
      <c r="M938" s="3">
        <f>IF(Sales[[#This Row],[Sales Amount]] = 0, 0,N938 / F938)</f>
        <v>10</v>
      </c>
      <c r="N938" s="3">
        <v>220</v>
      </c>
      <c r="O938" s="3" t="str" cm="1">
        <f t="array" ref="O938" xml:space="preserve"> _xlfn.SWITCH(Sales[[#This Row],[Subscription Type]],"Basic", "10",,"Premium","10","Business","25","Enterprise","27")</f>
        <v>27</v>
      </c>
      <c r="P938" s="3">
        <f xml:space="preserve"> IF(Sales[[#This Row],[Number of Users]]-Sales[[#This Row],[Licenses Bought]] &gt; 0,Sales[[#This Row],[Number of Users]]-Sales[[#This Row],[Licenses Bought]],0)</f>
        <v>1</v>
      </c>
      <c r="Q938" s="3">
        <f>IF(Sales[[#This Row],[Sales Month]]=MAX(Sales[Sales Month]),Sales[[#This Row],[Upsell $ Per Non-Paying User]]*Sales[[#This Row],[Non-Paying Users]],0)</f>
        <v>0</v>
      </c>
      <c r="R938" s="3" t="str" cm="1">
        <f t="array" ref="R938" xml:space="preserve"> _xlfn.IFS(Sales[[#This Row],[Current Upsell $]]=0," ",Sales[[#This Row],[Current Upsell $]]&gt;=400,"high",Sales[[#This Row],[Current Upsell $]]&gt;=100,"medium",Sales[[#This Row],[Current Upsell $]]&lt;100,"low")</f>
        <v xml:space="preserve"> </v>
      </c>
      <c r="S938" s="3" t="str">
        <f xml:space="preserve"> IF(Sales[[#This Row],[Current Upsell $]]&gt;0,_xlfn.CONCAT(Sales[[#This Row],[Subscription Type]],"  ",Sales[[#This Row],[Upsell Priority]],"  ",TEXT(Sales[[#This Row],[Current Upsell $]],"$#"))," ")</f>
        <v xml:space="preserve"> </v>
      </c>
      <c r="T938" s="3"/>
      <c r="U938" s="1"/>
    </row>
    <row r="939" spans="1:21" x14ac:dyDescent="0.3">
      <c r="A939">
        <v>100084</v>
      </c>
      <c r="B939" t="s">
        <v>0</v>
      </c>
      <c r="D939" s="1"/>
      <c r="E939" s="1"/>
      <c r="F939" s="3">
        <v>22</v>
      </c>
      <c r="G939" s="3">
        <v>34</v>
      </c>
      <c r="H939" s="1">
        <v>44044</v>
      </c>
      <c r="I939" s="1">
        <v>44378</v>
      </c>
      <c r="J939">
        <v>11</v>
      </c>
      <c r="K939">
        <v>0</v>
      </c>
      <c r="L939" s="1">
        <v>44197</v>
      </c>
      <c r="M939" s="3">
        <f>IF(Sales[[#This Row],[Sales Amount]] = 0, 0,N939 / F939)</f>
        <v>10</v>
      </c>
      <c r="N939" s="3">
        <v>220</v>
      </c>
      <c r="O939" s="3" t="str" cm="1">
        <f t="array" ref="O939" xml:space="preserve"> _xlfn.SWITCH(Sales[[#This Row],[Subscription Type]],"Basic", "10",,"Premium","10","Business","25","Enterprise","27")</f>
        <v>27</v>
      </c>
      <c r="P939" s="3">
        <f xml:space="preserve"> IF(Sales[[#This Row],[Number of Users]]-Sales[[#This Row],[Licenses Bought]] &gt; 0,Sales[[#This Row],[Number of Users]]-Sales[[#This Row],[Licenses Bought]],0)</f>
        <v>12</v>
      </c>
      <c r="Q939" s="3">
        <f>IF(Sales[[#This Row],[Sales Month]]=MAX(Sales[Sales Month]),Sales[[#This Row],[Upsell $ Per Non-Paying User]]*Sales[[#This Row],[Non-Paying Users]],0)</f>
        <v>0</v>
      </c>
      <c r="R939" s="3" t="str" cm="1">
        <f t="array" ref="R939" xml:space="preserve"> _xlfn.IFS(Sales[[#This Row],[Current Upsell $]]=0," ",Sales[[#This Row],[Current Upsell $]]&gt;=400,"high",Sales[[#This Row],[Current Upsell $]]&gt;=100,"medium",Sales[[#This Row],[Current Upsell $]]&lt;100,"low")</f>
        <v xml:space="preserve"> </v>
      </c>
      <c r="S939" s="3" t="str">
        <f xml:space="preserve"> IF(Sales[[#This Row],[Current Upsell $]]&gt;0,_xlfn.CONCAT(Sales[[#This Row],[Subscription Type]],"  ",Sales[[#This Row],[Upsell Priority]],"  ",TEXT(Sales[[#This Row],[Current Upsell $]],"$#"))," ")</f>
        <v xml:space="preserve"> </v>
      </c>
      <c r="T939" s="3"/>
      <c r="U939" s="1"/>
    </row>
    <row r="940" spans="1:21" x14ac:dyDescent="0.3">
      <c r="A940">
        <v>100084</v>
      </c>
      <c r="B940" t="s">
        <v>0</v>
      </c>
      <c r="D940" s="1"/>
      <c r="E940" s="1"/>
      <c r="F940" s="3">
        <v>22</v>
      </c>
      <c r="G940" s="3">
        <v>26</v>
      </c>
      <c r="H940" s="1">
        <v>44044</v>
      </c>
      <c r="I940" s="1">
        <v>44378</v>
      </c>
      <c r="J940">
        <v>11</v>
      </c>
      <c r="K940">
        <v>0</v>
      </c>
      <c r="L940" s="1">
        <v>44228</v>
      </c>
      <c r="M940" s="3">
        <f>IF(Sales[[#This Row],[Sales Amount]] = 0, 0,N940 / F940)</f>
        <v>10</v>
      </c>
      <c r="N940" s="3">
        <v>220</v>
      </c>
      <c r="O940" s="3" t="str" cm="1">
        <f t="array" ref="O940" xml:space="preserve"> _xlfn.SWITCH(Sales[[#This Row],[Subscription Type]],"Basic", "10",,"Premium","10","Business","25","Enterprise","27")</f>
        <v>27</v>
      </c>
      <c r="P940" s="3">
        <f xml:space="preserve"> IF(Sales[[#This Row],[Number of Users]]-Sales[[#This Row],[Licenses Bought]] &gt; 0,Sales[[#This Row],[Number of Users]]-Sales[[#This Row],[Licenses Bought]],0)</f>
        <v>4</v>
      </c>
      <c r="Q940" s="3">
        <f>IF(Sales[[#This Row],[Sales Month]]=MAX(Sales[Sales Month]),Sales[[#This Row],[Upsell $ Per Non-Paying User]]*Sales[[#This Row],[Non-Paying Users]],0)</f>
        <v>0</v>
      </c>
      <c r="R940" s="3" t="str" cm="1">
        <f t="array" ref="R940" xml:space="preserve"> _xlfn.IFS(Sales[[#This Row],[Current Upsell $]]=0," ",Sales[[#This Row],[Current Upsell $]]&gt;=400,"high",Sales[[#This Row],[Current Upsell $]]&gt;=100,"medium",Sales[[#This Row],[Current Upsell $]]&lt;100,"low")</f>
        <v xml:space="preserve"> </v>
      </c>
      <c r="S940" s="3" t="str">
        <f xml:space="preserve"> IF(Sales[[#This Row],[Current Upsell $]]&gt;0,_xlfn.CONCAT(Sales[[#This Row],[Subscription Type]],"  ",Sales[[#This Row],[Upsell Priority]],"  ",TEXT(Sales[[#This Row],[Current Upsell $]],"$#"))," ")</f>
        <v xml:space="preserve"> </v>
      </c>
      <c r="T940" s="3"/>
      <c r="U940" s="1"/>
    </row>
    <row r="941" spans="1:21" x14ac:dyDescent="0.3">
      <c r="A941">
        <v>100084</v>
      </c>
      <c r="B941" t="s">
        <v>0</v>
      </c>
      <c r="D941" s="1"/>
      <c r="E941" s="1"/>
      <c r="F941" s="3">
        <v>22</v>
      </c>
      <c r="G941" s="3">
        <v>28</v>
      </c>
      <c r="H941" s="1">
        <v>44044</v>
      </c>
      <c r="I941" s="1">
        <v>44378</v>
      </c>
      <c r="J941">
        <v>11</v>
      </c>
      <c r="K941">
        <v>0</v>
      </c>
      <c r="L941" s="1">
        <v>44256</v>
      </c>
      <c r="M941" s="3">
        <f>IF(Sales[[#This Row],[Sales Amount]] = 0, 0,N941 / F941)</f>
        <v>10</v>
      </c>
      <c r="N941" s="3">
        <v>220</v>
      </c>
      <c r="O941" s="3" t="str" cm="1">
        <f t="array" ref="O941" xml:space="preserve"> _xlfn.SWITCH(Sales[[#This Row],[Subscription Type]],"Basic", "10",,"Premium","10","Business","25","Enterprise","27")</f>
        <v>27</v>
      </c>
      <c r="P941" s="3">
        <f xml:space="preserve"> IF(Sales[[#This Row],[Number of Users]]-Sales[[#This Row],[Licenses Bought]] &gt; 0,Sales[[#This Row],[Number of Users]]-Sales[[#This Row],[Licenses Bought]],0)</f>
        <v>6</v>
      </c>
      <c r="Q941" s="3">
        <f>IF(Sales[[#This Row],[Sales Month]]=MAX(Sales[Sales Month]),Sales[[#This Row],[Upsell $ Per Non-Paying User]]*Sales[[#This Row],[Non-Paying Users]],0)</f>
        <v>0</v>
      </c>
      <c r="R941" s="3" t="str" cm="1">
        <f t="array" ref="R941" xml:space="preserve"> _xlfn.IFS(Sales[[#This Row],[Current Upsell $]]=0," ",Sales[[#This Row],[Current Upsell $]]&gt;=400,"high",Sales[[#This Row],[Current Upsell $]]&gt;=100,"medium",Sales[[#This Row],[Current Upsell $]]&lt;100,"low")</f>
        <v xml:space="preserve"> </v>
      </c>
      <c r="S941" s="3" t="str">
        <f xml:space="preserve"> IF(Sales[[#This Row],[Current Upsell $]]&gt;0,_xlfn.CONCAT(Sales[[#This Row],[Subscription Type]],"  ",Sales[[#This Row],[Upsell Priority]],"  ",TEXT(Sales[[#This Row],[Current Upsell $]],"$#"))," ")</f>
        <v xml:space="preserve"> </v>
      </c>
      <c r="T941" s="3"/>
      <c r="U941" s="1"/>
    </row>
    <row r="942" spans="1:21" x14ac:dyDescent="0.3">
      <c r="A942">
        <v>100084</v>
      </c>
      <c r="B942" t="s">
        <v>0</v>
      </c>
      <c r="D942" s="1"/>
      <c r="E942" s="1"/>
      <c r="F942" s="3">
        <v>22</v>
      </c>
      <c r="G942" s="3">
        <v>25</v>
      </c>
      <c r="H942" s="1">
        <v>44044</v>
      </c>
      <c r="I942" s="1">
        <v>44378</v>
      </c>
      <c r="J942">
        <v>11</v>
      </c>
      <c r="K942">
        <v>0</v>
      </c>
      <c r="L942" s="1">
        <v>44287</v>
      </c>
      <c r="M942" s="3">
        <f>IF(Sales[[#This Row],[Sales Amount]] = 0, 0,N942 / F942)</f>
        <v>10</v>
      </c>
      <c r="N942" s="3">
        <v>220</v>
      </c>
      <c r="O942" s="3" t="str" cm="1">
        <f t="array" ref="O942" xml:space="preserve"> _xlfn.SWITCH(Sales[[#This Row],[Subscription Type]],"Basic", "10",,"Premium","10","Business","25","Enterprise","27")</f>
        <v>27</v>
      </c>
      <c r="P942" s="3">
        <f xml:space="preserve"> IF(Sales[[#This Row],[Number of Users]]-Sales[[#This Row],[Licenses Bought]] &gt; 0,Sales[[#This Row],[Number of Users]]-Sales[[#This Row],[Licenses Bought]],0)</f>
        <v>3</v>
      </c>
      <c r="Q942" s="3">
        <f>IF(Sales[[#This Row],[Sales Month]]=MAX(Sales[Sales Month]),Sales[[#This Row],[Upsell $ Per Non-Paying User]]*Sales[[#This Row],[Non-Paying Users]],0)</f>
        <v>0</v>
      </c>
      <c r="R942" s="3" t="str" cm="1">
        <f t="array" ref="R942" xml:space="preserve"> _xlfn.IFS(Sales[[#This Row],[Current Upsell $]]=0," ",Sales[[#This Row],[Current Upsell $]]&gt;=400,"high",Sales[[#This Row],[Current Upsell $]]&gt;=100,"medium",Sales[[#This Row],[Current Upsell $]]&lt;100,"low")</f>
        <v xml:space="preserve"> </v>
      </c>
      <c r="S942" s="3" t="str">
        <f xml:space="preserve"> IF(Sales[[#This Row],[Current Upsell $]]&gt;0,_xlfn.CONCAT(Sales[[#This Row],[Subscription Type]],"  ",Sales[[#This Row],[Upsell Priority]],"  ",TEXT(Sales[[#This Row],[Current Upsell $]],"$#"))," ")</f>
        <v xml:space="preserve"> </v>
      </c>
      <c r="T942" s="3"/>
      <c r="U942" s="1"/>
    </row>
    <row r="943" spans="1:21" x14ac:dyDescent="0.3">
      <c r="A943">
        <v>100084</v>
      </c>
      <c r="B943" t="s">
        <v>0</v>
      </c>
      <c r="D943" s="1"/>
      <c r="E943" s="1"/>
      <c r="F943" s="3">
        <v>22</v>
      </c>
      <c r="G943" s="3">
        <v>23</v>
      </c>
      <c r="H943" s="1">
        <v>44044</v>
      </c>
      <c r="I943" s="1">
        <v>44378</v>
      </c>
      <c r="J943">
        <v>11</v>
      </c>
      <c r="K943">
        <v>0</v>
      </c>
      <c r="L943" s="1">
        <v>44317</v>
      </c>
      <c r="M943" s="3">
        <f>IF(Sales[[#This Row],[Sales Amount]] = 0, 0,N943 / F943)</f>
        <v>10</v>
      </c>
      <c r="N943" s="3">
        <v>220</v>
      </c>
      <c r="O943" s="3" t="str" cm="1">
        <f t="array" ref="O943" xml:space="preserve"> _xlfn.SWITCH(Sales[[#This Row],[Subscription Type]],"Basic", "10",,"Premium","10","Business","25","Enterprise","27")</f>
        <v>27</v>
      </c>
      <c r="P943" s="3">
        <f xml:space="preserve"> IF(Sales[[#This Row],[Number of Users]]-Sales[[#This Row],[Licenses Bought]] &gt; 0,Sales[[#This Row],[Number of Users]]-Sales[[#This Row],[Licenses Bought]],0)</f>
        <v>1</v>
      </c>
      <c r="Q943" s="3">
        <f>IF(Sales[[#This Row],[Sales Month]]=MAX(Sales[Sales Month]),Sales[[#This Row],[Upsell $ Per Non-Paying User]]*Sales[[#This Row],[Non-Paying Users]],0)</f>
        <v>0</v>
      </c>
      <c r="R943" s="3" t="str" cm="1">
        <f t="array" ref="R943" xml:space="preserve"> _xlfn.IFS(Sales[[#This Row],[Current Upsell $]]=0," ",Sales[[#This Row],[Current Upsell $]]&gt;=400,"high",Sales[[#This Row],[Current Upsell $]]&gt;=100,"medium",Sales[[#This Row],[Current Upsell $]]&lt;100,"low")</f>
        <v xml:space="preserve"> </v>
      </c>
      <c r="S943" s="3" t="str">
        <f xml:space="preserve"> IF(Sales[[#This Row],[Current Upsell $]]&gt;0,_xlfn.CONCAT(Sales[[#This Row],[Subscription Type]],"  ",Sales[[#This Row],[Upsell Priority]],"  ",TEXT(Sales[[#This Row],[Current Upsell $]],"$#"))," ")</f>
        <v xml:space="preserve"> </v>
      </c>
      <c r="T943" s="3"/>
      <c r="U943" s="1"/>
    </row>
    <row r="944" spans="1:21" x14ac:dyDescent="0.3">
      <c r="A944">
        <v>100084</v>
      </c>
      <c r="B944" t="s">
        <v>0</v>
      </c>
      <c r="D944" s="1"/>
      <c r="E944" s="1"/>
      <c r="F944" s="3">
        <v>22</v>
      </c>
      <c r="G944" s="3">
        <v>31</v>
      </c>
      <c r="H944" s="1">
        <v>44044</v>
      </c>
      <c r="I944" s="1">
        <v>44378</v>
      </c>
      <c r="J944">
        <v>11</v>
      </c>
      <c r="K944">
        <v>0</v>
      </c>
      <c r="L944" s="1">
        <v>44348</v>
      </c>
      <c r="M944" s="3">
        <f>IF(Sales[[#This Row],[Sales Amount]] = 0, 0,N944 / F944)</f>
        <v>10</v>
      </c>
      <c r="N944" s="3">
        <v>220</v>
      </c>
      <c r="O944" s="3" t="str" cm="1">
        <f t="array" ref="O944" xml:space="preserve"> _xlfn.SWITCH(Sales[[#This Row],[Subscription Type]],"Basic", "10",,"Premium","10","Business","25","Enterprise","27")</f>
        <v>27</v>
      </c>
      <c r="P944" s="3">
        <f xml:space="preserve"> IF(Sales[[#This Row],[Number of Users]]-Sales[[#This Row],[Licenses Bought]] &gt; 0,Sales[[#This Row],[Number of Users]]-Sales[[#This Row],[Licenses Bought]],0)</f>
        <v>9</v>
      </c>
      <c r="Q944" s="3">
        <f>IF(Sales[[#This Row],[Sales Month]]=MAX(Sales[Sales Month]),Sales[[#This Row],[Upsell $ Per Non-Paying User]]*Sales[[#This Row],[Non-Paying Users]],0)</f>
        <v>243</v>
      </c>
      <c r="R944" s="3" t="str" cm="1">
        <f t="array" ref="R944" xml:space="preserve"> _xlfn.IFS(Sales[[#This Row],[Current Upsell $]]=0," ",Sales[[#This Row],[Current Upsell $]]&gt;=400,"high",Sales[[#This Row],[Current Upsell $]]&gt;=100,"medium",Sales[[#This Row],[Current Upsell $]]&lt;100,"low")</f>
        <v>medium</v>
      </c>
      <c r="S944" s="3" t="str">
        <f xml:space="preserve"> IF(Sales[[#This Row],[Current Upsell $]]&gt;0,_xlfn.CONCAT(Sales[[#This Row],[Subscription Type]],"  ",Sales[[#This Row],[Upsell Priority]],"  ",TEXT(Sales[[#This Row],[Current Upsell $]],"$#"))," ")</f>
        <v>Premium  medium  $243</v>
      </c>
      <c r="T944" s="3"/>
      <c r="U944" s="1"/>
    </row>
    <row r="945" spans="1:21" x14ac:dyDescent="0.3">
      <c r="A945">
        <v>100085</v>
      </c>
      <c r="B945" t="s">
        <v>3</v>
      </c>
      <c r="D945" s="1"/>
      <c r="E945" s="1"/>
      <c r="F945" s="3">
        <v>0</v>
      </c>
      <c r="G945" s="3">
        <v>21</v>
      </c>
      <c r="H945" s="1">
        <v>44044</v>
      </c>
      <c r="I945" s="1">
        <v>44378</v>
      </c>
      <c r="J945">
        <v>11</v>
      </c>
      <c r="K945">
        <v>0</v>
      </c>
      <c r="L945" s="1">
        <v>44044</v>
      </c>
      <c r="M945" s="3">
        <f>IF(Sales[[#This Row],[Sales Amount]] = 0, 0,N945 / F945)</f>
        <v>0</v>
      </c>
      <c r="N945" s="3">
        <v>0</v>
      </c>
      <c r="O945" s="3" t="str" cm="1">
        <f t="array" ref="O945" xml:space="preserve"> _xlfn.SWITCH(Sales[[#This Row],[Subscription Type]],"Basic", "10",,"Premium","10","Business","25","Enterprise","27")</f>
        <v>10</v>
      </c>
      <c r="P945" s="3">
        <f xml:space="preserve"> IF(Sales[[#This Row],[Number of Users]]-Sales[[#This Row],[Licenses Bought]] &gt; 0,Sales[[#This Row],[Number of Users]]-Sales[[#This Row],[Licenses Bought]],0)</f>
        <v>21</v>
      </c>
      <c r="Q945" s="3">
        <f>IF(Sales[[#This Row],[Sales Month]]=MAX(Sales[Sales Month]),Sales[[#This Row],[Upsell $ Per Non-Paying User]]*Sales[[#This Row],[Non-Paying Users]],0)</f>
        <v>0</v>
      </c>
      <c r="R945" s="3" t="str" cm="1">
        <f t="array" ref="R945" xml:space="preserve"> _xlfn.IFS(Sales[[#This Row],[Current Upsell $]]=0," ",Sales[[#This Row],[Current Upsell $]]&gt;=400,"high",Sales[[#This Row],[Current Upsell $]]&gt;=100,"medium",Sales[[#This Row],[Current Upsell $]]&lt;100,"low")</f>
        <v xml:space="preserve"> </v>
      </c>
      <c r="S945" s="3" t="str">
        <f xml:space="preserve"> IF(Sales[[#This Row],[Current Upsell $]]&gt;0,_xlfn.CONCAT(Sales[[#This Row],[Subscription Type]],"  ",Sales[[#This Row],[Upsell Priority]],"  ",TEXT(Sales[[#This Row],[Current Upsell $]],"$#"))," ")</f>
        <v xml:space="preserve"> </v>
      </c>
      <c r="T945" s="3"/>
      <c r="U945" s="1"/>
    </row>
    <row r="946" spans="1:21" x14ac:dyDescent="0.3">
      <c r="A946">
        <v>100085</v>
      </c>
      <c r="B946" t="s">
        <v>0</v>
      </c>
      <c r="D946" s="1"/>
      <c r="E946" s="1"/>
      <c r="F946" s="3">
        <v>13</v>
      </c>
      <c r="G946" s="3">
        <v>22</v>
      </c>
      <c r="H946" s="1">
        <v>44044</v>
      </c>
      <c r="I946" s="1">
        <v>44378</v>
      </c>
      <c r="J946">
        <v>11</v>
      </c>
      <c r="K946">
        <v>0</v>
      </c>
      <c r="L946" s="1">
        <v>44075</v>
      </c>
      <c r="M946" s="3">
        <f>IF(Sales[[#This Row],[Sales Amount]] = 0, 0,N946 / F946)</f>
        <v>10</v>
      </c>
      <c r="N946" s="3">
        <v>130</v>
      </c>
      <c r="O946" s="3" t="str" cm="1">
        <f t="array" ref="O946" xml:space="preserve"> _xlfn.SWITCH(Sales[[#This Row],[Subscription Type]],"Basic", "10",,"Premium","10","Business","25","Enterprise","27")</f>
        <v>27</v>
      </c>
      <c r="P946" s="3">
        <f xml:space="preserve"> IF(Sales[[#This Row],[Number of Users]]-Sales[[#This Row],[Licenses Bought]] &gt; 0,Sales[[#This Row],[Number of Users]]-Sales[[#This Row],[Licenses Bought]],0)</f>
        <v>9</v>
      </c>
      <c r="Q946" s="3">
        <f>IF(Sales[[#This Row],[Sales Month]]=MAX(Sales[Sales Month]),Sales[[#This Row],[Upsell $ Per Non-Paying User]]*Sales[[#This Row],[Non-Paying Users]],0)</f>
        <v>0</v>
      </c>
      <c r="R946" s="3" t="str" cm="1">
        <f t="array" ref="R946" xml:space="preserve"> _xlfn.IFS(Sales[[#This Row],[Current Upsell $]]=0," ",Sales[[#This Row],[Current Upsell $]]&gt;=400,"high",Sales[[#This Row],[Current Upsell $]]&gt;=100,"medium",Sales[[#This Row],[Current Upsell $]]&lt;100,"low")</f>
        <v xml:space="preserve"> </v>
      </c>
      <c r="S946" s="3" t="str">
        <f xml:space="preserve"> IF(Sales[[#This Row],[Current Upsell $]]&gt;0,_xlfn.CONCAT(Sales[[#This Row],[Subscription Type]],"  ",Sales[[#This Row],[Upsell Priority]],"  ",TEXT(Sales[[#This Row],[Current Upsell $]],"$#"))," ")</f>
        <v xml:space="preserve"> </v>
      </c>
      <c r="T946" s="3"/>
      <c r="U946" s="1"/>
    </row>
    <row r="947" spans="1:21" x14ac:dyDescent="0.3">
      <c r="A947">
        <v>100085</v>
      </c>
      <c r="B947" t="s">
        <v>0</v>
      </c>
      <c r="D947" s="1"/>
      <c r="E947" s="1"/>
      <c r="F947" s="3">
        <v>15</v>
      </c>
      <c r="G947" s="3">
        <v>26</v>
      </c>
      <c r="H947" s="1">
        <v>44044</v>
      </c>
      <c r="I947" s="1">
        <v>44378</v>
      </c>
      <c r="J947">
        <v>11</v>
      </c>
      <c r="K947">
        <v>0</v>
      </c>
      <c r="L947" s="1">
        <v>44105</v>
      </c>
      <c r="M947" s="3">
        <f>IF(Sales[[#This Row],[Sales Amount]] = 0, 0,N947 / F947)</f>
        <v>10</v>
      </c>
      <c r="N947" s="3">
        <v>150</v>
      </c>
      <c r="O947" s="3" t="str" cm="1">
        <f t="array" ref="O947" xml:space="preserve"> _xlfn.SWITCH(Sales[[#This Row],[Subscription Type]],"Basic", "10",,"Premium","10","Business","25","Enterprise","27")</f>
        <v>27</v>
      </c>
      <c r="P947" s="3">
        <f xml:space="preserve"> IF(Sales[[#This Row],[Number of Users]]-Sales[[#This Row],[Licenses Bought]] &gt; 0,Sales[[#This Row],[Number of Users]]-Sales[[#This Row],[Licenses Bought]],0)</f>
        <v>11</v>
      </c>
      <c r="Q947" s="3">
        <f>IF(Sales[[#This Row],[Sales Month]]=MAX(Sales[Sales Month]),Sales[[#This Row],[Upsell $ Per Non-Paying User]]*Sales[[#This Row],[Non-Paying Users]],0)</f>
        <v>0</v>
      </c>
      <c r="R947" s="3" t="str" cm="1">
        <f t="array" ref="R947" xml:space="preserve"> _xlfn.IFS(Sales[[#This Row],[Current Upsell $]]=0," ",Sales[[#This Row],[Current Upsell $]]&gt;=400,"high",Sales[[#This Row],[Current Upsell $]]&gt;=100,"medium",Sales[[#This Row],[Current Upsell $]]&lt;100,"low")</f>
        <v xml:space="preserve"> </v>
      </c>
      <c r="S947" s="3" t="str">
        <f xml:space="preserve"> IF(Sales[[#This Row],[Current Upsell $]]&gt;0,_xlfn.CONCAT(Sales[[#This Row],[Subscription Type]],"  ",Sales[[#This Row],[Upsell Priority]],"  ",TEXT(Sales[[#This Row],[Current Upsell $]],"$#"))," ")</f>
        <v xml:space="preserve"> </v>
      </c>
      <c r="T947" s="3"/>
      <c r="U947" s="1"/>
    </row>
    <row r="948" spans="1:21" x14ac:dyDescent="0.3">
      <c r="A948">
        <v>100085</v>
      </c>
      <c r="B948" t="s">
        <v>0</v>
      </c>
      <c r="D948" s="1"/>
      <c r="E948" s="1"/>
      <c r="F948" s="3">
        <v>22</v>
      </c>
      <c r="G948" s="3">
        <v>25</v>
      </c>
      <c r="H948" s="1">
        <v>44044</v>
      </c>
      <c r="I948" s="1">
        <v>44378</v>
      </c>
      <c r="J948">
        <v>11</v>
      </c>
      <c r="K948">
        <v>0</v>
      </c>
      <c r="L948" s="1">
        <v>44136</v>
      </c>
      <c r="M948" s="3">
        <f>IF(Sales[[#This Row],[Sales Amount]] = 0, 0,N948 / F948)</f>
        <v>10</v>
      </c>
      <c r="N948" s="3">
        <v>220</v>
      </c>
      <c r="O948" s="3" t="str" cm="1">
        <f t="array" ref="O948" xml:space="preserve"> _xlfn.SWITCH(Sales[[#This Row],[Subscription Type]],"Basic", "10",,"Premium","10","Business","25","Enterprise","27")</f>
        <v>27</v>
      </c>
      <c r="P948" s="3">
        <f xml:space="preserve"> IF(Sales[[#This Row],[Number of Users]]-Sales[[#This Row],[Licenses Bought]] &gt; 0,Sales[[#This Row],[Number of Users]]-Sales[[#This Row],[Licenses Bought]],0)</f>
        <v>3</v>
      </c>
      <c r="Q948" s="3">
        <f>IF(Sales[[#This Row],[Sales Month]]=MAX(Sales[Sales Month]),Sales[[#This Row],[Upsell $ Per Non-Paying User]]*Sales[[#This Row],[Non-Paying Users]],0)</f>
        <v>0</v>
      </c>
      <c r="R948" s="3" t="str" cm="1">
        <f t="array" ref="R948" xml:space="preserve"> _xlfn.IFS(Sales[[#This Row],[Current Upsell $]]=0," ",Sales[[#This Row],[Current Upsell $]]&gt;=400,"high",Sales[[#This Row],[Current Upsell $]]&gt;=100,"medium",Sales[[#This Row],[Current Upsell $]]&lt;100,"low")</f>
        <v xml:space="preserve"> </v>
      </c>
      <c r="S948" s="3" t="str">
        <f xml:space="preserve"> IF(Sales[[#This Row],[Current Upsell $]]&gt;0,_xlfn.CONCAT(Sales[[#This Row],[Subscription Type]],"  ",Sales[[#This Row],[Upsell Priority]],"  ",TEXT(Sales[[#This Row],[Current Upsell $]],"$#"))," ")</f>
        <v xml:space="preserve"> </v>
      </c>
      <c r="T948" s="3"/>
      <c r="U948" s="1"/>
    </row>
    <row r="949" spans="1:21" x14ac:dyDescent="0.3">
      <c r="A949">
        <v>100085</v>
      </c>
      <c r="B949" t="s">
        <v>0</v>
      </c>
      <c r="D949" s="1"/>
      <c r="E949" s="1"/>
      <c r="F949" s="3">
        <v>22</v>
      </c>
      <c r="G949" s="3">
        <v>26</v>
      </c>
      <c r="H949" s="1">
        <v>44044</v>
      </c>
      <c r="I949" s="1">
        <v>44378</v>
      </c>
      <c r="J949">
        <v>11</v>
      </c>
      <c r="K949">
        <v>0</v>
      </c>
      <c r="L949" s="1">
        <v>44166</v>
      </c>
      <c r="M949" s="3">
        <f>IF(Sales[[#This Row],[Sales Amount]] = 0, 0,N949 / F949)</f>
        <v>10</v>
      </c>
      <c r="N949" s="3">
        <v>220</v>
      </c>
      <c r="O949" s="3" t="str" cm="1">
        <f t="array" ref="O949" xml:space="preserve"> _xlfn.SWITCH(Sales[[#This Row],[Subscription Type]],"Basic", "10",,"Premium","10","Business","25","Enterprise","27")</f>
        <v>27</v>
      </c>
      <c r="P949" s="3">
        <f xml:space="preserve"> IF(Sales[[#This Row],[Number of Users]]-Sales[[#This Row],[Licenses Bought]] &gt; 0,Sales[[#This Row],[Number of Users]]-Sales[[#This Row],[Licenses Bought]],0)</f>
        <v>4</v>
      </c>
      <c r="Q949" s="3">
        <f>IF(Sales[[#This Row],[Sales Month]]=MAX(Sales[Sales Month]),Sales[[#This Row],[Upsell $ Per Non-Paying User]]*Sales[[#This Row],[Non-Paying Users]],0)</f>
        <v>0</v>
      </c>
      <c r="R949" s="3" t="str" cm="1">
        <f t="array" ref="R949" xml:space="preserve"> _xlfn.IFS(Sales[[#This Row],[Current Upsell $]]=0," ",Sales[[#This Row],[Current Upsell $]]&gt;=400,"high",Sales[[#This Row],[Current Upsell $]]&gt;=100,"medium",Sales[[#This Row],[Current Upsell $]]&lt;100,"low")</f>
        <v xml:space="preserve"> </v>
      </c>
      <c r="S949" s="3" t="str">
        <f xml:space="preserve"> IF(Sales[[#This Row],[Current Upsell $]]&gt;0,_xlfn.CONCAT(Sales[[#This Row],[Subscription Type]],"  ",Sales[[#This Row],[Upsell Priority]],"  ",TEXT(Sales[[#This Row],[Current Upsell $]],"$#"))," ")</f>
        <v xml:space="preserve"> </v>
      </c>
      <c r="T949" s="3"/>
      <c r="U949" s="1"/>
    </row>
    <row r="950" spans="1:21" x14ac:dyDescent="0.3">
      <c r="A950">
        <v>100085</v>
      </c>
      <c r="B950" t="s">
        <v>0</v>
      </c>
      <c r="D950" s="1"/>
      <c r="E950" s="1"/>
      <c r="F950" s="3">
        <v>22</v>
      </c>
      <c r="G950" s="3">
        <v>27</v>
      </c>
      <c r="H950" s="1">
        <v>44044</v>
      </c>
      <c r="I950" s="1">
        <v>44378</v>
      </c>
      <c r="J950">
        <v>11</v>
      </c>
      <c r="K950">
        <v>0</v>
      </c>
      <c r="L950" s="1">
        <v>44197</v>
      </c>
      <c r="M950" s="3">
        <f>IF(Sales[[#This Row],[Sales Amount]] = 0, 0,N950 / F950)</f>
        <v>10</v>
      </c>
      <c r="N950" s="3">
        <v>220</v>
      </c>
      <c r="O950" s="3" t="str" cm="1">
        <f t="array" ref="O950" xml:space="preserve"> _xlfn.SWITCH(Sales[[#This Row],[Subscription Type]],"Basic", "10",,"Premium","10","Business","25","Enterprise","27")</f>
        <v>27</v>
      </c>
      <c r="P950" s="3">
        <f xml:space="preserve"> IF(Sales[[#This Row],[Number of Users]]-Sales[[#This Row],[Licenses Bought]] &gt; 0,Sales[[#This Row],[Number of Users]]-Sales[[#This Row],[Licenses Bought]],0)</f>
        <v>5</v>
      </c>
      <c r="Q950" s="3">
        <f>IF(Sales[[#This Row],[Sales Month]]=MAX(Sales[Sales Month]),Sales[[#This Row],[Upsell $ Per Non-Paying User]]*Sales[[#This Row],[Non-Paying Users]],0)</f>
        <v>0</v>
      </c>
      <c r="R950" s="3" t="str" cm="1">
        <f t="array" ref="R950" xml:space="preserve"> _xlfn.IFS(Sales[[#This Row],[Current Upsell $]]=0," ",Sales[[#This Row],[Current Upsell $]]&gt;=400,"high",Sales[[#This Row],[Current Upsell $]]&gt;=100,"medium",Sales[[#This Row],[Current Upsell $]]&lt;100,"low")</f>
        <v xml:space="preserve"> </v>
      </c>
      <c r="S950" s="3" t="str">
        <f xml:space="preserve"> IF(Sales[[#This Row],[Current Upsell $]]&gt;0,_xlfn.CONCAT(Sales[[#This Row],[Subscription Type]],"  ",Sales[[#This Row],[Upsell Priority]],"  ",TEXT(Sales[[#This Row],[Current Upsell $]],"$#"))," ")</f>
        <v xml:space="preserve"> </v>
      </c>
      <c r="T950" s="3"/>
      <c r="U950" s="1"/>
    </row>
    <row r="951" spans="1:21" x14ac:dyDescent="0.3">
      <c r="A951">
        <v>100085</v>
      </c>
      <c r="B951" t="s">
        <v>0</v>
      </c>
      <c r="D951" s="1"/>
      <c r="E951" s="1"/>
      <c r="F951" s="3">
        <v>22</v>
      </c>
      <c r="G951" s="3">
        <v>26</v>
      </c>
      <c r="H951" s="1">
        <v>44044</v>
      </c>
      <c r="I951" s="1">
        <v>44378</v>
      </c>
      <c r="J951">
        <v>11</v>
      </c>
      <c r="K951">
        <v>0</v>
      </c>
      <c r="L951" s="1">
        <v>44228</v>
      </c>
      <c r="M951" s="3">
        <f>IF(Sales[[#This Row],[Sales Amount]] = 0, 0,N951 / F951)</f>
        <v>10</v>
      </c>
      <c r="N951" s="3">
        <v>220</v>
      </c>
      <c r="O951" s="3" t="str" cm="1">
        <f t="array" ref="O951" xml:space="preserve"> _xlfn.SWITCH(Sales[[#This Row],[Subscription Type]],"Basic", "10",,"Premium","10","Business","25","Enterprise","27")</f>
        <v>27</v>
      </c>
      <c r="P951" s="3">
        <f xml:space="preserve"> IF(Sales[[#This Row],[Number of Users]]-Sales[[#This Row],[Licenses Bought]] &gt; 0,Sales[[#This Row],[Number of Users]]-Sales[[#This Row],[Licenses Bought]],0)</f>
        <v>4</v>
      </c>
      <c r="Q951" s="3">
        <f>IF(Sales[[#This Row],[Sales Month]]=MAX(Sales[Sales Month]),Sales[[#This Row],[Upsell $ Per Non-Paying User]]*Sales[[#This Row],[Non-Paying Users]],0)</f>
        <v>0</v>
      </c>
      <c r="R951" s="3" t="str" cm="1">
        <f t="array" ref="R951" xml:space="preserve"> _xlfn.IFS(Sales[[#This Row],[Current Upsell $]]=0," ",Sales[[#This Row],[Current Upsell $]]&gt;=400,"high",Sales[[#This Row],[Current Upsell $]]&gt;=100,"medium",Sales[[#This Row],[Current Upsell $]]&lt;100,"low")</f>
        <v xml:space="preserve"> </v>
      </c>
      <c r="S951" s="3" t="str">
        <f xml:space="preserve"> IF(Sales[[#This Row],[Current Upsell $]]&gt;0,_xlfn.CONCAT(Sales[[#This Row],[Subscription Type]],"  ",Sales[[#This Row],[Upsell Priority]],"  ",TEXT(Sales[[#This Row],[Current Upsell $]],"$#"))," ")</f>
        <v xml:space="preserve"> </v>
      </c>
      <c r="T951" s="3"/>
      <c r="U951" s="1"/>
    </row>
    <row r="952" spans="1:21" x14ac:dyDescent="0.3">
      <c r="A952">
        <v>100085</v>
      </c>
      <c r="B952" t="s">
        <v>0</v>
      </c>
      <c r="D952" s="1"/>
      <c r="E952" s="1"/>
      <c r="F952" s="3">
        <v>22</v>
      </c>
      <c r="G952" s="3">
        <v>27</v>
      </c>
      <c r="H952" s="1">
        <v>44044</v>
      </c>
      <c r="I952" s="1">
        <v>44378</v>
      </c>
      <c r="J952">
        <v>11</v>
      </c>
      <c r="K952">
        <v>0</v>
      </c>
      <c r="L952" s="1">
        <v>44256</v>
      </c>
      <c r="M952" s="3">
        <f>IF(Sales[[#This Row],[Sales Amount]] = 0, 0,N952 / F952)</f>
        <v>10</v>
      </c>
      <c r="N952" s="3">
        <v>220</v>
      </c>
      <c r="O952" s="3" t="str" cm="1">
        <f t="array" ref="O952" xml:space="preserve"> _xlfn.SWITCH(Sales[[#This Row],[Subscription Type]],"Basic", "10",,"Premium","10","Business","25","Enterprise","27")</f>
        <v>27</v>
      </c>
      <c r="P952" s="3">
        <f xml:space="preserve"> IF(Sales[[#This Row],[Number of Users]]-Sales[[#This Row],[Licenses Bought]] &gt; 0,Sales[[#This Row],[Number of Users]]-Sales[[#This Row],[Licenses Bought]],0)</f>
        <v>5</v>
      </c>
      <c r="Q952" s="3">
        <f>IF(Sales[[#This Row],[Sales Month]]=MAX(Sales[Sales Month]),Sales[[#This Row],[Upsell $ Per Non-Paying User]]*Sales[[#This Row],[Non-Paying Users]],0)</f>
        <v>0</v>
      </c>
      <c r="R952" s="3" t="str" cm="1">
        <f t="array" ref="R952" xml:space="preserve"> _xlfn.IFS(Sales[[#This Row],[Current Upsell $]]=0," ",Sales[[#This Row],[Current Upsell $]]&gt;=400,"high",Sales[[#This Row],[Current Upsell $]]&gt;=100,"medium",Sales[[#This Row],[Current Upsell $]]&lt;100,"low")</f>
        <v xml:space="preserve"> </v>
      </c>
      <c r="S952" s="3" t="str">
        <f xml:space="preserve"> IF(Sales[[#This Row],[Current Upsell $]]&gt;0,_xlfn.CONCAT(Sales[[#This Row],[Subscription Type]],"  ",Sales[[#This Row],[Upsell Priority]],"  ",TEXT(Sales[[#This Row],[Current Upsell $]],"$#"))," ")</f>
        <v xml:space="preserve"> </v>
      </c>
      <c r="T952" s="3"/>
      <c r="U952" s="1"/>
    </row>
    <row r="953" spans="1:21" x14ac:dyDescent="0.3">
      <c r="A953">
        <v>100085</v>
      </c>
      <c r="B953" t="s">
        <v>0</v>
      </c>
      <c r="D953" s="1"/>
      <c r="E953" s="1"/>
      <c r="F953" s="3">
        <v>22</v>
      </c>
      <c r="G953" s="3">
        <v>28</v>
      </c>
      <c r="H953" s="1">
        <v>44044</v>
      </c>
      <c r="I953" s="1">
        <v>44378</v>
      </c>
      <c r="J953">
        <v>11</v>
      </c>
      <c r="K953">
        <v>0</v>
      </c>
      <c r="L953" s="1">
        <v>44287</v>
      </c>
      <c r="M953" s="3">
        <f>IF(Sales[[#This Row],[Sales Amount]] = 0, 0,N953 / F953)</f>
        <v>10</v>
      </c>
      <c r="N953" s="3">
        <v>220</v>
      </c>
      <c r="O953" s="3" t="str" cm="1">
        <f t="array" ref="O953" xml:space="preserve"> _xlfn.SWITCH(Sales[[#This Row],[Subscription Type]],"Basic", "10",,"Premium","10","Business","25","Enterprise","27")</f>
        <v>27</v>
      </c>
      <c r="P953" s="3">
        <f xml:space="preserve"> IF(Sales[[#This Row],[Number of Users]]-Sales[[#This Row],[Licenses Bought]] &gt; 0,Sales[[#This Row],[Number of Users]]-Sales[[#This Row],[Licenses Bought]],0)</f>
        <v>6</v>
      </c>
      <c r="Q953" s="3">
        <f>IF(Sales[[#This Row],[Sales Month]]=MAX(Sales[Sales Month]),Sales[[#This Row],[Upsell $ Per Non-Paying User]]*Sales[[#This Row],[Non-Paying Users]],0)</f>
        <v>0</v>
      </c>
      <c r="R953" s="3" t="str" cm="1">
        <f t="array" ref="R953" xml:space="preserve"> _xlfn.IFS(Sales[[#This Row],[Current Upsell $]]=0," ",Sales[[#This Row],[Current Upsell $]]&gt;=400,"high",Sales[[#This Row],[Current Upsell $]]&gt;=100,"medium",Sales[[#This Row],[Current Upsell $]]&lt;100,"low")</f>
        <v xml:space="preserve"> </v>
      </c>
      <c r="S953" s="3" t="str">
        <f xml:space="preserve"> IF(Sales[[#This Row],[Current Upsell $]]&gt;0,_xlfn.CONCAT(Sales[[#This Row],[Subscription Type]],"  ",Sales[[#This Row],[Upsell Priority]],"  ",TEXT(Sales[[#This Row],[Current Upsell $]],"$#"))," ")</f>
        <v xml:space="preserve"> </v>
      </c>
      <c r="T953" s="3"/>
      <c r="U953" s="1"/>
    </row>
    <row r="954" spans="1:21" x14ac:dyDescent="0.3">
      <c r="A954">
        <v>100085</v>
      </c>
      <c r="B954" t="s">
        <v>0</v>
      </c>
      <c r="D954" s="1"/>
      <c r="E954" s="1"/>
      <c r="F954" s="3">
        <v>22</v>
      </c>
      <c r="G954" s="3">
        <v>26</v>
      </c>
      <c r="H954" s="1">
        <v>44044</v>
      </c>
      <c r="I954" s="1">
        <v>44378</v>
      </c>
      <c r="J954">
        <v>11</v>
      </c>
      <c r="K954">
        <v>0</v>
      </c>
      <c r="L954" s="1">
        <v>44317</v>
      </c>
      <c r="M954" s="3">
        <f>IF(Sales[[#This Row],[Sales Amount]] = 0, 0,N954 / F954)</f>
        <v>10</v>
      </c>
      <c r="N954" s="3">
        <v>220</v>
      </c>
      <c r="O954" s="3" t="str" cm="1">
        <f t="array" ref="O954" xml:space="preserve"> _xlfn.SWITCH(Sales[[#This Row],[Subscription Type]],"Basic", "10",,"Premium","10","Business","25","Enterprise","27")</f>
        <v>27</v>
      </c>
      <c r="P954" s="3">
        <f xml:space="preserve"> IF(Sales[[#This Row],[Number of Users]]-Sales[[#This Row],[Licenses Bought]] &gt; 0,Sales[[#This Row],[Number of Users]]-Sales[[#This Row],[Licenses Bought]],0)</f>
        <v>4</v>
      </c>
      <c r="Q954" s="3">
        <f>IF(Sales[[#This Row],[Sales Month]]=MAX(Sales[Sales Month]),Sales[[#This Row],[Upsell $ Per Non-Paying User]]*Sales[[#This Row],[Non-Paying Users]],0)</f>
        <v>0</v>
      </c>
      <c r="R954" s="3" t="str" cm="1">
        <f t="array" ref="R954" xml:space="preserve"> _xlfn.IFS(Sales[[#This Row],[Current Upsell $]]=0," ",Sales[[#This Row],[Current Upsell $]]&gt;=400,"high",Sales[[#This Row],[Current Upsell $]]&gt;=100,"medium",Sales[[#This Row],[Current Upsell $]]&lt;100,"low")</f>
        <v xml:space="preserve"> </v>
      </c>
      <c r="S954" s="3" t="str">
        <f xml:space="preserve"> IF(Sales[[#This Row],[Current Upsell $]]&gt;0,_xlfn.CONCAT(Sales[[#This Row],[Subscription Type]],"  ",Sales[[#This Row],[Upsell Priority]],"  ",TEXT(Sales[[#This Row],[Current Upsell $]],"$#"))," ")</f>
        <v xml:space="preserve"> </v>
      </c>
      <c r="T954" s="3"/>
      <c r="U954" s="1"/>
    </row>
    <row r="955" spans="1:21" x14ac:dyDescent="0.3">
      <c r="A955">
        <v>100085</v>
      </c>
      <c r="B955" t="s">
        <v>0</v>
      </c>
      <c r="D955" s="1"/>
      <c r="E955" s="1"/>
      <c r="F955" s="3">
        <v>22</v>
      </c>
      <c r="G955" s="3">
        <v>29</v>
      </c>
      <c r="H955" s="1">
        <v>44044</v>
      </c>
      <c r="I955" s="1">
        <v>44378</v>
      </c>
      <c r="J955">
        <v>11</v>
      </c>
      <c r="K955">
        <v>0</v>
      </c>
      <c r="L955" s="1">
        <v>44348</v>
      </c>
      <c r="M955" s="3">
        <f>IF(Sales[[#This Row],[Sales Amount]] = 0, 0,N955 / F955)</f>
        <v>10</v>
      </c>
      <c r="N955" s="3">
        <v>220</v>
      </c>
      <c r="O955" s="3" t="str" cm="1">
        <f t="array" ref="O955" xml:space="preserve"> _xlfn.SWITCH(Sales[[#This Row],[Subscription Type]],"Basic", "10",,"Premium","10","Business","25","Enterprise","27")</f>
        <v>27</v>
      </c>
      <c r="P955" s="3">
        <f xml:space="preserve"> IF(Sales[[#This Row],[Number of Users]]-Sales[[#This Row],[Licenses Bought]] &gt; 0,Sales[[#This Row],[Number of Users]]-Sales[[#This Row],[Licenses Bought]],0)</f>
        <v>7</v>
      </c>
      <c r="Q955" s="3">
        <f>IF(Sales[[#This Row],[Sales Month]]=MAX(Sales[Sales Month]),Sales[[#This Row],[Upsell $ Per Non-Paying User]]*Sales[[#This Row],[Non-Paying Users]],0)</f>
        <v>189</v>
      </c>
      <c r="R955" s="3" t="str" cm="1">
        <f t="array" ref="R955" xml:space="preserve"> _xlfn.IFS(Sales[[#This Row],[Current Upsell $]]=0," ",Sales[[#This Row],[Current Upsell $]]&gt;=400,"high",Sales[[#This Row],[Current Upsell $]]&gt;=100,"medium",Sales[[#This Row],[Current Upsell $]]&lt;100,"low")</f>
        <v>medium</v>
      </c>
      <c r="S955" s="3" t="str">
        <f xml:space="preserve"> IF(Sales[[#This Row],[Current Upsell $]]&gt;0,_xlfn.CONCAT(Sales[[#This Row],[Subscription Type]],"  ",Sales[[#This Row],[Upsell Priority]],"  ",TEXT(Sales[[#This Row],[Current Upsell $]],"$#"))," ")</f>
        <v>Premium  medium  $189</v>
      </c>
      <c r="T955" s="3"/>
      <c r="U955" s="1"/>
    </row>
    <row r="956" spans="1:21" x14ac:dyDescent="0.3">
      <c r="A956">
        <v>100086</v>
      </c>
      <c r="B956" t="s">
        <v>3</v>
      </c>
      <c r="D956" s="1"/>
      <c r="E956" s="1"/>
      <c r="F956" s="3">
        <v>0</v>
      </c>
      <c r="G956" s="3">
        <v>21</v>
      </c>
      <c r="H956" s="1">
        <v>44044</v>
      </c>
      <c r="I956" s="1">
        <v>44378</v>
      </c>
      <c r="J956">
        <v>11</v>
      </c>
      <c r="K956">
        <v>0</v>
      </c>
      <c r="L956" s="1">
        <v>44044</v>
      </c>
      <c r="M956" s="3">
        <f>IF(Sales[[#This Row],[Sales Amount]] = 0, 0,N956 / F956)</f>
        <v>0</v>
      </c>
      <c r="N956" s="3">
        <v>0</v>
      </c>
      <c r="O956" s="3" t="str" cm="1">
        <f t="array" ref="O956" xml:space="preserve"> _xlfn.SWITCH(Sales[[#This Row],[Subscription Type]],"Basic", "10",,"Premium","10","Business","25","Enterprise","27")</f>
        <v>10</v>
      </c>
      <c r="P956" s="3">
        <f xml:space="preserve"> IF(Sales[[#This Row],[Number of Users]]-Sales[[#This Row],[Licenses Bought]] &gt; 0,Sales[[#This Row],[Number of Users]]-Sales[[#This Row],[Licenses Bought]],0)</f>
        <v>21</v>
      </c>
      <c r="Q956" s="3">
        <f>IF(Sales[[#This Row],[Sales Month]]=MAX(Sales[Sales Month]),Sales[[#This Row],[Upsell $ Per Non-Paying User]]*Sales[[#This Row],[Non-Paying Users]],0)</f>
        <v>0</v>
      </c>
      <c r="R956" s="3" t="str" cm="1">
        <f t="array" ref="R956" xml:space="preserve"> _xlfn.IFS(Sales[[#This Row],[Current Upsell $]]=0," ",Sales[[#This Row],[Current Upsell $]]&gt;=400,"high",Sales[[#This Row],[Current Upsell $]]&gt;=100,"medium",Sales[[#This Row],[Current Upsell $]]&lt;100,"low")</f>
        <v xml:space="preserve"> </v>
      </c>
      <c r="S956" s="3" t="str">
        <f xml:space="preserve"> IF(Sales[[#This Row],[Current Upsell $]]&gt;0,_xlfn.CONCAT(Sales[[#This Row],[Subscription Type]],"  ",Sales[[#This Row],[Upsell Priority]],"  ",TEXT(Sales[[#This Row],[Current Upsell $]],"$#"))," ")</f>
        <v xml:space="preserve"> </v>
      </c>
      <c r="T956" s="3"/>
      <c r="U956" s="1"/>
    </row>
    <row r="957" spans="1:21" x14ac:dyDescent="0.3">
      <c r="A957">
        <v>100086</v>
      </c>
      <c r="B957" t="s">
        <v>1</v>
      </c>
      <c r="D957" s="1"/>
      <c r="E957" s="1"/>
      <c r="F957" s="3">
        <v>6</v>
      </c>
      <c r="G957" s="3">
        <v>26</v>
      </c>
      <c r="H957" s="1">
        <v>44044</v>
      </c>
      <c r="I957" s="1">
        <v>44378</v>
      </c>
      <c r="J957">
        <v>11</v>
      </c>
      <c r="K957">
        <v>0</v>
      </c>
      <c r="L957" s="1">
        <v>44075</v>
      </c>
      <c r="M957" s="3">
        <f>IF(Sales[[#This Row],[Sales Amount]] = 0, 0,N957 / F957)</f>
        <v>25</v>
      </c>
      <c r="N957" s="3">
        <v>150</v>
      </c>
      <c r="O957" s="3" t="str" cm="1">
        <f t="array" ref="O957" xml:space="preserve"> _xlfn.SWITCH(Sales[[#This Row],[Subscription Type]],"Basic", "10",,"Premium","10","Business","25","Enterprise","27")</f>
        <v>27</v>
      </c>
      <c r="P957" s="3">
        <f xml:space="preserve"> IF(Sales[[#This Row],[Number of Users]]-Sales[[#This Row],[Licenses Bought]] &gt; 0,Sales[[#This Row],[Number of Users]]-Sales[[#This Row],[Licenses Bought]],0)</f>
        <v>20</v>
      </c>
      <c r="Q957" s="3">
        <f>IF(Sales[[#This Row],[Sales Month]]=MAX(Sales[Sales Month]),Sales[[#This Row],[Upsell $ Per Non-Paying User]]*Sales[[#This Row],[Non-Paying Users]],0)</f>
        <v>0</v>
      </c>
      <c r="R957" s="3" t="str" cm="1">
        <f t="array" ref="R957" xml:space="preserve"> _xlfn.IFS(Sales[[#This Row],[Current Upsell $]]=0," ",Sales[[#This Row],[Current Upsell $]]&gt;=400,"high",Sales[[#This Row],[Current Upsell $]]&gt;=100,"medium",Sales[[#This Row],[Current Upsell $]]&lt;100,"low")</f>
        <v xml:space="preserve"> </v>
      </c>
      <c r="S957" s="3" t="str">
        <f xml:space="preserve"> IF(Sales[[#This Row],[Current Upsell $]]&gt;0,_xlfn.CONCAT(Sales[[#This Row],[Subscription Type]],"  ",Sales[[#This Row],[Upsell Priority]],"  ",TEXT(Sales[[#This Row],[Current Upsell $]],"$#"))," ")</f>
        <v xml:space="preserve"> </v>
      </c>
      <c r="T957" s="3"/>
      <c r="U957" s="1"/>
    </row>
    <row r="958" spans="1:21" x14ac:dyDescent="0.3">
      <c r="A958">
        <v>100086</v>
      </c>
      <c r="B958" t="s">
        <v>1</v>
      </c>
      <c r="D958" s="1"/>
      <c r="E958" s="1"/>
      <c r="F958" s="3">
        <v>21</v>
      </c>
      <c r="G958" s="3">
        <v>24</v>
      </c>
      <c r="H958" s="1">
        <v>44044</v>
      </c>
      <c r="I958" s="1">
        <v>44378</v>
      </c>
      <c r="J958">
        <v>11</v>
      </c>
      <c r="K958">
        <v>0</v>
      </c>
      <c r="L958" s="1">
        <v>44105</v>
      </c>
      <c r="M958" s="3">
        <f>IF(Sales[[#This Row],[Sales Amount]] = 0, 0,N958 / F958)</f>
        <v>25</v>
      </c>
      <c r="N958" s="3">
        <v>525</v>
      </c>
      <c r="O958" s="3" t="str" cm="1">
        <f t="array" ref="O958" xml:space="preserve"> _xlfn.SWITCH(Sales[[#This Row],[Subscription Type]],"Basic", "10",,"Premium","10","Business","25","Enterprise","27")</f>
        <v>27</v>
      </c>
      <c r="P958" s="3">
        <f xml:space="preserve"> IF(Sales[[#This Row],[Number of Users]]-Sales[[#This Row],[Licenses Bought]] &gt; 0,Sales[[#This Row],[Number of Users]]-Sales[[#This Row],[Licenses Bought]],0)</f>
        <v>3</v>
      </c>
      <c r="Q958" s="3">
        <f>IF(Sales[[#This Row],[Sales Month]]=MAX(Sales[Sales Month]),Sales[[#This Row],[Upsell $ Per Non-Paying User]]*Sales[[#This Row],[Non-Paying Users]],0)</f>
        <v>0</v>
      </c>
      <c r="R958" s="3" t="str" cm="1">
        <f t="array" ref="R958" xml:space="preserve"> _xlfn.IFS(Sales[[#This Row],[Current Upsell $]]=0," ",Sales[[#This Row],[Current Upsell $]]&gt;=400,"high",Sales[[#This Row],[Current Upsell $]]&gt;=100,"medium",Sales[[#This Row],[Current Upsell $]]&lt;100,"low")</f>
        <v xml:space="preserve"> </v>
      </c>
      <c r="S958" s="3" t="str">
        <f xml:space="preserve"> IF(Sales[[#This Row],[Current Upsell $]]&gt;0,_xlfn.CONCAT(Sales[[#This Row],[Subscription Type]],"  ",Sales[[#This Row],[Upsell Priority]],"  ",TEXT(Sales[[#This Row],[Current Upsell $]],"$#"))," ")</f>
        <v xml:space="preserve"> </v>
      </c>
      <c r="T958" s="3"/>
      <c r="U958" s="1"/>
    </row>
    <row r="959" spans="1:21" x14ac:dyDescent="0.3">
      <c r="A959">
        <v>100086</v>
      </c>
      <c r="B959" t="s">
        <v>1</v>
      </c>
      <c r="D959" s="1"/>
      <c r="E959" s="1"/>
      <c r="F959" s="3">
        <v>21</v>
      </c>
      <c r="G959" s="3">
        <v>23</v>
      </c>
      <c r="H959" s="1">
        <v>44044</v>
      </c>
      <c r="I959" s="1">
        <v>44378</v>
      </c>
      <c r="J959">
        <v>11</v>
      </c>
      <c r="K959">
        <v>0</v>
      </c>
      <c r="L959" s="1">
        <v>44136</v>
      </c>
      <c r="M959" s="3">
        <f>IF(Sales[[#This Row],[Sales Amount]] = 0, 0,N959 / F959)</f>
        <v>25</v>
      </c>
      <c r="N959" s="3">
        <v>525</v>
      </c>
      <c r="O959" s="3" t="str" cm="1">
        <f t="array" ref="O959" xml:space="preserve"> _xlfn.SWITCH(Sales[[#This Row],[Subscription Type]],"Basic", "10",,"Premium","10","Business","25","Enterprise","27")</f>
        <v>27</v>
      </c>
      <c r="P959" s="3">
        <f xml:space="preserve"> IF(Sales[[#This Row],[Number of Users]]-Sales[[#This Row],[Licenses Bought]] &gt; 0,Sales[[#This Row],[Number of Users]]-Sales[[#This Row],[Licenses Bought]],0)</f>
        <v>2</v>
      </c>
      <c r="Q959" s="3">
        <f>IF(Sales[[#This Row],[Sales Month]]=MAX(Sales[Sales Month]),Sales[[#This Row],[Upsell $ Per Non-Paying User]]*Sales[[#This Row],[Non-Paying Users]],0)</f>
        <v>0</v>
      </c>
      <c r="R959" s="3" t="str" cm="1">
        <f t="array" ref="R959" xml:space="preserve"> _xlfn.IFS(Sales[[#This Row],[Current Upsell $]]=0," ",Sales[[#This Row],[Current Upsell $]]&gt;=400,"high",Sales[[#This Row],[Current Upsell $]]&gt;=100,"medium",Sales[[#This Row],[Current Upsell $]]&lt;100,"low")</f>
        <v xml:space="preserve"> </v>
      </c>
      <c r="S959" s="3" t="str">
        <f xml:space="preserve"> IF(Sales[[#This Row],[Current Upsell $]]&gt;0,_xlfn.CONCAT(Sales[[#This Row],[Subscription Type]],"  ",Sales[[#This Row],[Upsell Priority]],"  ",TEXT(Sales[[#This Row],[Current Upsell $]],"$#"))," ")</f>
        <v xml:space="preserve"> </v>
      </c>
      <c r="T959" s="3"/>
      <c r="U959" s="1"/>
    </row>
    <row r="960" spans="1:21" x14ac:dyDescent="0.3">
      <c r="A960">
        <v>100086</v>
      </c>
      <c r="B960" t="s">
        <v>1</v>
      </c>
      <c r="D960" s="1"/>
      <c r="E960" s="1"/>
      <c r="F960" s="3">
        <v>21</v>
      </c>
      <c r="G960" s="3">
        <v>26</v>
      </c>
      <c r="H960" s="1">
        <v>44044</v>
      </c>
      <c r="I960" s="1">
        <v>44378</v>
      </c>
      <c r="J960">
        <v>11</v>
      </c>
      <c r="K960">
        <v>0</v>
      </c>
      <c r="L960" s="1">
        <v>44166</v>
      </c>
      <c r="M960" s="3">
        <f>IF(Sales[[#This Row],[Sales Amount]] = 0, 0,N960 / F960)</f>
        <v>25</v>
      </c>
      <c r="N960" s="3">
        <v>525</v>
      </c>
      <c r="O960" s="3" t="str" cm="1">
        <f t="array" ref="O960" xml:space="preserve"> _xlfn.SWITCH(Sales[[#This Row],[Subscription Type]],"Basic", "10",,"Premium","10","Business","25","Enterprise","27")</f>
        <v>27</v>
      </c>
      <c r="P960" s="3">
        <f xml:space="preserve"> IF(Sales[[#This Row],[Number of Users]]-Sales[[#This Row],[Licenses Bought]] &gt; 0,Sales[[#This Row],[Number of Users]]-Sales[[#This Row],[Licenses Bought]],0)</f>
        <v>5</v>
      </c>
      <c r="Q960" s="3">
        <f>IF(Sales[[#This Row],[Sales Month]]=MAX(Sales[Sales Month]),Sales[[#This Row],[Upsell $ Per Non-Paying User]]*Sales[[#This Row],[Non-Paying Users]],0)</f>
        <v>0</v>
      </c>
      <c r="R960" s="3" t="str" cm="1">
        <f t="array" ref="R960" xml:space="preserve"> _xlfn.IFS(Sales[[#This Row],[Current Upsell $]]=0," ",Sales[[#This Row],[Current Upsell $]]&gt;=400,"high",Sales[[#This Row],[Current Upsell $]]&gt;=100,"medium",Sales[[#This Row],[Current Upsell $]]&lt;100,"low")</f>
        <v xml:space="preserve"> </v>
      </c>
      <c r="S960" s="3" t="str">
        <f xml:space="preserve"> IF(Sales[[#This Row],[Current Upsell $]]&gt;0,_xlfn.CONCAT(Sales[[#This Row],[Subscription Type]],"  ",Sales[[#This Row],[Upsell Priority]],"  ",TEXT(Sales[[#This Row],[Current Upsell $]],"$#"))," ")</f>
        <v xml:space="preserve"> </v>
      </c>
      <c r="T960" s="3"/>
      <c r="U960" s="1"/>
    </row>
    <row r="961" spans="1:21" x14ac:dyDescent="0.3">
      <c r="A961">
        <v>100086</v>
      </c>
      <c r="B961" t="s">
        <v>1</v>
      </c>
      <c r="D961" s="1"/>
      <c r="E961" s="1"/>
      <c r="F961" s="3">
        <v>21</v>
      </c>
      <c r="G961" s="3">
        <v>21</v>
      </c>
      <c r="H961" s="1">
        <v>44044</v>
      </c>
      <c r="I961" s="1">
        <v>44378</v>
      </c>
      <c r="J961">
        <v>11</v>
      </c>
      <c r="K961">
        <v>0</v>
      </c>
      <c r="L961" s="1">
        <v>44197</v>
      </c>
      <c r="M961" s="3">
        <f>IF(Sales[[#This Row],[Sales Amount]] = 0, 0,N961 / F961)</f>
        <v>25</v>
      </c>
      <c r="N961" s="3">
        <v>525</v>
      </c>
      <c r="O961" s="3" t="str" cm="1">
        <f t="array" ref="O961" xml:space="preserve"> _xlfn.SWITCH(Sales[[#This Row],[Subscription Type]],"Basic", "10",,"Premium","10","Business","25","Enterprise","27")</f>
        <v>27</v>
      </c>
      <c r="P961" s="3">
        <f xml:space="preserve"> IF(Sales[[#This Row],[Number of Users]]-Sales[[#This Row],[Licenses Bought]] &gt; 0,Sales[[#This Row],[Number of Users]]-Sales[[#This Row],[Licenses Bought]],0)</f>
        <v>0</v>
      </c>
      <c r="Q961" s="3">
        <f>IF(Sales[[#This Row],[Sales Month]]=MAX(Sales[Sales Month]),Sales[[#This Row],[Upsell $ Per Non-Paying User]]*Sales[[#This Row],[Non-Paying Users]],0)</f>
        <v>0</v>
      </c>
      <c r="R961" s="3" t="str" cm="1">
        <f t="array" ref="R961" xml:space="preserve"> _xlfn.IFS(Sales[[#This Row],[Current Upsell $]]=0," ",Sales[[#This Row],[Current Upsell $]]&gt;=400,"high",Sales[[#This Row],[Current Upsell $]]&gt;=100,"medium",Sales[[#This Row],[Current Upsell $]]&lt;100,"low")</f>
        <v xml:space="preserve"> </v>
      </c>
      <c r="S961" s="3" t="str">
        <f xml:space="preserve"> IF(Sales[[#This Row],[Current Upsell $]]&gt;0,_xlfn.CONCAT(Sales[[#This Row],[Subscription Type]],"  ",Sales[[#This Row],[Upsell Priority]],"  ",TEXT(Sales[[#This Row],[Current Upsell $]],"$#"))," ")</f>
        <v xml:space="preserve"> </v>
      </c>
      <c r="T961" s="3"/>
      <c r="U961" s="1"/>
    </row>
    <row r="962" spans="1:21" x14ac:dyDescent="0.3">
      <c r="A962">
        <v>100086</v>
      </c>
      <c r="B962" t="s">
        <v>1</v>
      </c>
      <c r="D962" s="1"/>
      <c r="E962" s="1"/>
      <c r="F962" s="3">
        <v>21</v>
      </c>
      <c r="G962" s="3">
        <v>30</v>
      </c>
      <c r="H962" s="1">
        <v>44044</v>
      </c>
      <c r="I962" s="1">
        <v>44378</v>
      </c>
      <c r="J962">
        <v>11</v>
      </c>
      <c r="K962">
        <v>0</v>
      </c>
      <c r="L962" s="1">
        <v>44228</v>
      </c>
      <c r="M962" s="3">
        <f>IF(Sales[[#This Row],[Sales Amount]] = 0, 0,N962 / F962)</f>
        <v>25</v>
      </c>
      <c r="N962" s="3">
        <v>525</v>
      </c>
      <c r="O962" s="3" t="str" cm="1">
        <f t="array" ref="O962" xml:space="preserve"> _xlfn.SWITCH(Sales[[#This Row],[Subscription Type]],"Basic", "10",,"Premium","10","Business","25","Enterprise","27")</f>
        <v>27</v>
      </c>
      <c r="P962" s="3">
        <f xml:space="preserve"> IF(Sales[[#This Row],[Number of Users]]-Sales[[#This Row],[Licenses Bought]] &gt; 0,Sales[[#This Row],[Number of Users]]-Sales[[#This Row],[Licenses Bought]],0)</f>
        <v>9</v>
      </c>
      <c r="Q962" s="3">
        <f>IF(Sales[[#This Row],[Sales Month]]=MAX(Sales[Sales Month]),Sales[[#This Row],[Upsell $ Per Non-Paying User]]*Sales[[#This Row],[Non-Paying Users]],0)</f>
        <v>0</v>
      </c>
      <c r="R962" s="3" t="str" cm="1">
        <f t="array" ref="R962" xml:space="preserve"> _xlfn.IFS(Sales[[#This Row],[Current Upsell $]]=0," ",Sales[[#This Row],[Current Upsell $]]&gt;=400,"high",Sales[[#This Row],[Current Upsell $]]&gt;=100,"medium",Sales[[#This Row],[Current Upsell $]]&lt;100,"low")</f>
        <v xml:space="preserve"> </v>
      </c>
      <c r="S962" s="3" t="str">
        <f xml:space="preserve"> IF(Sales[[#This Row],[Current Upsell $]]&gt;0,_xlfn.CONCAT(Sales[[#This Row],[Subscription Type]],"  ",Sales[[#This Row],[Upsell Priority]],"  ",TEXT(Sales[[#This Row],[Current Upsell $]],"$#"))," ")</f>
        <v xml:space="preserve"> </v>
      </c>
      <c r="T962" s="3"/>
      <c r="U962" s="1"/>
    </row>
    <row r="963" spans="1:21" x14ac:dyDescent="0.3">
      <c r="A963">
        <v>100086</v>
      </c>
      <c r="B963" t="s">
        <v>1</v>
      </c>
      <c r="D963" s="1"/>
      <c r="E963" s="1"/>
      <c r="F963" s="3">
        <v>21</v>
      </c>
      <c r="G963" s="3">
        <v>30</v>
      </c>
      <c r="H963" s="1">
        <v>44044</v>
      </c>
      <c r="I963" s="1">
        <v>44378</v>
      </c>
      <c r="J963">
        <v>11</v>
      </c>
      <c r="K963">
        <v>0</v>
      </c>
      <c r="L963" s="1">
        <v>44256</v>
      </c>
      <c r="M963" s="3">
        <f>IF(Sales[[#This Row],[Sales Amount]] = 0, 0,N963 / F963)</f>
        <v>25</v>
      </c>
      <c r="N963" s="3">
        <v>525</v>
      </c>
      <c r="O963" s="3" t="str" cm="1">
        <f t="array" ref="O963" xml:space="preserve"> _xlfn.SWITCH(Sales[[#This Row],[Subscription Type]],"Basic", "10",,"Premium","10","Business","25","Enterprise","27")</f>
        <v>27</v>
      </c>
      <c r="P963" s="3">
        <f xml:space="preserve"> IF(Sales[[#This Row],[Number of Users]]-Sales[[#This Row],[Licenses Bought]] &gt; 0,Sales[[#This Row],[Number of Users]]-Sales[[#This Row],[Licenses Bought]],0)</f>
        <v>9</v>
      </c>
      <c r="Q963" s="3">
        <f>IF(Sales[[#This Row],[Sales Month]]=MAX(Sales[Sales Month]),Sales[[#This Row],[Upsell $ Per Non-Paying User]]*Sales[[#This Row],[Non-Paying Users]],0)</f>
        <v>0</v>
      </c>
      <c r="R963" s="3" t="str" cm="1">
        <f t="array" ref="R963" xml:space="preserve"> _xlfn.IFS(Sales[[#This Row],[Current Upsell $]]=0," ",Sales[[#This Row],[Current Upsell $]]&gt;=400,"high",Sales[[#This Row],[Current Upsell $]]&gt;=100,"medium",Sales[[#This Row],[Current Upsell $]]&lt;100,"low")</f>
        <v xml:space="preserve"> </v>
      </c>
      <c r="S963" s="3" t="str">
        <f xml:space="preserve"> IF(Sales[[#This Row],[Current Upsell $]]&gt;0,_xlfn.CONCAT(Sales[[#This Row],[Subscription Type]],"  ",Sales[[#This Row],[Upsell Priority]],"  ",TEXT(Sales[[#This Row],[Current Upsell $]],"$#"))," ")</f>
        <v xml:space="preserve"> </v>
      </c>
      <c r="T963" s="3"/>
      <c r="U963" s="1"/>
    </row>
    <row r="964" spans="1:21" x14ac:dyDescent="0.3">
      <c r="A964">
        <v>100086</v>
      </c>
      <c r="B964" t="s">
        <v>1</v>
      </c>
      <c r="D964" s="1"/>
      <c r="E964" s="1"/>
      <c r="F964" s="3">
        <v>21</v>
      </c>
      <c r="G964" s="3">
        <v>29</v>
      </c>
      <c r="H964" s="1">
        <v>44044</v>
      </c>
      <c r="I964" s="1">
        <v>44378</v>
      </c>
      <c r="J964">
        <v>11</v>
      </c>
      <c r="K964">
        <v>0</v>
      </c>
      <c r="L964" s="1">
        <v>44287</v>
      </c>
      <c r="M964" s="3">
        <f>IF(Sales[[#This Row],[Sales Amount]] = 0, 0,N964 / F964)</f>
        <v>25</v>
      </c>
      <c r="N964" s="3">
        <v>525</v>
      </c>
      <c r="O964" s="3" t="str" cm="1">
        <f t="array" ref="O964" xml:space="preserve"> _xlfn.SWITCH(Sales[[#This Row],[Subscription Type]],"Basic", "10",,"Premium","10","Business","25","Enterprise","27")</f>
        <v>27</v>
      </c>
      <c r="P964" s="3">
        <f xml:space="preserve"> IF(Sales[[#This Row],[Number of Users]]-Sales[[#This Row],[Licenses Bought]] &gt; 0,Sales[[#This Row],[Number of Users]]-Sales[[#This Row],[Licenses Bought]],0)</f>
        <v>8</v>
      </c>
      <c r="Q964" s="3">
        <f>IF(Sales[[#This Row],[Sales Month]]=MAX(Sales[Sales Month]),Sales[[#This Row],[Upsell $ Per Non-Paying User]]*Sales[[#This Row],[Non-Paying Users]],0)</f>
        <v>0</v>
      </c>
      <c r="R964" s="3" t="str" cm="1">
        <f t="array" ref="R964" xml:space="preserve"> _xlfn.IFS(Sales[[#This Row],[Current Upsell $]]=0," ",Sales[[#This Row],[Current Upsell $]]&gt;=400,"high",Sales[[#This Row],[Current Upsell $]]&gt;=100,"medium",Sales[[#This Row],[Current Upsell $]]&lt;100,"low")</f>
        <v xml:space="preserve"> </v>
      </c>
      <c r="S964" s="3" t="str">
        <f xml:space="preserve"> IF(Sales[[#This Row],[Current Upsell $]]&gt;0,_xlfn.CONCAT(Sales[[#This Row],[Subscription Type]],"  ",Sales[[#This Row],[Upsell Priority]],"  ",TEXT(Sales[[#This Row],[Current Upsell $]],"$#"))," ")</f>
        <v xml:space="preserve"> </v>
      </c>
      <c r="T964" s="3"/>
      <c r="U964" s="1"/>
    </row>
    <row r="965" spans="1:21" x14ac:dyDescent="0.3">
      <c r="A965">
        <v>100086</v>
      </c>
      <c r="B965" t="s">
        <v>1</v>
      </c>
      <c r="D965" s="1"/>
      <c r="E965" s="1"/>
      <c r="F965" s="3">
        <v>21</v>
      </c>
      <c r="G965" s="3">
        <v>20</v>
      </c>
      <c r="H965" s="1">
        <v>44044</v>
      </c>
      <c r="I965" s="1">
        <v>44378</v>
      </c>
      <c r="J965">
        <v>11</v>
      </c>
      <c r="K965">
        <v>0</v>
      </c>
      <c r="L965" s="1">
        <v>44317</v>
      </c>
      <c r="M965" s="3">
        <f>IF(Sales[[#This Row],[Sales Amount]] = 0, 0,N965 / F965)</f>
        <v>25</v>
      </c>
      <c r="N965" s="3">
        <v>525</v>
      </c>
      <c r="O965" s="3" t="str" cm="1">
        <f t="array" ref="O965" xml:space="preserve"> _xlfn.SWITCH(Sales[[#This Row],[Subscription Type]],"Basic", "10",,"Premium","10","Business","25","Enterprise","27")</f>
        <v>27</v>
      </c>
      <c r="P965" s="3">
        <f xml:space="preserve"> IF(Sales[[#This Row],[Number of Users]]-Sales[[#This Row],[Licenses Bought]] &gt; 0,Sales[[#This Row],[Number of Users]]-Sales[[#This Row],[Licenses Bought]],0)</f>
        <v>0</v>
      </c>
      <c r="Q965" s="3">
        <f>IF(Sales[[#This Row],[Sales Month]]=MAX(Sales[Sales Month]),Sales[[#This Row],[Upsell $ Per Non-Paying User]]*Sales[[#This Row],[Non-Paying Users]],0)</f>
        <v>0</v>
      </c>
      <c r="R965" s="3" t="str" cm="1">
        <f t="array" ref="R965" xml:space="preserve"> _xlfn.IFS(Sales[[#This Row],[Current Upsell $]]=0," ",Sales[[#This Row],[Current Upsell $]]&gt;=400,"high",Sales[[#This Row],[Current Upsell $]]&gt;=100,"medium",Sales[[#This Row],[Current Upsell $]]&lt;100,"low")</f>
        <v xml:space="preserve"> </v>
      </c>
      <c r="S965" s="3" t="str">
        <f xml:space="preserve"> IF(Sales[[#This Row],[Current Upsell $]]&gt;0,_xlfn.CONCAT(Sales[[#This Row],[Subscription Type]],"  ",Sales[[#This Row],[Upsell Priority]],"  ",TEXT(Sales[[#This Row],[Current Upsell $]],"$#"))," ")</f>
        <v xml:space="preserve"> </v>
      </c>
      <c r="T965" s="3"/>
      <c r="U965" s="1"/>
    </row>
    <row r="966" spans="1:21" x14ac:dyDescent="0.3">
      <c r="A966">
        <v>100086</v>
      </c>
      <c r="B966" t="s">
        <v>1</v>
      </c>
      <c r="D966" s="1"/>
      <c r="E966" s="1"/>
      <c r="F966" s="3">
        <v>21</v>
      </c>
      <c r="G966" s="3">
        <v>23</v>
      </c>
      <c r="H966" s="1">
        <v>44044</v>
      </c>
      <c r="I966" s="1">
        <v>44378</v>
      </c>
      <c r="J966">
        <v>11</v>
      </c>
      <c r="K966">
        <v>0</v>
      </c>
      <c r="L966" s="1">
        <v>44348</v>
      </c>
      <c r="M966" s="3">
        <f>IF(Sales[[#This Row],[Sales Amount]] = 0, 0,N966 / F966)</f>
        <v>25</v>
      </c>
      <c r="N966" s="3">
        <v>525</v>
      </c>
      <c r="O966" s="3" t="str" cm="1">
        <f t="array" ref="O966" xml:space="preserve"> _xlfn.SWITCH(Sales[[#This Row],[Subscription Type]],"Basic", "10",,"Premium","10","Business","25","Enterprise","27")</f>
        <v>27</v>
      </c>
      <c r="P966" s="3">
        <f xml:space="preserve"> IF(Sales[[#This Row],[Number of Users]]-Sales[[#This Row],[Licenses Bought]] &gt; 0,Sales[[#This Row],[Number of Users]]-Sales[[#This Row],[Licenses Bought]],0)</f>
        <v>2</v>
      </c>
      <c r="Q966" s="3">
        <f>IF(Sales[[#This Row],[Sales Month]]=MAX(Sales[Sales Month]),Sales[[#This Row],[Upsell $ Per Non-Paying User]]*Sales[[#This Row],[Non-Paying Users]],0)</f>
        <v>54</v>
      </c>
      <c r="R966" s="3" t="str" cm="1">
        <f t="array" ref="R966" xml:space="preserve"> _xlfn.IFS(Sales[[#This Row],[Current Upsell $]]=0," ",Sales[[#This Row],[Current Upsell $]]&gt;=400,"high",Sales[[#This Row],[Current Upsell $]]&gt;=100,"medium",Sales[[#This Row],[Current Upsell $]]&lt;100,"low")</f>
        <v>low</v>
      </c>
      <c r="S966" s="3" t="str">
        <f xml:space="preserve"> IF(Sales[[#This Row],[Current Upsell $]]&gt;0,_xlfn.CONCAT(Sales[[#This Row],[Subscription Type]],"  ",Sales[[#This Row],[Upsell Priority]],"  ",TEXT(Sales[[#This Row],[Current Upsell $]],"$#"))," ")</f>
        <v>Business  low  $54</v>
      </c>
      <c r="T966" s="3"/>
      <c r="U966" s="1"/>
    </row>
    <row r="967" spans="1:21" x14ac:dyDescent="0.3">
      <c r="A967">
        <v>100087</v>
      </c>
      <c r="B967" t="s">
        <v>3</v>
      </c>
      <c r="D967" s="1"/>
      <c r="E967" s="1"/>
      <c r="F967" s="3">
        <v>0</v>
      </c>
      <c r="G967" s="3">
        <v>28</v>
      </c>
      <c r="H967" s="1">
        <v>44044</v>
      </c>
      <c r="I967" s="1">
        <v>44378</v>
      </c>
      <c r="J967">
        <v>11</v>
      </c>
      <c r="K967">
        <v>0</v>
      </c>
      <c r="L967" s="1">
        <v>44044</v>
      </c>
      <c r="M967" s="3">
        <f>IF(Sales[[#This Row],[Sales Amount]] = 0, 0,N967 / F967)</f>
        <v>0</v>
      </c>
      <c r="N967" s="3">
        <v>0</v>
      </c>
      <c r="O967" s="3" t="str" cm="1">
        <f t="array" ref="O967" xml:space="preserve"> _xlfn.SWITCH(Sales[[#This Row],[Subscription Type]],"Basic", "10",,"Premium","10","Business","25","Enterprise","27")</f>
        <v>10</v>
      </c>
      <c r="P967" s="3">
        <f xml:space="preserve"> IF(Sales[[#This Row],[Number of Users]]-Sales[[#This Row],[Licenses Bought]] &gt; 0,Sales[[#This Row],[Number of Users]]-Sales[[#This Row],[Licenses Bought]],0)</f>
        <v>28</v>
      </c>
      <c r="Q967" s="3">
        <f>IF(Sales[[#This Row],[Sales Month]]=MAX(Sales[Sales Month]),Sales[[#This Row],[Upsell $ Per Non-Paying User]]*Sales[[#This Row],[Non-Paying Users]],0)</f>
        <v>0</v>
      </c>
      <c r="R967" s="3" t="str" cm="1">
        <f t="array" ref="R967" xml:space="preserve"> _xlfn.IFS(Sales[[#This Row],[Current Upsell $]]=0," ",Sales[[#This Row],[Current Upsell $]]&gt;=400,"high",Sales[[#This Row],[Current Upsell $]]&gt;=100,"medium",Sales[[#This Row],[Current Upsell $]]&lt;100,"low")</f>
        <v xml:space="preserve"> </v>
      </c>
      <c r="S967" s="3" t="str">
        <f xml:space="preserve"> IF(Sales[[#This Row],[Current Upsell $]]&gt;0,_xlfn.CONCAT(Sales[[#This Row],[Subscription Type]],"  ",Sales[[#This Row],[Upsell Priority]],"  ",TEXT(Sales[[#This Row],[Current Upsell $]],"$#"))," ")</f>
        <v xml:space="preserve"> </v>
      </c>
      <c r="T967" s="3"/>
      <c r="U967" s="1"/>
    </row>
    <row r="968" spans="1:21" x14ac:dyDescent="0.3">
      <c r="A968">
        <v>100087</v>
      </c>
      <c r="B968" t="s">
        <v>0</v>
      </c>
      <c r="D968" s="1"/>
      <c r="E968" s="1"/>
      <c r="F968" s="3">
        <v>15</v>
      </c>
      <c r="G968" s="3">
        <v>28</v>
      </c>
      <c r="H968" s="1">
        <v>44044</v>
      </c>
      <c r="I968" s="1">
        <v>44378</v>
      </c>
      <c r="J968">
        <v>11</v>
      </c>
      <c r="K968">
        <v>0</v>
      </c>
      <c r="L968" s="1">
        <v>44075</v>
      </c>
      <c r="M968" s="3">
        <f>IF(Sales[[#This Row],[Sales Amount]] = 0, 0,N968 / F968)</f>
        <v>10</v>
      </c>
      <c r="N968" s="3">
        <v>150</v>
      </c>
      <c r="O968" s="3" t="str" cm="1">
        <f t="array" ref="O968" xml:space="preserve"> _xlfn.SWITCH(Sales[[#This Row],[Subscription Type]],"Basic", "10",,"Premium","10","Business","25","Enterprise","27")</f>
        <v>27</v>
      </c>
      <c r="P968" s="3">
        <f xml:space="preserve"> IF(Sales[[#This Row],[Number of Users]]-Sales[[#This Row],[Licenses Bought]] &gt; 0,Sales[[#This Row],[Number of Users]]-Sales[[#This Row],[Licenses Bought]],0)</f>
        <v>13</v>
      </c>
      <c r="Q968" s="3">
        <f>IF(Sales[[#This Row],[Sales Month]]=MAX(Sales[Sales Month]),Sales[[#This Row],[Upsell $ Per Non-Paying User]]*Sales[[#This Row],[Non-Paying Users]],0)</f>
        <v>0</v>
      </c>
      <c r="R968" s="3" t="str" cm="1">
        <f t="array" ref="R968" xml:space="preserve"> _xlfn.IFS(Sales[[#This Row],[Current Upsell $]]=0," ",Sales[[#This Row],[Current Upsell $]]&gt;=400,"high",Sales[[#This Row],[Current Upsell $]]&gt;=100,"medium",Sales[[#This Row],[Current Upsell $]]&lt;100,"low")</f>
        <v xml:space="preserve"> </v>
      </c>
      <c r="S968" s="3" t="str">
        <f xml:space="preserve"> IF(Sales[[#This Row],[Current Upsell $]]&gt;0,_xlfn.CONCAT(Sales[[#This Row],[Subscription Type]],"  ",Sales[[#This Row],[Upsell Priority]],"  ",TEXT(Sales[[#This Row],[Current Upsell $]],"$#"))," ")</f>
        <v xml:space="preserve"> </v>
      </c>
      <c r="T968" s="3"/>
      <c r="U968" s="1"/>
    </row>
    <row r="969" spans="1:21" x14ac:dyDescent="0.3">
      <c r="A969">
        <v>100087</v>
      </c>
      <c r="B969" t="s">
        <v>0</v>
      </c>
      <c r="D969" s="1"/>
      <c r="E969" s="1"/>
      <c r="F969" s="3">
        <v>14</v>
      </c>
      <c r="G969" s="3">
        <v>25</v>
      </c>
      <c r="H969" s="1">
        <v>44044</v>
      </c>
      <c r="I969" s="1">
        <v>44378</v>
      </c>
      <c r="J969">
        <v>11</v>
      </c>
      <c r="K969">
        <v>0</v>
      </c>
      <c r="L969" s="1">
        <v>44105</v>
      </c>
      <c r="M969" s="3">
        <f>IF(Sales[[#This Row],[Sales Amount]] = 0, 0,N969 / F969)</f>
        <v>10</v>
      </c>
      <c r="N969" s="3">
        <v>140</v>
      </c>
      <c r="O969" s="3" t="str" cm="1">
        <f t="array" ref="O969" xml:space="preserve"> _xlfn.SWITCH(Sales[[#This Row],[Subscription Type]],"Basic", "10",,"Premium","10","Business","25","Enterprise","27")</f>
        <v>27</v>
      </c>
      <c r="P969" s="3">
        <f xml:space="preserve"> IF(Sales[[#This Row],[Number of Users]]-Sales[[#This Row],[Licenses Bought]] &gt; 0,Sales[[#This Row],[Number of Users]]-Sales[[#This Row],[Licenses Bought]],0)</f>
        <v>11</v>
      </c>
      <c r="Q969" s="3">
        <f>IF(Sales[[#This Row],[Sales Month]]=MAX(Sales[Sales Month]),Sales[[#This Row],[Upsell $ Per Non-Paying User]]*Sales[[#This Row],[Non-Paying Users]],0)</f>
        <v>0</v>
      </c>
      <c r="R969" s="3" t="str" cm="1">
        <f t="array" ref="R969" xml:space="preserve"> _xlfn.IFS(Sales[[#This Row],[Current Upsell $]]=0," ",Sales[[#This Row],[Current Upsell $]]&gt;=400,"high",Sales[[#This Row],[Current Upsell $]]&gt;=100,"medium",Sales[[#This Row],[Current Upsell $]]&lt;100,"low")</f>
        <v xml:space="preserve"> </v>
      </c>
      <c r="S969" s="3" t="str">
        <f xml:space="preserve"> IF(Sales[[#This Row],[Current Upsell $]]&gt;0,_xlfn.CONCAT(Sales[[#This Row],[Subscription Type]],"  ",Sales[[#This Row],[Upsell Priority]],"  ",TEXT(Sales[[#This Row],[Current Upsell $]],"$#"))," ")</f>
        <v xml:space="preserve"> </v>
      </c>
      <c r="T969" s="3"/>
      <c r="U969" s="1"/>
    </row>
    <row r="970" spans="1:21" x14ac:dyDescent="0.3">
      <c r="A970">
        <v>100087</v>
      </c>
      <c r="B970" t="s">
        <v>0</v>
      </c>
      <c r="D970" s="1"/>
      <c r="E970" s="1"/>
      <c r="F970" s="3">
        <v>21</v>
      </c>
      <c r="G970" s="3">
        <v>24</v>
      </c>
      <c r="H970" s="1">
        <v>44044</v>
      </c>
      <c r="I970" s="1">
        <v>44378</v>
      </c>
      <c r="J970">
        <v>11</v>
      </c>
      <c r="K970">
        <v>0</v>
      </c>
      <c r="L970" s="1">
        <v>44136</v>
      </c>
      <c r="M970" s="3">
        <f>IF(Sales[[#This Row],[Sales Amount]] = 0, 0,N970 / F970)</f>
        <v>10</v>
      </c>
      <c r="N970" s="3">
        <v>210</v>
      </c>
      <c r="O970" s="3" t="str" cm="1">
        <f t="array" ref="O970" xml:space="preserve"> _xlfn.SWITCH(Sales[[#This Row],[Subscription Type]],"Basic", "10",,"Premium","10","Business","25","Enterprise","27")</f>
        <v>27</v>
      </c>
      <c r="P970" s="3">
        <f xml:space="preserve"> IF(Sales[[#This Row],[Number of Users]]-Sales[[#This Row],[Licenses Bought]] &gt; 0,Sales[[#This Row],[Number of Users]]-Sales[[#This Row],[Licenses Bought]],0)</f>
        <v>3</v>
      </c>
      <c r="Q970" s="3">
        <f>IF(Sales[[#This Row],[Sales Month]]=MAX(Sales[Sales Month]),Sales[[#This Row],[Upsell $ Per Non-Paying User]]*Sales[[#This Row],[Non-Paying Users]],0)</f>
        <v>0</v>
      </c>
      <c r="R970" s="3" t="str" cm="1">
        <f t="array" ref="R970" xml:space="preserve"> _xlfn.IFS(Sales[[#This Row],[Current Upsell $]]=0," ",Sales[[#This Row],[Current Upsell $]]&gt;=400,"high",Sales[[#This Row],[Current Upsell $]]&gt;=100,"medium",Sales[[#This Row],[Current Upsell $]]&lt;100,"low")</f>
        <v xml:space="preserve"> </v>
      </c>
      <c r="S970" s="3" t="str">
        <f xml:space="preserve"> IF(Sales[[#This Row],[Current Upsell $]]&gt;0,_xlfn.CONCAT(Sales[[#This Row],[Subscription Type]],"  ",Sales[[#This Row],[Upsell Priority]],"  ",TEXT(Sales[[#This Row],[Current Upsell $]],"$#"))," ")</f>
        <v xml:space="preserve"> </v>
      </c>
      <c r="T970" s="3"/>
      <c r="U970" s="1"/>
    </row>
    <row r="971" spans="1:21" x14ac:dyDescent="0.3">
      <c r="A971">
        <v>100087</v>
      </c>
      <c r="B971" t="s">
        <v>0</v>
      </c>
      <c r="D971" s="1"/>
      <c r="E971" s="1"/>
      <c r="F971" s="3">
        <v>21</v>
      </c>
      <c r="G971" s="3">
        <v>27</v>
      </c>
      <c r="H971" s="1">
        <v>44044</v>
      </c>
      <c r="I971" s="1">
        <v>44378</v>
      </c>
      <c r="J971">
        <v>11</v>
      </c>
      <c r="K971">
        <v>0</v>
      </c>
      <c r="L971" s="1">
        <v>44166</v>
      </c>
      <c r="M971" s="3">
        <f>IF(Sales[[#This Row],[Sales Amount]] = 0, 0,N971 / F971)</f>
        <v>10</v>
      </c>
      <c r="N971" s="3">
        <v>210</v>
      </c>
      <c r="O971" s="3" t="str" cm="1">
        <f t="array" ref="O971" xml:space="preserve"> _xlfn.SWITCH(Sales[[#This Row],[Subscription Type]],"Basic", "10",,"Premium","10","Business","25","Enterprise","27")</f>
        <v>27</v>
      </c>
      <c r="P971" s="3">
        <f xml:space="preserve"> IF(Sales[[#This Row],[Number of Users]]-Sales[[#This Row],[Licenses Bought]] &gt; 0,Sales[[#This Row],[Number of Users]]-Sales[[#This Row],[Licenses Bought]],0)</f>
        <v>6</v>
      </c>
      <c r="Q971" s="3">
        <f>IF(Sales[[#This Row],[Sales Month]]=MAX(Sales[Sales Month]),Sales[[#This Row],[Upsell $ Per Non-Paying User]]*Sales[[#This Row],[Non-Paying Users]],0)</f>
        <v>0</v>
      </c>
      <c r="R971" s="3" t="str" cm="1">
        <f t="array" ref="R971" xml:space="preserve"> _xlfn.IFS(Sales[[#This Row],[Current Upsell $]]=0," ",Sales[[#This Row],[Current Upsell $]]&gt;=400,"high",Sales[[#This Row],[Current Upsell $]]&gt;=100,"medium",Sales[[#This Row],[Current Upsell $]]&lt;100,"low")</f>
        <v xml:space="preserve"> </v>
      </c>
      <c r="S971" s="3" t="str">
        <f xml:space="preserve"> IF(Sales[[#This Row],[Current Upsell $]]&gt;0,_xlfn.CONCAT(Sales[[#This Row],[Subscription Type]],"  ",Sales[[#This Row],[Upsell Priority]],"  ",TEXT(Sales[[#This Row],[Current Upsell $]],"$#"))," ")</f>
        <v xml:space="preserve"> </v>
      </c>
      <c r="T971" s="3"/>
      <c r="U971" s="1"/>
    </row>
    <row r="972" spans="1:21" x14ac:dyDescent="0.3">
      <c r="A972">
        <v>100087</v>
      </c>
      <c r="B972" t="s">
        <v>0</v>
      </c>
      <c r="D972" s="1"/>
      <c r="E972" s="1"/>
      <c r="F972" s="3">
        <v>21</v>
      </c>
      <c r="G972" s="3">
        <v>27</v>
      </c>
      <c r="H972" s="1">
        <v>44044</v>
      </c>
      <c r="I972" s="1">
        <v>44378</v>
      </c>
      <c r="J972">
        <v>11</v>
      </c>
      <c r="K972">
        <v>0</v>
      </c>
      <c r="L972" s="1">
        <v>44197</v>
      </c>
      <c r="M972" s="3">
        <f>IF(Sales[[#This Row],[Sales Amount]] = 0, 0,N972 / F972)</f>
        <v>10</v>
      </c>
      <c r="N972" s="3">
        <v>210</v>
      </c>
      <c r="O972" s="3" t="str" cm="1">
        <f t="array" ref="O972" xml:space="preserve"> _xlfn.SWITCH(Sales[[#This Row],[Subscription Type]],"Basic", "10",,"Premium","10","Business","25","Enterprise","27")</f>
        <v>27</v>
      </c>
      <c r="P972" s="3">
        <f xml:space="preserve"> IF(Sales[[#This Row],[Number of Users]]-Sales[[#This Row],[Licenses Bought]] &gt; 0,Sales[[#This Row],[Number of Users]]-Sales[[#This Row],[Licenses Bought]],0)</f>
        <v>6</v>
      </c>
      <c r="Q972" s="3">
        <f>IF(Sales[[#This Row],[Sales Month]]=MAX(Sales[Sales Month]),Sales[[#This Row],[Upsell $ Per Non-Paying User]]*Sales[[#This Row],[Non-Paying Users]],0)</f>
        <v>0</v>
      </c>
      <c r="R972" s="3" t="str" cm="1">
        <f t="array" ref="R972" xml:space="preserve"> _xlfn.IFS(Sales[[#This Row],[Current Upsell $]]=0," ",Sales[[#This Row],[Current Upsell $]]&gt;=400,"high",Sales[[#This Row],[Current Upsell $]]&gt;=100,"medium",Sales[[#This Row],[Current Upsell $]]&lt;100,"low")</f>
        <v xml:space="preserve"> </v>
      </c>
      <c r="S972" s="3" t="str">
        <f xml:space="preserve"> IF(Sales[[#This Row],[Current Upsell $]]&gt;0,_xlfn.CONCAT(Sales[[#This Row],[Subscription Type]],"  ",Sales[[#This Row],[Upsell Priority]],"  ",TEXT(Sales[[#This Row],[Current Upsell $]],"$#"))," ")</f>
        <v xml:space="preserve"> </v>
      </c>
      <c r="T972" s="3"/>
      <c r="U972" s="1"/>
    </row>
    <row r="973" spans="1:21" x14ac:dyDescent="0.3">
      <c r="A973">
        <v>100087</v>
      </c>
      <c r="B973" t="s">
        <v>0</v>
      </c>
      <c r="D973" s="1"/>
      <c r="E973" s="1"/>
      <c r="F973" s="3">
        <v>21</v>
      </c>
      <c r="G973" s="3">
        <v>24</v>
      </c>
      <c r="H973" s="1">
        <v>44044</v>
      </c>
      <c r="I973" s="1">
        <v>44378</v>
      </c>
      <c r="J973">
        <v>11</v>
      </c>
      <c r="K973">
        <v>0</v>
      </c>
      <c r="L973" s="1">
        <v>44228</v>
      </c>
      <c r="M973" s="3">
        <f>IF(Sales[[#This Row],[Sales Amount]] = 0, 0,N973 / F973)</f>
        <v>10</v>
      </c>
      <c r="N973" s="3">
        <v>210</v>
      </c>
      <c r="O973" s="3" t="str" cm="1">
        <f t="array" ref="O973" xml:space="preserve"> _xlfn.SWITCH(Sales[[#This Row],[Subscription Type]],"Basic", "10",,"Premium","10","Business","25","Enterprise","27")</f>
        <v>27</v>
      </c>
      <c r="P973" s="3">
        <f xml:space="preserve"> IF(Sales[[#This Row],[Number of Users]]-Sales[[#This Row],[Licenses Bought]] &gt; 0,Sales[[#This Row],[Number of Users]]-Sales[[#This Row],[Licenses Bought]],0)</f>
        <v>3</v>
      </c>
      <c r="Q973" s="3">
        <f>IF(Sales[[#This Row],[Sales Month]]=MAX(Sales[Sales Month]),Sales[[#This Row],[Upsell $ Per Non-Paying User]]*Sales[[#This Row],[Non-Paying Users]],0)</f>
        <v>0</v>
      </c>
      <c r="R973" s="3" t="str" cm="1">
        <f t="array" ref="R973" xml:space="preserve"> _xlfn.IFS(Sales[[#This Row],[Current Upsell $]]=0," ",Sales[[#This Row],[Current Upsell $]]&gt;=400,"high",Sales[[#This Row],[Current Upsell $]]&gt;=100,"medium",Sales[[#This Row],[Current Upsell $]]&lt;100,"low")</f>
        <v xml:space="preserve"> </v>
      </c>
      <c r="S973" s="3" t="str">
        <f xml:space="preserve"> IF(Sales[[#This Row],[Current Upsell $]]&gt;0,_xlfn.CONCAT(Sales[[#This Row],[Subscription Type]],"  ",Sales[[#This Row],[Upsell Priority]],"  ",TEXT(Sales[[#This Row],[Current Upsell $]],"$#"))," ")</f>
        <v xml:space="preserve"> </v>
      </c>
      <c r="T973" s="3"/>
      <c r="U973" s="1"/>
    </row>
    <row r="974" spans="1:21" x14ac:dyDescent="0.3">
      <c r="A974">
        <v>100087</v>
      </c>
      <c r="B974" t="s">
        <v>0</v>
      </c>
      <c r="D974" s="1"/>
      <c r="E974" s="1"/>
      <c r="F974" s="3">
        <v>21</v>
      </c>
      <c r="G974" s="3">
        <v>21</v>
      </c>
      <c r="H974" s="1">
        <v>44044</v>
      </c>
      <c r="I974" s="1">
        <v>44378</v>
      </c>
      <c r="J974">
        <v>11</v>
      </c>
      <c r="K974">
        <v>0</v>
      </c>
      <c r="L974" s="1">
        <v>44256</v>
      </c>
      <c r="M974" s="3">
        <f>IF(Sales[[#This Row],[Sales Amount]] = 0, 0,N974 / F974)</f>
        <v>10</v>
      </c>
      <c r="N974" s="3">
        <v>210</v>
      </c>
      <c r="O974" s="3" t="str" cm="1">
        <f t="array" ref="O974" xml:space="preserve"> _xlfn.SWITCH(Sales[[#This Row],[Subscription Type]],"Basic", "10",,"Premium","10","Business","25","Enterprise","27")</f>
        <v>27</v>
      </c>
      <c r="P974" s="3">
        <f xml:space="preserve"> IF(Sales[[#This Row],[Number of Users]]-Sales[[#This Row],[Licenses Bought]] &gt; 0,Sales[[#This Row],[Number of Users]]-Sales[[#This Row],[Licenses Bought]],0)</f>
        <v>0</v>
      </c>
      <c r="Q974" s="3">
        <f>IF(Sales[[#This Row],[Sales Month]]=MAX(Sales[Sales Month]),Sales[[#This Row],[Upsell $ Per Non-Paying User]]*Sales[[#This Row],[Non-Paying Users]],0)</f>
        <v>0</v>
      </c>
      <c r="R974" s="3" t="str" cm="1">
        <f t="array" ref="R974" xml:space="preserve"> _xlfn.IFS(Sales[[#This Row],[Current Upsell $]]=0," ",Sales[[#This Row],[Current Upsell $]]&gt;=400,"high",Sales[[#This Row],[Current Upsell $]]&gt;=100,"medium",Sales[[#This Row],[Current Upsell $]]&lt;100,"low")</f>
        <v xml:space="preserve"> </v>
      </c>
      <c r="S974" s="3" t="str">
        <f xml:space="preserve"> IF(Sales[[#This Row],[Current Upsell $]]&gt;0,_xlfn.CONCAT(Sales[[#This Row],[Subscription Type]],"  ",Sales[[#This Row],[Upsell Priority]],"  ",TEXT(Sales[[#This Row],[Current Upsell $]],"$#"))," ")</f>
        <v xml:space="preserve"> </v>
      </c>
      <c r="T974" s="3"/>
      <c r="U974" s="1"/>
    </row>
    <row r="975" spans="1:21" x14ac:dyDescent="0.3">
      <c r="A975">
        <v>100087</v>
      </c>
      <c r="B975" t="s">
        <v>0</v>
      </c>
      <c r="D975" s="1"/>
      <c r="E975" s="1"/>
      <c r="F975" s="3">
        <v>21</v>
      </c>
      <c r="G975" s="3">
        <v>26</v>
      </c>
      <c r="H975" s="1">
        <v>44044</v>
      </c>
      <c r="I975" s="1">
        <v>44378</v>
      </c>
      <c r="J975">
        <v>11</v>
      </c>
      <c r="K975">
        <v>0</v>
      </c>
      <c r="L975" s="1">
        <v>44287</v>
      </c>
      <c r="M975" s="3">
        <f>IF(Sales[[#This Row],[Sales Amount]] = 0, 0,N975 / F975)</f>
        <v>10</v>
      </c>
      <c r="N975" s="3">
        <v>210</v>
      </c>
      <c r="O975" s="3" t="str" cm="1">
        <f t="array" ref="O975" xml:space="preserve"> _xlfn.SWITCH(Sales[[#This Row],[Subscription Type]],"Basic", "10",,"Premium","10","Business","25","Enterprise","27")</f>
        <v>27</v>
      </c>
      <c r="P975" s="3">
        <f xml:space="preserve"> IF(Sales[[#This Row],[Number of Users]]-Sales[[#This Row],[Licenses Bought]] &gt; 0,Sales[[#This Row],[Number of Users]]-Sales[[#This Row],[Licenses Bought]],0)</f>
        <v>5</v>
      </c>
      <c r="Q975" s="3">
        <f>IF(Sales[[#This Row],[Sales Month]]=MAX(Sales[Sales Month]),Sales[[#This Row],[Upsell $ Per Non-Paying User]]*Sales[[#This Row],[Non-Paying Users]],0)</f>
        <v>0</v>
      </c>
      <c r="R975" s="3" t="str" cm="1">
        <f t="array" ref="R975" xml:space="preserve"> _xlfn.IFS(Sales[[#This Row],[Current Upsell $]]=0," ",Sales[[#This Row],[Current Upsell $]]&gt;=400,"high",Sales[[#This Row],[Current Upsell $]]&gt;=100,"medium",Sales[[#This Row],[Current Upsell $]]&lt;100,"low")</f>
        <v xml:space="preserve"> </v>
      </c>
      <c r="S975" s="3" t="str">
        <f xml:space="preserve"> IF(Sales[[#This Row],[Current Upsell $]]&gt;0,_xlfn.CONCAT(Sales[[#This Row],[Subscription Type]],"  ",Sales[[#This Row],[Upsell Priority]],"  ",TEXT(Sales[[#This Row],[Current Upsell $]],"$#"))," ")</f>
        <v xml:space="preserve"> </v>
      </c>
      <c r="T975" s="3"/>
      <c r="U975" s="1"/>
    </row>
    <row r="976" spans="1:21" x14ac:dyDescent="0.3">
      <c r="A976">
        <v>100087</v>
      </c>
      <c r="B976" t="s">
        <v>0</v>
      </c>
      <c r="D976" s="1"/>
      <c r="E976" s="1"/>
      <c r="F976" s="3">
        <v>21</v>
      </c>
      <c r="G976" s="3">
        <v>21</v>
      </c>
      <c r="H976" s="1">
        <v>44044</v>
      </c>
      <c r="I976" s="1">
        <v>44378</v>
      </c>
      <c r="J976">
        <v>11</v>
      </c>
      <c r="K976">
        <v>0</v>
      </c>
      <c r="L976" s="1">
        <v>44317</v>
      </c>
      <c r="M976" s="3">
        <f>IF(Sales[[#This Row],[Sales Amount]] = 0, 0,N976 / F976)</f>
        <v>10</v>
      </c>
      <c r="N976" s="3">
        <v>210</v>
      </c>
      <c r="O976" s="3" t="str" cm="1">
        <f t="array" ref="O976" xml:space="preserve"> _xlfn.SWITCH(Sales[[#This Row],[Subscription Type]],"Basic", "10",,"Premium","10","Business","25","Enterprise","27")</f>
        <v>27</v>
      </c>
      <c r="P976" s="3">
        <f xml:space="preserve"> IF(Sales[[#This Row],[Number of Users]]-Sales[[#This Row],[Licenses Bought]] &gt; 0,Sales[[#This Row],[Number of Users]]-Sales[[#This Row],[Licenses Bought]],0)</f>
        <v>0</v>
      </c>
      <c r="Q976" s="3">
        <f>IF(Sales[[#This Row],[Sales Month]]=MAX(Sales[Sales Month]),Sales[[#This Row],[Upsell $ Per Non-Paying User]]*Sales[[#This Row],[Non-Paying Users]],0)</f>
        <v>0</v>
      </c>
      <c r="R976" s="3" t="str" cm="1">
        <f t="array" ref="R976" xml:space="preserve"> _xlfn.IFS(Sales[[#This Row],[Current Upsell $]]=0," ",Sales[[#This Row],[Current Upsell $]]&gt;=400,"high",Sales[[#This Row],[Current Upsell $]]&gt;=100,"medium",Sales[[#This Row],[Current Upsell $]]&lt;100,"low")</f>
        <v xml:space="preserve"> </v>
      </c>
      <c r="S976" s="3" t="str">
        <f xml:space="preserve"> IF(Sales[[#This Row],[Current Upsell $]]&gt;0,_xlfn.CONCAT(Sales[[#This Row],[Subscription Type]],"  ",Sales[[#This Row],[Upsell Priority]],"  ",TEXT(Sales[[#This Row],[Current Upsell $]],"$#"))," ")</f>
        <v xml:space="preserve"> </v>
      </c>
      <c r="T976" s="3"/>
      <c r="U976" s="1"/>
    </row>
    <row r="977" spans="1:21" x14ac:dyDescent="0.3">
      <c r="A977">
        <v>100087</v>
      </c>
      <c r="B977" t="s">
        <v>0</v>
      </c>
      <c r="D977" s="1"/>
      <c r="E977" s="1"/>
      <c r="F977" s="3">
        <v>21</v>
      </c>
      <c r="G977" s="3">
        <v>26</v>
      </c>
      <c r="H977" s="1">
        <v>44044</v>
      </c>
      <c r="I977" s="1">
        <v>44378</v>
      </c>
      <c r="J977">
        <v>11</v>
      </c>
      <c r="K977">
        <v>0</v>
      </c>
      <c r="L977" s="1">
        <v>44348</v>
      </c>
      <c r="M977" s="3">
        <f>IF(Sales[[#This Row],[Sales Amount]] = 0, 0,N977 / F977)</f>
        <v>10</v>
      </c>
      <c r="N977" s="3">
        <v>210</v>
      </c>
      <c r="O977" s="3" t="str" cm="1">
        <f t="array" ref="O977" xml:space="preserve"> _xlfn.SWITCH(Sales[[#This Row],[Subscription Type]],"Basic", "10",,"Premium","10","Business","25","Enterprise","27")</f>
        <v>27</v>
      </c>
      <c r="P977" s="3">
        <f xml:space="preserve"> IF(Sales[[#This Row],[Number of Users]]-Sales[[#This Row],[Licenses Bought]] &gt; 0,Sales[[#This Row],[Number of Users]]-Sales[[#This Row],[Licenses Bought]],0)</f>
        <v>5</v>
      </c>
      <c r="Q977" s="3">
        <f>IF(Sales[[#This Row],[Sales Month]]=MAX(Sales[Sales Month]),Sales[[#This Row],[Upsell $ Per Non-Paying User]]*Sales[[#This Row],[Non-Paying Users]],0)</f>
        <v>135</v>
      </c>
      <c r="R977" s="3" t="str" cm="1">
        <f t="array" ref="R977" xml:space="preserve"> _xlfn.IFS(Sales[[#This Row],[Current Upsell $]]=0," ",Sales[[#This Row],[Current Upsell $]]&gt;=400,"high",Sales[[#This Row],[Current Upsell $]]&gt;=100,"medium",Sales[[#This Row],[Current Upsell $]]&lt;100,"low")</f>
        <v>medium</v>
      </c>
      <c r="S977" s="3" t="str">
        <f xml:space="preserve"> IF(Sales[[#This Row],[Current Upsell $]]&gt;0,_xlfn.CONCAT(Sales[[#This Row],[Subscription Type]],"  ",Sales[[#This Row],[Upsell Priority]],"  ",TEXT(Sales[[#This Row],[Current Upsell $]],"$#"))," ")</f>
        <v>Premium  medium  $135</v>
      </c>
      <c r="T977" s="3"/>
      <c r="U977" s="1"/>
    </row>
    <row r="978" spans="1:21" x14ac:dyDescent="0.3">
      <c r="A978">
        <v>100088</v>
      </c>
      <c r="B978" t="s">
        <v>3</v>
      </c>
      <c r="F978" s="3">
        <v>0</v>
      </c>
      <c r="G978" s="3">
        <v>18</v>
      </c>
      <c r="H978" s="1">
        <v>44044</v>
      </c>
      <c r="I978" s="1">
        <v>44317</v>
      </c>
      <c r="J978">
        <v>9</v>
      </c>
      <c r="K978">
        <v>1</v>
      </c>
      <c r="L978" s="1">
        <v>44044</v>
      </c>
      <c r="M978" s="3">
        <f>IF(Sales[[#This Row],[Sales Amount]] = 0, 0,N978 / F978)</f>
        <v>0</v>
      </c>
      <c r="N978" s="3">
        <v>0</v>
      </c>
      <c r="O978" s="3" t="str" cm="1">
        <f t="array" ref="O978" xml:space="preserve"> _xlfn.SWITCH(Sales[[#This Row],[Subscription Type]],"Basic", "10",,"Premium","10","Business","25","Enterprise","27")</f>
        <v>10</v>
      </c>
      <c r="P978" s="3">
        <f xml:space="preserve"> IF(Sales[[#This Row],[Number of Users]]-Sales[[#This Row],[Licenses Bought]] &gt; 0,Sales[[#This Row],[Number of Users]]-Sales[[#This Row],[Licenses Bought]],0)</f>
        <v>18</v>
      </c>
      <c r="Q978" s="3">
        <f>IF(Sales[[#This Row],[Sales Month]]=MAX(Sales[Sales Month]),Sales[[#This Row],[Upsell $ Per Non-Paying User]]*Sales[[#This Row],[Non-Paying Users]],0)</f>
        <v>0</v>
      </c>
      <c r="R978" s="3" t="str" cm="1">
        <f t="array" ref="R978" xml:space="preserve"> _xlfn.IFS(Sales[[#This Row],[Current Upsell $]]=0," ",Sales[[#This Row],[Current Upsell $]]&gt;=400,"high",Sales[[#This Row],[Current Upsell $]]&gt;=100,"medium",Sales[[#This Row],[Current Upsell $]]&lt;100,"low")</f>
        <v xml:space="preserve"> </v>
      </c>
      <c r="S978" s="3" t="str">
        <f xml:space="preserve"> IF(Sales[[#This Row],[Current Upsell $]]&gt;0,_xlfn.CONCAT(Sales[[#This Row],[Subscription Type]],"  ",Sales[[#This Row],[Upsell Priority]],"  ",TEXT(Sales[[#This Row],[Current Upsell $]],"$#"))," ")</f>
        <v xml:space="preserve"> </v>
      </c>
      <c r="T978" s="3"/>
      <c r="U978" s="1"/>
    </row>
    <row r="979" spans="1:21" x14ac:dyDescent="0.3">
      <c r="A979">
        <v>100088</v>
      </c>
      <c r="B979" t="s">
        <v>3</v>
      </c>
      <c r="F979" s="3">
        <v>0</v>
      </c>
      <c r="G979" s="3">
        <v>19</v>
      </c>
      <c r="H979" s="1">
        <v>44044</v>
      </c>
      <c r="I979" s="1">
        <v>44317</v>
      </c>
      <c r="J979">
        <v>9</v>
      </c>
      <c r="K979">
        <v>1</v>
      </c>
      <c r="L979" s="1">
        <v>44075</v>
      </c>
      <c r="M979" s="3">
        <f>IF(Sales[[#This Row],[Sales Amount]] = 0, 0,N979 / F979)</f>
        <v>0</v>
      </c>
      <c r="N979" s="3">
        <v>0</v>
      </c>
      <c r="O979" s="3" t="str" cm="1">
        <f t="array" ref="O979" xml:space="preserve"> _xlfn.SWITCH(Sales[[#This Row],[Subscription Type]],"Basic", "10",,"Premium","10","Business","25","Enterprise","27")</f>
        <v>10</v>
      </c>
      <c r="P979" s="3">
        <f xml:space="preserve"> IF(Sales[[#This Row],[Number of Users]]-Sales[[#This Row],[Licenses Bought]] &gt; 0,Sales[[#This Row],[Number of Users]]-Sales[[#This Row],[Licenses Bought]],0)</f>
        <v>19</v>
      </c>
      <c r="Q979" s="3">
        <f>IF(Sales[[#This Row],[Sales Month]]=MAX(Sales[Sales Month]),Sales[[#This Row],[Upsell $ Per Non-Paying User]]*Sales[[#This Row],[Non-Paying Users]],0)</f>
        <v>0</v>
      </c>
      <c r="R979" s="3" t="str" cm="1">
        <f t="array" ref="R979" xml:space="preserve"> _xlfn.IFS(Sales[[#This Row],[Current Upsell $]]=0," ",Sales[[#This Row],[Current Upsell $]]&gt;=400,"high",Sales[[#This Row],[Current Upsell $]]&gt;=100,"medium",Sales[[#This Row],[Current Upsell $]]&lt;100,"low")</f>
        <v xml:space="preserve"> </v>
      </c>
      <c r="S979" s="3" t="str">
        <f xml:space="preserve"> IF(Sales[[#This Row],[Current Upsell $]]&gt;0,_xlfn.CONCAT(Sales[[#This Row],[Subscription Type]],"  ",Sales[[#This Row],[Upsell Priority]],"  ",TEXT(Sales[[#This Row],[Current Upsell $]],"$#"))," ")</f>
        <v xml:space="preserve"> </v>
      </c>
      <c r="T979" s="3"/>
      <c r="U979" s="1"/>
    </row>
    <row r="980" spans="1:21" x14ac:dyDescent="0.3">
      <c r="A980">
        <v>100088</v>
      </c>
      <c r="B980" t="s">
        <v>3</v>
      </c>
      <c r="F980" s="3">
        <v>0</v>
      </c>
      <c r="G980" s="3">
        <v>18</v>
      </c>
      <c r="H980" s="1">
        <v>44044</v>
      </c>
      <c r="I980" s="1">
        <v>44317</v>
      </c>
      <c r="J980">
        <v>9</v>
      </c>
      <c r="K980">
        <v>1</v>
      </c>
      <c r="L980" s="1">
        <v>44105</v>
      </c>
      <c r="M980" s="3">
        <f>IF(Sales[[#This Row],[Sales Amount]] = 0, 0,N980 / F980)</f>
        <v>0</v>
      </c>
      <c r="N980" s="3">
        <v>0</v>
      </c>
      <c r="O980" s="3" t="str" cm="1">
        <f t="array" ref="O980" xml:space="preserve"> _xlfn.SWITCH(Sales[[#This Row],[Subscription Type]],"Basic", "10",,"Premium","10","Business","25","Enterprise","27")</f>
        <v>10</v>
      </c>
      <c r="P980" s="3">
        <f xml:space="preserve"> IF(Sales[[#This Row],[Number of Users]]-Sales[[#This Row],[Licenses Bought]] &gt; 0,Sales[[#This Row],[Number of Users]]-Sales[[#This Row],[Licenses Bought]],0)</f>
        <v>18</v>
      </c>
      <c r="Q980" s="3">
        <f>IF(Sales[[#This Row],[Sales Month]]=MAX(Sales[Sales Month]),Sales[[#This Row],[Upsell $ Per Non-Paying User]]*Sales[[#This Row],[Non-Paying Users]],0)</f>
        <v>0</v>
      </c>
      <c r="R980" s="3" t="str" cm="1">
        <f t="array" ref="R980" xml:space="preserve"> _xlfn.IFS(Sales[[#This Row],[Current Upsell $]]=0," ",Sales[[#This Row],[Current Upsell $]]&gt;=400,"high",Sales[[#This Row],[Current Upsell $]]&gt;=100,"medium",Sales[[#This Row],[Current Upsell $]]&lt;100,"low")</f>
        <v xml:space="preserve"> </v>
      </c>
      <c r="S980" s="3" t="str">
        <f xml:space="preserve"> IF(Sales[[#This Row],[Current Upsell $]]&gt;0,_xlfn.CONCAT(Sales[[#This Row],[Subscription Type]],"  ",Sales[[#This Row],[Upsell Priority]],"  ",TEXT(Sales[[#This Row],[Current Upsell $]],"$#"))," ")</f>
        <v xml:space="preserve"> </v>
      </c>
      <c r="T980" s="3"/>
      <c r="U980" s="1"/>
    </row>
    <row r="981" spans="1:21" x14ac:dyDescent="0.3">
      <c r="A981">
        <v>100088</v>
      </c>
      <c r="B981" t="s">
        <v>3</v>
      </c>
      <c r="F981" s="3">
        <v>0</v>
      </c>
      <c r="G981" s="3">
        <v>15</v>
      </c>
      <c r="H981" s="1">
        <v>44044</v>
      </c>
      <c r="I981" s="1">
        <v>44317</v>
      </c>
      <c r="J981">
        <v>9</v>
      </c>
      <c r="K981">
        <v>1</v>
      </c>
      <c r="L981" s="1">
        <v>44136</v>
      </c>
      <c r="M981" s="3">
        <f>IF(Sales[[#This Row],[Sales Amount]] = 0, 0,N981 / F981)</f>
        <v>0</v>
      </c>
      <c r="N981" s="3">
        <v>0</v>
      </c>
      <c r="O981" s="3" t="str" cm="1">
        <f t="array" ref="O981" xml:space="preserve"> _xlfn.SWITCH(Sales[[#This Row],[Subscription Type]],"Basic", "10",,"Premium","10","Business","25","Enterprise","27")</f>
        <v>10</v>
      </c>
      <c r="P981" s="3">
        <f xml:space="preserve"> IF(Sales[[#This Row],[Number of Users]]-Sales[[#This Row],[Licenses Bought]] &gt; 0,Sales[[#This Row],[Number of Users]]-Sales[[#This Row],[Licenses Bought]],0)</f>
        <v>15</v>
      </c>
      <c r="Q981" s="3">
        <f>IF(Sales[[#This Row],[Sales Month]]=MAX(Sales[Sales Month]),Sales[[#This Row],[Upsell $ Per Non-Paying User]]*Sales[[#This Row],[Non-Paying Users]],0)</f>
        <v>0</v>
      </c>
      <c r="R981" s="3" t="str" cm="1">
        <f t="array" ref="R981" xml:space="preserve"> _xlfn.IFS(Sales[[#This Row],[Current Upsell $]]=0," ",Sales[[#This Row],[Current Upsell $]]&gt;=400,"high",Sales[[#This Row],[Current Upsell $]]&gt;=100,"medium",Sales[[#This Row],[Current Upsell $]]&lt;100,"low")</f>
        <v xml:space="preserve"> </v>
      </c>
      <c r="S981" s="3" t="str">
        <f xml:space="preserve"> IF(Sales[[#This Row],[Current Upsell $]]&gt;0,_xlfn.CONCAT(Sales[[#This Row],[Subscription Type]],"  ",Sales[[#This Row],[Upsell Priority]],"  ",TEXT(Sales[[#This Row],[Current Upsell $]],"$#"))," ")</f>
        <v xml:space="preserve"> </v>
      </c>
      <c r="T981" s="3"/>
      <c r="U981" s="1"/>
    </row>
    <row r="982" spans="1:21" x14ac:dyDescent="0.3">
      <c r="A982">
        <v>100088</v>
      </c>
      <c r="B982" t="s">
        <v>3</v>
      </c>
      <c r="F982" s="3">
        <v>0</v>
      </c>
      <c r="G982" s="3">
        <v>14</v>
      </c>
      <c r="H982" s="1">
        <v>44044</v>
      </c>
      <c r="I982" s="1">
        <v>44317</v>
      </c>
      <c r="J982">
        <v>9</v>
      </c>
      <c r="K982">
        <v>1</v>
      </c>
      <c r="L982" s="1">
        <v>44166</v>
      </c>
      <c r="M982" s="3">
        <f>IF(Sales[[#This Row],[Sales Amount]] = 0, 0,N982 / F982)</f>
        <v>0</v>
      </c>
      <c r="N982" s="3">
        <v>0</v>
      </c>
      <c r="O982" s="3" t="str" cm="1">
        <f t="array" ref="O982" xml:space="preserve"> _xlfn.SWITCH(Sales[[#This Row],[Subscription Type]],"Basic", "10",,"Premium","10","Business","25","Enterprise","27")</f>
        <v>10</v>
      </c>
      <c r="P982" s="3">
        <f xml:space="preserve"> IF(Sales[[#This Row],[Number of Users]]-Sales[[#This Row],[Licenses Bought]] &gt; 0,Sales[[#This Row],[Number of Users]]-Sales[[#This Row],[Licenses Bought]],0)</f>
        <v>14</v>
      </c>
      <c r="Q982" s="3">
        <f>IF(Sales[[#This Row],[Sales Month]]=MAX(Sales[Sales Month]),Sales[[#This Row],[Upsell $ Per Non-Paying User]]*Sales[[#This Row],[Non-Paying Users]],0)</f>
        <v>0</v>
      </c>
      <c r="R982" s="3" t="str" cm="1">
        <f t="array" ref="R982" xml:space="preserve"> _xlfn.IFS(Sales[[#This Row],[Current Upsell $]]=0," ",Sales[[#This Row],[Current Upsell $]]&gt;=400,"high",Sales[[#This Row],[Current Upsell $]]&gt;=100,"medium",Sales[[#This Row],[Current Upsell $]]&lt;100,"low")</f>
        <v xml:space="preserve"> </v>
      </c>
      <c r="S982" s="3" t="str">
        <f xml:space="preserve"> IF(Sales[[#This Row],[Current Upsell $]]&gt;0,_xlfn.CONCAT(Sales[[#This Row],[Subscription Type]],"  ",Sales[[#This Row],[Upsell Priority]],"  ",TEXT(Sales[[#This Row],[Current Upsell $]],"$#"))," ")</f>
        <v xml:space="preserve"> </v>
      </c>
      <c r="T982" s="3"/>
      <c r="U982" s="1"/>
    </row>
    <row r="983" spans="1:21" x14ac:dyDescent="0.3">
      <c r="A983">
        <v>100088</v>
      </c>
      <c r="B983" t="s">
        <v>3</v>
      </c>
      <c r="F983" s="3">
        <v>0</v>
      </c>
      <c r="G983" s="3">
        <v>17</v>
      </c>
      <c r="H983" s="1">
        <v>44044</v>
      </c>
      <c r="I983" s="1">
        <v>44317</v>
      </c>
      <c r="J983">
        <v>9</v>
      </c>
      <c r="K983">
        <v>1</v>
      </c>
      <c r="L983" s="1">
        <v>44197</v>
      </c>
      <c r="M983" s="3">
        <f>IF(Sales[[#This Row],[Sales Amount]] = 0, 0,N983 / F983)</f>
        <v>0</v>
      </c>
      <c r="N983" s="3">
        <v>0</v>
      </c>
      <c r="O983" s="3" t="str" cm="1">
        <f t="array" ref="O983" xml:space="preserve"> _xlfn.SWITCH(Sales[[#This Row],[Subscription Type]],"Basic", "10",,"Premium","10","Business","25","Enterprise","27")</f>
        <v>10</v>
      </c>
      <c r="P983" s="3">
        <f xml:space="preserve"> IF(Sales[[#This Row],[Number of Users]]-Sales[[#This Row],[Licenses Bought]] &gt; 0,Sales[[#This Row],[Number of Users]]-Sales[[#This Row],[Licenses Bought]],0)</f>
        <v>17</v>
      </c>
      <c r="Q983" s="3">
        <f>IF(Sales[[#This Row],[Sales Month]]=MAX(Sales[Sales Month]),Sales[[#This Row],[Upsell $ Per Non-Paying User]]*Sales[[#This Row],[Non-Paying Users]],0)</f>
        <v>0</v>
      </c>
      <c r="R983" s="3" t="str" cm="1">
        <f t="array" ref="R983" xml:space="preserve"> _xlfn.IFS(Sales[[#This Row],[Current Upsell $]]=0," ",Sales[[#This Row],[Current Upsell $]]&gt;=400,"high",Sales[[#This Row],[Current Upsell $]]&gt;=100,"medium",Sales[[#This Row],[Current Upsell $]]&lt;100,"low")</f>
        <v xml:space="preserve"> </v>
      </c>
      <c r="S983" s="3" t="str">
        <f xml:space="preserve"> IF(Sales[[#This Row],[Current Upsell $]]&gt;0,_xlfn.CONCAT(Sales[[#This Row],[Subscription Type]],"  ",Sales[[#This Row],[Upsell Priority]],"  ",TEXT(Sales[[#This Row],[Current Upsell $]],"$#"))," ")</f>
        <v xml:space="preserve"> </v>
      </c>
      <c r="T983" s="3"/>
      <c r="U983" s="1"/>
    </row>
    <row r="984" spans="1:21" x14ac:dyDescent="0.3">
      <c r="A984">
        <v>100088</v>
      </c>
      <c r="B984" t="s">
        <v>3</v>
      </c>
      <c r="F984" s="3">
        <v>0</v>
      </c>
      <c r="G984" s="3">
        <v>17</v>
      </c>
      <c r="H984" s="1">
        <v>44044</v>
      </c>
      <c r="I984" s="1">
        <v>44317</v>
      </c>
      <c r="J984">
        <v>9</v>
      </c>
      <c r="K984">
        <v>1</v>
      </c>
      <c r="L984" s="1">
        <v>44228</v>
      </c>
      <c r="M984" s="3">
        <f>IF(Sales[[#This Row],[Sales Amount]] = 0, 0,N984 / F984)</f>
        <v>0</v>
      </c>
      <c r="N984" s="3">
        <v>0</v>
      </c>
      <c r="O984" s="3" t="str" cm="1">
        <f t="array" ref="O984" xml:space="preserve"> _xlfn.SWITCH(Sales[[#This Row],[Subscription Type]],"Basic", "10",,"Premium","10","Business","25","Enterprise","27")</f>
        <v>10</v>
      </c>
      <c r="P984" s="3">
        <f xml:space="preserve"> IF(Sales[[#This Row],[Number of Users]]-Sales[[#This Row],[Licenses Bought]] &gt; 0,Sales[[#This Row],[Number of Users]]-Sales[[#This Row],[Licenses Bought]],0)</f>
        <v>17</v>
      </c>
      <c r="Q984" s="3">
        <f>IF(Sales[[#This Row],[Sales Month]]=MAX(Sales[Sales Month]),Sales[[#This Row],[Upsell $ Per Non-Paying User]]*Sales[[#This Row],[Non-Paying Users]],0)</f>
        <v>0</v>
      </c>
      <c r="R984" s="3" t="str" cm="1">
        <f t="array" ref="R984" xml:space="preserve"> _xlfn.IFS(Sales[[#This Row],[Current Upsell $]]=0," ",Sales[[#This Row],[Current Upsell $]]&gt;=400,"high",Sales[[#This Row],[Current Upsell $]]&gt;=100,"medium",Sales[[#This Row],[Current Upsell $]]&lt;100,"low")</f>
        <v xml:space="preserve"> </v>
      </c>
      <c r="S984" s="3" t="str">
        <f xml:space="preserve"> IF(Sales[[#This Row],[Current Upsell $]]&gt;0,_xlfn.CONCAT(Sales[[#This Row],[Subscription Type]],"  ",Sales[[#This Row],[Upsell Priority]],"  ",TEXT(Sales[[#This Row],[Current Upsell $]],"$#"))," ")</f>
        <v xml:space="preserve"> </v>
      </c>
      <c r="T984" s="3"/>
      <c r="U984" s="1"/>
    </row>
    <row r="985" spans="1:21" x14ac:dyDescent="0.3">
      <c r="A985">
        <v>100088</v>
      </c>
      <c r="B985" t="s">
        <v>3</v>
      </c>
      <c r="F985" s="3">
        <v>0</v>
      </c>
      <c r="G985" s="3">
        <v>19</v>
      </c>
      <c r="H985" s="1">
        <v>44044</v>
      </c>
      <c r="I985" s="1">
        <v>44317</v>
      </c>
      <c r="J985">
        <v>9</v>
      </c>
      <c r="K985">
        <v>1</v>
      </c>
      <c r="L985" s="1">
        <v>44256</v>
      </c>
      <c r="M985" s="3">
        <f>IF(Sales[[#This Row],[Sales Amount]] = 0, 0,N985 / F985)</f>
        <v>0</v>
      </c>
      <c r="N985" s="3">
        <v>0</v>
      </c>
      <c r="O985" s="3" t="str" cm="1">
        <f t="array" ref="O985" xml:space="preserve"> _xlfn.SWITCH(Sales[[#This Row],[Subscription Type]],"Basic", "10",,"Premium","10","Business","25","Enterprise","27")</f>
        <v>10</v>
      </c>
      <c r="P985" s="3">
        <f xml:space="preserve"> IF(Sales[[#This Row],[Number of Users]]-Sales[[#This Row],[Licenses Bought]] &gt; 0,Sales[[#This Row],[Number of Users]]-Sales[[#This Row],[Licenses Bought]],0)</f>
        <v>19</v>
      </c>
      <c r="Q985" s="3">
        <f>IF(Sales[[#This Row],[Sales Month]]=MAX(Sales[Sales Month]),Sales[[#This Row],[Upsell $ Per Non-Paying User]]*Sales[[#This Row],[Non-Paying Users]],0)</f>
        <v>0</v>
      </c>
      <c r="R985" s="3" t="str" cm="1">
        <f t="array" ref="R985" xml:space="preserve"> _xlfn.IFS(Sales[[#This Row],[Current Upsell $]]=0," ",Sales[[#This Row],[Current Upsell $]]&gt;=400,"high",Sales[[#This Row],[Current Upsell $]]&gt;=100,"medium",Sales[[#This Row],[Current Upsell $]]&lt;100,"low")</f>
        <v xml:space="preserve"> </v>
      </c>
      <c r="S985" s="3" t="str">
        <f xml:space="preserve"> IF(Sales[[#This Row],[Current Upsell $]]&gt;0,_xlfn.CONCAT(Sales[[#This Row],[Subscription Type]],"  ",Sales[[#This Row],[Upsell Priority]],"  ",TEXT(Sales[[#This Row],[Current Upsell $]],"$#"))," ")</f>
        <v xml:space="preserve"> </v>
      </c>
      <c r="T985" s="3"/>
      <c r="U985" s="1"/>
    </row>
    <row r="986" spans="1:21" x14ac:dyDescent="0.3">
      <c r="A986">
        <v>100088</v>
      </c>
      <c r="B986" t="s">
        <v>3</v>
      </c>
      <c r="F986" s="3">
        <v>0</v>
      </c>
      <c r="G986" s="3">
        <v>18</v>
      </c>
      <c r="H986" s="1">
        <v>44044</v>
      </c>
      <c r="I986" s="1">
        <v>44317</v>
      </c>
      <c r="J986">
        <v>9</v>
      </c>
      <c r="K986">
        <v>1</v>
      </c>
      <c r="L986" s="1">
        <v>44287</v>
      </c>
      <c r="M986" s="3">
        <f>IF(Sales[[#This Row],[Sales Amount]] = 0, 0,N986 / F986)</f>
        <v>0</v>
      </c>
      <c r="N986" s="3">
        <v>0</v>
      </c>
      <c r="O986" s="3" t="str" cm="1">
        <f t="array" ref="O986" xml:space="preserve"> _xlfn.SWITCH(Sales[[#This Row],[Subscription Type]],"Basic", "10",,"Premium","10","Business","25","Enterprise","27")</f>
        <v>10</v>
      </c>
      <c r="P986" s="3">
        <f xml:space="preserve"> IF(Sales[[#This Row],[Number of Users]]-Sales[[#This Row],[Licenses Bought]] &gt; 0,Sales[[#This Row],[Number of Users]]-Sales[[#This Row],[Licenses Bought]],0)</f>
        <v>18</v>
      </c>
      <c r="Q986" s="3">
        <f>IF(Sales[[#This Row],[Sales Month]]=MAX(Sales[Sales Month]),Sales[[#This Row],[Upsell $ Per Non-Paying User]]*Sales[[#This Row],[Non-Paying Users]],0)</f>
        <v>0</v>
      </c>
      <c r="R986" s="3" t="str" cm="1">
        <f t="array" ref="R986" xml:space="preserve"> _xlfn.IFS(Sales[[#This Row],[Current Upsell $]]=0," ",Sales[[#This Row],[Current Upsell $]]&gt;=400,"high",Sales[[#This Row],[Current Upsell $]]&gt;=100,"medium",Sales[[#This Row],[Current Upsell $]]&lt;100,"low")</f>
        <v xml:space="preserve"> </v>
      </c>
      <c r="S986" s="3" t="str">
        <f xml:space="preserve"> IF(Sales[[#This Row],[Current Upsell $]]&gt;0,_xlfn.CONCAT(Sales[[#This Row],[Subscription Type]],"  ",Sales[[#This Row],[Upsell Priority]],"  ",TEXT(Sales[[#This Row],[Current Upsell $]],"$#"))," ")</f>
        <v xml:space="preserve"> </v>
      </c>
      <c r="T986" s="3"/>
      <c r="U986" s="1"/>
    </row>
    <row r="987" spans="1:21" x14ac:dyDescent="0.3">
      <c r="A987">
        <v>100088</v>
      </c>
      <c r="B987" t="s">
        <v>3</v>
      </c>
      <c r="F987" s="3">
        <v>0</v>
      </c>
      <c r="G987" s="3">
        <v>19</v>
      </c>
      <c r="H987" s="1">
        <v>44044</v>
      </c>
      <c r="I987" s="1">
        <v>44317</v>
      </c>
      <c r="J987">
        <v>9</v>
      </c>
      <c r="K987">
        <v>1</v>
      </c>
      <c r="L987" s="1">
        <v>44317</v>
      </c>
      <c r="M987" s="3">
        <f>IF(Sales[[#This Row],[Sales Amount]] = 0, 0,N987 / F987)</f>
        <v>0</v>
      </c>
      <c r="N987" s="3">
        <v>0</v>
      </c>
      <c r="O987" s="3" t="str" cm="1">
        <f t="array" ref="O987" xml:space="preserve"> _xlfn.SWITCH(Sales[[#This Row],[Subscription Type]],"Basic", "10",,"Premium","10","Business","25","Enterprise","27")</f>
        <v>10</v>
      </c>
      <c r="P987" s="3">
        <f xml:space="preserve"> IF(Sales[[#This Row],[Number of Users]]-Sales[[#This Row],[Licenses Bought]] &gt; 0,Sales[[#This Row],[Number of Users]]-Sales[[#This Row],[Licenses Bought]],0)</f>
        <v>19</v>
      </c>
      <c r="Q987" s="3">
        <f>IF(Sales[[#This Row],[Sales Month]]=MAX(Sales[Sales Month]),Sales[[#This Row],[Upsell $ Per Non-Paying User]]*Sales[[#This Row],[Non-Paying Users]],0)</f>
        <v>0</v>
      </c>
      <c r="R987" s="3" t="str" cm="1">
        <f t="array" ref="R987" xml:space="preserve"> _xlfn.IFS(Sales[[#This Row],[Current Upsell $]]=0," ",Sales[[#This Row],[Current Upsell $]]&gt;=400,"high",Sales[[#This Row],[Current Upsell $]]&gt;=100,"medium",Sales[[#This Row],[Current Upsell $]]&lt;100,"low")</f>
        <v xml:space="preserve"> </v>
      </c>
      <c r="S987" s="3" t="str">
        <f xml:space="preserve"> IF(Sales[[#This Row],[Current Upsell $]]&gt;0,_xlfn.CONCAT(Sales[[#This Row],[Subscription Type]],"  ",Sales[[#This Row],[Upsell Priority]],"  ",TEXT(Sales[[#This Row],[Current Upsell $]],"$#"))," ")</f>
        <v xml:space="preserve"> </v>
      </c>
      <c r="T987" s="3"/>
      <c r="U987" s="1"/>
    </row>
    <row r="988" spans="1:21" x14ac:dyDescent="0.3">
      <c r="A988">
        <v>100089</v>
      </c>
      <c r="B988" t="s">
        <v>3</v>
      </c>
      <c r="D988" s="1"/>
      <c r="E988" s="1"/>
      <c r="F988" s="3">
        <v>0</v>
      </c>
      <c r="G988" s="3">
        <v>17</v>
      </c>
      <c r="H988" s="1">
        <v>44044</v>
      </c>
      <c r="I988" s="1">
        <v>44378</v>
      </c>
      <c r="J988">
        <v>11</v>
      </c>
      <c r="K988">
        <v>0</v>
      </c>
      <c r="L988" s="1">
        <v>44044</v>
      </c>
      <c r="M988" s="3">
        <f>IF(Sales[[#This Row],[Sales Amount]] = 0, 0,N988 / F988)</f>
        <v>0</v>
      </c>
      <c r="N988" s="3">
        <v>0</v>
      </c>
      <c r="O988" s="3" t="str" cm="1">
        <f t="array" ref="O988" xml:space="preserve"> _xlfn.SWITCH(Sales[[#This Row],[Subscription Type]],"Basic", "10",,"Premium","10","Business","25","Enterprise","27")</f>
        <v>10</v>
      </c>
      <c r="P988" s="3">
        <f xml:space="preserve"> IF(Sales[[#This Row],[Number of Users]]-Sales[[#This Row],[Licenses Bought]] &gt; 0,Sales[[#This Row],[Number of Users]]-Sales[[#This Row],[Licenses Bought]],0)</f>
        <v>17</v>
      </c>
      <c r="Q988" s="3">
        <f>IF(Sales[[#This Row],[Sales Month]]=MAX(Sales[Sales Month]),Sales[[#This Row],[Upsell $ Per Non-Paying User]]*Sales[[#This Row],[Non-Paying Users]],0)</f>
        <v>0</v>
      </c>
      <c r="R988" s="3" t="str" cm="1">
        <f t="array" ref="R988" xml:space="preserve"> _xlfn.IFS(Sales[[#This Row],[Current Upsell $]]=0," ",Sales[[#This Row],[Current Upsell $]]&gt;=400,"high",Sales[[#This Row],[Current Upsell $]]&gt;=100,"medium",Sales[[#This Row],[Current Upsell $]]&lt;100,"low")</f>
        <v xml:space="preserve"> </v>
      </c>
      <c r="S988" s="3" t="str">
        <f xml:space="preserve"> IF(Sales[[#This Row],[Current Upsell $]]&gt;0,_xlfn.CONCAT(Sales[[#This Row],[Subscription Type]],"  ",Sales[[#This Row],[Upsell Priority]],"  ",TEXT(Sales[[#This Row],[Current Upsell $]],"$#"))," ")</f>
        <v xml:space="preserve"> </v>
      </c>
      <c r="T988" s="3"/>
      <c r="U988" s="1"/>
    </row>
    <row r="989" spans="1:21" x14ac:dyDescent="0.3">
      <c r="A989">
        <v>100089</v>
      </c>
      <c r="B989" t="s">
        <v>0</v>
      </c>
      <c r="D989" s="1"/>
      <c r="E989" s="1"/>
      <c r="F989" s="3">
        <v>8</v>
      </c>
      <c r="G989" s="3">
        <v>19</v>
      </c>
      <c r="H989" s="1">
        <v>44044</v>
      </c>
      <c r="I989" s="1">
        <v>44378</v>
      </c>
      <c r="J989">
        <v>11</v>
      </c>
      <c r="K989">
        <v>0</v>
      </c>
      <c r="L989" s="1">
        <v>44075</v>
      </c>
      <c r="M989" s="3">
        <f>IF(Sales[[#This Row],[Sales Amount]] = 0, 0,N989 / F989)</f>
        <v>10</v>
      </c>
      <c r="N989" s="3">
        <v>80</v>
      </c>
      <c r="O989" s="3" t="str" cm="1">
        <f t="array" ref="O989" xml:space="preserve"> _xlfn.SWITCH(Sales[[#This Row],[Subscription Type]],"Basic", "10",,"Premium","10","Business","25","Enterprise","27")</f>
        <v>27</v>
      </c>
      <c r="P989" s="3">
        <f xml:space="preserve"> IF(Sales[[#This Row],[Number of Users]]-Sales[[#This Row],[Licenses Bought]] &gt; 0,Sales[[#This Row],[Number of Users]]-Sales[[#This Row],[Licenses Bought]],0)</f>
        <v>11</v>
      </c>
      <c r="Q989" s="3">
        <f>IF(Sales[[#This Row],[Sales Month]]=MAX(Sales[Sales Month]),Sales[[#This Row],[Upsell $ Per Non-Paying User]]*Sales[[#This Row],[Non-Paying Users]],0)</f>
        <v>0</v>
      </c>
      <c r="R989" s="3" t="str" cm="1">
        <f t="array" ref="R989" xml:space="preserve"> _xlfn.IFS(Sales[[#This Row],[Current Upsell $]]=0," ",Sales[[#This Row],[Current Upsell $]]&gt;=400,"high",Sales[[#This Row],[Current Upsell $]]&gt;=100,"medium",Sales[[#This Row],[Current Upsell $]]&lt;100,"low")</f>
        <v xml:space="preserve"> </v>
      </c>
      <c r="S989" s="3" t="str">
        <f xml:space="preserve"> IF(Sales[[#This Row],[Current Upsell $]]&gt;0,_xlfn.CONCAT(Sales[[#This Row],[Subscription Type]],"  ",Sales[[#This Row],[Upsell Priority]],"  ",TEXT(Sales[[#This Row],[Current Upsell $]],"$#"))," ")</f>
        <v xml:space="preserve"> </v>
      </c>
      <c r="T989" s="3"/>
      <c r="U989" s="1"/>
    </row>
    <row r="990" spans="1:21" x14ac:dyDescent="0.3">
      <c r="A990">
        <v>100089</v>
      </c>
      <c r="B990" t="s">
        <v>0</v>
      </c>
      <c r="D990" s="1"/>
      <c r="E990" s="1"/>
      <c r="F990" s="3">
        <v>10</v>
      </c>
      <c r="G990" s="3">
        <v>18</v>
      </c>
      <c r="H990" s="1">
        <v>44044</v>
      </c>
      <c r="I990" s="1">
        <v>44378</v>
      </c>
      <c r="J990">
        <v>11</v>
      </c>
      <c r="K990">
        <v>0</v>
      </c>
      <c r="L990" s="1">
        <v>44105</v>
      </c>
      <c r="M990" s="3">
        <f>IF(Sales[[#This Row],[Sales Amount]] = 0, 0,N990 / F990)</f>
        <v>10</v>
      </c>
      <c r="N990" s="3">
        <v>100</v>
      </c>
      <c r="O990" s="3" t="str" cm="1">
        <f t="array" ref="O990" xml:space="preserve"> _xlfn.SWITCH(Sales[[#This Row],[Subscription Type]],"Basic", "10",,"Premium","10","Business","25","Enterprise","27")</f>
        <v>27</v>
      </c>
      <c r="P990" s="3">
        <f xml:space="preserve"> IF(Sales[[#This Row],[Number of Users]]-Sales[[#This Row],[Licenses Bought]] &gt; 0,Sales[[#This Row],[Number of Users]]-Sales[[#This Row],[Licenses Bought]],0)</f>
        <v>8</v>
      </c>
      <c r="Q990" s="3">
        <f>IF(Sales[[#This Row],[Sales Month]]=MAX(Sales[Sales Month]),Sales[[#This Row],[Upsell $ Per Non-Paying User]]*Sales[[#This Row],[Non-Paying Users]],0)</f>
        <v>0</v>
      </c>
      <c r="R990" s="3" t="str" cm="1">
        <f t="array" ref="R990" xml:space="preserve"> _xlfn.IFS(Sales[[#This Row],[Current Upsell $]]=0," ",Sales[[#This Row],[Current Upsell $]]&gt;=400,"high",Sales[[#This Row],[Current Upsell $]]&gt;=100,"medium",Sales[[#This Row],[Current Upsell $]]&lt;100,"low")</f>
        <v xml:space="preserve"> </v>
      </c>
      <c r="S990" s="3" t="str">
        <f xml:space="preserve"> IF(Sales[[#This Row],[Current Upsell $]]&gt;0,_xlfn.CONCAT(Sales[[#This Row],[Subscription Type]],"  ",Sales[[#This Row],[Upsell Priority]],"  ",TEXT(Sales[[#This Row],[Current Upsell $]],"$#"))," ")</f>
        <v xml:space="preserve"> </v>
      </c>
      <c r="T990" s="3"/>
      <c r="U990" s="1"/>
    </row>
    <row r="991" spans="1:21" x14ac:dyDescent="0.3">
      <c r="A991">
        <v>100089</v>
      </c>
      <c r="B991" t="s">
        <v>0</v>
      </c>
      <c r="D991" s="1"/>
      <c r="E991" s="1"/>
      <c r="F991" s="3">
        <v>14</v>
      </c>
      <c r="G991" s="3">
        <v>16</v>
      </c>
      <c r="H991" s="1">
        <v>44044</v>
      </c>
      <c r="I991" s="1">
        <v>44378</v>
      </c>
      <c r="J991">
        <v>11</v>
      </c>
      <c r="K991">
        <v>0</v>
      </c>
      <c r="L991" s="1">
        <v>44136</v>
      </c>
      <c r="M991" s="3">
        <f>IF(Sales[[#This Row],[Sales Amount]] = 0, 0,N991 / F991)</f>
        <v>10</v>
      </c>
      <c r="N991" s="3">
        <v>140</v>
      </c>
      <c r="O991" s="3" t="str" cm="1">
        <f t="array" ref="O991" xml:space="preserve"> _xlfn.SWITCH(Sales[[#This Row],[Subscription Type]],"Basic", "10",,"Premium","10","Business","25","Enterprise","27")</f>
        <v>27</v>
      </c>
      <c r="P991" s="3">
        <f xml:space="preserve"> IF(Sales[[#This Row],[Number of Users]]-Sales[[#This Row],[Licenses Bought]] &gt; 0,Sales[[#This Row],[Number of Users]]-Sales[[#This Row],[Licenses Bought]],0)</f>
        <v>2</v>
      </c>
      <c r="Q991" s="3">
        <f>IF(Sales[[#This Row],[Sales Month]]=MAX(Sales[Sales Month]),Sales[[#This Row],[Upsell $ Per Non-Paying User]]*Sales[[#This Row],[Non-Paying Users]],0)</f>
        <v>0</v>
      </c>
      <c r="R991" s="3" t="str" cm="1">
        <f t="array" ref="R991" xml:space="preserve"> _xlfn.IFS(Sales[[#This Row],[Current Upsell $]]=0," ",Sales[[#This Row],[Current Upsell $]]&gt;=400,"high",Sales[[#This Row],[Current Upsell $]]&gt;=100,"medium",Sales[[#This Row],[Current Upsell $]]&lt;100,"low")</f>
        <v xml:space="preserve"> </v>
      </c>
      <c r="S991" s="3" t="str">
        <f xml:space="preserve"> IF(Sales[[#This Row],[Current Upsell $]]&gt;0,_xlfn.CONCAT(Sales[[#This Row],[Subscription Type]],"  ",Sales[[#This Row],[Upsell Priority]],"  ",TEXT(Sales[[#This Row],[Current Upsell $]],"$#"))," ")</f>
        <v xml:space="preserve"> </v>
      </c>
      <c r="T991" s="3"/>
      <c r="U991" s="1"/>
    </row>
    <row r="992" spans="1:21" x14ac:dyDescent="0.3">
      <c r="A992">
        <v>100089</v>
      </c>
      <c r="B992" t="s">
        <v>0</v>
      </c>
      <c r="D992" s="1"/>
      <c r="E992" s="1"/>
      <c r="F992" s="3">
        <v>14</v>
      </c>
      <c r="G992" s="3">
        <v>16</v>
      </c>
      <c r="H992" s="1">
        <v>44044</v>
      </c>
      <c r="I992" s="1">
        <v>44378</v>
      </c>
      <c r="J992">
        <v>11</v>
      </c>
      <c r="K992">
        <v>0</v>
      </c>
      <c r="L992" s="1">
        <v>44166</v>
      </c>
      <c r="M992" s="3">
        <f>IF(Sales[[#This Row],[Sales Amount]] = 0, 0,N992 / F992)</f>
        <v>10</v>
      </c>
      <c r="N992" s="3">
        <v>140</v>
      </c>
      <c r="O992" s="3" t="str" cm="1">
        <f t="array" ref="O992" xml:space="preserve"> _xlfn.SWITCH(Sales[[#This Row],[Subscription Type]],"Basic", "10",,"Premium","10","Business","25","Enterprise","27")</f>
        <v>27</v>
      </c>
      <c r="P992" s="3">
        <f xml:space="preserve"> IF(Sales[[#This Row],[Number of Users]]-Sales[[#This Row],[Licenses Bought]] &gt; 0,Sales[[#This Row],[Number of Users]]-Sales[[#This Row],[Licenses Bought]],0)</f>
        <v>2</v>
      </c>
      <c r="Q992" s="3">
        <f>IF(Sales[[#This Row],[Sales Month]]=MAX(Sales[Sales Month]),Sales[[#This Row],[Upsell $ Per Non-Paying User]]*Sales[[#This Row],[Non-Paying Users]],0)</f>
        <v>0</v>
      </c>
      <c r="R992" s="3" t="str" cm="1">
        <f t="array" ref="R992" xml:space="preserve"> _xlfn.IFS(Sales[[#This Row],[Current Upsell $]]=0," ",Sales[[#This Row],[Current Upsell $]]&gt;=400,"high",Sales[[#This Row],[Current Upsell $]]&gt;=100,"medium",Sales[[#This Row],[Current Upsell $]]&lt;100,"low")</f>
        <v xml:space="preserve"> </v>
      </c>
      <c r="S992" s="3" t="str">
        <f xml:space="preserve"> IF(Sales[[#This Row],[Current Upsell $]]&gt;0,_xlfn.CONCAT(Sales[[#This Row],[Subscription Type]],"  ",Sales[[#This Row],[Upsell Priority]],"  ",TEXT(Sales[[#This Row],[Current Upsell $]],"$#"))," ")</f>
        <v xml:space="preserve"> </v>
      </c>
      <c r="T992" s="3"/>
      <c r="U992" s="1"/>
    </row>
    <row r="993" spans="1:21" x14ac:dyDescent="0.3">
      <c r="A993">
        <v>100089</v>
      </c>
      <c r="B993" t="s">
        <v>0</v>
      </c>
      <c r="D993" s="1"/>
      <c r="E993" s="1"/>
      <c r="F993" s="3">
        <v>14</v>
      </c>
      <c r="G993" s="3">
        <v>15</v>
      </c>
      <c r="H993" s="1">
        <v>44044</v>
      </c>
      <c r="I993" s="1">
        <v>44378</v>
      </c>
      <c r="J993">
        <v>11</v>
      </c>
      <c r="K993">
        <v>0</v>
      </c>
      <c r="L993" s="1">
        <v>44197</v>
      </c>
      <c r="M993" s="3">
        <f>IF(Sales[[#This Row],[Sales Amount]] = 0, 0,N993 / F993)</f>
        <v>10</v>
      </c>
      <c r="N993" s="3">
        <v>140</v>
      </c>
      <c r="O993" s="3" t="str" cm="1">
        <f t="array" ref="O993" xml:space="preserve"> _xlfn.SWITCH(Sales[[#This Row],[Subscription Type]],"Basic", "10",,"Premium","10","Business","25","Enterprise","27")</f>
        <v>27</v>
      </c>
      <c r="P993" s="3">
        <f xml:space="preserve"> IF(Sales[[#This Row],[Number of Users]]-Sales[[#This Row],[Licenses Bought]] &gt; 0,Sales[[#This Row],[Number of Users]]-Sales[[#This Row],[Licenses Bought]],0)</f>
        <v>1</v>
      </c>
      <c r="Q993" s="3">
        <f>IF(Sales[[#This Row],[Sales Month]]=MAX(Sales[Sales Month]),Sales[[#This Row],[Upsell $ Per Non-Paying User]]*Sales[[#This Row],[Non-Paying Users]],0)</f>
        <v>0</v>
      </c>
      <c r="R993" s="3" t="str" cm="1">
        <f t="array" ref="R993" xml:space="preserve"> _xlfn.IFS(Sales[[#This Row],[Current Upsell $]]=0," ",Sales[[#This Row],[Current Upsell $]]&gt;=400,"high",Sales[[#This Row],[Current Upsell $]]&gt;=100,"medium",Sales[[#This Row],[Current Upsell $]]&lt;100,"low")</f>
        <v xml:space="preserve"> </v>
      </c>
      <c r="S993" s="3" t="str">
        <f xml:space="preserve"> IF(Sales[[#This Row],[Current Upsell $]]&gt;0,_xlfn.CONCAT(Sales[[#This Row],[Subscription Type]],"  ",Sales[[#This Row],[Upsell Priority]],"  ",TEXT(Sales[[#This Row],[Current Upsell $]],"$#"))," ")</f>
        <v xml:space="preserve"> </v>
      </c>
      <c r="T993" s="3"/>
      <c r="U993" s="1"/>
    </row>
    <row r="994" spans="1:21" x14ac:dyDescent="0.3">
      <c r="A994">
        <v>100089</v>
      </c>
      <c r="B994" t="s">
        <v>0</v>
      </c>
      <c r="D994" s="1"/>
      <c r="E994" s="1"/>
      <c r="F994" s="3">
        <v>14</v>
      </c>
      <c r="G994" s="3">
        <v>18</v>
      </c>
      <c r="H994" s="1">
        <v>44044</v>
      </c>
      <c r="I994" s="1">
        <v>44378</v>
      </c>
      <c r="J994">
        <v>11</v>
      </c>
      <c r="K994">
        <v>0</v>
      </c>
      <c r="L994" s="1">
        <v>44228</v>
      </c>
      <c r="M994" s="3">
        <f>IF(Sales[[#This Row],[Sales Amount]] = 0, 0,N994 / F994)</f>
        <v>10</v>
      </c>
      <c r="N994" s="3">
        <v>140</v>
      </c>
      <c r="O994" s="3" t="str" cm="1">
        <f t="array" ref="O994" xml:space="preserve"> _xlfn.SWITCH(Sales[[#This Row],[Subscription Type]],"Basic", "10",,"Premium","10","Business","25","Enterprise","27")</f>
        <v>27</v>
      </c>
      <c r="P994" s="3">
        <f xml:space="preserve"> IF(Sales[[#This Row],[Number of Users]]-Sales[[#This Row],[Licenses Bought]] &gt; 0,Sales[[#This Row],[Number of Users]]-Sales[[#This Row],[Licenses Bought]],0)</f>
        <v>4</v>
      </c>
      <c r="Q994" s="3">
        <f>IF(Sales[[#This Row],[Sales Month]]=MAX(Sales[Sales Month]),Sales[[#This Row],[Upsell $ Per Non-Paying User]]*Sales[[#This Row],[Non-Paying Users]],0)</f>
        <v>0</v>
      </c>
      <c r="R994" s="3" t="str" cm="1">
        <f t="array" ref="R994" xml:space="preserve"> _xlfn.IFS(Sales[[#This Row],[Current Upsell $]]=0," ",Sales[[#This Row],[Current Upsell $]]&gt;=400,"high",Sales[[#This Row],[Current Upsell $]]&gt;=100,"medium",Sales[[#This Row],[Current Upsell $]]&lt;100,"low")</f>
        <v xml:space="preserve"> </v>
      </c>
      <c r="S994" s="3" t="str">
        <f xml:space="preserve"> IF(Sales[[#This Row],[Current Upsell $]]&gt;0,_xlfn.CONCAT(Sales[[#This Row],[Subscription Type]],"  ",Sales[[#This Row],[Upsell Priority]],"  ",TEXT(Sales[[#This Row],[Current Upsell $]],"$#"))," ")</f>
        <v xml:space="preserve"> </v>
      </c>
      <c r="T994" s="3"/>
      <c r="U994" s="1"/>
    </row>
    <row r="995" spans="1:21" x14ac:dyDescent="0.3">
      <c r="A995">
        <v>100089</v>
      </c>
      <c r="B995" t="s">
        <v>0</v>
      </c>
      <c r="D995" s="1"/>
      <c r="E995" s="1"/>
      <c r="F995" s="3">
        <v>14</v>
      </c>
      <c r="G995" s="3">
        <v>16</v>
      </c>
      <c r="H995" s="1">
        <v>44044</v>
      </c>
      <c r="I995" s="1">
        <v>44378</v>
      </c>
      <c r="J995">
        <v>11</v>
      </c>
      <c r="K995">
        <v>0</v>
      </c>
      <c r="L995" s="1">
        <v>44256</v>
      </c>
      <c r="M995" s="3">
        <f>IF(Sales[[#This Row],[Sales Amount]] = 0, 0,N995 / F995)</f>
        <v>10</v>
      </c>
      <c r="N995" s="3">
        <v>140</v>
      </c>
      <c r="O995" s="3" t="str" cm="1">
        <f t="array" ref="O995" xml:space="preserve"> _xlfn.SWITCH(Sales[[#This Row],[Subscription Type]],"Basic", "10",,"Premium","10","Business","25","Enterprise","27")</f>
        <v>27</v>
      </c>
      <c r="P995" s="3">
        <f xml:space="preserve"> IF(Sales[[#This Row],[Number of Users]]-Sales[[#This Row],[Licenses Bought]] &gt; 0,Sales[[#This Row],[Number of Users]]-Sales[[#This Row],[Licenses Bought]],0)</f>
        <v>2</v>
      </c>
      <c r="Q995" s="3">
        <f>IF(Sales[[#This Row],[Sales Month]]=MAX(Sales[Sales Month]),Sales[[#This Row],[Upsell $ Per Non-Paying User]]*Sales[[#This Row],[Non-Paying Users]],0)</f>
        <v>0</v>
      </c>
      <c r="R995" s="3" t="str" cm="1">
        <f t="array" ref="R995" xml:space="preserve"> _xlfn.IFS(Sales[[#This Row],[Current Upsell $]]=0," ",Sales[[#This Row],[Current Upsell $]]&gt;=400,"high",Sales[[#This Row],[Current Upsell $]]&gt;=100,"medium",Sales[[#This Row],[Current Upsell $]]&lt;100,"low")</f>
        <v xml:space="preserve"> </v>
      </c>
      <c r="S995" s="3" t="str">
        <f xml:space="preserve"> IF(Sales[[#This Row],[Current Upsell $]]&gt;0,_xlfn.CONCAT(Sales[[#This Row],[Subscription Type]],"  ",Sales[[#This Row],[Upsell Priority]],"  ",TEXT(Sales[[#This Row],[Current Upsell $]],"$#"))," ")</f>
        <v xml:space="preserve"> </v>
      </c>
      <c r="T995" s="3"/>
      <c r="U995" s="1"/>
    </row>
    <row r="996" spans="1:21" x14ac:dyDescent="0.3">
      <c r="A996">
        <v>100089</v>
      </c>
      <c r="B996" t="s">
        <v>0</v>
      </c>
      <c r="D996" s="1"/>
      <c r="E996" s="1"/>
      <c r="F996" s="3">
        <v>14</v>
      </c>
      <c r="G996" s="3">
        <v>18</v>
      </c>
      <c r="H996" s="1">
        <v>44044</v>
      </c>
      <c r="I996" s="1">
        <v>44378</v>
      </c>
      <c r="J996">
        <v>11</v>
      </c>
      <c r="K996">
        <v>0</v>
      </c>
      <c r="L996" s="1">
        <v>44287</v>
      </c>
      <c r="M996" s="3">
        <f>IF(Sales[[#This Row],[Sales Amount]] = 0, 0,N996 / F996)</f>
        <v>10</v>
      </c>
      <c r="N996" s="3">
        <v>140</v>
      </c>
      <c r="O996" s="3" t="str" cm="1">
        <f t="array" ref="O996" xml:space="preserve"> _xlfn.SWITCH(Sales[[#This Row],[Subscription Type]],"Basic", "10",,"Premium","10","Business","25","Enterprise","27")</f>
        <v>27</v>
      </c>
      <c r="P996" s="3">
        <f xml:space="preserve"> IF(Sales[[#This Row],[Number of Users]]-Sales[[#This Row],[Licenses Bought]] &gt; 0,Sales[[#This Row],[Number of Users]]-Sales[[#This Row],[Licenses Bought]],0)</f>
        <v>4</v>
      </c>
      <c r="Q996" s="3">
        <f>IF(Sales[[#This Row],[Sales Month]]=MAX(Sales[Sales Month]),Sales[[#This Row],[Upsell $ Per Non-Paying User]]*Sales[[#This Row],[Non-Paying Users]],0)</f>
        <v>0</v>
      </c>
      <c r="R996" s="3" t="str" cm="1">
        <f t="array" ref="R996" xml:space="preserve"> _xlfn.IFS(Sales[[#This Row],[Current Upsell $]]=0," ",Sales[[#This Row],[Current Upsell $]]&gt;=400,"high",Sales[[#This Row],[Current Upsell $]]&gt;=100,"medium",Sales[[#This Row],[Current Upsell $]]&lt;100,"low")</f>
        <v xml:space="preserve"> </v>
      </c>
      <c r="S996" s="3" t="str">
        <f xml:space="preserve"> IF(Sales[[#This Row],[Current Upsell $]]&gt;0,_xlfn.CONCAT(Sales[[#This Row],[Subscription Type]],"  ",Sales[[#This Row],[Upsell Priority]],"  ",TEXT(Sales[[#This Row],[Current Upsell $]],"$#"))," ")</f>
        <v xml:space="preserve"> </v>
      </c>
      <c r="T996" s="3"/>
      <c r="U996" s="1"/>
    </row>
    <row r="997" spans="1:21" x14ac:dyDescent="0.3">
      <c r="A997">
        <v>100089</v>
      </c>
      <c r="B997" t="s">
        <v>0</v>
      </c>
      <c r="D997" s="1"/>
      <c r="E997" s="1"/>
      <c r="F997" s="3">
        <v>14</v>
      </c>
      <c r="G997" s="3">
        <v>18</v>
      </c>
      <c r="H997" s="1">
        <v>44044</v>
      </c>
      <c r="I997" s="1">
        <v>44378</v>
      </c>
      <c r="J997">
        <v>11</v>
      </c>
      <c r="K997">
        <v>0</v>
      </c>
      <c r="L997" s="1">
        <v>44317</v>
      </c>
      <c r="M997" s="3">
        <f>IF(Sales[[#This Row],[Sales Amount]] = 0, 0,N997 / F997)</f>
        <v>10</v>
      </c>
      <c r="N997" s="3">
        <v>140</v>
      </c>
      <c r="O997" s="3" t="str" cm="1">
        <f t="array" ref="O997" xml:space="preserve"> _xlfn.SWITCH(Sales[[#This Row],[Subscription Type]],"Basic", "10",,"Premium","10","Business","25","Enterprise","27")</f>
        <v>27</v>
      </c>
      <c r="P997" s="3">
        <f xml:space="preserve"> IF(Sales[[#This Row],[Number of Users]]-Sales[[#This Row],[Licenses Bought]] &gt; 0,Sales[[#This Row],[Number of Users]]-Sales[[#This Row],[Licenses Bought]],0)</f>
        <v>4</v>
      </c>
      <c r="Q997" s="3">
        <f>IF(Sales[[#This Row],[Sales Month]]=MAX(Sales[Sales Month]),Sales[[#This Row],[Upsell $ Per Non-Paying User]]*Sales[[#This Row],[Non-Paying Users]],0)</f>
        <v>0</v>
      </c>
      <c r="R997" s="3" t="str" cm="1">
        <f t="array" ref="R997" xml:space="preserve"> _xlfn.IFS(Sales[[#This Row],[Current Upsell $]]=0," ",Sales[[#This Row],[Current Upsell $]]&gt;=400,"high",Sales[[#This Row],[Current Upsell $]]&gt;=100,"medium",Sales[[#This Row],[Current Upsell $]]&lt;100,"low")</f>
        <v xml:space="preserve"> </v>
      </c>
      <c r="S997" s="3" t="str">
        <f xml:space="preserve"> IF(Sales[[#This Row],[Current Upsell $]]&gt;0,_xlfn.CONCAT(Sales[[#This Row],[Subscription Type]],"  ",Sales[[#This Row],[Upsell Priority]],"  ",TEXT(Sales[[#This Row],[Current Upsell $]],"$#"))," ")</f>
        <v xml:space="preserve"> </v>
      </c>
      <c r="T997" s="3"/>
      <c r="U997" s="1"/>
    </row>
    <row r="998" spans="1:21" x14ac:dyDescent="0.3">
      <c r="A998">
        <v>100089</v>
      </c>
      <c r="B998" t="s">
        <v>0</v>
      </c>
      <c r="D998" s="1"/>
      <c r="E998" s="1"/>
      <c r="F998" s="3">
        <v>14</v>
      </c>
      <c r="G998" s="3">
        <v>17</v>
      </c>
      <c r="H998" s="1">
        <v>44044</v>
      </c>
      <c r="I998" s="1">
        <v>44378</v>
      </c>
      <c r="J998">
        <v>11</v>
      </c>
      <c r="K998">
        <v>0</v>
      </c>
      <c r="L998" s="1">
        <v>44348</v>
      </c>
      <c r="M998" s="3">
        <f>IF(Sales[[#This Row],[Sales Amount]] = 0, 0,N998 / F998)</f>
        <v>10</v>
      </c>
      <c r="N998" s="3">
        <v>140</v>
      </c>
      <c r="O998" s="3" t="str" cm="1">
        <f t="array" ref="O998" xml:space="preserve"> _xlfn.SWITCH(Sales[[#This Row],[Subscription Type]],"Basic", "10",,"Premium","10","Business","25","Enterprise","27")</f>
        <v>27</v>
      </c>
      <c r="P998" s="3">
        <f xml:space="preserve"> IF(Sales[[#This Row],[Number of Users]]-Sales[[#This Row],[Licenses Bought]] &gt; 0,Sales[[#This Row],[Number of Users]]-Sales[[#This Row],[Licenses Bought]],0)</f>
        <v>3</v>
      </c>
      <c r="Q998" s="3">
        <f>IF(Sales[[#This Row],[Sales Month]]=MAX(Sales[Sales Month]),Sales[[#This Row],[Upsell $ Per Non-Paying User]]*Sales[[#This Row],[Non-Paying Users]],0)</f>
        <v>81</v>
      </c>
      <c r="R998" s="3" t="str" cm="1">
        <f t="array" ref="R998" xml:space="preserve"> _xlfn.IFS(Sales[[#This Row],[Current Upsell $]]=0," ",Sales[[#This Row],[Current Upsell $]]&gt;=400,"high",Sales[[#This Row],[Current Upsell $]]&gt;=100,"medium",Sales[[#This Row],[Current Upsell $]]&lt;100,"low")</f>
        <v>low</v>
      </c>
      <c r="S998" s="3" t="str">
        <f xml:space="preserve"> IF(Sales[[#This Row],[Current Upsell $]]&gt;0,_xlfn.CONCAT(Sales[[#This Row],[Subscription Type]],"  ",Sales[[#This Row],[Upsell Priority]],"  ",TEXT(Sales[[#This Row],[Current Upsell $]],"$#"))," ")</f>
        <v>Premium  low  $81</v>
      </c>
      <c r="T998" s="3"/>
      <c r="U998" s="1"/>
    </row>
    <row r="999" spans="1:21" x14ac:dyDescent="0.3">
      <c r="A999">
        <v>100090</v>
      </c>
      <c r="B999" t="s">
        <v>3</v>
      </c>
      <c r="F999" s="3">
        <v>0</v>
      </c>
      <c r="G999" s="3">
        <v>12</v>
      </c>
      <c r="H999" s="1">
        <v>44044</v>
      </c>
      <c r="I999" s="1">
        <v>44075</v>
      </c>
      <c r="J999">
        <v>1</v>
      </c>
      <c r="K999">
        <v>9</v>
      </c>
      <c r="L999" s="1">
        <v>44044</v>
      </c>
      <c r="M999" s="3">
        <f>IF(Sales[[#This Row],[Sales Amount]] = 0, 0,N999 / F999)</f>
        <v>0</v>
      </c>
      <c r="N999" s="3">
        <v>0</v>
      </c>
      <c r="O999" s="3" t="str" cm="1">
        <f t="array" ref="O999" xml:space="preserve"> _xlfn.SWITCH(Sales[[#This Row],[Subscription Type]],"Basic", "10",,"Premium","10","Business","25","Enterprise","27")</f>
        <v>10</v>
      </c>
      <c r="P999" s="3">
        <f xml:space="preserve"> IF(Sales[[#This Row],[Number of Users]]-Sales[[#This Row],[Licenses Bought]] &gt; 0,Sales[[#This Row],[Number of Users]]-Sales[[#This Row],[Licenses Bought]],0)</f>
        <v>12</v>
      </c>
      <c r="Q999" s="3">
        <f>IF(Sales[[#This Row],[Sales Month]]=MAX(Sales[Sales Month]),Sales[[#This Row],[Upsell $ Per Non-Paying User]]*Sales[[#This Row],[Non-Paying Users]],0)</f>
        <v>0</v>
      </c>
      <c r="R999" s="3" t="str" cm="1">
        <f t="array" ref="R999" xml:space="preserve"> _xlfn.IFS(Sales[[#This Row],[Current Upsell $]]=0," ",Sales[[#This Row],[Current Upsell $]]&gt;=400,"high",Sales[[#This Row],[Current Upsell $]]&gt;=100,"medium",Sales[[#This Row],[Current Upsell $]]&lt;100,"low")</f>
        <v xml:space="preserve"> </v>
      </c>
      <c r="S999" s="3" t="str">
        <f xml:space="preserve"> IF(Sales[[#This Row],[Current Upsell $]]&gt;0,_xlfn.CONCAT(Sales[[#This Row],[Subscription Type]],"  ",Sales[[#This Row],[Upsell Priority]],"  ",TEXT(Sales[[#This Row],[Current Upsell $]],"$#"))," ")</f>
        <v xml:space="preserve"> </v>
      </c>
      <c r="T999" s="3"/>
      <c r="U999" s="1"/>
    </row>
    <row r="1000" spans="1:21" x14ac:dyDescent="0.3">
      <c r="A1000">
        <v>100090</v>
      </c>
      <c r="B1000" t="s">
        <v>3</v>
      </c>
      <c r="F1000" s="3">
        <v>0</v>
      </c>
      <c r="G1000" s="3">
        <v>9</v>
      </c>
      <c r="H1000" s="1">
        <v>44044</v>
      </c>
      <c r="I1000" s="1">
        <v>44075</v>
      </c>
      <c r="J1000">
        <v>1</v>
      </c>
      <c r="K1000">
        <v>9</v>
      </c>
      <c r="L1000" s="1">
        <v>44075</v>
      </c>
      <c r="M1000" s="3">
        <f>IF(Sales[[#This Row],[Sales Amount]] = 0, 0,N1000 / F1000)</f>
        <v>0</v>
      </c>
      <c r="N1000" s="3">
        <v>0</v>
      </c>
      <c r="O1000" s="3" t="str" cm="1">
        <f t="array" ref="O1000" xml:space="preserve"> _xlfn.SWITCH(Sales[[#This Row],[Subscription Type]],"Basic", "10",,"Premium","10","Business","25","Enterprise","27")</f>
        <v>10</v>
      </c>
      <c r="P1000" s="3">
        <f xml:space="preserve"> IF(Sales[[#This Row],[Number of Users]]-Sales[[#This Row],[Licenses Bought]] &gt; 0,Sales[[#This Row],[Number of Users]]-Sales[[#This Row],[Licenses Bought]],0)</f>
        <v>9</v>
      </c>
      <c r="Q1000" s="3">
        <f>IF(Sales[[#This Row],[Sales Month]]=MAX(Sales[Sales Month]),Sales[[#This Row],[Upsell $ Per Non-Paying User]]*Sales[[#This Row],[Non-Paying Users]],0)</f>
        <v>0</v>
      </c>
      <c r="R1000" s="3" t="str" cm="1">
        <f t="array" ref="R1000" xml:space="preserve"> _xlfn.IFS(Sales[[#This Row],[Current Upsell $]]=0," ",Sales[[#This Row],[Current Upsell $]]&gt;=400,"high",Sales[[#This Row],[Current Upsell $]]&gt;=100,"medium",Sales[[#This Row],[Current Upsell $]]&lt;100,"low")</f>
        <v xml:space="preserve"> </v>
      </c>
      <c r="S1000" s="3" t="str">
        <f xml:space="preserve"> IF(Sales[[#This Row],[Current Upsell $]]&gt;0,_xlfn.CONCAT(Sales[[#This Row],[Subscription Type]],"  ",Sales[[#This Row],[Upsell Priority]],"  ",TEXT(Sales[[#This Row],[Current Upsell $]],"$#"))," ")</f>
        <v xml:space="preserve"> </v>
      </c>
      <c r="T1000" s="3"/>
      <c r="U1000" s="1"/>
    </row>
    <row r="1001" spans="1:21" x14ac:dyDescent="0.3">
      <c r="A1001">
        <v>100091</v>
      </c>
      <c r="B1001" t="s">
        <v>3</v>
      </c>
      <c r="F1001" s="3">
        <v>0</v>
      </c>
      <c r="G1001" s="3">
        <v>8</v>
      </c>
      <c r="H1001" s="1">
        <v>44044</v>
      </c>
      <c r="I1001" s="1">
        <v>44378</v>
      </c>
      <c r="J1001">
        <v>11</v>
      </c>
      <c r="K1001">
        <v>0</v>
      </c>
      <c r="L1001" s="1">
        <v>44044</v>
      </c>
      <c r="M1001" s="3">
        <f>IF(Sales[[#This Row],[Sales Amount]] = 0, 0,N1001 / F1001)</f>
        <v>0</v>
      </c>
      <c r="N1001" s="3">
        <v>0</v>
      </c>
      <c r="O1001" s="3" t="str" cm="1">
        <f t="array" ref="O1001" xml:space="preserve"> _xlfn.SWITCH(Sales[[#This Row],[Subscription Type]],"Basic", "10",,"Premium","10","Business","25","Enterprise","27")</f>
        <v>10</v>
      </c>
      <c r="P1001" s="3">
        <f xml:space="preserve"> IF(Sales[[#This Row],[Number of Users]]-Sales[[#This Row],[Licenses Bought]] &gt; 0,Sales[[#This Row],[Number of Users]]-Sales[[#This Row],[Licenses Bought]],0)</f>
        <v>8</v>
      </c>
      <c r="Q1001" s="3">
        <f>IF(Sales[[#This Row],[Sales Month]]=MAX(Sales[Sales Month]),Sales[[#This Row],[Upsell $ Per Non-Paying User]]*Sales[[#This Row],[Non-Paying Users]],0)</f>
        <v>0</v>
      </c>
      <c r="R1001" s="3" t="str" cm="1">
        <f t="array" ref="R1001" xml:space="preserve"> _xlfn.IFS(Sales[[#This Row],[Current Upsell $]]=0," ",Sales[[#This Row],[Current Upsell $]]&gt;=400,"high",Sales[[#This Row],[Current Upsell $]]&gt;=100,"medium",Sales[[#This Row],[Current Upsell $]]&lt;100,"low")</f>
        <v xml:space="preserve"> </v>
      </c>
      <c r="S1001" s="3" t="str">
        <f xml:space="preserve"> IF(Sales[[#This Row],[Current Upsell $]]&gt;0,_xlfn.CONCAT(Sales[[#This Row],[Subscription Type]],"  ",Sales[[#This Row],[Upsell Priority]],"  ",TEXT(Sales[[#This Row],[Current Upsell $]],"$#"))," ")</f>
        <v xml:space="preserve"> </v>
      </c>
      <c r="T1001" s="3"/>
      <c r="U1001" s="1"/>
    </row>
    <row r="1002" spans="1:21" x14ac:dyDescent="0.3">
      <c r="A1002">
        <v>100091</v>
      </c>
      <c r="B1002" t="s">
        <v>3</v>
      </c>
      <c r="F1002" s="3">
        <v>0</v>
      </c>
      <c r="G1002" s="3">
        <v>10</v>
      </c>
      <c r="H1002" s="1">
        <v>44044</v>
      </c>
      <c r="I1002" s="1">
        <v>44378</v>
      </c>
      <c r="J1002">
        <v>11</v>
      </c>
      <c r="K1002">
        <v>0</v>
      </c>
      <c r="L1002" s="1">
        <v>44075</v>
      </c>
      <c r="M1002" s="3">
        <f>IF(Sales[[#This Row],[Sales Amount]] = 0, 0,N1002 / F1002)</f>
        <v>0</v>
      </c>
      <c r="N1002" s="3">
        <v>0</v>
      </c>
      <c r="O1002" s="3" t="str" cm="1">
        <f t="array" ref="O1002" xml:space="preserve"> _xlfn.SWITCH(Sales[[#This Row],[Subscription Type]],"Basic", "10",,"Premium","10","Business","25","Enterprise","27")</f>
        <v>10</v>
      </c>
      <c r="P1002" s="3">
        <f xml:space="preserve"> IF(Sales[[#This Row],[Number of Users]]-Sales[[#This Row],[Licenses Bought]] &gt; 0,Sales[[#This Row],[Number of Users]]-Sales[[#This Row],[Licenses Bought]],0)</f>
        <v>10</v>
      </c>
      <c r="Q1002" s="3">
        <f>IF(Sales[[#This Row],[Sales Month]]=MAX(Sales[Sales Month]),Sales[[#This Row],[Upsell $ Per Non-Paying User]]*Sales[[#This Row],[Non-Paying Users]],0)</f>
        <v>0</v>
      </c>
      <c r="R1002" s="3" t="str" cm="1">
        <f t="array" ref="R1002" xml:space="preserve"> _xlfn.IFS(Sales[[#This Row],[Current Upsell $]]=0," ",Sales[[#This Row],[Current Upsell $]]&gt;=400,"high",Sales[[#This Row],[Current Upsell $]]&gt;=100,"medium",Sales[[#This Row],[Current Upsell $]]&lt;100,"low")</f>
        <v xml:space="preserve"> </v>
      </c>
      <c r="S1002" s="3" t="str">
        <f xml:space="preserve"> IF(Sales[[#This Row],[Current Upsell $]]&gt;0,_xlfn.CONCAT(Sales[[#This Row],[Subscription Type]],"  ",Sales[[#This Row],[Upsell Priority]],"  ",TEXT(Sales[[#This Row],[Current Upsell $]],"$#"))," ")</f>
        <v xml:space="preserve"> </v>
      </c>
      <c r="T1002" s="3"/>
      <c r="U1002" s="1"/>
    </row>
    <row r="1003" spans="1:21" x14ac:dyDescent="0.3">
      <c r="A1003">
        <v>100091</v>
      </c>
      <c r="B1003" t="s">
        <v>3</v>
      </c>
      <c r="F1003" s="3">
        <v>0</v>
      </c>
      <c r="G1003" s="3">
        <v>10</v>
      </c>
      <c r="H1003" s="1">
        <v>44044</v>
      </c>
      <c r="I1003" s="1">
        <v>44378</v>
      </c>
      <c r="J1003">
        <v>11</v>
      </c>
      <c r="K1003">
        <v>0</v>
      </c>
      <c r="L1003" s="1">
        <v>44105</v>
      </c>
      <c r="M1003" s="3">
        <f>IF(Sales[[#This Row],[Sales Amount]] = 0, 0,N1003 / F1003)</f>
        <v>0</v>
      </c>
      <c r="N1003" s="3">
        <v>0</v>
      </c>
      <c r="O1003" s="3" t="str" cm="1">
        <f t="array" ref="O1003" xml:space="preserve"> _xlfn.SWITCH(Sales[[#This Row],[Subscription Type]],"Basic", "10",,"Premium","10","Business","25","Enterprise","27")</f>
        <v>10</v>
      </c>
      <c r="P1003" s="3">
        <f xml:space="preserve"> IF(Sales[[#This Row],[Number of Users]]-Sales[[#This Row],[Licenses Bought]] &gt; 0,Sales[[#This Row],[Number of Users]]-Sales[[#This Row],[Licenses Bought]],0)</f>
        <v>10</v>
      </c>
      <c r="Q1003" s="3">
        <f>IF(Sales[[#This Row],[Sales Month]]=MAX(Sales[Sales Month]),Sales[[#This Row],[Upsell $ Per Non-Paying User]]*Sales[[#This Row],[Non-Paying Users]],0)</f>
        <v>0</v>
      </c>
      <c r="R1003" s="3" t="str" cm="1">
        <f t="array" ref="R1003" xml:space="preserve"> _xlfn.IFS(Sales[[#This Row],[Current Upsell $]]=0," ",Sales[[#This Row],[Current Upsell $]]&gt;=400,"high",Sales[[#This Row],[Current Upsell $]]&gt;=100,"medium",Sales[[#This Row],[Current Upsell $]]&lt;100,"low")</f>
        <v xml:space="preserve"> </v>
      </c>
      <c r="S1003" s="3" t="str">
        <f xml:space="preserve"> IF(Sales[[#This Row],[Current Upsell $]]&gt;0,_xlfn.CONCAT(Sales[[#This Row],[Subscription Type]],"  ",Sales[[#This Row],[Upsell Priority]],"  ",TEXT(Sales[[#This Row],[Current Upsell $]],"$#"))," ")</f>
        <v xml:space="preserve"> </v>
      </c>
      <c r="T1003" s="3"/>
      <c r="U1003" s="1"/>
    </row>
    <row r="1004" spans="1:21" x14ac:dyDescent="0.3">
      <c r="A1004">
        <v>100091</v>
      </c>
      <c r="B1004" t="s">
        <v>3</v>
      </c>
      <c r="F1004" s="3">
        <v>0</v>
      </c>
      <c r="G1004" s="3">
        <v>9</v>
      </c>
      <c r="H1004" s="1">
        <v>44044</v>
      </c>
      <c r="I1004" s="1">
        <v>44378</v>
      </c>
      <c r="J1004">
        <v>11</v>
      </c>
      <c r="K1004">
        <v>0</v>
      </c>
      <c r="L1004" s="1">
        <v>44136</v>
      </c>
      <c r="M1004" s="3">
        <f>IF(Sales[[#This Row],[Sales Amount]] = 0, 0,N1004 / F1004)</f>
        <v>0</v>
      </c>
      <c r="N1004" s="3">
        <v>0</v>
      </c>
      <c r="O1004" s="3" t="str" cm="1">
        <f t="array" ref="O1004" xml:space="preserve"> _xlfn.SWITCH(Sales[[#This Row],[Subscription Type]],"Basic", "10",,"Premium","10","Business","25","Enterprise","27")</f>
        <v>10</v>
      </c>
      <c r="P1004" s="3">
        <f xml:space="preserve"> IF(Sales[[#This Row],[Number of Users]]-Sales[[#This Row],[Licenses Bought]] &gt; 0,Sales[[#This Row],[Number of Users]]-Sales[[#This Row],[Licenses Bought]],0)</f>
        <v>9</v>
      </c>
      <c r="Q1004" s="3">
        <f>IF(Sales[[#This Row],[Sales Month]]=MAX(Sales[Sales Month]),Sales[[#This Row],[Upsell $ Per Non-Paying User]]*Sales[[#This Row],[Non-Paying Users]],0)</f>
        <v>0</v>
      </c>
      <c r="R1004" s="3" t="str" cm="1">
        <f t="array" ref="R1004" xml:space="preserve"> _xlfn.IFS(Sales[[#This Row],[Current Upsell $]]=0," ",Sales[[#This Row],[Current Upsell $]]&gt;=400,"high",Sales[[#This Row],[Current Upsell $]]&gt;=100,"medium",Sales[[#This Row],[Current Upsell $]]&lt;100,"low")</f>
        <v xml:space="preserve"> </v>
      </c>
      <c r="S1004" s="3" t="str">
        <f xml:space="preserve"> IF(Sales[[#This Row],[Current Upsell $]]&gt;0,_xlfn.CONCAT(Sales[[#This Row],[Subscription Type]],"  ",Sales[[#This Row],[Upsell Priority]],"  ",TEXT(Sales[[#This Row],[Current Upsell $]],"$#"))," ")</f>
        <v xml:space="preserve"> </v>
      </c>
      <c r="T1004" s="3"/>
      <c r="U1004" s="1"/>
    </row>
    <row r="1005" spans="1:21" x14ac:dyDescent="0.3">
      <c r="A1005">
        <v>100091</v>
      </c>
      <c r="B1005" t="s">
        <v>3</v>
      </c>
      <c r="F1005" s="3">
        <v>0</v>
      </c>
      <c r="G1005" s="3">
        <v>8</v>
      </c>
      <c r="H1005" s="1">
        <v>44044</v>
      </c>
      <c r="I1005" s="1">
        <v>44378</v>
      </c>
      <c r="J1005">
        <v>11</v>
      </c>
      <c r="K1005">
        <v>0</v>
      </c>
      <c r="L1005" s="1">
        <v>44166</v>
      </c>
      <c r="M1005" s="3">
        <f>IF(Sales[[#This Row],[Sales Amount]] = 0, 0,N1005 / F1005)</f>
        <v>0</v>
      </c>
      <c r="N1005" s="3">
        <v>0</v>
      </c>
      <c r="O1005" s="3" t="str" cm="1">
        <f t="array" ref="O1005" xml:space="preserve"> _xlfn.SWITCH(Sales[[#This Row],[Subscription Type]],"Basic", "10",,"Premium","10","Business","25","Enterprise","27")</f>
        <v>10</v>
      </c>
      <c r="P1005" s="3">
        <f xml:space="preserve"> IF(Sales[[#This Row],[Number of Users]]-Sales[[#This Row],[Licenses Bought]] &gt; 0,Sales[[#This Row],[Number of Users]]-Sales[[#This Row],[Licenses Bought]],0)</f>
        <v>8</v>
      </c>
      <c r="Q1005" s="3">
        <f>IF(Sales[[#This Row],[Sales Month]]=MAX(Sales[Sales Month]),Sales[[#This Row],[Upsell $ Per Non-Paying User]]*Sales[[#This Row],[Non-Paying Users]],0)</f>
        <v>0</v>
      </c>
      <c r="R1005" s="3" t="str" cm="1">
        <f t="array" ref="R1005" xml:space="preserve"> _xlfn.IFS(Sales[[#This Row],[Current Upsell $]]=0," ",Sales[[#This Row],[Current Upsell $]]&gt;=400,"high",Sales[[#This Row],[Current Upsell $]]&gt;=100,"medium",Sales[[#This Row],[Current Upsell $]]&lt;100,"low")</f>
        <v xml:space="preserve"> </v>
      </c>
      <c r="S1005" s="3" t="str">
        <f xml:space="preserve"> IF(Sales[[#This Row],[Current Upsell $]]&gt;0,_xlfn.CONCAT(Sales[[#This Row],[Subscription Type]],"  ",Sales[[#This Row],[Upsell Priority]],"  ",TEXT(Sales[[#This Row],[Current Upsell $]],"$#"))," ")</f>
        <v xml:space="preserve"> </v>
      </c>
      <c r="T1005" s="3"/>
      <c r="U1005" s="1"/>
    </row>
    <row r="1006" spans="1:21" x14ac:dyDescent="0.3">
      <c r="A1006">
        <v>100091</v>
      </c>
      <c r="B1006" t="s">
        <v>3</v>
      </c>
      <c r="F1006" s="3">
        <v>0</v>
      </c>
      <c r="G1006" s="3">
        <v>8</v>
      </c>
      <c r="H1006" s="1">
        <v>44044</v>
      </c>
      <c r="I1006" s="1">
        <v>44378</v>
      </c>
      <c r="J1006">
        <v>11</v>
      </c>
      <c r="K1006">
        <v>0</v>
      </c>
      <c r="L1006" s="1">
        <v>44197</v>
      </c>
      <c r="M1006" s="3">
        <f>IF(Sales[[#This Row],[Sales Amount]] = 0, 0,N1006 / F1006)</f>
        <v>0</v>
      </c>
      <c r="N1006" s="3">
        <v>0</v>
      </c>
      <c r="O1006" s="3" t="str" cm="1">
        <f t="array" ref="O1006" xml:space="preserve"> _xlfn.SWITCH(Sales[[#This Row],[Subscription Type]],"Basic", "10",,"Premium","10","Business","25","Enterprise","27")</f>
        <v>10</v>
      </c>
      <c r="P1006" s="3">
        <f xml:space="preserve"> IF(Sales[[#This Row],[Number of Users]]-Sales[[#This Row],[Licenses Bought]] &gt; 0,Sales[[#This Row],[Number of Users]]-Sales[[#This Row],[Licenses Bought]],0)</f>
        <v>8</v>
      </c>
      <c r="Q1006" s="3">
        <f>IF(Sales[[#This Row],[Sales Month]]=MAX(Sales[Sales Month]),Sales[[#This Row],[Upsell $ Per Non-Paying User]]*Sales[[#This Row],[Non-Paying Users]],0)</f>
        <v>0</v>
      </c>
      <c r="R1006" s="3" t="str" cm="1">
        <f t="array" ref="R1006" xml:space="preserve"> _xlfn.IFS(Sales[[#This Row],[Current Upsell $]]=0," ",Sales[[#This Row],[Current Upsell $]]&gt;=400,"high",Sales[[#This Row],[Current Upsell $]]&gt;=100,"medium",Sales[[#This Row],[Current Upsell $]]&lt;100,"low")</f>
        <v xml:space="preserve"> </v>
      </c>
      <c r="S1006" s="3" t="str">
        <f xml:space="preserve"> IF(Sales[[#This Row],[Current Upsell $]]&gt;0,_xlfn.CONCAT(Sales[[#This Row],[Subscription Type]],"  ",Sales[[#This Row],[Upsell Priority]],"  ",TEXT(Sales[[#This Row],[Current Upsell $]],"$#"))," ")</f>
        <v xml:space="preserve"> </v>
      </c>
      <c r="T1006" s="3"/>
      <c r="U1006" s="1"/>
    </row>
    <row r="1007" spans="1:21" x14ac:dyDescent="0.3">
      <c r="A1007">
        <v>100091</v>
      </c>
      <c r="B1007" t="s">
        <v>3</v>
      </c>
      <c r="F1007" s="3">
        <v>0</v>
      </c>
      <c r="G1007" s="3">
        <v>8</v>
      </c>
      <c r="H1007" s="1">
        <v>44044</v>
      </c>
      <c r="I1007" s="1">
        <v>44378</v>
      </c>
      <c r="J1007">
        <v>11</v>
      </c>
      <c r="K1007">
        <v>0</v>
      </c>
      <c r="L1007" s="1">
        <v>44228</v>
      </c>
      <c r="M1007" s="3">
        <f>IF(Sales[[#This Row],[Sales Amount]] = 0, 0,N1007 / F1007)</f>
        <v>0</v>
      </c>
      <c r="N1007" s="3">
        <v>0</v>
      </c>
      <c r="O1007" s="3" t="str" cm="1">
        <f t="array" ref="O1007" xml:space="preserve"> _xlfn.SWITCH(Sales[[#This Row],[Subscription Type]],"Basic", "10",,"Premium","10","Business","25","Enterprise","27")</f>
        <v>10</v>
      </c>
      <c r="P1007" s="3">
        <f xml:space="preserve"> IF(Sales[[#This Row],[Number of Users]]-Sales[[#This Row],[Licenses Bought]] &gt; 0,Sales[[#This Row],[Number of Users]]-Sales[[#This Row],[Licenses Bought]],0)</f>
        <v>8</v>
      </c>
      <c r="Q1007" s="3">
        <f>IF(Sales[[#This Row],[Sales Month]]=MAX(Sales[Sales Month]),Sales[[#This Row],[Upsell $ Per Non-Paying User]]*Sales[[#This Row],[Non-Paying Users]],0)</f>
        <v>0</v>
      </c>
      <c r="R1007" s="3" t="str" cm="1">
        <f t="array" ref="R1007" xml:space="preserve"> _xlfn.IFS(Sales[[#This Row],[Current Upsell $]]=0," ",Sales[[#This Row],[Current Upsell $]]&gt;=400,"high",Sales[[#This Row],[Current Upsell $]]&gt;=100,"medium",Sales[[#This Row],[Current Upsell $]]&lt;100,"low")</f>
        <v xml:space="preserve"> </v>
      </c>
      <c r="S1007" s="3" t="str">
        <f xml:space="preserve"> IF(Sales[[#This Row],[Current Upsell $]]&gt;0,_xlfn.CONCAT(Sales[[#This Row],[Subscription Type]],"  ",Sales[[#This Row],[Upsell Priority]],"  ",TEXT(Sales[[#This Row],[Current Upsell $]],"$#"))," ")</f>
        <v xml:space="preserve"> </v>
      </c>
      <c r="T1007" s="3"/>
      <c r="U1007" s="1"/>
    </row>
    <row r="1008" spans="1:21" x14ac:dyDescent="0.3">
      <c r="A1008">
        <v>100091</v>
      </c>
      <c r="B1008" t="s">
        <v>3</v>
      </c>
      <c r="F1008" s="3">
        <v>0</v>
      </c>
      <c r="G1008" s="3">
        <v>11</v>
      </c>
      <c r="H1008" s="1">
        <v>44044</v>
      </c>
      <c r="I1008" s="1">
        <v>44378</v>
      </c>
      <c r="J1008">
        <v>11</v>
      </c>
      <c r="K1008">
        <v>0</v>
      </c>
      <c r="L1008" s="1">
        <v>44256</v>
      </c>
      <c r="M1008" s="3">
        <f>IF(Sales[[#This Row],[Sales Amount]] = 0, 0,N1008 / F1008)</f>
        <v>0</v>
      </c>
      <c r="N1008" s="3">
        <v>0</v>
      </c>
      <c r="O1008" s="3" t="str" cm="1">
        <f t="array" ref="O1008" xml:space="preserve"> _xlfn.SWITCH(Sales[[#This Row],[Subscription Type]],"Basic", "10",,"Premium","10","Business","25","Enterprise","27")</f>
        <v>10</v>
      </c>
      <c r="P1008" s="3">
        <f xml:space="preserve"> IF(Sales[[#This Row],[Number of Users]]-Sales[[#This Row],[Licenses Bought]] &gt; 0,Sales[[#This Row],[Number of Users]]-Sales[[#This Row],[Licenses Bought]],0)</f>
        <v>11</v>
      </c>
      <c r="Q1008" s="3">
        <f>IF(Sales[[#This Row],[Sales Month]]=MAX(Sales[Sales Month]),Sales[[#This Row],[Upsell $ Per Non-Paying User]]*Sales[[#This Row],[Non-Paying Users]],0)</f>
        <v>0</v>
      </c>
      <c r="R1008" s="3" t="str" cm="1">
        <f t="array" ref="R1008" xml:space="preserve"> _xlfn.IFS(Sales[[#This Row],[Current Upsell $]]=0," ",Sales[[#This Row],[Current Upsell $]]&gt;=400,"high",Sales[[#This Row],[Current Upsell $]]&gt;=100,"medium",Sales[[#This Row],[Current Upsell $]]&lt;100,"low")</f>
        <v xml:space="preserve"> </v>
      </c>
      <c r="S1008" s="3" t="str">
        <f xml:space="preserve"> IF(Sales[[#This Row],[Current Upsell $]]&gt;0,_xlfn.CONCAT(Sales[[#This Row],[Subscription Type]],"  ",Sales[[#This Row],[Upsell Priority]],"  ",TEXT(Sales[[#This Row],[Current Upsell $]],"$#"))," ")</f>
        <v xml:space="preserve"> </v>
      </c>
      <c r="T1008" s="3"/>
      <c r="U1008" s="1"/>
    </row>
    <row r="1009" spans="1:21" x14ac:dyDescent="0.3">
      <c r="A1009">
        <v>100091</v>
      </c>
      <c r="B1009" t="s">
        <v>3</v>
      </c>
      <c r="F1009" s="3">
        <v>0</v>
      </c>
      <c r="G1009" s="3">
        <v>10</v>
      </c>
      <c r="H1009" s="1">
        <v>44044</v>
      </c>
      <c r="I1009" s="1">
        <v>44378</v>
      </c>
      <c r="J1009">
        <v>11</v>
      </c>
      <c r="K1009">
        <v>0</v>
      </c>
      <c r="L1009" s="1">
        <v>44287</v>
      </c>
      <c r="M1009" s="3">
        <f>IF(Sales[[#This Row],[Sales Amount]] = 0, 0,N1009 / F1009)</f>
        <v>0</v>
      </c>
      <c r="N1009" s="3">
        <v>0</v>
      </c>
      <c r="O1009" s="3" t="str" cm="1">
        <f t="array" ref="O1009" xml:space="preserve"> _xlfn.SWITCH(Sales[[#This Row],[Subscription Type]],"Basic", "10",,"Premium","10","Business","25","Enterprise","27")</f>
        <v>10</v>
      </c>
      <c r="P1009" s="3">
        <f xml:space="preserve"> IF(Sales[[#This Row],[Number of Users]]-Sales[[#This Row],[Licenses Bought]] &gt; 0,Sales[[#This Row],[Number of Users]]-Sales[[#This Row],[Licenses Bought]],0)</f>
        <v>10</v>
      </c>
      <c r="Q1009" s="3">
        <f>IF(Sales[[#This Row],[Sales Month]]=MAX(Sales[Sales Month]),Sales[[#This Row],[Upsell $ Per Non-Paying User]]*Sales[[#This Row],[Non-Paying Users]],0)</f>
        <v>0</v>
      </c>
      <c r="R1009" s="3" t="str" cm="1">
        <f t="array" ref="R1009" xml:space="preserve"> _xlfn.IFS(Sales[[#This Row],[Current Upsell $]]=0," ",Sales[[#This Row],[Current Upsell $]]&gt;=400,"high",Sales[[#This Row],[Current Upsell $]]&gt;=100,"medium",Sales[[#This Row],[Current Upsell $]]&lt;100,"low")</f>
        <v xml:space="preserve"> </v>
      </c>
      <c r="S1009" s="3" t="str">
        <f xml:space="preserve"> IF(Sales[[#This Row],[Current Upsell $]]&gt;0,_xlfn.CONCAT(Sales[[#This Row],[Subscription Type]],"  ",Sales[[#This Row],[Upsell Priority]],"  ",TEXT(Sales[[#This Row],[Current Upsell $]],"$#"))," ")</f>
        <v xml:space="preserve"> </v>
      </c>
      <c r="T1009" s="3"/>
      <c r="U1009" s="1"/>
    </row>
    <row r="1010" spans="1:21" x14ac:dyDescent="0.3">
      <c r="A1010">
        <v>100091</v>
      </c>
      <c r="B1010" t="s">
        <v>3</v>
      </c>
      <c r="F1010" s="3">
        <v>0</v>
      </c>
      <c r="G1010" s="3">
        <v>10</v>
      </c>
      <c r="H1010" s="1">
        <v>44044</v>
      </c>
      <c r="I1010" s="1">
        <v>44378</v>
      </c>
      <c r="J1010">
        <v>11</v>
      </c>
      <c r="K1010">
        <v>0</v>
      </c>
      <c r="L1010" s="1">
        <v>44317</v>
      </c>
      <c r="M1010" s="3">
        <f>IF(Sales[[#This Row],[Sales Amount]] = 0, 0,N1010 / F1010)</f>
        <v>0</v>
      </c>
      <c r="N1010" s="3">
        <v>0</v>
      </c>
      <c r="O1010" s="3" t="str" cm="1">
        <f t="array" ref="O1010" xml:space="preserve"> _xlfn.SWITCH(Sales[[#This Row],[Subscription Type]],"Basic", "10",,"Premium","10","Business","25","Enterprise","27")</f>
        <v>10</v>
      </c>
      <c r="P1010" s="3">
        <f xml:space="preserve"> IF(Sales[[#This Row],[Number of Users]]-Sales[[#This Row],[Licenses Bought]] &gt; 0,Sales[[#This Row],[Number of Users]]-Sales[[#This Row],[Licenses Bought]],0)</f>
        <v>10</v>
      </c>
      <c r="Q1010" s="3">
        <f>IF(Sales[[#This Row],[Sales Month]]=MAX(Sales[Sales Month]),Sales[[#This Row],[Upsell $ Per Non-Paying User]]*Sales[[#This Row],[Non-Paying Users]],0)</f>
        <v>0</v>
      </c>
      <c r="R1010" s="3" t="str" cm="1">
        <f t="array" ref="R1010" xml:space="preserve"> _xlfn.IFS(Sales[[#This Row],[Current Upsell $]]=0," ",Sales[[#This Row],[Current Upsell $]]&gt;=400,"high",Sales[[#This Row],[Current Upsell $]]&gt;=100,"medium",Sales[[#This Row],[Current Upsell $]]&lt;100,"low")</f>
        <v xml:space="preserve"> </v>
      </c>
      <c r="S1010" s="3" t="str">
        <f xml:space="preserve"> IF(Sales[[#This Row],[Current Upsell $]]&gt;0,_xlfn.CONCAT(Sales[[#This Row],[Subscription Type]],"  ",Sales[[#This Row],[Upsell Priority]],"  ",TEXT(Sales[[#This Row],[Current Upsell $]],"$#"))," ")</f>
        <v xml:space="preserve"> </v>
      </c>
      <c r="T1010" s="3"/>
      <c r="U1010" s="1"/>
    </row>
    <row r="1011" spans="1:21" x14ac:dyDescent="0.3">
      <c r="A1011">
        <v>100091</v>
      </c>
      <c r="B1011" t="s">
        <v>3</v>
      </c>
      <c r="F1011" s="3">
        <v>0</v>
      </c>
      <c r="G1011" s="3">
        <v>8</v>
      </c>
      <c r="H1011" s="1">
        <v>44044</v>
      </c>
      <c r="I1011" s="1">
        <v>44378</v>
      </c>
      <c r="J1011">
        <v>11</v>
      </c>
      <c r="K1011">
        <v>0</v>
      </c>
      <c r="L1011" s="1">
        <v>44348</v>
      </c>
      <c r="M1011" s="3">
        <f>IF(Sales[[#This Row],[Sales Amount]] = 0, 0,N1011 / F1011)</f>
        <v>0</v>
      </c>
      <c r="N1011" s="3">
        <v>0</v>
      </c>
      <c r="O1011" s="3" t="str" cm="1">
        <f t="array" ref="O1011" xml:space="preserve"> _xlfn.SWITCH(Sales[[#This Row],[Subscription Type]],"Basic", "10",,"Premium","10","Business","25","Enterprise","27")</f>
        <v>10</v>
      </c>
      <c r="P1011" s="3">
        <f xml:space="preserve"> IF(Sales[[#This Row],[Number of Users]]-Sales[[#This Row],[Licenses Bought]] &gt; 0,Sales[[#This Row],[Number of Users]]-Sales[[#This Row],[Licenses Bought]],0)</f>
        <v>8</v>
      </c>
      <c r="Q1011" s="3">
        <f>IF(Sales[[#This Row],[Sales Month]]=MAX(Sales[Sales Month]),Sales[[#This Row],[Upsell $ Per Non-Paying User]]*Sales[[#This Row],[Non-Paying Users]],0)</f>
        <v>80</v>
      </c>
      <c r="R1011" s="3" t="str" cm="1">
        <f t="array" ref="R1011" xml:space="preserve"> _xlfn.IFS(Sales[[#This Row],[Current Upsell $]]=0," ",Sales[[#This Row],[Current Upsell $]]&gt;=400,"high",Sales[[#This Row],[Current Upsell $]]&gt;=100,"medium",Sales[[#This Row],[Current Upsell $]]&lt;100,"low")</f>
        <v>low</v>
      </c>
      <c r="S1011" s="3" t="str">
        <f xml:space="preserve"> IF(Sales[[#This Row],[Current Upsell $]]&gt;0,_xlfn.CONCAT(Sales[[#This Row],[Subscription Type]],"  ",Sales[[#This Row],[Upsell Priority]],"  ",TEXT(Sales[[#This Row],[Current Upsell $]],"$#"))," ")</f>
        <v>Basic  low  $80</v>
      </c>
      <c r="T1011" s="3"/>
      <c r="U1011" s="1"/>
    </row>
    <row r="1012" spans="1:21" x14ac:dyDescent="0.3">
      <c r="A1012">
        <v>100092</v>
      </c>
      <c r="B1012" t="s">
        <v>3</v>
      </c>
      <c r="F1012" s="3">
        <v>0</v>
      </c>
      <c r="G1012" s="3">
        <v>9</v>
      </c>
      <c r="H1012" s="1">
        <v>44044</v>
      </c>
      <c r="I1012" s="1">
        <v>44317</v>
      </c>
      <c r="J1012">
        <v>9</v>
      </c>
      <c r="K1012">
        <v>1</v>
      </c>
      <c r="L1012" s="1">
        <v>44044</v>
      </c>
      <c r="M1012" s="3">
        <f>IF(Sales[[#This Row],[Sales Amount]] = 0, 0,N1012 / F1012)</f>
        <v>0</v>
      </c>
      <c r="N1012" s="3">
        <v>0</v>
      </c>
      <c r="O1012" s="3" t="str" cm="1">
        <f t="array" ref="O1012" xml:space="preserve"> _xlfn.SWITCH(Sales[[#This Row],[Subscription Type]],"Basic", "10",,"Premium","10","Business","25","Enterprise","27")</f>
        <v>10</v>
      </c>
      <c r="P1012" s="3">
        <f xml:space="preserve"> IF(Sales[[#This Row],[Number of Users]]-Sales[[#This Row],[Licenses Bought]] &gt; 0,Sales[[#This Row],[Number of Users]]-Sales[[#This Row],[Licenses Bought]],0)</f>
        <v>9</v>
      </c>
      <c r="Q1012" s="3">
        <f>IF(Sales[[#This Row],[Sales Month]]=MAX(Sales[Sales Month]),Sales[[#This Row],[Upsell $ Per Non-Paying User]]*Sales[[#This Row],[Non-Paying Users]],0)</f>
        <v>0</v>
      </c>
      <c r="R1012" s="3" t="str" cm="1">
        <f t="array" ref="R1012" xml:space="preserve"> _xlfn.IFS(Sales[[#This Row],[Current Upsell $]]=0," ",Sales[[#This Row],[Current Upsell $]]&gt;=400,"high",Sales[[#This Row],[Current Upsell $]]&gt;=100,"medium",Sales[[#This Row],[Current Upsell $]]&lt;100,"low")</f>
        <v xml:space="preserve"> </v>
      </c>
      <c r="S1012" s="3" t="str">
        <f xml:space="preserve"> IF(Sales[[#This Row],[Current Upsell $]]&gt;0,_xlfn.CONCAT(Sales[[#This Row],[Subscription Type]],"  ",Sales[[#This Row],[Upsell Priority]],"  ",TEXT(Sales[[#This Row],[Current Upsell $]],"$#"))," ")</f>
        <v xml:space="preserve"> </v>
      </c>
      <c r="T1012" s="3"/>
      <c r="U1012" s="1"/>
    </row>
    <row r="1013" spans="1:21" x14ac:dyDescent="0.3">
      <c r="A1013">
        <v>100092</v>
      </c>
      <c r="B1013" t="s">
        <v>0</v>
      </c>
      <c r="F1013" s="3">
        <v>6</v>
      </c>
      <c r="G1013" s="3">
        <v>8</v>
      </c>
      <c r="H1013" s="1">
        <v>44044</v>
      </c>
      <c r="I1013" s="1">
        <v>44317</v>
      </c>
      <c r="J1013">
        <v>9</v>
      </c>
      <c r="K1013">
        <v>1</v>
      </c>
      <c r="L1013" s="1">
        <v>44075</v>
      </c>
      <c r="M1013" s="3">
        <f>IF(Sales[[#This Row],[Sales Amount]] = 0, 0,N1013 / F1013)</f>
        <v>10</v>
      </c>
      <c r="N1013" s="3">
        <v>60</v>
      </c>
      <c r="O1013" s="3" t="str" cm="1">
        <f t="array" ref="O1013" xml:space="preserve"> _xlfn.SWITCH(Sales[[#This Row],[Subscription Type]],"Basic", "10",,"Premium","10","Business","25","Enterprise","27")</f>
        <v>27</v>
      </c>
      <c r="P1013" s="3">
        <f xml:space="preserve"> IF(Sales[[#This Row],[Number of Users]]-Sales[[#This Row],[Licenses Bought]] &gt; 0,Sales[[#This Row],[Number of Users]]-Sales[[#This Row],[Licenses Bought]],0)</f>
        <v>2</v>
      </c>
      <c r="Q1013" s="3">
        <f>IF(Sales[[#This Row],[Sales Month]]=MAX(Sales[Sales Month]),Sales[[#This Row],[Upsell $ Per Non-Paying User]]*Sales[[#This Row],[Non-Paying Users]],0)</f>
        <v>0</v>
      </c>
      <c r="R1013" s="3" t="str" cm="1">
        <f t="array" ref="R1013" xml:space="preserve"> _xlfn.IFS(Sales[[#This Row],[Current Upsell $]]=0," ",Sales[[#This Row],[Current Upsell $]]&gt;=400,"high",Sales[[#This Row],[Current Upsell $]]&gt;=100,"medium",Sales[[#This Row],[Current Upsell $]]&lt;100,"low")</f>
        <v xml:space="preserve"> </v>
      </c>
      <c r="S1013" s="3" t="str">
        <f xml:space="preserve"> IF(Sales[[#This Row],[Current Upsell $]]&gt;0,_xlfn.CONCAT(Sales[[#This Row],[Subscription Type]],"  ",Sales[[#This Row],[Upsell Priority]],"  ",TEXT(Sales[[#This Row],[Current Upsell $]],"$#"))," ")</f>
        <v xml:space="preserve"> </v>
      </c>
      <c r="T1013" s="3"/>
      <c r="U1013" s="1"/>
    </row>
    <row r="1014" spans="1:21" x14ac:dyDescent="0.3">
      <c r="A1014">
        <v>100092</v>
      </c>
      <c r="B1014" t="s">
        <v>0</v>
      </c>
      <c r="F1014" s="3">
        <v>7</v>
      </c>
      <c r="G1014" s="3">
        <v>9</v>
      </c>
      <c r="H1014" s="1">
        <v>44044</v>
      </c>
      <c r="I1014" s="1">
        <v>44317</v>
      </c>
      <c r="J1014">
        <v>9</v>
      </c>
      <c r="K1014">
        <v>1</v>
      </c>
      <c r="L1014" s="1">
        <v>44105</v>
      </c>
      <c r="M1014" s="3">
        <f>IF(Sales[[#This Row],[Sales Amount]] = 0, 0,N1014 / F1014)</f>
        <v>10</v>
      </c>
      <c r="N1014" s="3">
        <v>70</v>
      </c>
      <c r="O1014" s="3" t="str" cm="1">
        <f t="array" ref="O1014" xml:space="preserve"> _xlfn.SWITCH(Sales[[#This Row],[Subscription Type]],"Basic", "10",,"Premium","10","Business","25","Enterprise","27")</f>
        <v>27</v>
      </c>
      <c r="P1014" s="3">
        <f xml:space="preserve"> IF(Sales[[#This Row],[Number of Users]]-Sales[[#This Row],[Licenses Bought]] &gt; 0,Sales[[#This Row],[Number of Users]]-Sales[[#This Row],[Licenses Bought]],0)</f>
        <v>2</v>
      </c>
      <c r="Q1014" s="3">
        <f>IF(Sales[[#This Row],[Sales Month]]=MAX(Sales[Sales Month]),Sales[[#This Row],[Upsell $ Per Non-Paying User]]*Sales[[#This Row],[Non-Paying Users]],0)</f>
        <v>0</v>
      </c>
      <c r="R1014" s="3" t="str" cm="1">
        <f t="array" ref="R1014" xml:space="preserve"> _xlfn.IFS(Sales[[#This Row],[Current Upsell $]]=0," ",Sales[[#This Row],[Current Upsell $]]&gt;=400,"high",Sales[[#This Row],[Current Upsell $]]&gt;=100,"medium",Sales[[#This Row],[Current Upsell $]]&lt;100,"low")</f>
        <v xml:space="preserve"> </v>
      </c>
      <c r="S1014" s="3" t="str">
        <f xml:space="preserve"> IF(Sales[[#This Row],[Current Upsell $]]&gt;0,_xlfn.CONCAT(Sales[[#This Row],[Subscription Type]],"  ",Sales[[#This Row],[Upsell Priority]],"  ",TEXT(Sales[[#This Row],[Current Upsell $]],"$#"))," ")</f>
        <v xml:space="preserve"> </v>
      </c>
      <c r="T1014" s="3"/>
      <c r="U1014" s="1"/>
    </row>
    <row r="1015" spans="1:21" x14ac:dyDescent="0.3">
      <c r="A1015">
        <v>100092</v>
      </c>
      <c r="B1015" t="s">
        <v>0</v>
      </c>
      <c r="F1015" s="3">
        <v>7</v>
      </c>
      <c r="G1015" s="3">
        <v>11</v>
      </c>
      <c r="H1015" s="1">
        <v>44044</v>
      </c>
      <c r="I1015" s="1">
        <v>44317</v>
      </c>
      <c r="J1015">
        <v>9</v>
      </c>
      <c r="K1015">
        <v>1</v>
      </c>
      <c r="L1015" s="1">
        <v>44136</v>
      </c>
      <c r="M1015" s="3">
        <f>IF(Sales[[#This Row],[Sales Amount]] = 0, 0,N1015 / F1015)</f>
        <v>10</v>
      </c>
      <c r="N1015" s="3">
        <v>70</v>
      </c>
      <c r="O1015" s="3" t="str" cm="1">
        <f t="array" ref="O1015" xml:space="preserve"> _xlfn.SWITCH(Sales[[#This Row],[Subscription Type]],"Basic", "10",,"Premium","10","Business","25","Enterprise","27")</f>
        <v>27</v>
      </c>
      <c r="P1015" s="3">
        <f xml:space="preserve"> IF(Sales[[#This Row],[Number of Users]]-Sales[[#This Row],[Licenses Bought]] &gt; 0,Sales[[#This Row],[Number of Users]]-Sales[[#This Row],[Licenses Bought]],0)</f>
        <v>4</v>
      </c>
      <c r="Q1015" s="3">
        <f>IF(Sales[[#This Row],[Sales Month]]=MAX(Sales[Sales Month]),Sales[[#This Row],[Upsell $ Per Non-Paying User]]*Sales[[#This Row],[Non-Paying Users]],0)</f>
        <v>0</v>
      </c>
      <c r="R1015" s="3" t="str" cm="1">
        <f t="array" ref="R1015" xml:space="preserve"> _xlfn.IFS(Sales[[#This Row],[Current Upsell $]]=0," ",Sales[[#This Row],[Current Upsell $]]&gt;=400,"high",Sales[[#This Row],[Current Upsell $]]&gt;=100,"medium",Sales[[#This Row],[Current Upsell $]]&lt;100,"low")</f>
        <v xml:space="preserve"> </v>
      </c>
      <c r="S1015" s="3" t="str">
        <f xml:space="preserve"> IF(Sales[[#This Row],[Current Upsell $]]&gt;0,_xlfn.CONCAT(Sales[[#This Row],[Subscription Type]],"  ",Sales[[#This Row],[Upsell Priority]],"  ",TEXT(Sales[[#This Row],[Current Upsell $]],"$#"))," ")</f>
        <v xml:space="preserve"> </v>
      </c>
      <c r="T1015" s="3"/>
      <c r="U1015" s="1"/>
    </row>
    <row r="1016" spans="1:21" x14ac:dyDescent="0.3">
      <c r="A1016">
        <v>100092</v>
      </c>
      <c r="B1016" t="s">
        <v>0</v>
      </c>
      <c r="F1016" s="3">
        <v>7</v>
      </c>
      <c r="G1016" s="3">
        <v>8</v>
      </c>
      <c r="H1016" s="1">
        <v>44044</v>
      </c>
      <c r="I1016" s="1">
        <v>44317</v>
      </c>
      <c r="J1016">
        <v>9</v>
      </c>
      <c r="K1016">
        <v>1</v>
      </c>
      <c r="L1016" s="1">
        <v>44166</v>
      </c>
      <c r="M1016" s="3">
        <f>IF(Sales[[#This Row],[Sales Amount]] = 0, 0,N1016 / F1016)</f>
        <v>10</v>
      </c>
      <c r="N1016" s="3">
        <v>70</v>
      </c>
      <c r="O1016" s="3" t="str" cm="1">
        <f t="array" ref="O1016" xml:space="preserve"> _xlfn.SWITCH(Sales[[#This Row],[Subscription Type]],"Basic", "10",,"Premium","10","Business","25","Enterprise","27")</f>
        <v>27</v>
      </c>
      <c r="P1016" s="3">
        <f xml:space="preserve"> IF(Sales[[#This Row],[Number of Users]]-Sales[[#This Row],[Licenses Bought]] &gt; 0,Sales[[#This Row],[Number of Users]]-Sales[[#This Row],[Licenses Bought]],0)</f>
        <v>1</v>
      </c>
      <c r="Q1016" s="3">
        <f>IF(Sales[[#This Row],[Sales Month]]=MAX(Sales[Sales Month]),Sales[[#This Row],[Upsell $ Per Non-Paying User]]*Sales[[#This Row],[Non-Paying Users]],0)</f>
        <v>0</v>
      </c>
      <c r="R1016" s="3" t="str" cm="1">
        <f t="array" ref="R1016" xml:space="preserve"> _xlfn.IFS(Sales[[#This Row],[Current Upsell $]]=0," ",Sales[[#This Row],[Current Upsell $]]&gt;=400,"high",Sales[[#This Row],[Current Upsell $]]&gt;=100,"medium",Sales[[#This Row],[Current Upsell $]]&lt;100,"low")</f>
        <v xml:space="preserve"> </v>
      </c>
      <c r="S1016" s="3" t="str">
        <f xml:space="preserve"> IF(Sales[[#This Row],[Current Upsell $]]&gt;0,_xlfn.CONCAT(Sales[[#This Row],[Subscription Type]],"  ",Sales[[#This Row],[Upsell Priority]],"  ",TEXT(Sales[[#This Row],[Current Upsell $]],"$#"))," ")</f>
        <v xml:space="preserve"> </v>
      </c>
      <c r="T1016" s="3"/>
      <c r="U1016" s="1"/>
    </row>
    <row r="1017" spans="1:21" x14ac:dyDescent="0.3">
      <c r="A1017">
        <v>100092</v>
      </c>
      <c r="B1017" t="s">
        <v>0</v>
      </c>
      <c r="F1017" s="3">
        <v>7</v>
      </c>
      <c r="G1017" s="3">
        <v>11</v>
      </c>
      <c r="H1017" s="1">
        <v>44044</v>
      </c>
      <c r="I1017" s="1">
        <v>44317</v>
      </c>
      <c r="J1017">
        <v>9</v>
      </c>
      <c r="K1017">
        <v>1</v>
      </c>
      <c r="L1017" s="1">
        <v>44197</v>
      </c>
      <c r="M1017" s="3">
        <f>IF(Sales[[#This Row],[Sales Amount]] = 0, 0,N1017 / F1017)</f>
        <v>10</v>
      </c>
      <c r="N1017" s="3">
        <v>70</v>
      </c>
      <c r="O1017" s="3" t="str" cm="1">
        <f t="array" ref="O1017" xml:space="preserve"> _xlfn.SWITCH(Sales[[#This Row],[Subscription Type]],"Basic", "10",,"Premium","10","Business","25","Enterprise","27")</f>
        <v>27</v>
      </c>
      <c r="P1017" s="3">
        <f xml:space="preserve"> IF(Sales[[#This Row],[Number of Users]]-Sales[[#This Row],[Licenses Bought]] &gt; 0,Sales[[#This Row],[Number of Users]]-Sales[[#This Row],[Licenses Bought]],0)</f>
        <v>4</v>
      </c>
      <c r="Q1017" s="3">
        <f>IF(Sales[[#This Row],[Sales Month]]=MAX(Sales[Sales Month]),Sales[[#This Row],[Upsell $ Per Non-Paying User]]*Sales[[#This Row],[Non-Paying Users]],0)</f>
        <v>0</v>
      </c>
      <c r="R1017" s="3" t="str" cm="1">
        <f t="array" ref="R1017" xml:space="preserve"> _xlfn.IFS(Sales[[#This Row],[Current Upsell $]]=0," ",Sales[[#This Row],[Current Upsell $]]&gt;=400,"high",Sales[[#This Row],[Current Upsell $]]&gt;=100,"medium",Sales[[#This Row],[Current Upsell $]]&lt;100,"low")</f>
        <v xml:space="preserve"> </v>
      </c>
      <c r="S1017" s="3" t="str">
        <f xml:space="preserve"> IF(Sales[[#This Row],[Current Upsell $]]&gt;0,_xlfn.CONCAT(Sales[[#This Row],[Subscription Type]],"  ",Sales[[#This Row],[Upsell Priority]],"  ",TEXT(Sales[[#This Row],[Current Upsell $]],"$#"))," ")</f>
        <v xml:space="preserve"> </v>
      </c>
      <c r="T1017" s="3"/>
      <c r="U1017" s="1"/>
    </row>
    <row r="1018" spans="1:21" x14ac:dyDescent="0.3">
      <c r="A1018">
        <v>100092</v>
      </c>
      <c r="B1018" t="s">
        <v>0</v>
      </c>
      <c r="F1018" s="3">
        <v>7</v>
      </c>
      <c r="G1018" s="3">
        <v>10</v>
      </c>
      <c r="H1018" s="1">
        <v>44044</v>
      </c>
      <c r="I1018" s="1">
        <v>44317</v>
      </c>
      <c r="J1018">
        <v>9</v>
      </c>
      <c r="K1018">
        <v>1</v>
      </c>
      <c r="L1018" s="1">
        <v>44228</v>
      </c>
      <c r="M1018" s="3">
        <f>IF(Sales[[#This Row],[Sales Amount]] = 0, 0,N1018 / F1018)</f>
        <v>10</v>
      </c>
      <c r="N1018" s="3">
        <v>70</v>
      </c>
      <c r="O1018" s="3" t="str" cm="1">
        <f t="array" ref="O1018" xml:space="preserve"> _xlfn.SWITCH(Sales[[#This Row],[Subscription Type]],"Basic", "10",,"Premium","10","Business","25","Enterprise","27")</f>
        <v>27</v>
      </c>
      <c r="P1018" s="3">
        <f xml:space="preserve"> IF(Sales[[#This Row],[Number of Users]]-Sales[[#This Row],[Licenses Bought]] &gt; 0,Sales[[#This Row],[Number of Users]]-Sales[[#This Row],[Licenses Bought]],0)</f>
        <v>3</v>
      </c>
      <c r="Q1018" s="3">
        <f>IF(Sales[[#This Row],[Sales Month]]=MAX(Sales[Sales Month]),Sales[[#This Row],[Upsell $ Per Non-Paying User]]*Sales[[#This Row],[Non-Paying Users]],0)</f>
        <v>0</v>
      </c>
      <c r="R1018" s="3" t="str" cm="1">
        <f t="array" ref="R1018" xml:space="preserve"> _xlfn.IFS(Sales[[#This Row],[Current Upsell $]]=0," ",Sales[[#This Row],[Current Upsell $]]&gt;=400,"high",Sales[[#This Row],[Current Upsell $]]&gt;=100,"medium",Sales[[#This Row],[Current Upsell $]]&lt;100,"low")</f>
        <v xml:space="preserve"> </v>
      </c>
      <c r="S1018" s="3" t="str">
        <f xml:space="preserve"> IF(Sales[[#This Row],[Current Upsell $]]&gt;0,_xlfn.CONCAT(Sales[[#This Row],[Subscription Type]],"  ",Sales[[#This Row],[Upsell Priority]],"  ",TEXT(Sales[[#This Row],[Current Upsell $]],"$#"))," ")</f>
        <v xml:space="preserve"> </v>
      </c>
      <c r="T1018" s="3"/>
      <c r="U1018" s="1"/>
    </row>
    <row r="1019" spans="1:21" x14ac:dyDescent="0.3">
      <c r="A1019">
        <v>100092</v>
      </c>
      <c r="B1019" t="s">
        <v>0</v>
      </c>
      <c r="F1019" s="3">
        <v>7</v>
      </c>
      <c r="G1019" s="3">
        <v>7</v>
      </c>
      <c r="H1019" s="1">
        <v>44044</v>
      </c>
      <c r="I1019" s="1">
        <v>44317</v>
      </c>
      <c r="J1019">
        <v>9</v>
      </c>
      <c r="K1019">
        <v>1</v>
      </c>
      <c r="L1019" s="1">
        <v>44256</v>
      </c>
      <c r="M1019" s="3">
        <f>IF(Sales[[#This Row],[Sales Amount]] = 0, 0,N1019 / F1019)</f>
        <v>10</v>
      </c>
      <c r="N1019" s="3">
        <v>70</v>
      </c>
      <c r="O1019" s="3" t="str" cm="1">
        <f t="array" ref="O1019" xml:space="preserve"> _xlfn.SWITCH(Sales[[#This Row],[Subscription Type]],"Basic", "10",,"Premium","10","Business","25","Enterprise","27")</f>
        <v>27</v>
      </c>
      <c r="P1019" s="3">
        <f xml:space="preserve"> IF(Sales[[#This Row],[Number of Users]]-Sales[[#This Row],[Licenses Bought]] &gt; 0,Sales[[#This Row],[Number of Users]]-Sales[[#This Row],[Licenses Bought]],0)</f>
        <v>0</v>
      </c>
      <c r="Q1019" s="3">
        <f>IF(Sales[[#This Row],[Sales Month]]=MAX(Sales[Sales Month]),Sales[[#This Row],[Upsell $ Per Non-Paying User]]*Sales[[#This Row],[Non-Paying Users]],0)</f>
        <v>0</v>
      </c>
      <c r="R1019" s="3" t="str" cm="1">
        <f t="array" ref="R1019" xml:space="preserve"> _xlfn.IFS(Sales[[#This Row],[Current Upsell $]]=0," ",Sales[[#This Row],[Current Upsell $]]&gt;=400,"high",Sales[[#This Row],[Current Upsell $]]&gt;=100,"medium",Sales[[#This Row],[Current Upsell $]]&lt;100,"low")</f>
        <v xml:space="preserve"> </v>
      </c>
      <c r="S1019" s="3" t="str">
        <f xml:space="preserve"> IF(Sales[[#This Row],[Current Upsell $]]&gt;0,_xlfn.CONCAT(Sales[[#This Row],[Subscription Type]],"  ",Sales[[#This Row],[Upsell Priority]],"  ",TEXT(Sales[[#This Row],[Current Upsell $]],"$#"))," ")</f>
        <v xml:space="preserve"> </v>
      </c>
      <c r="T1019" s="3"/>
      <c r="U1019" s="1"/>
    </row>
    <row r="1020" spans="1:21" x14ac:dyDescent="0.3">
      <c r="A1020">
        <v>100092</v>
      </c>
      <c r="B1020" t="s">
        <v>0</v>
      </c>
      <c r="F1020" s="3">
        <v>7</v>
      </c>
      <c r="G1020" s="3">
        <v>11</v>
      </c>
      <c r="H1020" s="1">
        <v>44044</v>
      </c>
      <c r="I1020" s="1">
        <v>44317</v>
      </c>
      <c r="J1020">
        <v>9</v>
      </c>
      <c r="K1020">
        <v>1</v>
      </c>
      <c r="L1020" s="1">
        <v>44287</v>
      </c>
      <c r="M1020" s="3">
        <f>IF(Sales[[#This Row],[Sales Amount]] = 0, 0,N1020 / F1020)</f>
        <v>10</v>
      </c>
      <c r="N1020" s="3">
        <v>70</v>
      </c>
      <c r="O1020" s="3" t="str" cm="1">
        <f t="array" ref="O1020" xml:space="preserve"> _xlfn.SWITCH(Sales[[#This Row],[Subscription Type]],"Basic", "10",,"Premium","10","Business","25","Enterprise","27")</f>
        <v>27</v>
      </c>
      <c r="P1020" s="3">
        <f xml:space="preserve"> IF(Sales[[#This Row],[Number of Users]]-Sales[[#This Row],[Licenses Bought]] &gt; 0,Sales[[#This Row],[Number of Users]]-Sales[[#This Row],[Licenses Bought]],0)</f>
        <v>4</v>
      </c>
      <c r="Q1020" s="3">
        <f>IF(Sales[[#This Row],[Sales Month]]=MAX(Sales[Sales Month]),Sales[[#This Row],[Upsell $ Per Non-Paying User]]*Sales[[#This Row],[Non-Paying Users]],0)</f>
        <v>0</v>
      </c>
      <c r="R1020" s="3" t="str" cm="1">
        <f t="array" ref="R1020" xml:space="preserve"> _xlfn.IFS(Sales[[#This Row],[Current Upsell $]]=0," ",Sales[[#This Row],[Current Upsell $]]&gt;=400,"high",Sales[[#This Row],[Current Upsell $]]&gt;=100,"medium",Sales[[#This Row],[Current Upsell $]]&lt;100,"low")</f>
        <v xml:space="preserve"> </v>
      </c>
      <c r="S1020" s="3" t="str">
        <f xml:space="preserve"> IF(Sales[[#This Row],[Current Upsell $]]&gt;0,_xlfn.CONCAT(Sales[[#This Row],[Subscription Type]],"  ",Sales[[#This Row],[Upsell Priority]],"  ",TEXT(Sales[[#This Row],[Current Upsell $]],"$#"))," ")</f>
        <v xml:space="preserve"> </v>
      </c>
      <c r="T1020" s="3"/>
      <c r="U1020" s="1"/>
    </row>
    <row r="1021" spans="1:21" x14ac:dyDescent="0.3">
      <c r="A1021">
        <v>100092</v>
      </c>
      <c r="B1021" t="s">
        <v>0</v>
      </c>
      <c r="F1021" s="3">
        <v>7</v>
      </c>
      <c r="G1021" s="3">
        <v>7</v>
      </c>
      <c r="H1021" s="1">
        <v>44044</v>
      </c>
      <c r="I1021" s="1">
        <v>44317</v>
      </c>
      <c r="J1021">
        <v>9</v>
      </c>
      <c r="K1021">
        <v>1</v>
      </c>
      <c r="L1021" s="1">
        <v>44317</v>
      </c>
      <c r="M1021" s="3">
        <f>IF(Sales[[#This Row],[Sales Amount]] = 0, 0,N1021 / F1021)</f>
        <v>10</v>
      </c>
      <c r="N1021" s="3">
        <v>70</v>
      </c>
      <c r="O1021" s="3" t="str" cm="1">
        <f t="array" ref="O1021" xml:space="preserve"> _xlfn.SWITCH(Sales[[#This Row],[Subscription Type]],"Basic", "10",,"Premium","10","Business","25","Enterprise","27")</f>
        <v>27</v>
      </c>
      <c r="P1021" s="3">
        <f xml:space="preserve"> IF(Sales[[#This Row],[Number of Users]]-Sales[[#This Row],[Licenses Bought]] &gt; 0,Sales[[#This Row],[Number of Users]]-Sales[[#This Row],[Licenses Bought]],0)</f>
        <v>0</v>
      </c>
      <c r="Q1021" s="3">
        <f>IF(Sales[[#This Row],[Sales Month]]=MAX(Sales[Sales Month]),Sales[[#This Row],[Upsell $ Per Non-Paying User]]*Sales[[#This Row],[Non-Paying Users]],0)</f>
        <v>0</v>
      </c>
      <c r="R1021" s="3" t="str" cm="1">
        <f t="array" ref="R1021" xml:space="preserve"> _xlfn.IFS(Sales[[#This Row],[Current Upsell $]]=0," ",Sales[[#This Row],[Current Upsell $]]&gt;=400,"high",Sales[[#This Row],[Current Upsell $]]&gt;=100,"medium",Sales[[#This Row],[Current Upsell $]]&lt;100,"low")</f>
        <v xml:space="preserve"> </v>
      </c>
      <c r="S1021" s="3" t="str">
        <f xml:space="preserve"> IF(Sales[[#This Row],[Current Upsell $]]&gt;0,_xlfn.CONCAT(Sales[[#This Row],[Subscription Type]],"  ",Sales[[#This Row],[Upsell Priority]],"  ",TEXT(Sales[[#This Row],[Current Upsell $]],"$#"))," ")</f>
        <v xml:space="preserve"> </v>
      </c>
      <c r="T1021" s="3"/>
      <c r="U1021" s="1"/>
    </row>
    <row r="1022" spans="1:21" x14ac:dyDescent="0.3">
      <c r="A1022">
        <v>100093</v>
      </c>
      <c r="B1022" t="s">
        <v>3</v>
      </c>
      <c r="F1022" s="3">
        <v>0</v>
      </c>
      <c r="G1022" s="3">
        <v>7</v>
      </c>
      <c r="H1022" s="1">
        <v>44044</v>
      </c>
      <c r="I1022" s="1">
        <v>44197</v>
      </c>
      <c r="J1022">
        <v>5</v>
      </c>
      <c r="K1022">
        <v>5</v>
      </c>
      <c r="L1022" s="1">
        <v>44044</v>
      </c>
      <c r="M1022" s="3">
        <f>IF(Sales[[#This Row],[Sales Amount]] = 0, 0,N1022 / F1022)</f>
        <v>0</v>
      </c>
      <c r="N1022" s="3">
        <v>0</v>
      </c>
      <c r="O1022" s="3" t="str" cm="1">
        <f t="array" ref="O1022" xml:space="preserve"> _xlfn.SWITCH(Sales[[#This Row],[Subscription Type]],"Basic", "10",,"Premium","10","Business","25","Enterprise","27")</f>
        <v>10</v>
      </c>
      <c r="P1022" s="3">
        <f xml:space="preserve"> IF(Sales[[#This Row],[Number of Users]]-Sales[[#This Row],[Licenses Bought]] &gt; 0,Sales[[#This Row],[Number of Users]]-Sales[[#This Row],[Licenses Bought]],0)</f>
        <v>7</v>
      </c>
      <c r="Q1022" s="3">
        <f>IF(Sales[[#This Row],[Sales Month]]=MAX(Sales[Sales Month]),Sales[[#This Row],[Upsell $ Per Non-Paying User]]*Sales[[#This Row],[Non-Paying Users]],0)</f>
        <v>0</v>
      </c>
      <c r="R1022" s="3" t="str" cm="1">
        <f t="array" ref="R1022" xml:space="preserve"> _xlfn.IFS(Sales[[#This Row],[Current Upsell $]]=0," ",Sales[[#This Row],[Current Upsell $]]&gt;=400,"high",Sales[[#This Row],[Current Upsell $]]&gt;=100,"medium",Sales[[#This Row],[Current Upsell $]]&lt;100,"low")</f>
        <v xml:space="preserve"> </v>
      </c>
      <c r="S1022" s="3" t="str">
        <f xml:space="preserve"> IF(Sales[[#This Row],[Current Upsell $]]&gt;0,_xlfn.CONCAT(Sales[[#This Row],[Subscription Type]],"  ",Sales[[#This Row],[Upsell Priority]],"  ",TEXT(Sales[[#This Row],[Current Upsell $]],"$#"))," ")</f>
        <v xml:space="preserve"> </v>
      </c>
      <c r="T1022" s="3"/>
      <c r="U1022" s="1"/>
    </row>
    <row r="1023" spans="1:21" x14ac:dyDescent="0.3">
      <c r="A1023">
        <v>100093</v>
      </c>
      <c r="B1023" t="s">
        <v>3</v>
      </c>
      <c r="F1023" s="3">
        <v>0</v>
      </c>
      <c r="G1023" s="3">
        <v>7</v>
      </c>
      <c r="H1023" s="1">
        <v>44044</v>
      </c>
      <c r="I1023" s="1">
        <v>44197</v>
      </c>
      <c r="J1023">
        <v>5</v>
      </c>
      <c r="K1023">
        <v>5</v>
      </c>
      <c r="L1023" s="1">
        <v>44075</v>
      </c>
      <c r="M1023" s="3">
        <f>IF(Sales[[#This Row],[Sales Amount]] = 0, 0,N1023 / F1023)</f>
        <v>0</v>
      </c>
      <c r="N1023" s="3">
        <v>0</v>
      </c>
      <c r="O1023" s="3" t="str" cm="1">
        <f t="array" ref="O1023" xml:space="preserve"> _xlfn.SWITCH(Sales[[#This Row],[Subscription Type]],"Basic", "10",,"Premium","10","Business","25","Enterprise","27")</f>
        <v>10</v>
      </c>
      <c r="P1023" s="3">
        <f xml:space="preserve"> IF(Sales[[#This Row],[Number of Users]]-Sales[[#This Row],[Licenses Bought]] &gt; 0,Sales[[#This Row],[Number of Users]]-Sales[[#This Row],[Licenses Bought]],0)</f>
        <v>7</v>
      </c>
      <c r="Q1023" s="3">
        <f>IF(Sales[[#This Row],[Sales Month]]=MAX(Sales[Sales Month]),Sales[[#This Row],[Upsell $ Per Non-Paying User]]*Sales[[#This Row],[Non-Paying Users]],0)</f>
        <v>0</v>
      </c>
      <c r="R1023" s="3" t="str" cm="1">
        <f t="array" ref="R1023" xml:space="preserve"> _xlfn.IFS(Sales[[#This Row],[Current Upsell $]]=0," ",Sales[[#This Row],[Current Upsell $]]&gt;=400,"high",Sales[[#This Row],[Current Upsell $]]&gt;=100,"medium",Sales[[#This Row],[Current Upsell $]]&lt;100,"low")</f>
        <v xml:space="preserve"> </v>
      </c>
      <c r="S1023" s="3" t="str">
        <f xml:space="preserve"> IF(Sales[[#This Row],[Current Upsell $]]&gt;0,_xlfn.CONCAT(Sales[[#This Row],[Subscription Type]],"  ",Sales[[#This Row],[Upsell Priority]],"  ",TEXT(Sales[[#This Row],[Current Upsell $]],"$#"))," ")</f>
        <v xml:space="preserve"> </v>
      </c>
      <c r="T1023" s="3"/>
      <c r="U1023" s="1"/>
    </row>
    <row r="1024" spans="1:21" x14ac:dyDescent="0.3">
      <c r="A1024">
        <v>100093</v>
      </c>
      <c r="B1024" t="s">
        <v>3</v>
      </c>
      <c r="F1024" s="3">
        <v>0</v>
      </c>
      <c r="G1024" s="3">
        <v>7</v>
      </c>
      <c r="H1024" s="1">
        <v>44044</v>
      </c>
      <c r="I1024" s="1">
        <v>44197</v>
      </c>
      <c r="J1024">
        <v>5</v>
      </c>
      <c r="K1024">
        <v>5</v>
      </c>
      <c r="L1024" s="1">
        <v>44105</v>
      </c>
      <c r="M1024" s="3">
        <f>IF(Sales[[#This Row],[Sales Amount]] = 0, 0,N1024 / F1024)</f>
        <v>0</v>
      </c>
      <c r="N1024" s="3">
        <v>0</v>
      </c>
      <c r="O1024" s="3" t="str" cm="1">
        <f t="array" ref="O1024" xml:space="preserve"> _xlfn.SWITCH(Sales[[#This Row],[Subscription Type]],"Basic", "10",,"Premium","10","Business","25","Enterprise","27")</f>
        <v>10</v>
      </c>
      <c r="P1024" s="3">
        <f xml:space="preserve"> IF(Sales[[#This Row],[Number of Users]]-Sales[[#This Row],[Licenses Bought]] &gt; 0,Sales[[#This Row],[Number of Users]]-Sales[[#This Row],[Licenses Bought]],0)</f>
        <v>7</v>
      </c>
      <c r="Q1024" s="3">
        <f>IF(Sales[[#This Row],[Sales Month]]=MAX(Sales[Sales Month]),Sales[[#This Row],[Upsell $ Per Non-Paying User]]*Sales[[#This Row],[Non-Paying Users]],0)</f>
        <v>0</v>
      </c>
      <c r="R1024" s="3" t="str" cm="1">
        <f t="array" ref="R1024" xml:space="preserve"> _xlfn.IFS(Sales[[#This Row],[Current Upsell $]]=0," ",Sales[[#This Row],[Current Upsell $]]&gt;=400,"high",Sales[[#This Row],[Current Upsell $]]&gt;=100,"medium",Sales[[#This Row],[Current Upsell $]]&lt;100,"low")</f>
        <v xml:space="preserve"> </v>
      </c>
      <c r="S1024" s="3" t="str">
        <f xml:space="preserve"> IF(Sales[[#This Row],[Current Upsell $]]&gt;0,_xlfn.CONCAT(Sales[[#This Row],[Subscription Type]],"  ",Sales[[#This Row],[Upsell Priority]],"  ",TEXT(Sales[[#This Row],[Current Upsell $]],"$#"))," ")</f>
        <v xml:space="preserve"> </v>
      </c>
      <c r="T1024" s="3"/>
      <c r="U1024" s="1"/>
    </row>
    <row r="1025" spans="1:21" x14ac:dyDescent="0.3">
      <c r="A1025">
        <v>100093</v>
      </c>
      <c r="B1025" t="s">
        <v>3</v>
      </c>
      <c r="F1025" s="3">
        <v>0</v>
      </c>
      <c r="G1025" s="3">
        <v>7</v>
      </c>
      <c r="H1025" s="1">
        <v>44044</v>
      </c>
      <c r="I1025" s="1">
        <v>44197</v>
      </c>
      <c r="J1025">
        <v>5</v>
      </c>
      <c r="K1025">
        <v>5</v>
      </c>
      <c r="L1025" s="1">
        <v>44136</v>
      </c>
      <c r="M1025" s="3">
        <f>IF(Sales[[#This Row],[Sales Amount]] = 0, 0,N1025 / F1025)</f>
        <v>0</v>
      </c>
      <c r="N1025" s="3">
        <v>0</v>
      </c>
      <c r="O1025" s="3" t="str" cm="1">
        <f t="array" ref="O1025" xml:space="preserve"> _xlfn.SWITCH(Sales[[#This Row],[Subscription Type]],"Basic", "10",,"Premium","10","Business","25","Enterprise","27")</f>
        <v>10</v>
      </c>
      <c r="P1025" s="3">
        <f xml:space="preserve"> IF(Sales[[#This Row],[Number of Users]]-Sales[[#This Row],[Licenses Bought]] &gt; 0,Sales[[#This Row],[Number of Users]]-Sales[[#This Row],[Licenses Bought]],0)</f>
        <v>7</v>
      </c>
      <c r="Q1025" s="3">
        <f>IF(Sales[[#This Row],[Sales Month]]=MAX(Sales[Sales Month]),Sales[[#This Row],[Upsell $ Per Non-Paying User]]*Sales[[#This Row],[Non-Paying Users]],0)</f>
        <v>0</v>
      </c>
      <c r="R1025" s="3" t="str" cm="1">
        <f t="array" ref="R1025" xml:space="preserve"> _xlfn.IFS(Sales[[#This Row],[Current Upsell $]]=0," ",Sales[[#This Row],[Current Upsell $]]&gt;=400,"high",Sales[[#This Row],[Current Upsell $]]&gt;=100,"medium",Sales[[#This Row],[Current Upsell $]]&lt;100,"low")</f>
        <v xml:space="preserve"> </v>
      </c>
      <c r="S1025" s="3" t="str">
        <f xml:space="preserve"> IF(Sales[[#This Row],[Current Upsell $]]&gt;0,_xlfn.CONCAT(Sales[[#This Row],[Subscription Type]],"  ",Sales[[#This Row],[Upsell Priority]],"  ",TEXT(Sales[[#This Row],[Current Upsell $]],"$#"))," ")</f>
        <v xml:space="preserve"> </v>
      </c>
      <c r="T1025" s="3"/>
      <c r="U1025" s="1"/>
    </row>
    <row r="1026" spans="1:21" x14ac:dyDescent="0.3">
      <c r="A1026">
        <v>100093</v>
      </c>
      <c r="B1026" t="s">
        <v>3</v>
      </c>
      <c r="F1026" s="3">
        <v>0</v>
      </c>
      <c r="G1026" s="3">
        <v>7</v>
      </c>
      <c r="H1026" s="1">
        <v>44044</v>
      </c>
      <c r="I1026" s="1">
        <v>44197</v>
      </c>
      <c r="J1026">
        <v>5</v>
      </c>
      <c r="K1026">
        <v>5</v>
      </c>
      <c r="L1026" s="1">
        <v>44166</v>
      </c>
      <c r="M1026" s="3">
        <f>IF(Sales[[#This Row],[Sales Amount]] = 0, 0,N1026 / F1026)</f>
        <v>0</v>
      </c>
      <c r="N1026" s="3">
        <v>0</v>
      </c>
      <c r="O1026" s="3" t="str" cm="1">
        <f t="array" ref="O1026" xml:space="preserve"> _xlfn.SWITCH(Sales[[#This Row],[Subscription Type]],"Basic", "10",,"Premium","10","Business","25","Enterprise","27")</f>
        <v>10</v>
      </c>
      <c r="P1026" s="3">
        <f xml:space="preserve"> IF(Sales[[#This Row],[Number of Users]]-Sales[[#This Row],[Licenses Bought]] &gt; 0,Sales[[#This Row],[Number of Users]]-Sales[[#This Row],[Licenses Bought]],0)</f>
        <v>7</v>
      </c>
      <c r="Q1026" s="3">
        <f>IF(Sales[[#This Row],[Sales Month]]=MAX(Sales[Sales Month]),Sales[[#This Row],[Upsell $ Per Non-Paying User]]*Sales[[#This Row],[Non-Paying Users]],0)</f>
        <v>0</v>
      </c>
      <c r="R1026" s="3" t="str" cm="1">
        <f t="array" ref="R1026" xml:space="preserve"> _xlfn.IFS(Sales[[#This Row],[Current Upsell $]]=0," ",Sales[[#This Row],[Current Upsell $]]&gt;=400,"high",Sales[[#This Row],[Current Upsell $]]&gt;=100,"medium",Sales[[#This Row],[Current Upsell $]]&lt;100,"low")</f>
        <v xml:space="preserve"> </v>
      </c>
      <c r="S1026" s="3" t="str">
        <f xml:space="preserve"> IF(Sales[[#This Row],[Current Upsell $]]&gt;0,_xlfn.CONCAT(Sales[[#This Row],[Subscription Type]],"  ",Sales[[#This Row],[Upsell Priority]],"  ",TEXT(Sales[[#This Row],[Current Upsell $]],"$#"))," ")</f>
        <v xml:space="preserve"> </v>
      </c>
      <c r="T1026" s="3"/>
      <c r="U1026" s="1"/>
    </row>
    <row r="1027" spans="1:21" x14ac:dyDescent="0.3">
      <c r="A1027">
        <v>100093</v>
      </c>
      <c r="B1027" t="s">
        <v>3</v>
      </c>
      <c r="F1027" s="3">
        <v>0</v>
      </c>
      <c r="G1027" s="3">
        <v>7</v>
      </c>
      <c r="H1027" s="1">
        <v>44044</v>
      </c>
      <c r="I1027" s="1">
        <v>44197</v>
      </c>
      <c r="J1027">
        <v>5</v>
      </c>
      <c r="K1027">
        <v>5</v>
      </c>
      <c r="L1027" s="1">
        <v>44197</v>
      </c>
      <c r="M1027" s="3">
        <f>IF(Sales[[#This Row],[Sales Amount]] = 0, 0,N1027 / F1027)</f>
        <v>0</v>
      </c>
      <c r="N1027" s="3">
        <v>0</v>
      </c>
      <c r="O1027" s="3" t="str" cm="1">
        <f t="array" ref="O1027" xml:space="preserve"> _xlfn.SWITCH(Sales[[#This Row],[Subscription Type]],"Basic", "10",,"Premium","10","Business","25","Enterprise","27")</f>
        <v>10</v>
      </c>
      <c r="P1027" s="3">
        <f xml:space="preserve"> IF(Sales[[#This Row],[Number of Users]]-Sales[[#This Row],[Licenses Bought]] &gt; 0,Sales[[#This Row],[Number of Users]]-Sales[[#This Row],[Licenses Bought]],0)</f>
        <v>7</v>
      </c>
      <c r="Q1027" s="3">
        <f>IF(Sales[[#This Row],[Sales Month]]=MAX(Sales[Sales Month]),Sales[[#This Row],[Upsell $ Per Non-Paying User]]*Sales[[#This Row],[Non-Paying Users]],0)</f>
        <v>0</v>
      </c>
      <c r="R1027" s="3" t="str" cm="1">
        <f t="array" ref="R1027" xml:space="preserve"> _xlfn.IFS(Sales[[#This Row],[Current Upsell $]]=0," ",Sales[[#This Row],[Current Upsell $]]&gt;=400,"high",Sales[[#This Row],[Current Upsell $]]&gt;=100,"medium",Sales[[#This Row],[Current Upsell $]]&lt;100,"low")</f>
        <v xml:space="preserve"> </v>
      </c>
      <c r="S1027" s="3" t="str">
        <f xml:space="preserve"> IF(Sales[[#This Row],[Current Upsell $]]&gt;0,_xlfn.CONCAT(Sales[[#This Row],[Subscription Type]],"  ",Sales[[#This Row],[Upsell Priority]],"  ",TEXT(Sales[[#This Row],[Current Upsell $]],"$#"))," ")</f>
        <v xml:space="preserve"> </v>
      </c>
      <c r="T1027" s="3"/>
      <c r="U1027" s="1"/>
    </row>
    <row r="1028" spans="1:21" x14ac:dyDescent="0.3">
      <c r="A1028">
        <v>100094</v>
      </c>
      <c r="B1028" t="s">
        <v>3</v>
      </c>
      <c r="F1028" s="3">
        <v>0</v>
      </c>
      <c r="G1028" s="3">
        <v>5</v>
      </c>
      <c r="H1028" s="1">
        <v>44044</v>
      </c>
      <c r="I1028" s="1">
        <v>44287</v>
      </c>
      <c r="J1028">
        <v>8</v>
      </c>
      <c r="K1028">
        <v>2</v>
      </c>
      <c r="L1028" s="1">
        <v>44044</v>
      </c>
      <c r="M1028" s="3">
        <f>IF(Sales[[#This Row],[Sales Amount]] = 0, 0,N1028 / F1028)</f>
        <v>0</v>
      </c>
      <c r="N1028" s="3">
        <v>0</v>
      </c>
      <c r="O1028" s="3" t="str" cm="1">
        <f t="array" ref="O1028" xml:space="preserve"> _xlfn.SWITCH(Sales[[#This Row],[Subscription Type]],"Basic", "10",,"Premium","10","Business","25","Enterprise","27")</f>
        <v>10</v>
      </c>
      <c r="P1028" s="3">
        <f xml:space="preserve"> IF(Sales[[#This Row],[Number of Users]]-Sales[[#This Row],[Licenses Bought]] &gt; 0,Sales[[#This Row],[Number of Users]]-Sales[[#This Row],[Licenses Bought]],0)</f>
        <v>5</v>
      </c>
      <c r="Q1028" s="3">
        <f>IF(Sales[[#This Row],[Sales Month]]=MAX(Sales[Sales Month]),Sales[[#This Row],[Upsell $ Per Non-Paying User]]*Sales[[#This Row],[Non-Paying Users]],0)</f>
        <v>0</v>
      </c>
      <c r="R1028" s="3" t="str" cm="1">
        <f t="array" ref="R1028" xml:space="preserve"> _xlfn.IFS(Sales[[#This Row],[Current Upsell $]]=0," ",Sales[[#This Row],[Current Upsell $]]&gt;=400,"high",Sales[[#This Row],[Current Upsell $]]&gt;=100,"medium",Sales[[#This Row],[Current Upsell $]]&lt;100,"low")</f>
        <v xml:space="preserve"> </v>
      </c>
      <c r="S1028" s="3" t="str">
        <f xml:space="preserve"> IF(Sales[[#This Row],[Current Upsell $]]&gt;0,_xlfn.CONCAT(Sales[[#This Row],[Subscription Type]],"  ",Sales[[#This Row],[Upsell Priority]],"  ",TEXT(Sales[[#This Row],[Current Upsell $]],"$#"))," ")</f>
        <v xml:space="preserve"> </v>
      </c>
      <c r="T1028" s="3"/>
      <c r="U1028" s="1"/>
    </row>
    <row r="1029" spans="1:21" x14ac:dyDescent="0.3">
      <c r="A1029">
        <v>100094</v>
      </c>
      <c r="B1029" t="s">
        <v>0</v>
      </c>
      <c r="F1029" s="3">
        <v>2</v>
      </c>
      <c r="G1029" s="3">
        <v>6</v>
      </c>
      <c r="H1029" s="1">
        <v>44044</v>
      </c>
      <c r="I1029" s="1">
        <v>44287</v>
      </c>
      <c r="J1029">
        <v>8</v>
      </c>
      <c r="K1029">
        <v>2</v>
      </c>
      <c r="L1029" s="1">
        <v>44075</v>
      </c>
      <c r="M1029" s="3">
        <f>IF(Sales[[#This Row],[Sales Amount]] = 0, 0,N1029 / F1029)</f>
        <v>10</v>
      </c>
      <c r="N1029" s="3">
        <v>20</v>
      </c>
      <c r="O1029" s="3" t="str" cm="1">
        <f t="array" ref="O1029" xml:space="preserve"> _xlfn.SWITCH(Sales[[#This Row],[Subscription Type]],"Basic", "10",,"Premium","10","Business","25","Enterprise","27")</f>
        <v>27</v>
      </c>
      <c r="P1029" s="3">
        <f xml:space="preserve"> IF(Sales[[#This Row],[Number of Users]]-Sales[[#This Row],[Licenses Bought]] &gt; 0,Sales[[#This Row],[Number of Users]]-Sales[[#This Row],[Licenses Bought]],0)</f>
        <v>4</v>
      </c>
      <c r="Q1029" s="3">
        <f>IF(Sales[[#This Row],[Sales Month]]=MAX(Sales[Sales Month]),Sales[[#This Row],[Upsell $ Per Non-Paying User]]*Sales[[#This Row],[Non-Paying Users]],0)</f>
        <v>0</v>
      </c>
      <c r="R1029" s="3" t="str" cm="1">
        <f t="array" ref="R1029" xml:space="preserve"> _xlfn.IFS(Sales[[#This Row],[Current Upsell $]]=0," ",Sales[[#This Row],[Current Upsell $]]&gt;=400,"high",Sales[[#This Row],[Current Upsell $]]&gt;=100,"medium",Sales[[#This Row],[Current Upsell $]]&lt;100,"low")</f>
        <v xml:space="preserve"> </v>
      </c>
      <c r="S1029" s="3" t="str">
        <f xml:space="preserve"> IF(Sales[[#This Row],[Current Upsell $]]&gt;0,_xlfn.CONCAT(Sales[[#This Row],[Subscription Type]],"  ",Sales[[#This Row],[Upsell Priority]],"  ",TEXT(Sales[[#This Row],[Current Upsell $]],"$#"))," ")</f>
        <v xml:space="preserve"> </v>
      </c>
      <c r="T1029" s="3"/>
      <c r="U1029" s="1"/>
    </row>
    <row r="1030" spans="1:21" x14ac:dyDescent="0.3">
      <c r="A1030">
        <v>100094</v>
      </c>
      <c r="B1030" t="s">
        <v>0</v>
      </c>
      <c r="F1030" s="3">
        <v>3</v>
      </c>
      <c r="G1030" s="3">
        <v>6</v>
      </c>
      <c r="H1030" s="1">
        <v>44044</v>
      </c>
      <c r="I1030" s="1">
        <v>44287</v>
      </c>
      <c r="J1030">
        <v>8</v>
      </c>
      <c r="K1030">
        <v>2</v>
      </c>
      <c r="L1030" s="1">
        <v>44105</v>
      </c>
      <c r="M1030" s="3">
        <f>IF(Sales[[#This Row],[Sales Amount]] = 0, 0,N1030 / F1030)</f>
        <v>10</v>
      </c>
      <c r="N1030" s="3">
        <v>30</v>
      </c>
      <c r="O1030" s="3" t="str" cm="1">
        <f t="array" ref="O1030" xml:space="preserve"> _xlfn.SWITCH(Sales[[#This Row],[Subscription Type]],"Basic", "10",,"Premium","10","Business","25","Enterprise","27")</f>
        <v>27</v>
      </c>
      <c r="P1030" s="3">
        <f xml:space="preserve"> IF(Sales[[#This Row],[Number of Users]]-Sales[[#This Row],[Licenses Bought]] &gt; 0,Sales[[#This Row],[Number of Users]]-Sales[[#This Row],[Licenses Bought]],0)</f>
        <v>3</v>
      </c>
      <c r="Q1030" s="3">
        <f>IF(Sales[[#This Row],[Sales Month]]=MAX(Sales[Sales Month]),Sales[[#This Row],[Upsell $ Per Non-Paying User]]*Sales[[#This Row],[Non-Paying Users]],0)</f>
        <v>0</v>
      </c>
      <c r="R1030" s="3" t="str" cm="1">
        <f t="array" ref="R1030" xml:space="preserve"> _xlfn.IFS(Sales[[#This Row],[Current Upsell $]]=0," ",Sales[[#This Row],[Current Upsell $]]&gt;=400,"high",Sales[[#This Row],[Current Upsell $]]&gt;=100,"medium",Sales[[#This Row],[Current Upsell $]]&lt;100,"low")</f>
        <v xml:space="preserve"> </v>
      </c>
      <c r="S1030" s="3" t="str">
        <f xml:space="preserve"> IF(Sales[[#This Row],[Current Upsell $]]&gt;0,_xlfn.CONCAT(Sales[[#This Row],[Subscription Type]],"  ",Sales[[#This Row],[Upsell Priority]],"  ",TEXT(Sales[[#This Row],[Current Upsell $]],"$#"))," ")</f>
        <v xml:space="preserve"> </v>
      </c>
      <c r="T1030" s="3"/>
      <c r="U1030" s="1"/>
    </row>
    <row r="1031" spans="1:21" x14ac:dyDescent="0.3">
      <c r="A1031">
        <v>100094</v>
      </c>
      <c r="B1031" t="s">
        <v>0</v>
      </c>
      <c r="F1031" s="3">
        <v>4</v>
      </c>
      <c r="G1031" s="3">
        <v>6</v>
      </c>
      <c r="H1031" s="1">
        <v>44044</v>
      </c>
      <c r="I1031" s="1">
        <v>44287</v>
      </c>
      <c r="J1031">
        <v>8</v>
      </c>
      <c r="K1031">
        <v>2</v>
      </c>
      <c r="L1031" s="1">
        <v>44136</v>
      </c>
      <c r="M1031" s="3">
        <f>IF(Sales[[#This Row],[Sales Amount]] = 0, 0,N1031 / F1031)</f>
        <v>10</v>
      </c>
      <c r="N1031" s="3">
        <v>40</v>
      </c>
      <c r="O1031" s="3" t="str" cm="1">
        <f t="array" ref="O1031" xml:space="preserve"> _xlfn.SWITCH(Sales[[#This Row],[Subscription Type]],"Basic", "10",,"Premium","10","Business","25","Enterprise","27")</f>
        <v>27</v>
      </c>
      <c r="P1031" s="3">
        <f xml:space="preserve"> IF(Sales[[#This Row],[Number of Users]]-Sales[[#This Row],[Licenses Bought]] &gt; 0,Sales[[#This Row],[Number of Users]]-Sales[[#This Row],[Licenses Bought]],0)</f>
        <v>2</v>
      </c>
      <c r="Q1031" s="3">
        <f>IF(Sales[[#This Row],[Sales Month]]=MAX(Sales[Sales Month]),Sales[[#This Row],[Upsell $ Per Non-Paying User]]*Sales[[#This Row],[Non-Paying Users]],0)</f>
        <v>0</v>
      </c>
      <c r="R1031" s="3" t="str" cm="1">
        <f t="array" ref="R1031" xml:space="preserve"> _xlfn.IFS(Sales[[#This Row],[Current Upsell $]]=0," ",Sales[[#This Row],[Current Upsell $]]&gt;=400,"high",Sales[[#This Row],[Current Upsell $]]&gt;=100,"medium",Sales[[#This Row],[Current Upsell $]]&lt;100,"low")</f>
        <v xml:space="preserve"> </v>
      </c>
      <c r="S1031" s="3" t="str">
        <f xml:space="preserve"> IF(Sales[[#This Row],[Current Upsell $]]&gt;0,_xlfn.CONCAT(Sales[[#This Row],[Subscription Type]],"  ",Sales[[#This Row],[Upsell Priority]],"  ",TEXT(Sales[[#This Row],[Current Upsell $]],"$#"))," ")</f>
        <v xml:space="preserve"> </v>
      </c>
      <c r="T1031" s="3"/>
      <c r="U1031" s="1"/>
    </row>
    <row r="1032" spans="1:21" x14ac:dyDescent="0.3">
      <c r="A1032">
        <v>100094</v>
      </c>
      <c r="B1032" t="s">
        <v>0</v>
      </c>
      <c r="F1032" s="3">
        <v>4</v>
      </c>
      <c r="G1032" s="3">
        <v>6</v>
      </c>
      <c r="H1032" s="1">
        <v>44044</v>
      </c>
      <c r="I1032" s="1">
        <v>44287</v>
      </c>
      <c r="J1032">
        <v>8</v>
      </c>
      <c r="K1032">
        <v>2</v>
      </c>
      <c r="L1032" s="1">
        <v>44166</v>
      </c>
      <c r="M1032" s="3">
        <f>IF(Sales[[#This Row],[Sales Amount]] = 0, 0,N1032 / F1032)</f>
        <v>10</v>
      </c>
      <c r="N1032" s="3">
        <v>40</v>
      </c>
      <c r="O1032" s="3" t="str" cm="1">
        <f t="array" ref="O1032" xml:space="preserve"> _xlfn.SWITCH(Sales[[#This Row],[Subscription Type]],"Basic", "10",,"Premium","10","Business","25","Enterprise","27")</f>
        <v>27</v>
      </c>
      <c r="P1032" s="3">
        <f xml:space="preserve"> IF(Sales[[#This Row],[Number of Users]]-Sales[[#This Row],[Licenses Bought]] &gt; 0,Sales[[#This Row],[Number of Users]]-Sales[[#This Row],[Licenses Bought]],0)</f>
        <v>2</v>
      </c>
      <c r="Q1032" s="3">
        <f>IF(Sales[[#This Row],[Sales Month]]=MAX(Sales[Sales Month]),Sales[[#This Row],[Upsell $ Per Non-Paying User]]*Sales[[#This Row],[Non-Paying Users]],0)</f>
        <v>0</v>
      </c>
      <c r="R1032" s="3" t="str" cm="1">
        <f t="array" ref="R1032" xml:space="preserve"> _xlfn.IFS(Sales[[#This Row],[Current Upsell $]]=0," ",Sales[[#This Row],[Current Upsell $]]&gt;=400,"high",Sales[[#This Row],[Current Upsell $]]&gt;=100,"medium",Sales[[#This Row],[Current Upsell $]]&lt;100,"low")</f>
        <v xml:space="preserve"> </v>
      </c>
      <c r="S1032" s="3" t="str">
        <f xml:space="preserve"> IF(Sales[[#This Row],[Current Upsell $]]&gt;0,_xlfn.CONCAT(Sales[[#This Row],[Subscription Type]],"  ",Sales[[#This Row],[Upsell Priority]],"  ",TEXT(Sales[[#This Row],[Current Upsell $]],"$#"))," ")</f>
        <v xml:space="preserve"> </v>
      </c>
      <c r="T1032" s="3"/>
      <c r="U1032" s="1"/>
    </row>
    <row r="1033" spans="1:21" x14ac:dyDescent="0.3">
      <c r="A1033">
        <v>100094</v>
      </c>
      <c r="B1033" t="s">
        <v>0</v>
      </c>
      <c r="F1033" s="3">
        <v>4</v>
      </c>
      <c r="G1033" s="3">
        <v>6</v>
      </c>
      <c r="H1033" s="1">
        <v>44044</v>
      </c>
      <c r="I1033" s="1">
        <v>44287</v>
      </c>
      <c r="J1033">
        <v>8</v>
      </c>
      <c r="K1033">
        <v>2</v>
      </c>
      <c r="L1033" s="1">
        <v>44197</v>
      </c>
      <c r="M1033" s="3">
        <f>IF(Sales[[#This Row],[Sales Amount]] = 0, 0,N1033 / F1033)</f>
        <v>10</v>
      </c>
      <c r="N1033" s="3">
        <v>40</v>
      </c>
      <c r="O1033" s="3" t="str" cm="1">
        <f t="array" ref="O1033" xml:space="preserve"> _xlfn.SWITCH(Sales[[#This Row],[Subscription Type]],"Basic", "10",,"Premium","10","Business","25","Enterprise","27")</f>
        <v>27</v>
      </c>
      <c r="P1033" s="3">
        <f xml:space="preserve"> IF(Sales[[#This Row],[Number of Users]]-Sales[[#This Row],[Licenses Bought]] &gt; 0,Sales[[#This Row],[Number of Users]]-Sales[[#This Row],[Licenses Bought]],0)</f>
        <v>2</v>
      </c>
      <c r="Q1033" s="3">
        <f>IF(Sales[[#This Row],[Sales Month]]=MAX(Sales[Sales Month]),Sales[[#This Row],[Upsell $ Per Non-Paying User]]*Sales[[#This Row],[Non-Paying Users]],0)</f>
        <v>0</v>
      </c>
      <c r="R1033" s="3" t="str" cm="1">
        <f t="array" ref="R1033" xml:space="preserve"> _xlfn.IFS(Sales[[#This Row],[Current Upsell $]]=0," ",Sales[[#This Row],[Current Upsell $]]&gt;=400,"high",Sales[[#This Row],[Current Upsell $]]&gt;=100,"medium",Sales[[#This Row],[Current Upsell $]]&lt;100,"low")</f>
        <v xml:space="preserve"> </v>
      </c>
      <c r="S1033" s="3" t="str">
        <f xml:space="preserve"> IF(Sales[[#This Row],[Current Upsell $]]&gt;0,_xlfn.CONCAT(Sales[[#This Row],[Subscription Type]],"  ",Sales[[#This Row],[Upsell Priority]],"  ",TEXT(Sales[[#This Row],[Current Upsell $]],"$#"))," ")</f>
        <v xml:space="preserve"> </v>
      </c>
      <c r="T1033" s="3"/>
      <c r="U1033" s="1"/>
    </row>
    <row r="1034" spans="1:21" x14ac:dyDescent="0.3">
      <c r="A1034">
        <v>100094</v>
      </c>
      <c r="B1034" t="s">
        <v>0</v>
      </c>
      <c r="F1034" s="3">
        <v>4</v>
      </c>
      <c r="G1034" s="3">
        <v>6</v>
      </c>
      <c r="H1034" s="1">
        <v>44044</v>
      </c>
      <c r="I1034" s="1">
        <v>44287</v>
      </c>
      <c r="J1034">
        <v>8</v>
      </c>
      <c r="K1034">
        <v>2</v>
      </c>
      <c r="L1034" s="1">
        <v>44228</v>
      </c>
      <c r="M1034" s="3">
        <f>IF(Sales[[#This Row],[Sales Amount]] = 0, 0,N1034 / F1034)</f>
        <v>10</v>
      </c>
      <c r="N1034" s="3">
        <v>40</v>
      </c>
      <c r="O1034" s="3" t="str" cm="1">
        <f t="array" ref="O1034" xml:space="preserve"> _xlfn.SWITCH(Sales[[#This Row],[Subscription Type]],"Basic", "10",,"Premium","10","Business","25","Enterprise","27")</f>
        <v>27</v>
      </c>
      <c r="P1034" s="3">
        <f xml:space="preserve"> IF(Sales[[#This Row],[Number of Users]]-Sales[[#This Row],[Licenses Bought]] &gt; 0,Sales[[#This Row],[Number of Users]]-Sales[[#This Row],[Licenses Bought]],0)</f>
        <v>2</v>
      </c>
      <c r="Q1034" s="3">
        <f>IF(Sales[[#This Row],[Sales Month]]=MAX(Sales[Sales Month]),Sales[[#This Row],[Upsell $ Per Non-Paying User]]*Sales[[#This Row],[Non-Paying Users]],0)</f>
        <v>0</v>
      </c>
      <c r="R1034" s="3" t="str" cm="1">
        <f t="array" ref="R1034" xml:space="preserve"> _xlfn.IFS(Sales[[#This Row],[Current Upsell $]]=0," ",Sales[[#This Row],[Current Upsell $]]&gt;=400,"high",Sales[[#This Row],[Current Upsell $]]&gt;=100,"medium",Sales[[#This Row],[Current Upsell $]]&lt;100,"low")</f>
        <v xml:space="preserve"> </v>
      </c>
      <c r="S1034" s="3" t="str">
        <f xml:space="preserve"> IF(Sales[[#This Row],[Current Upsell $]]&gt;0,_xlfn.CONCAT(Sales[[#This Row],[Subscription Type]],"  ",Sales[[#This Row],[Upsell Priority]],"  ",TEXT(Sales[[#This Row],[Current Upsell $]],"$#"))," ")</f>
        <v xml:space="preserve"> </v>
      </c>
      <c r="T1034" s="3"/>
      <c r="U1034" s="1"/>
    </row>
    <row r="1035" spans="1:21" x14ac:dyDescent="0.3">
      <c r="A1035">
        <v>100094</v>
      </c>
      <c r="B1035" t="s">
        <v>0</v>
      </c>
      <c r="F1035" s="3">
        <v>4</v>
      </c>
      <c r="G1035" s="3">
        <v>6</v>
      </c>
      <c r="H1035" s="1">
        <v>44044</v>
      </c>
      <c r="I1035" s="1">
        <v>44287</v>
      </c>
      <c r="J1035">
        <v>8</v>
      </c>
      <c r="K1035">
        <v>2</v>
      </c>
      <c r="L1035" s="1">
        <v>44256</v>
      </c>
      <c r="M1035" s="3">
        <f>IF(Sales[[#This Row],[Sales Amount]] = 0, 0,N1035 / F1035)</f>
        <v>10</v>
      </c>
      <c r="N1035" s="3">
        <v>40</v>
      </c>
      <c r="O1035" s="3" t="str" cm="1">
        <f t="array" ref="O1035" xml:space="preserve"> _xlfn.SWITCH(Sales[[#This Row],[Subscription Type]],"Basic", "10",,"Premium","10","Business","25","Enterprise","27")</f>
        <v>27</v>
      </c>
      <c r="P1035" s="3">
        <f xml:space="preserve"> IF(Sales[[#This Row],[Number of Users]]-Sales[[#This Row],[Licenses Bought]] &gt; 0,Sales[[#This Row],[Number of Users]]-Sales[[#This Row],[Licenses Bought]],0)</f>
        <v>2</v>
      </c>
      <c r="Q1035" s="3">
        <f>IF(Sales[[#This Row],[Sales Month]]=MAX(Sales[Sales Month]),Sales[[#This Row],[Upsell $ Per Non-Paying User]]*Sales[[#This Row],[Non-Paying Users]],0)</f>
        <v>0</v>
      </c>
      <c r="R1035" s="3" t="str" cm="1">
        <f t="array" ref="R1035" xml:space="preserve"> _xlfn.IFS(Sales[[#This Row],[Current Upsell $]]=0," ",Sales[[#This Row],[Current Upsell $]]&gt;=400,"high",Sales[[#This Row],[Current Upsell $]]&gt;=100,"medium",Sales[[#This Row],[Current Upsell $]]&lt;100,"low")</f>
        <v xml:space="preserve"> </v>
      </c>
      <c r="S1035" s="3" t="str">
        <f xml:space="preserve"> IF(Sales[[#This Row],[Current Upsell $]]&gt;0,_xlfn.CONCAT(Sales[[#This Row],[Subscription Type]],"  ",Sales[[#This Row],[Upsell Priority]],"  ",TEXT(Sales[[#This Row],[Current Upsell $]],"$#"))," ")</f>
        <v xml:space="preserve"> </v>
      </c>
      <c r="T1035" s="3"/>
      <c r="U1035" s="1"/>
    </row>
    <row r="1036" spans="1:21" x14ac:dyDescent="0.3">
      <c r="A1036">
        <v>100094</v>
      </c>
      <c r="B1036" t="s">
        <v>0</v>
      </c>
      <c r="F1036" s="3">
        <v>4</v>
      </c>
      <c r="G1036" s="3">
        <v>5</v>
      </c>
      <c r="H1036" s="1">
        <v>44044</v>
      </c>
      <c r="I1036" s="1">
        <v>44287</v>
      </c>
      <c r="J1036">
        <v>8</v>
      </c>
      <c r="K1036">
        <v>2</v>
      </c>
      <c r="L1036" s="1">
        <v>44287</v>
      </c>
      <c r="M1036" s="3">
        <f>IF(Sales[[#This Row],[Sales Amount]] = 0, 0,N1036 / F1036)</f>
        <v>10</v>
      </c>
      <c r="N1036" s="3">
        <v>40</v>
      </c>
      <c r="O1036" s="3" t="str" cm="1">
        <f t="array" ref="O1036" xml:space="preserve"> _xlfn.SWITCH(Sales[[#This Row],[Subscription Type]],"Basic", "10",,"Premium","10","Business","25","Enterprise","27")</f>
        <v>27</v>
      </c>
      <c r="P1036" s="3">
        <f xml:space="preserve"> IF(Sales[[#This Row],[Number of Users]]-Sales[[#This Row],[Licenses Bought]] &gt; 0,Sales[[#This Row],[Number of Users]]-Sales[[#This Row],[Licenses Bought]],0)</f>
        <v>1</v>
      </c>
      <c r="Q1036" s="3">
        <f>IF(Sales[[#This Row],[Sales Month]]=MAX(Sales[Sales Month]),Sales[[#This Row],[Upsell $ Per Non-Paying User]]*Sales[[#This Row],[Non-Paying Users]],0)</f>
        <v>0</v>
      </c>
      <c r="R1036" s="3" t="str" cm="1">
        <f t="array" ref="R1036" xml:space="preserve"> _xlfn.IFS(Sales[[#This Row],[Current Upsell $]]=0," ",Sales[[#This Row],[Current Upsell $]]&gt;=400,"high",Sales[[#This Row],[Current Upsell $]]&gt;=100,"medium",Sales[[#This Row],[Current Upsell $]]&lt;100,"low")</f>
        <v xml:space="preserve"> </v>
      </c>
      <c r="S1036" s="3" t="str">
        <f xml:space="preserve"> IF(Sales[[#This Row],[Current Upsell $]]&gt;0,_xlfn.CONCAT(Sales[[#This Row],[Subscription Type]],"  ",Sales[[#This Row],[Upsell Priority]],"  ",TEXT(Sales[[#This Row],[Current Upsell $]],"$#"))," ")</f>
        <v xml:space="preserve"> </v>
      </c>
      <c r="T1036" s="3"/>
      <c r="U1036" s="1"/>
    </row>
    <row r="1037" spans="1:21" x14ac:dyDescent="0.3">
      <c r="A1037">
        <v>100095</v>
      </c>
      <c r="B1037" t="s">
        <v>3</v>
      </c>
      <c r="F1037" s="3">
        <v>0</v>
      </c>
      <c r="G1037" s="3">
        <v>5</v>
      </c>
      <c r="H1037" s="1">
        <v>44044</v>
      </c>
      <c r="I1037" s="1">
        <v>44197</v>
      </c>
      <c r="J1037">
        <v>5</v>
      </c>
      <c r="K1037">
        <v>5</v>
      </c>
      <c r="L1037" s="1">
        <v>44044</v>
      </c>
      <c r="M1037" s="3">
        <f>IF(Sales[[#This Row],[Sales Amount]] = 0, 0,N1037 / F1037)</f>
        <v>0</v>
      </c>
      <c r="N1037" s="3">
        <v>0</v>
      </c>
      <c r="O1037" s="3" t="str" cm="1">
        <f t="array" ref="O1037" xml:space="preserve"> _xlfn.SWITCH(Sales[[#This Row],[Subscription Type]],"Basic", "10",,"Premium","10","Business","25","Enterprise","27")</f>
        <v>10</v>
      </c>
      <c r="P1037" s="3">
        <f xml:space="preserve"> IF(Sales[[#This Row],[Number of Users]]-Sales[[#This Row],[Licenses Bought]] &gt; 0,Sales[[#This Row],[Number of Users]]-Sales[[#This Row],[Licenses Bought]],0)</f>
        <v>5</v>
      </c>
      <c r="Q1037" s="3">
        <f>IF(Sales[[#This Row],[Sales Month]]=MAX(Sales[Sales Month]),Sales[[#This Row],[Upsell $ Per Non-Paying User]]*Sales[[#This Row],[Non-Paying Users]],0)</f>
        <v>0</v>
      </c>
      <c r="R1037" s="3" t="str" cm="1">
        <f t="array" ref="R1037" xml:space="preserve"> _xlfn.IFS(Sales[[#This Row],[Current Upsell $]]=0," ",Sales[[#This Row],[Current Upsell $]]&gt;=400,"high",Sales[[#This Row],[Current Upsell $]]&gt;=100,"medium",Sales[[#This Row],[Current Upsell $]]&lt;100,"low")</f>
        <v xml:space="preserve"> </v>
      </c>
      <c r="S1037" s="3" t="str">
        <f xml:space="preserve"> IF(Sales[[#This Row],[Current Upsell $]]&gt;0,_xlfn.CONCAT(Sales[[#This Row],[Subscription Type]],"  ",Sales[[#This Row],[Upsell Priority]],"  ",TEXT(Sales[[#This Row],[Current Upsell $]],"$#"))," ")</f>
        <v xml:space="preserve"> </v>
      </c>
      <c r="T1037" s="3"/>
      <c r="U1037" s="1"/>
    </row>
    <row r="1038" spans="1:21" x14ac:dyDescent="0.3">
      <c r="A1038">
        <v>100095</v>
      </c>
      <c r="B1038" t="s">
        <v>3</v>
      </c>
      <c r="F1038" s="3">
        <v>0</v>
      </c>
      <c r="G1038" s="3">
        <v>6</v>
      </c>
      <c r="H1038" s="1">
        <v>44044</v>
      </c>
      <c r="I1038" s="1">
        <v>44197</v>
      </c>
      <c r="J1038">
        <v>5</v>
      </c>
      <c r="K1038">
        <v>5</v>
      </c>
      <c r="L1038" s="1">
        <v>44075</v>
      </c>
      <c r="M1038" s="3">
        <f>IF(Sales[[#This Row],[Sales Amount]] = 0, 0,N1038 / F1038)</f>
        <v>0</v>
      </c>
      <c r="N1038" s="3">
        <v>0</v>
      </c>
      <c r="O1038" s="3" t="str" cm="1">
        <f t="array" ref="O1038" xml:space="preserve"> _xlfn.SWITCH(Sales[[#This Row],[Subscription Type]],"Basic", "10",,"Premium","10","Business","25","Enterprise","27")</f>
        <v>10</v>
      </c>
      <c r="P1038" s="3">
        <f xml:space="preserve"> IF(Sales[[#This Row],[Number of Users]]-Sales[[#This Row],[Licenses Bought]] &gt; 0,Sales[[#This Row],[Number of Users]]-Sales[[#This Row],[Licenses Bought]],0)</f>
        <v>6</v>
      </c>
      <c r="Q1038" s="3">
        <f>IF(Sales[[#This Row],[Sales Month]]=MAX(Sales[Sales Month]),Sales[[#This Row],[Upsell $ Per Non-Paying User]]*Sales[[#This Row],[Non-Paying Users]],0)</f>
        <v>0</v>
      </c>
      <c r="R1038" s="3" t="str" cm="1">
        <f t="array" ref="R1038" xml:space="preserve"> _xlfn.IFS(Sales[[#This Row],[Current Upsell $]]=0," ",Sales[[#This Row],[Current Upsell $]]&gt;=400,"high",Sales[[#This Row],[Current Upsell $]]&gt;=100,"medium",Sales[[#This Row],[Current Upsell $]]&lt;100,"low")</f>
        <v xml:space="preserve"> </v>
      </c>
      <c r="S1038" s="3" t="str">
        <f xml:space="preserve"> IF(Sales[[#This Row],[Current Upsell $]]&gt;0,_xlfn.CONCAT(Sales[[#This Row],[Subscription Type]],"  ",Sales[[#This Row],[Upsell Priority]],"  ",TEXT(Sales[[#This Row],[Current Upsell $]],"$#"))," ")</f>
        <v xml:space="preserve"> </v>
      </c>
      <c r="T1038" s="3"/>
      <c r="U1038" s="1"/>
    </row>
    <row r="1039" spans="1:21" x14ac:dyDescent="0.3">
      <c r="A1039">
        <v>100095</v>
      </c>
      <c r="B1039" t="s">
        <v>3</v>
      </c>
      <c r="F1039" s="3">
        <v>0</v>
      </c>
      <c r="G1039" s="3">
        <v>5</v>
      </c>
      <c r="H1039" s="1">
        <v>44044</v>
      </c>
      <c r="I1039" s="1">
        <v>44197</v>
      </c>
      <c r="J1039">
        <v>5</v>
      </c>
      <c r="K1039">
        <v>5</v>
      </c>
      <c r="L1039" s="1">
        <v>44105</v>
      </c>
      <c r="M1039" s="3">
        <f>IF(Sales[[#This Row],[Sales Amount]] = 0, 0,N1039 / F1039)</f>
        <v>0</v>
      </c>
      <c r="N1039" s="3">
        <v>0</v>
      </c>
      <c r="O1039" s="3" t="str" cm="1">
        <f t="array" ref="O1039" xml:space="preserve"> _xlfn.SWITCH(Sales[[#This Row],[Subscription Type]],"Basic", "10",,"Premium","10","Business","25","Enterprise","27")</f>
        <v>10</v>
      </c>
      <c r="P1039" s="3">
        <f xml:space="preserve"> IF(Sales[[#This Row],[Number of Users]]-Sales[[#This Row],[Licenses Bought]] &gt; 0,Sales[[#This Row],[Number of Users]]-Sales[[#This Row],[Licenses Bought]],0)</f>
        <v>5</v>
      </c>
      <c r="Q1039" s="3">
        <f>IF(Sales[[#This Row],[Sales Month]]=MAX(Sales[Sales Month]),Sales[[#This Row],[Upsell $ Per Non-Paying User]]*Sales[[#This Row],[Non-Paying Users]],0)</f>
        <v>0</v>
      </c>
      <c r="R1039" s="3" t="str" cm="1">
        <f t="array" ref="R1039" xml:space="preserve"> _xlfn.IFS(Sales[[#This Row],[Current Upsell $]]=0," ",Sales[[#This Row],[Current Upsell $]]&gt;=400,"high",Sales[[#This Row],[Current Upsell $]]&gt;=100,"medium",Sales[[#This Row],[Current Upsell $]]&lt;100,"low")</f>
        <v xml:space="preserve"> </v>
      </c>
      <c r="S1039" s="3" t="str">
        <f xml:space="preserve"> IF(Sales[[#This Row],[Current Upsell $]]&gt;0,_xlfn.CONCAT(Sales[[#This Row],[Subscription Type]],"  ",Sales[[#This Row],[Upsell Priority]],"  ",TEXT(Sales[[#This Row],[Current Upsell $]],"$#"))," ")</f>
        <v xml:space="preserve"> </v>
      </c>
      <c r="T1039" s="3"/>
      <c r="U1039" s="1"/>
    </row>
    <row r="1040" spans="1:21" x14ac:dyDescent="0.3">
      <c r="A1040">
        <v>100095</v>
      </c>
      <c r="B1040" t="s">
        <v>3</v>
      </c>
      <c r="F1040" s="3">
        <v>0</v>
      </c>
      <c r="G1040" s="3">
        <v>6</v>
      </c>
      <c r="H1040" s="1">
        <v>44044</v>
      </c>
      <c r="I1040" s="1">
        <v>44197</v>
      </c>
      <c r="J1040">
        <v>5</v>
      </c>
      <c r="K1040">
        <v>5</v>
      </c>
      <c r="L1040" s="1">
        <v>44136</v>
      </c>
      <c r="M1040" s="3">
        <f>IF(Sales[[#This Row],[Sales Amount]] = 0, 0,N1040 / F1040)</f>
        <v>0</v>
      </c>
      <c r="N1040" s="3">
        <v>0</v>
      </c>
      <c r="O1040" s="3" t="str" cm="1">
        <f t="array" ref="O1040" xml:space="preserve"> _xlfn.SWITCH(Sales[[#This Row],[Subscription Type]],"Basic", "10",,"Premium","10","Business","25","Enterprise","27")</f>
        <v>10</v>
      </c>
      <c r="P1040" s="3">
        <f xml:space="preserve"> IF(Sales[[#This Row],[Number of Users]]-Sales[[#This Row],[Licenses Bought]] &gt; 0,Sales[[#This Row],[Number of Users]]-Sales[[#This Row],[Licenses Bought]],0)</f>
        <v>6</v>
      </c>
      <c r="Q1040" s="3">
        <f>IF(Sales[[#This Row],[Sales Month]]=MAX(Sales[Sales Month]),Sales[[#This Row],[Upsell $ Per Non-Paying User]]*Sales[[#This Row],[Non-Paying Users]],0)</f>
        <v>0</v>
      </c>
      <c r="R1040" s="3" t="str" cm="1">
        <f t="array" ref="R1040" xml:space="preserve"> _xlfn.IFS(Sales[[#This Row],[Current Upsell $]]=0," ",Sales[[#This Row],[Current Upsell $]]&gt;=400,"high",Sales[[#This Row],[Current Upsell $]]&gt;=100,"medium",Sales[[#This Row],[Current Upsell $]]&lt;100,"low")</f>
        <v xml:space="preserve"> </v>
      </c>
      <c r="S1040" s="3" t="str">
        <f xml:space="preserve"> IF(Sales[[#This Row],[Current Upsell $]]&gt;0,_xlfn.CONCAT(Sales[[#This Row],[Subscription Type]],"  ",Sales[[#This Row],[Upsell Priority]],"  ",TEXT(Sales[[#This Row],[Current Upsell $]],"$#"))," ")</f>
        <v xml:space="preserve"> </v>
      </c>
      <c r="T1040" s="3"/>
      <c r="U1040" s="1"/>
    </row>
    <row r="1041" spans="1:21" x14ac:dyDescent="0.3">
      <c r="A1041">
        <v>100095</v>
      </c>
      <c r="B1041" t="s">
        <v>3</v>
      </c>
      <c r="F1041" s="3">
        <v>0</v>
      </c>
      <c r="G1041" s="3">
        <v>5</v>
      </c>
      <c r="H1041" s="1">
        <v>44044</v>
      </c>
      <c r="I1041" s="1">
        <v>44197</v>
      </c>
      <c r="J1041">
        <v>5</v>
      </c>
      <c r="K1041">
        <v>5</v>
      </c>
      <c r="L1041" s="1">
        <v>44166</v>
      </c>
      <c r="M1041" s="3">
        <f>IF(Sales[[#This Row],[Sales Amount]] = 0, 0,N1041 / F1041)</f>
        <v>0</v>
      </c>
      <c r="N1041" s="3">
        <v>0</v>
      </c>
      <c r="O1041" s="3" t="str" cm="1">
        <f t="array" ref="O1041" xml:space="preserve"> _xlfn.SWITCH(Sales[[#This Row],[Subscription Type]],"Basic", "10",,"Premium","10","Business","25","Enterprise","27")</f>
        <v>10</v>
      </c>
      <c r="P1041" s="3">
        <f xml:space="preserve"> IF(Sales[[#This Row],[Number of Users]]-Sales[[#This Row],[Licenses Bought]] &gt; 0,Sales[[#This Row],[Number of Users]]-Sales[[#This Row],[Licenses Bought]],0)</f>
        <v>5</v>
      </c>
      <c r="Q1041" s="3">
        <f>IF(Sales[[#This Row],[Sales Month]]=MAX(Sales[Sales Month]),Sales[[#This Row],[Upsell $ Per Non-Paying User]]*Sales[[#This Row],[Non-Paying Users]],0)</f>
        <v>0</v>
      </c>
      <c r="R1041" s="3" t="str" cm="1">
        <f t="array" ref="R1041" xml:space="preserve"> _xlfn.IFS(Sales[[#This Row],[Current Upsell $]]=0," ",Sales[[#This Row],[Current Upsell $]]&gt;=400,"high",Sales[[#This Row],[Current Upsell $]]&gt;=100,"medium",Sales[[#This Row],[Current Upsell $]]&lt;100,"low")</f>
        <v xml:space="preserve"> </v>
      </c>
      <c r="S1041" s="3" t="str">
        <f xml:space="preserve"> IF(Sales[[#This Row],[Current Upsell $]]&gt;0,_xlfn.CONCAT(Sales[[#This Row],[Subscription Type]],"  ",Sales[[#This Row],[Upsell Priority]],"  ",TEXT(Sales[[#This Row],[Current Upsell $]],"$#"))," ")</f>
        <v xml:space="preserve"> </v>
      </c>
      <c r="T1041" s="3"/>
      <c r="U1041" s="1"/>
    </row>
    <row r="1042" spans="1:21" x14ac:dyDescent="0.3">
      <c r="A1042">
        <v>100095</v>
      </c>
      <c r="B1042" t="s">
        <v>3</v>
      </c>
      <c r="F1042" s="3">
        <v>0</v>
      </c>
      <c r="G1042" s="3">
        <v>6</v>
      </c>
      <c r="H1042" s="1">
        <v>44044</v>
      </c>
      <c r="I1042" s="1">
        <v>44197</v>
      </c>
      <c r="J1042">
        <v>5</v>
      </c>
      <c r="K1042">
        <v>5</v>
      </c>
      <c r="L1042" s="1">
        <v>44197</v>
      </c>
      <c r="M1042" s="3">
        <f>IF(Sales[[#This Row],[Sales Amount]] = 0, 0,N1042 / F1042)</f>
        <v>0</v>
      </c>
      <c r="N1042" s="3">
        <v>0</v>
      </c>
      <c r="O1042" s="3" t="str" cm="1">
        <f t="array" ref="O1042" xml:space="preserve"> _xlfn.SWITCH(Sales[[#This Row],[Subscription Type]],"Basic", "10",,"Premium","10","Business","25","Enterprise","27")</f>
        <v>10</v>
      </c>
      <c r="P1042" s="3">
        <f xml:space="preserve"> IF(Sales[[#This Row],[Number of Users]]-Sales[[#This Row],[Licenses Bought]] &gt; 0,Sales[[#This Row],[Number of Users]]-Sales[[#This Row],[Licenses Bought]],0)</f>
        <v>6</v>
      </c>
      <c r="Q1042" s="3">
        <f>IF(Sales[[#This Row],[Sales Month]]=MAX(Sales[Sales Month]),Sales[[#This Row],[Upsell $ Per Non-Paying User]]*Sales[[#This Row],[Non-Paying Users]],0)</f>
        <v>0</v>
      </c>
      <c r="R1042" s="3" t="str" cm="1">
        <f t="array" ref="R1042" xml:space="preserve"> _xlfn.IFS(Sales[[#This Row],[Current Upsell $]]=0," ",Sales[[#This Row],[Current Upsell $]]&gt;=400,"high",Sales[[#This Row],[Current Upsell $]]&gt;=100,"medium",Sales[[#This Row],[Current Upsell $]]&lt;100,"low")</f>
        <v xml:space="preserve"> </v>
      </c>
      <c r="S1042" s="3" t="str">
        <f xml:space="preserve"> IF(Sales[[#This Row],[Current Upsell $]]&gt;0,_xlfn.CONCAT(Sales[[#This Row],[Subscription Type]],"  ",Sales[[#This Row],[Upsell Priority]],"  ",TEXT(Sales[[#This Row],[Current Upsell $]],"$#"))," ")</f>
        <v xml:space="preserve"> </v>
      </c>
      <c r="T1042" s="3"/>
      <c r="U1042" s="1"/>
    </row>
    <row r="1043" spans="1:21" x14ac:dyDescent="0.3">
      <c r="A1043">
        <v>100096</v>
      </c>
      <c r="B1043" t="s">
        <v>3</v>
      </c>
      <c r="D1043" s="1"/>
      <c r="E1043" s="1"/>
      <c r="F1043" s="3">
        <v>0</v>
      </c>
      <c r="G1043" s="3">
        <v>4</v>
      </c>
      <c r="H1043" s="1">
        <v>44044</v>
      </c>
      <c r="I1043" s="1">
        <v>44378</v>
      </c>
      <c r="J1043">
        <v>11</v>
      </c>
      <c r="K1043">
        <v>0</v>
      </c>
      <c r="L1043" s="1">
        <v>44044</v>
      </c>
      <c r="M1043" s="3">
        <f>IF(Sales[[#This Row],[Sales Amount]] = 0, 0,N1043 / F1043)</f>
        <v>0</v>
      </c>
      <c r="N1043" s="3">
        <v>0</v>
      </c>
      <c r="O1043" s="3" t="str" cm="1">
        <f t="array" ref="O1043" xml:space="preserve"> _xlfn.SWITCH(Sales[[#This Row],[Subscription Type]],"Basic", "10",,"Premium","10","Business","25","Enterprise","27")</f>
        <v>10</v>
      </c>
      <c r="P1043" s="3">
        <f xml:space="preserve"> IF(Sales[[#This Row],[Number of Users]]-Sales[[#This Row],[Licenses Bought]] &gt; 0,Sales[[#This Row],[Number of Users]]-Sales[[#This Row],[Licenses Bought]],0)</f>
        <v>4</v>
      </c>
      <c r="Q1043" s="3">
        <f>IF(Sales[[#This Row],[Sales Month]]=MAX(Sales[Sales Month]),Sales[[#This Row],[Upsell $ Per Non-Paying User]]*Sales[[#This Row],[Non-Paying Users]],0)</f>
        <v>0</v>
      </c>
      <c r="R1043" s="3" t="str" cm="1">
        <f t="array" ref="R1043" xml:space="preserve"> _xlfn.IFS(Sales[[#This Row],[Current Upsell $]]=0," ",Sales[[#This Row],[Current Upsell $]]&gt;=400,"high",Sales[[#This Row],[Current Upsell $]]&gt;=100,"medium",Sales[[#This Row],[Current Upsell $]]&lt;100,"low")</f>
        <v xml:space="preserve"> </v>
      </c>
      <c r="S1043" s="3" t="str">
        <f xml:space="preserve"> IF(Sales[[#This Row],[Current Upsell $]]&gt;0,_xlfn.CONCAT(Sales[[#This Row],[Subscription Type]],"  ",Sales[[#This Row],[Upsell Priority]],"  ",TEXT(Sales[[#This Row],[Current Upsell $]],"$#"))," ")</f>
        <v xml:space="preserve"> </v>
      </c>
      <c r="T1043" s="3"/>
      <c r="U1043" s="1"/>
    </row>
    <row r="1044" spans="1:21" x14ac:dyDescent="0.3">
      <c r="A1044">
        <v>100096</v>
      </c>
      <c r="B1044" t="s">
        <v>0</v>
      </c>
      <c r="D1044" s="1"/>
      <c r="E1044" s="1"/>
      <c r="F1044" s="3">
        <v>2</v>
      </c>
      <c r="G1044" s="3">
        <v>5</v>
      </c>
      <c r="H1044" s="1">
        <v>44044</v>
      </c>
      <c r="I1044" s="1">
        <v>44378</v>
      </c>
      <c r="J1044">
        <v>11</v>
      </c>
      <c r="K1044">
        <v>0</v>
      </c>
      <c r="L1044" s="1">
        <v>44075</v>
      </c>
      <c r="M1044" s="3">
        <f>IF(Sales[[#This Row],[Sales Amount]] = 0, 0,N1044 / F1044)</f>
        <v>10</v>
      </c>
      <c r="N1044" s="3">
        <v>20</v>
      </c>
      <c r="O1044" s="3" t="str" cm="1">
        <f t="array" ref="O1044" xml:space="preserve"> _xlfn.SWITCH(Sales[[#This Row],[Subscription Type]],"Basic", "10",,"Premium","10","Business","25","Enterprise","27")</f>
        <v>27</v>
      </c>
      <c r="P1044" s="3">
        <f xml:space="preserve"> IF(Sales[[#This Row],[Number of Users]]-Sales[[#This Row],[Licenses Bought]] &gt; 0,Sales[[#This Row],[Number of Users]]-Sales[[#This Row],[Licenses Bought]],0)</f>
        <v>3</v>
      </c>
      <c r="Q1044" s="3">
        <f>IF(Sales[[#This Row],[Sales Month]]=MAX(Sales[Sales Month]),Sales[[#This Row],[Upsell $ Per Non-Paying User]]*Sales[[#This Row],[Non-Paying Users]],0)</f>
        <v>0</v>
      </c>
      <c r="R1044" s="3" t="str" cm="1">
        <f t="array" ref="R1044" xml:space="preserve"> _xlfn.IFS(Sales[[#This Row],[Current Upsell $]]=0," ",Sales[[#This Row],[Current Upsell $]]&gt;=400,"high",Sales[[#This Row],[Current Upsell $]]&gt;=100,"medium",Sales[[#This Row],[Current Upsell $]]&lt;100,"low")</f>
        <v xml:space="preserve"> </v>
      </c>
      <c r="S1044" s="3" t="str">
        <f xml:space="preserve"> IF(Sales[[#This Row],[Current Upsell $]]&gt;0,_xlfn.CONCAT(Sales[[#This Row],[Subscription Type]],"  ",Sales[[#This Row],[Upsell Priority]],"  ",TEXT(Sales[[#This Row],[Current Upsell $]],"$#"))," ")</f>
        <v xml:space="preserve"> </v>
      </c>
      <c r="T1044" s="3"/>
      <c r="U1044" s="1"/>
    </row>
    <row r="1045" spans="1:21" x14ac:dyDescent="0.3">
      <c r="A1045">
        <v>100096</v>
      </c>
      <c r="B1045" t="s">
        <v>0</v>
      </c>
      <c r="D1045" s="1"/>
      <c r="E1045" s="1"/>
      <c r="F1045" s="3">
        <v>3</v>
      </c>
      <c r="G1045" s="3">
        <v>5</v>
      </c>
      <c r="H1045" s="1">
        <v>44044</v>
      </c>
      <c r="I1045" s="1">
        <v>44378</v>
      </c>
      <c r="J1045">
        <v>11</v>
      </c>
      <c r="K1045">
        <v>0</v>
      </c>
      <c r="L1045" s="1">
        <v>44105</v>
      </c>
      <c r="M1045" s="3">
        <f>IF(Sales[[#This Row],[Sales Amount]] = 0, 0,N1045 / F1045)</f>
        <v>10</v>
      </c>
      <c r="N1045" s="3">
        <v>30</v>
      </c>
      <c r="O1045" s="3" t="str" cm="1">
        <f t="array" ref="O1045" xml:space="preserve"> _xlfn.SWITCH(Sales[[#This Row],[Subscription Type]],"Basic", "10",,"Premium","10","Business","25","Enterprise","27")</f>
        <v>27</v>
      </c>
      <c r="P1045" s="3">
        <f xml:space="preserve"> IF(Sales[[#This Row],[Number of Users]]-Sales[[#This Row],[Licenses Bought]] &gt; 0,Sales[[#This Row],[Number of Users]]-Sales[[#This Row],[Licenses Bought]],0)</f>
        <v>2</v>
      </c>
      <c r="Q1045" s="3">
        <f>IF(Sales[[#This Row],[Sales Month]]=MAX(Sales[Sales Month]),Sales[[#This Row],[Upsell $ Per Non-Paying User]]*Sales[[#This Row],[Non-Paying Users]],0)</f>
        <v>0</v>
      </c>
      <c r="R1045" s="3" t="str" cm="1">
        <f t="array" ref="R1045" xml:space="preserve"> _xlfn.IFS(Sales[[#This Row],[Current Upsell $]]=0," ",Sales[[#This Row],[Current Upsell $]]&gt;=400,"high",Sales[[#This Row],[Current Upsell $]]&gt;=100,"medium",Sales[[#This Row],[Current Upsell $]]&lt;100,"low")</f>
        <v xml:space="preserve"> </v>
      </c>
      <c r="S1045" s="3" t="str">
        <f xml:space="preserve"> IF(Sales[[#This Row],[Current Upsell $]]&gt;0,_xlfn.CONCAT(Sales[[#This Row],[Subscription Type]],"  ",Sales[[#This Row],[Upsell Priority]],"  ",TEXT(Sales[[#This Row],[Current Upsell $]],"$#"))," ")</f>
        <v xml:space="preserve"> </v>
      </c>
      <c r="T1045" s="3"/>
      <c r="U1045" s="1"/>
    </row>
    <row r="1046" spans="1:21" x14ac:dyDescent="0.3">
      <c r="A1046">
        <v>100096</v>
      </c>
      <c r="B1046" t="s">
        <v>0</v>
      </c>
      <c r="D1046" s="1"/>
      <c r="E1046" s="1"/>
      <c r="F1046" s="3">
        <v>4</v>
      </c>
      <c r="G1046" s="3">
        <v>5</v>
      </c>
      <c r="H1046" s="1">
        <v>44044</v>
      </c>
      <c r="I1046" s="1">
        <v>44378</v>
      </c>
      <c r="J1046">
        <v>11</v>
      </c>
      <c r="K1046">
        <v>0</v>
      </c>
      <c r="L1046" s="1">
        <v>44136</v>
      </c>
      <c r="M1046" s="3">
        <f>IF(Sales[[#This Row],[Sales Amount]] = 0, 0,N1046 / F1046)</f>
        <v>10</v>
      </c>
      <c r="N1046" s="3">
        <v>40</v>
      </c>
      <c r="O1046" s="3" t="str" cm="1">
        <f t="array" ref="O1046" xml:space="preserve"> _xlfn.SWITCH(Sales[[#This Row],[Subscription Type]],"Basic", "10",,"Premium","10","Business","25","Enterprise","27")</f>
        <v>27</v>
      </c>
      <c r="P1046" s="3">
        <f xml:space="preserve"> IF(Sales[[#This Row],[Number of Users]]-Sales[[#This Row],[Licenses Bought]] &gt; 0,Sales[[#This Row],[Number of Users]]-Sales[[#This Row],[Licenses Bought]],0)</f>
        <v>1</v>
      </c>
      <c r="Q1046" s="3">
        <f>IF(Sales[[#This Row],[Sales Month]]=MAX(Sales[Sales Month]),Sales[[#This Row],[Upsell $ Per Non-Paying User]]*Sales[[#This Row],[Non-Paying Users]],0)</f>
        <v>0</v>
      </c>
      <c r="R1046" s="3" t="str" cm="1">
        <f t="array" ref="R1046" xml:space="preserve"> _xlfn.IFS(Sales[[#This Row],[Current Upsell $]]=0," ",Sales[[#This Row],[Current Upsell $]]&gt;=400,"high",Sales[[#This Row],[Current Upsell $]]&gt;=100,"medium",Sales[[#This Row],[Current Upsell $]]&lt;100,"low")</f>
        <v xml:space="preserve"> </v>
      </c>
      <c r="S1046" s="3" t="str">
        <f xml:space="preserve"> IF(Sales[[#This Row],[Current Upsell $]]&gt;0,_xlfn.CONCAT(Sales[[#This Row],[Subscription Type]],"  ",Sales[[#This Row],[Upsell Priority]],"  ",TEXT(Sales[[#This Row],[Current Upsell $]],"$#"))," ")</f>
        <v xml:space="preserve"> </v>
      </c>
      <c r="T1046" s="3"/>
      <c r="U1046" s="1"/>
    </row>
    <row r="1047" spans="1:21" x14ac:dyDescent="0.3">
      <c r="A1047">
        <v>100096</v>
      </c>
      <c r="B1047" t="s">
        <v>0</v>
      </c>
      <c r="D1047" s="1"/>
      <c r="E1047" s="1"/>
      <c r="F1047" s="3">
        <v>4</v>
      </c>
      <c r="G1047" s="3">
        <v>5</v>
      </c>
      <c r="H1047" s="1">
        <v>44044</v>
      </c>
      <c r="I1047" s="1">
        <v>44378</v>
      </c>
      <c r="J1047">
        <v>11</v>
      </c>
      <c r="K1047">
        <v>0</v>
      </c>
      <c r="L1047" s="1">
        <v>44166</v>
      </c>
      <c r="M1047" s="3">
        <f>IF(Sales[[#This Row],[Sales Amount]] = 0, 0,N1047 / F1047)</f>
        <v>10</v>
      </c>
      <c r="N1047" s="3">
        <v>40</v>
      </c>
      <c r="O1047" s="3" t="str" cm="1">
        <f t="array" ref="O1047" xml:space="preserve"> _xlfn.SWITCH(Sales[[#This Row],[Subscription Type]],"Basic", "10",,"Premium","10","Business","25","Enterprise","27")</f>
        <v>27</v>
      </c>
      <c r="P1047" s="3">
        <f xml:space="preserve"> IF(Sales[[#This Row],[Number of Users]]-Sales[[#This Row],[Licenses Bought]] &gt; 0,Sales[[#This Row],[Number of Users]]-Sales[[#This Row],[Licenses Bought]],0)</f>
        <v>1</v>
      </c>
      <c r="Q1047" s="3">
        <f>IF(Sales[[#This Row],[Sales Month]]=MAX(Sales[Sales Month]),Sales[[#This Row],[Upsell $ Per Non-Paying User]]*Sales[[#This Row],[Non-Paying Users]],0)</f>
        <v>0</v>
      </c>
      <c r="R1047" s="3" t="str" cm="1">
        <f t="array" ref="R1047" xml:space="preserve"> _xlfn.IFS(Sales[[#This Row],[Current Upsell $]]=0," ",Sales[[#This Row],[Current Upsell $]]&gt;=400,"high",Sales[[#This Row],[Current Upsell $]]&gt;=100,"medium",Sales[[#This Row],[Current Upsell $]]&lt;100,"low")</f>
        <v xml:space="preserve"> </v>
      </c>
      <c r="S1047" s="3" t="str">
        <f xml:space="preserve"> IF(Sales[[#This Row],[Current Upsell $]]&gt;0,_xlfn.CONCAT(Sales[[#This Row],[Subscription Type]],"  ",Sales[[#This Row],[Upsell Priority]],"  ",TEXT(Sales[[#This Row],[Current Upsell $]],"$#"))," ")</f>
        <v xml:space="preserve"> </v>
      </c>
      <c r="T1047" s="3"/>
      <c r="U1047" s="1"/>
    </row>
    <row r="1048" spans="1:21" x14ac:dyDescent="0.3">
      <c r="A1048">
        <v>100096</v>
      </c>
      <c r="B1048" t="s">
        <v>0</v>
      </c>
      <c r="D1048" s="1"/>
      <c r="E1048" s="1"/>
      <c r="F1048" s="3">
        <v>4</v>
      </c>
      <c r="G1048" s="3">
        <v>6</v>
      </c>
      <c r="H1048" s="1">
        <v>44044</v>
      </c>
      <c r="I1048" s="1">
        <v>44378</v>
      </c>
      <c r="J1048">
        <v>11</v>
      </c>
      <c r="K1048">
        <v>0</v>
      </c>
      <c r="L1048" s="1">
        <v>44197</v>
      </c>
      <c r="M1048" s="3">
        <f>IF(Sales[[#This Row],[Sales Amount]] = 0, 0,N1048 / F1048)</f>
        <v>10</v>
      </c>
      <c r="N1048" s="3">
        <v>40</v>
      </c>
      <c r="O1048" s="3" t="str" cm="1">
        <f t="array" ref="O1048" xml:space="preserve"> _xlfn.SWITCH(Sales[[#This Row],[Subscription Type]],"Basic", "10",,"Premium","10","Business","25","Enterprise","27")</f>
        <v>27</v>
      </c>
      <c r="P1048" s="3">
        <f xml:space="preserve"> IF(Sales[[#This Row],[Number of Users]]-Sales[[#This Row],[Licenses Bought]] &gt; 0,Sales[[#This Row],[Number of Users]]-Sales[[#This Row],[Licenses Bought]],0)</f>
        <v>2</v>
      </c>
      <c r="Q1048" s="3">
        <f>IF(Sales[[#This Row],[Sales Month]]=MAX(Sales[Sales Month]),Sales[[#This Row],[Upsell $ Per Non-Paying User]]*Sales[[#This Row],[Non-Paying Users]],0)</f>
        <v>0</v>
      </c>
      <c r="R1048" s="3" t="str" cm="1">
        <f t="array" ref="R1048" xml:space="preserve"> _xlfn.IFS(Sales[[#This Row],[Current Upsell $]]=0," ",Sales[[#This Row],[Current Upsell $]]&gt;=400,"high",Sales[[#This Row],[Current Upsell $]]&gt;=100,"medium",Sales[[#This Row],[Current Upsell $]]&lt;100,"low")</f>
        <v xml:space="preserve"> </v>
      </c>
      <c r="S1048" s="3" t="str">
        <f xml:space="preserve"> IF(Sales[[#This Row],[Current Upsell $]]&gt;0,_xlfn.CONCAT(Sales[[#This Row],[Subscription Type]],"  ",Sales[[#This Row],[Upsell Priority]],"  ",TEXT(Sales[[#This Row],[Current Upsell $]],"$#"))," ")</f>
        <v xml:space="preserve"> </v>
      </c>
      <c r="T1048" s="3"/>
      <c r="U1048" s="1"/>
    </row>
    <row r="1049" spans="1:21" x14ac:dyDescent="0.3">
      <c r="A1049">
        <v>100096</v>
      </c>
      <c r="B1049" t="s">
        <v>0</v>
      </c>
      <c r="D1049" s="1"/>
      <c r="E1049" s="1"/>
      <c r="F1049" s="3">
        <v>4</v>
      </c>
      <c r="G1049" s="3">
        <v>7</v>
      </c>
      <c r="H1049" s="1">
        <v>44044</v>
      </c>
      <c r="I1049" s="1">
        <v>44378</v>
      </c>
      <c r="J1049">
        <v>11</v>
      </c>
      <c r="K1049">
        <v>0</v>
      </c>
      <c r="L1049" s="1">
        <v>44228</v>
      </c>
      <c r="M1049" s="3">
        <f>IF(Sales[[#This Row],[Sales Amount]] = 0, 0,N1049 / F1049)</f>
        <v>10</v>
      </c>
      <c r="N1049" s="3">
        <v>40</v>
      </c>
      <c r="O1049" s="3" t="str" cm="1">
        <f t="array" ref="O1049" xml:space="preserve"> _xlfn.SWITCH(Sales[[#This Row],[Subscription Type]],"Basic", "10",,"Premium","10","Business","25","Enterprise","27")</f>
        <v>27</v>
      </c>
      <c r="P1049" s="3">
        <f xml:space="preserve"> IF(Sales[[#This Row],[Number of Users]]-Sales[[#This Row],[Licenses Bought]] &gt; 0,Sales[[#This Row],[Number of Users]]-Sales[[#This Row],[Licenses Bought]],0)</f>
        <v>3</v>
      </c>
      <c r="Q1049" s="3">
        <f>IF(Sales[[#This Row],[Sales Month]]=MAX(Sales[Sales Month]),Sales[[#This Row],[Upsell $ Per Non-Paying User]]*Sales[[#This Row],[Non-Paying Users]],0)</f>
        <v>0</v>
      </c>
      <c r="R1049" s="3" t="str" cm="1">
        <f t="array" ref="R1049" xml:space="preserve"> _xlfn.IFS(Sales[[#This Row],[Current Upsell $]]=0," ",Sales[[#This Row],[Current Upsell $]]&gt;=400,"high",Sales[[#This Row],[Current Upsell $]]&gt;=100,"medium",Sales[[#This Row],[Current Upsell $]]&lt;100,"low")</f>
        <v xml:space="preserve"> </v>
      </c>
      <c r="S1049" s="3" t="str">
        <f xml:space="preserve"> IF(Sales[[#This Row],[Current Upsell $]]&gt;0,_xlfn.CONCAT(Sales[[#This Row],[Subscription Type]],"  ",Sales[[#This Row],[Upsell Priority]],"  ",TEXT(Sales[[#This Row],[Current Upsell $]],"$#"))," ")</f>
        <v xml:space="preserve"> </v>
      </c>
      <c r="T1049" s="3"/>
      <c r="U1049" s="1"/>
    </row>
    <row r="1050" spans="1:21" x14ac:dyDescent="0.3">
      <c r="A1050">
        <v>100096</v>
      </c>
      <c r="B1050" t="s">
        <v>0</v>
      </c>
      <c r="D1050" s="1"/>
      <c r="E1050" s="1"/>
      <c r="F1050" s="3">
        <v>4</v>
      </c>
      <c r="G1050" s="3">
        <v>6</v>
      </c>
      <c r="H1050" s="1">
        <v>44044</v>
      </c>
      <c r="I1050" s="1">
        <v>44378</v>
      </c>
      <c r="J1050">
        <v>11</v>
      </c>
      <c r="K1050">
        <v>0</v>
      </c>
      <c r="L1050" s="1">
        <v>44256</v>
      </c>
      <c r="M1050" s="3">
        <f>IF(Sales[[#This Row],[Sales Amount]] = 0, 0,N1050 / F1050)</f>
        <v>10</v>
      </c>
      <c r="N1050" s="3">
        <v>40</v>
      </c>
      <c r="O1050" s="3" t="str" cm="1">
        <f t="array" ref="O1050" xml:space="preserve"> _xlfn.SWITCH(Sales[[#This Row],[Subscription Type]],"Basic", "10",,"Premium","10","Business","25","Enterprise","27")</f>
        <v>27</v>
      </c>
      <c r="P1050" s="3">
        <f xml:space="preserve"> IF(Sales[[#This Row],[Number of Users]]-Sales[[#This Row],[Licenses Bought]] &gt; 0,Sales[[#This Row],[Number of Users]]-Sales[[#This Row],[Licenses Bought]],0)</f>
        <v>2</v>
      </c>
      <c r="Q1050" s="3">
        <f>IF(Sales[[#This Row],[Sales Month]]=MAX(Sales[Sales Month]),Sales[[#This Row],[Upsell $ Per Non-Paying User]]*Sales[[#This Row],[Non-Paying Users]],0)</f>
        <v>0</v>
      </c>
      <c r="R1050" s="3" t="str" cm="1">
        <f t="array" ref="R1050" xml:space="preserve"> _xlfn.IFS(Sales[[#This Row],[Current Upsell $]]=0," ",Sales[[#This Row],[Current Upsell $]]&gt;=400,"high",Sales[[#This Row],[Current Upsell $]]&gt;=100,"medium",Sales[[#This Row],[Current Upsell $]]&lt;100,"low")</f>
        <v xml:space="preserve"> </v>
      </c>
      <c r="S1050" s="3" t="str">
        <f xml:space="preserve"> IF(Sales[[#This Row],[Current Upsell $]]&gt;0,_xlfn.CONCAT(Sales[[#This Row],[Subscription Type]],"  ",Sales[[#This Row],[Upsell Priority]],"  ",TEXT(Sales[[#This Row],[Current Upsell $]],"$#"))," ")</f>
        <v xml:space="preserve"> </v>
      </c>
      <c r="T1050" s="3"/>
      <c r="U1050" s="1"/>
    </row>
    <row r="1051" spans="1:21" x14ac:dyDescent="0.3">
      <c r="A1051">
        <v>100096</v>
      </c>
      <c r="B1051" t="s">
        <v>0</v>
      </c>
      <c r="D1051" s="1"/>
      <c r="E1051" s="1"/>
      <c r="F1051" s="3">
        <v>4</v>
      </c>
      <c r="G1051" s="3">
        <v>5</v>
      </c>
      <c r="H1051" s="1">
        <v>44044</v>
      </c>
      <c r="I1051" s="1">
        <v>44378</v>
      </c>
      <c r="J1051">
        <v>11</v>
      </c>
      <c r="K1051">
        <v>0</v>
      </c>
      <c r="L1051" s="1">
        <v>44287</v>
      </c>
      <c r="M1051" s="3">
        <f>IF(Sales[[#This Row],[Sales Amount]] = 0, 0,N1051 / F1051)</f>
        <v>10</v>
      </c>
      <c r="N1051" s="3">
        <v>40</v>
      </c>
      <c r="O1051" s="3" t="str" cm="1">
        <f t="array" ref="O1051" xml:space="preserve"> _xlfn.SWITCH(Sales[[#This Row],[Subscription Type]],"Basic", "10",,"Premium","10","Business","25","Enterprise","27")</f>
        <v>27</v>
      </c>
      <c r="P1051" s="3">
        <f xml:space="preserve"> IF(Sales[[#This Row],[Number of Users]]-Sales[[#This Row],[Licenses Bought]] &gt; 0,Sales[[#This Row],[Number of Users]]-Sales[[#This Row],[Licenses Bought]],0)</f>
        <v>1</v>
      </c>
      <c r="Q1051" s="3">
        <f>IF(Sales[[#This Row],[Sales Month]]=MAX(Sales[Sales Month]),Sales[[#This Row],[Upsell $ Per Non-Paying User]]*Sales[[#This Row],[Non-Paying Users]],0)</f>
        <v>0</v>
      </c>
      <c r="R1051" s="3" t="str" cm="1">
        <f t="array" ref="R1051" xml:space="preserve"> _xlfn.IFS(Sales[[#This Row],[Current Upsell $]]=0," ",Sales[[#This Row],[Current Upsell $]]&gt;=400,"high",Sales[[#This Row],[Current Upsell $]]&gt;=100,"medium",Sales[[#This Row],[Current Upsell $]]&lt;100,"low")</f>
        <v xml:space="preserve"> </v>
      </c>
      <c r="S1051" s="3" t="str">
        <f xml:space="preserve"> IF(Sales[[#This Row],[Current Upsell $]]&gt;0,_xlfn.CONCAT(Sales[[#This Row],[Subscription Type]],"  ",Sales[[#This Row],[Upsell Priority]],"  ",TEXT(Sales[[#This Row],[Current Upsell $]],"$#"))," ")</f>
        <v xml:space="preserve"> </v>
      </c>
      <c r="T1051" s="3"/>
      <c r="U1051" s="1"/>
    </row>
    <row r="1052" spans="1:21" x14ac:dyDescent="0.3">
      <c r="A1052">
        <v>100096</v>
      </c>
      <c r="B1052" t="s">
        <v>0</v>
      </c>
      <c r="D1052" s="1"/>
      <c r="E1052" s="1"/>
      <c r="F1052" s="3">
        <v>4</v>
      </c>
      <c r="G1052" s="3">
        <v>5</v>
      </c>
      <c r="H1052" s="1">
        <v>44044</v>
      </c>
      <c r="I1052" s="1">
        <v>44378</v>
      </c>
      <c r="J1052">
        <v>11</v>
      </c>
      <c r="K1052">
        <v>0</v>
      </c>
      <c r="L1052" s="1">
        <v>44317</v>
      </c>
      <c r="M1052" s="3">
        <f>IF(Sales[[#This Row],[Sales Amount]] = 0, 0,N1052 / F1052)</f>
        <v>10</v>
      </c>
      <c r="N1052" s="3">
        <v>40</v>
      </c>
      <c r="O1052" s="3" t="str" cm="1">
        <f t="array" ref="O1052" xml:space="preserve"> _xlfn.SWITCH(Sales[[#This Row],[Subscription Type]],"Basic", "10",,"Premium","10","Business","25","Enterprise","27")</f>
        <v>27</v>
      </c>
      <c r="P1052" s="3">
        <f xml:space="preserve"> IF(Sales[[#This Row],[Number of Users]]-Sales[[#This Row],[Licenses Bought]] &gt; 0,Sales[[#This Row],[Number of Users]]-Sales[[#This Row],[Licenses Bought]],0)</f>
        <v>1</v>
      </c>
      <c r="Q1052" s="3">
        <f>IF(Sales[[#This Row],[Sales Month]]=MAX(Sales[Sales Month]),Sales[[#This Row],[Upsell $ Per Non-Paying User]]*Sales[[#This Row],[Non-Paying Users]],0)</f>
        <v>0</v>
      </c>
      <c r="R1052" s="3" t="str" cm="1">
        <f t="array" ref="R1052" xml:space="preserve"> _xlfn.IFS(Sales[[#This Row],[Current Upsell $]]=0," ",Sales[[#This Row],[Current Upsell $]]&gt;=400,"high",Sales[[#This Row],[Current Upsell $]]&gt;=100,"medium",Sales[[#This Row],[Current Upsell $]]&lt;100,"low")</f>
        <v xml:space="preserve"> </v>
      </c>
      <c r="S1052" s="3" t="str">
        <f xml:space="preserve"> IF(Sales[[#This Row],[Current Upsell $]]&gt;0,_xlfn.CONCAT(Sales[[#This Row],[Subscription Type]],"  ",Sales[[#This Row],[Upsell Priority]],"  ",TEXT(Sales[[#This Row],[Current Upsell $]],"$#"))," ")</f>
        <v xml:space="preserve"> </v>
      </c>
      <c r="T1052" s="3"/>
      <c r="U1052" s="1"/>
    </row>
    <row r="1053" spans="1:21" x14ac:dyDescent="0.3">
      <c r="A1053">
        <v>100096</v>
      </c>
      <c r="B1053" t="s">
        <v>0</v>
      </c>
      <c r="D1053" s="1"/>
      <c r="E1053" s="1"/>
      <c r="F1053" s="3">
        <v>4</v>
      </c>
      <c r="G1053" s="3">
        <v>6</v>
      </c>
      <c r="H1053" s="1">
        <v>44044</v>
      </c>
      <c r="I1053" s="1">
        <v>44378</v>
      </c>
      <c r="J1053">
        <v>11</v>
      </c>
      <c r="K1053">
        <v>0</v>
      </c>
      <c r="L1053" s="1">
        <v>44348</v>
      </c>
      <c r="M1053" s="3">
        <f>IF(Sales[[#This Row],[Sales Amount]] = 0, 0,N1053 / F1053)</f>
        <v>10</v>
      </c>
      <c r="N1053" s="3">
        <v>40</v>
      </c>
      <c r="O1053" s="3" t="str" cm="1">
        <f t="array" ref="O1053" xml:space="preserve"> _xlfn.SWITCH(Sales[[#This Row],[Subscription Type]],"Basic", "10",,"Premium","10","Business","25","Enterprise","27")</f>
        <v>27</v>
      </c>
      <c r="P1053" s="3">
        <f xml:space="preserve"> IF(Sales[[#This Row],[Number of Users]]-Sales[[#This Row],[Licenses Bought]] &gt; 0,Sales[[#This Row],[Number of Users]]-Sales[[#This Row],[Licenses Bought]],0)</f>
        <v>2</v>
      </c>
      <c r="Q1053" s="3">
        <f>IF(Sales[[#This Row],[Sales Month]]=MAX(Sales[Sales Month]),Sales[[#This Row],[Upsell $ Per Non-Paying User]]*Sales[[#This Row],[Non-Paying Users]],0)</f>
        <v>54</v>
      </c>
      <c r="R1053" s="3" t="str" cm="1">
        <f t="array" ref="R1053" xml:space="preserve"> _xlfn.IFS(Sales[[#This Row],[Current Upsell $]]=0," ",Sales[[#This Row],[Current Upsell $]]&gt;=400,"high",Sales[[#This Row],[Current Upsell $]]&gt;=100,"medium",Sales[[#This Row],[Current Upsell $]]&lt;100,"low")</f>
        <v>low</v>
      </c>
      <c r="S1053" s="3" t="str">
        <f xml:space="preserve"> IF(Sales[[#This Row],[Current Upsell $]]&gt;0,_xlfn.CONCAT(Sales[[#This Row],[Subscription Type]],"  ",Sales[[#This Row],[Upsell Priority]],"  ",TEXT(Sales[[#This Row],[Current Upsell $]],"$#"))," ")</f>
        <v>Premium  low  $54</v>
      </c>
      <c r="T1053" s="3"/>
      <c r="U1053" s="1"/>
    </row>
    <row r="1054" spans="1:21" x14ac:dyDescent="0.3">
      <c r="A1054">
        <v>100097</v>
      </c>
      <c r="B1054" t="s">
        <v>3</v>
      </c>
      <c r="F1054" s="3">
        <v>0</v>
      </c>
      <c r="G1054" s="3">
        <v>4</v>
      </c>
      <c r="H1054" s="1">
        <v>44044</v>
      </c>
      <c r="I1054" s="1">
        <v>44136</v>
      </c>
      <c r="J1054">
        <v>3</v>
      </c>
      <c r="K1054">
        <v>7</v>
      </c>
      <c r="L1054" s="1">
        <v>44044</v>
      </c>
      <c r="M1054" s="3">
        <f>IF(Sales[[#This Row],[Sales Amount]] = 0, 0,N1054 / F1054)</f>
        <v>0</v>
      </c>
      <c r="N1054" s="3">
        <v>0</v>
      </c>
      <c r="O1054" s="3" t="str" cm="1">
        <f t="array" ref="O1054" xml:space="preserve"> _xlfn.SWITCH(Sales[[#This Row],[Subscription Type]],"Basic", "10",,"Premium","10","Business","25","Enterprise","27")</f>
        <v>10</v>
      </c>
      <c r="P1054" s="3">
        <f xml:space="preserve"> IF(Sales[[#This Row],[Number of Users]]-Sales[[#This Row],[Licenses Bought]] &gt; 0,Sales[[#This Row],[Number of Users]]-Sales[[#This Row],[Licenses Bought]],0)</f>
        <v>4</v>
      </c>
      <c r="Q1054" s="3">
        <f>IF(Sales[[#This Row],[Sales Month]]=MAX(Sales[Sales Month]),Sales[[#This Row],[Upsell $ Per Non-Paying User]]*Sales[[#This Row],[Non-Paying Users]],0)</f>
        <v>0</v>
      </c>
      <c r="R1054" s="3" t="str" cm="1">
        <f t="array" ref="R1054" xml:space="preserve"> _xlfn.IFS(Sales[[#This Row],[Current Upsell $]]=0," ",Sales[[#This Row],[Current Upsell $]]&gt;=400,"high",Sales[[#This Row],[Current Upsell $]]&gt;=100,"medium",Sales[[#This Row],[Current Upsell $]]&lt;100,"low")</f>
        <v xml:space="preserve"> </v>
      </c>
      <c r="S1054" s="3" t="str">
        <f xml:space="preserve"> IF(Sales[[#This Row],[Current Upsell $]]&gt;0,_xlfn.CONCAT(Sales[[#This Row],[Subscription Type]],"  ",Sales[[#This Row],[Upsell Priority]],"  ",TEXT(Sales[[#This Row],[Current Upsell $]],"$#"))," ")</f>
        <v xml:space="preserve"> </v>
      </c>
      <c r="T1054" s="3"/>
      <c r="U1054" s="1"/>
    </row>
    <row r="1055" spans="1:21" x14ac:dyDescent="0.3">
      <c r="A1055">
        <v>100097</v>
      </c>
      <c r="B1055" t="s">
        <v>3</v>
      </c>
      <c r="F1055" s="3">
        <v>0</v>
      </c>
      <c r="G1055" s="3">
        <v>4</v>
      </c>
      <c r="H1055" s="1">
        <v>44044</v>
      </c>
      <c r="I1055" s="1">
        <v>44136</v>
      </c>
      <c r="J1055">
        <v>3</v>
      </c>
      <c r="K1055">
        <v>7</v>
      </c>
      <c r="L1055" s="1">
        <v>44075</v>
      </c>
      <c r="M1055" s="3">
        <f>IF(Sales[[#This Row],[Sales Amount]] = 0, 0,N1055 / F1055)</f>
        <v>0</v>
      </c>
      <c r="N1055" s="3">
        <v>0</v>
      </c>
      <c r="O1055" s="3" t="str" cm="1">
        <f t="array" ref="O1055" xml:space="preserve"> _xlfn.SWITCH(Sales[[#This Row],[Subscription Type]],"Basic", "10",,"Premium","10","Business","25","Enterprise","27")</f>
        <v>10</v>
      </c>
      <c r="P1055" s="3">
        <f xml:space="preserve"> IF(Sales[[#This Row],[Number of Users]]-Sales[[#This Row],[Licenses Bought]] &gt; 0,Sales[[#This Row],[Number of Users]]-Sales[[#This Row],[Licenses Bought]],0)</f>
        <v>4</v>
      </c>
      <c r="Q1055" s="3">
        <f>IF(Sales[[#This Row],[Sales Month]]=MAX(Sales[Sales Month]),Sales[[#This Row],[Upsell $ Per Non-Paying User]]*Sales[[#This Row],[Non-Paying Users]],0)</f>
        <v>0</v>
      </c>
      <c r="R1055" s="3" t="str" cm="1">
        <f t="array" ref="R1055" xml:space="preserve"> _xlfn.IFS(Sales[[#This Row],[Current Upsell $]]=0," ",Sales[[#This Row],[Current Upsell $]]&gt;=400,"high",Sales[[#This Row],[Current Upsell $]]&gt;=100,"medium",Sales[[#This Row],[Current Upsell $]]&lt;100,"low")</f>
        <v xml:space="preserve"> </v>
      </c>
      <c r="S1055" s="3" t="str">
        <f xml:space="preserve"> IF(Sales[[#This Row],[Current Upsell $]]&gt;0,_xlfn.CONCAT(Sales[[#This Row],[Subscription Type]],"  ",Sales[[#This Row],[Upsell Priority]],"  ",TEXT(Sales[[#This Row],[Current Upsell $]],"$#"))," ")</f>
        <v xml:space="preserve"> </v>
      </c>
      <c r="T1055" s="3"/>
      <c r="U1055" s="1"/>
    </row>
    <row r="1056" spans="1:21" x14ac:dyDescent="0.3">
      <c r="A1056">
        <v>100097</v>
      </c>
      <c r="B1056" t="s">
        <v>3</v>
      </c>
      <c r="F1056" s="3">
        <v>0</v>
      </c>
      <c r="G1056" s="3">
        <v>3</v>
      </c>
      <c r="H1056" s="1">
        <v>44044</v>
      </c>
      <c r="I1056" s="1">
        <v>44136</v>
      </c>
      <c r="J1056">
        <v>3</v>
      </c>
      <c r="K1056">
        <v>7</v>
      </c>
      <c r="L1056" s="1">
        <v>44105</v>
      </c>
      <c r="M1056" s="3">
        <f>IF(Sales[[#This Row],[Sales Amount]] = 0, 0,N1056 / F1056)</f>
        <v>0</v>
      </c>
      <c r="N1056" s="3">
        <v>0</v>
      </c>
      <c r="O1056" s="3" t="str" cm="1">
        <f t="array" ref="O1056" xml:space="preserve"> _xlfn.SWITCH(Sales[[#This Row],[Subscription Type]],"Basic", "10",,"Premium","10","Business","25","Enterprise","27")</f>
        <v>10</v>
      </c>
      <c r="P1056" s="3">
        <f xml:space="preserve"> IF(Sales[[#This Row],[Number of Users]]-Sales[[#This Row],[Licenses Bought]] &gt; 0,Sales[[#This Row],[Number of Users]]-Sales[[#This Row],[Licenses Bought]],0)</f>
        <v>3</v>
      </c>
      <c r="Q1056" s="3">
        <f>IF(Sales[[#This Row],[Sales Month]]=MAX(Sales[Sales Month]),Sales[[#This Row],[Upsell $ Per Non-Paying User]]*Sales[[#This Row],[Non-Paying Users]],0)</f>
        <v>0</v>
      </c>
      <c r="R1056" s="3" t="str" cm="1">
        <f t="array" ref="R1056" xml:space="preserve"> _xlfn.IFS(Sales[[#This Row],[Current Upsell $]]=0," ",Sales[[#This Row],[Current Upsell $]]&gt;=400,"high",Sales[[#This Row],[Current Upsell $]]&gt;=100,"medium",Sales[[#This Row],[Current Upsell $]]&lt;100,"low")</f>
        <v xml:space="preserve"> </v>
      </c>
      <c r="S1056" s="3" t="str">
        <f xml:space="preserve"> IF(Sales[[#This Row],[Current Upsell $]]&gt;0,_xlfn.CONCAT(Sales[[#This Row],[Subscription Type]],"  ",Sales[[#This Row],[Upsell Priority]],"  ",TEXT(Sales[[#This Row],[Current Upsell $]],"$#"))," ")</f>
        <v xml:space="preserve"> </v>
      </c>
      <c r="T1056" s="3"/>
      <c r="U1056" s="1"/>
    </row>
    <row r="1057" spans="1:21" x14ac:dyDescent="0.3">
      <c r="A1057">
        <v>100097</v>
      </c>
      <c r="B1057" t="s">
        <v>3</v>
      </c>
      <c r="F1057" s="3">
        <v>0</v>
      </c>
      <c r="G1057" s="3">
        <v>4</v>
      </c>
      <c r="H1057" s="1">
        <v>44044</v>
      </c>
      <c r="I1057" s="1">
        <v>44136</v>
      </c>
      <c r="J1057">
        <v>3</v>
      </c>
      <c r="K1057">
        <v>7</v>
      </c>
      <c r="L1057" s="1">
        <v>44136</v>
      </c>
      <c r="M1057" s="3">
        <f>IF(Sales[[#This Row],[Sales Amount]] = 0, 0,N1057 / F1057)</f>
        <v>0</v>
      </c>
      <c r="N1057" s="3">
        <v>0</v>
      </c>
      <c r="O1057" s="3" t="str" cm="1">
        <f t="array" ref="O1057" xml:space="preserve"> _xlfn.SWITCH(Sales[[#This Row],[Subscription Type]],"Basic", "10",,"Premium","10","Business","25","Enterprise","27")</f>
        <v>10</v>
      </c>
      <c r="P1057" s="3">
        <f xml:space="preserve"> IF(Sales[[#This Row],[Number of Users]]-Sales[[#This Row],[Licenses Bought]] &gt; 0,Sales[[#This Row],[Number of Users]]-Sales[[#This Row],[Licenses Bought]],0)</f>
        <v>4</v>
      </c>
      <c r="Q1057" s="3">
        <f>IF(Sales[[#This Row],[Sales Month]]=MAX(Sales[Sales Month]),Sales[[#This Row],[Upsell $ Per Non-Paying User]]*Sales[[#This Row],[Non-Paying Users]],0)</f>
        <v>0</v>
      </c>
      <c r="R1057" s="3" t="str" cm="1">
        <f t="array" ref="R1057" xml:space="preserve"> _xlfn.IFS(Sales[[#This Row],[Current Upsell $]]=0," ",Sales[[#This Row],[Current Upsell $]]&gt;=400,"high",Sales[[#This Row],[Current Upsell $]]&gt;=100,"medium",Sales[[#This Row],[Current Upsell $]]&lt;100,"low")</f>
        <v xml:space="preserve"> </v>
      </c>
      <c r="S1057" s="3" t="str">
        <f xml:space="preserve"> IF(Sales[[#This Row],[Current Upsell $]]&gt;0,_xlfn.CONCAT(Sales[[#This Row],[Subscription Type]],"  ",Sales[[#This Row],[Upsell Priority]],"  ",TEXT(Sales[[#This Row],[Current Upsell $]],"$#"))," ")</f>
        <v xml:space="preserve"> </v>
      </c>
      <c r="T1057" s="3"/>
      <c r="U1057" s="1"/>
    </row>
    <row r="1058" spans="1:21" x14ac:dyDescent="0.3">
      <c r="A1058">
        <v>100098</v>
      </c>
      <c r="B1058" t="s">
        <v>3</v>
      </c>
      <c r="F1058" s="3">
        <v>0</v>
      </c>
      <c r="G1058" s="3">
        <v>3</v>
      </c>
      <c r="H1058" s="1">
        <v>44044</v>
      </c>
      <c r="I1058" s="1">
        <v>44197</v>
      </c>
      <c r="J1058">
        <v>5</v>
      </c>
      <c r="K1058">
        <v>5</v>
      </c>
      <c r="L1058" s="1">
        <v>44044</v>
      </c>
      <c r="M1058" s="3">
        <f>IF(Sales[[#This Row],[Sales Amount]] = 0, 0,N1058 / F1058)</f>
        <v>0</v>
      </c>
      <c r="N1058" s="3">
        <v>0</v>
      </c>
      <c r="O1058" s="3" t="str" cm="1">
        <f t="array" ref="O1058" xml:space="preserve"> _xlfn.SWITCH(Sales[[#This Row],[Subscription Type]],"Basic", "10",,"Premium","10","Business","25","Enterprise","27")</f>
        <v>10</v>
      </c>
      <c r="P1058" s="3">
        <f xml:space="preserve"> IF(Sales[[#This Row],[Number of Users]]-Sales[[#This Row],[Licenses Bought]] &gt; 0,Sales[[#This Row],[Number of Users]]-Sales[[#This Row],[Licenses Bought]],0)</f>
        <v>3</v>
      </c>
      <c r="Q1058" s="3">
        <f>IF(Sales[[#This Row],[Sales Month]]=MAX(Sales[Sales Month]),Sales[[#This Row],[Upsell $ Per Non-Paying User]]*Sales[[#This Row],[Non-Paying Users]],0)</f>
        <v>0</v>
      </c>
      <c r="R1058" s="3" t="str" cm="1">
        <f t="array" ref="R1058" xml:space="preserve"> _xlfn.IFS(Sales[[#This Row],[Current Upsell $]]=0," ",Sales[[#This Row],[Current Upsell $]]&gt;=400,"high",Sales[[#This Row],[Current Upsell $]]&gt;=100,"medium",Sales[[#This Row],[Current Upsell $]]&lt;100,"low")</f>
        <v xml:space="preserve"> </v>
      </c>
      <c r="S1058" s="3" t="str">
        <f xml:space="preserve"> IF(Sales[[#This Row],[Current Upsell $]]&gt;0,_xlfn.CONCAT(Sales[[#This Row],[Subscription Type]],"  ",Sales[[#This Row],[Upsell Priority]],"  ",TEXT(Sales[[#This Row],[Current Upsell $]],"$#"))," ")</f>
        <v xml:space="preserve"> </v>
      </c>
      <c r="T1058" s="3"/>
      <c r="U1058" s="1"/>
    </row>
    <row r="1059" spans="1:21" x14ac:dyDescent="0.3">
      <c r="A1059">
        <v>100098</v>
      </c>
      <c r="B1059" t="s">
        <v>3</v>
      </c>
      <c r="F1059" s="3">
        <v>0</v>
      </c>
      <c r="G1059" s="3">
        <v>3</v>
      </c>
      <c r="H1059" s="1">
        <v>44044</v>
      </c>
      <c r="I1059" s="1">
        <v>44197</v>
      </c>
      <c r="J1059">
        <v>5</v>
      </c>
      <c r="K1059">
        <v>5</v>
      </c>
      <c r="L1059" s="1">
        <v>44075</v>
      </c>
      <c r="M1059" s="3">
        <f>IF(Sales[[#This Row],[Sales Amount]] = 0, 0,N1059 / F1059)</f>
        <v>0</v>
      </c>
      <c r="N1059" s="3">
        <v>0</v>
      </c>
      <c r="O1059" s="3" t="str" cm="1">
        <f t="array" ref="O1059" xml:space="preserve"> _xlfn.SWITCH(Sales[[#This Row],[Subscription Type]],"Basic", "10",,"Premium","10","Business","25","Enterprise","27")</f>
        <v>10</v>
      </c>
      <c r="P1059" s="3">
        <f xml:space="preserve"> IF(Sales[[#This Row],[Number of Users]]-Sales[[#This Row],[Licenses Bought]] &gt; 0,Sales[[#This Row],[Number of Users]]-Sales[[#This Row],[Licenses Bought]],0)</f>
        <v>3</v>
      </c>
      <c r="Q1059" s="3">
        <f>IF(Sales[[#This Row],[Sales Month]]=MAX(Sales[Sales Month]),Sales[[#This Row],[Upsell $ Per Non-Paying User]]*Sales[[#This Row],[Non-Paying Users]],0)</f>
        <v>0</v>
      </c>
      <c r="R1059" s="3" t="str" cm="1">
        <f t="array" ref="R1059" xml:space="preserve"> _xlfn.IFS(Sales[[#This Row],[Current Upsell $]]=0," ",Sales[[#This Row],[Current Upsell $]]&gt;=400,"high",Sales[[#This Row],[Current Upsell $]]&gt;=100,"medium",Sales[[#This Row],[Current Upsell $]]&lt;100,"low")</f>
        <v xml:space="preserve"> </v>
      </c>
      <c r="S1059" s="3" t="str">
        <f xml:space="preserve"> IF(Sales[[#This Row],[Current Upsell $]]&gt;0,_xlfn.CONCAT(Sales[[#This Row],[Subscription Type]],"  ",Sales[[#This Row],[Upsell Priority]],"  ",TEXT(Sales[[#This Row],[Current Upsell $]],"$#"))," ")</f>
        <v xml:space="preserve"> </v>
      </c>
      <c r="T1059" s="3"/>
      <c r="U1059" s="1"/>
    </row>
    <row r="1060" spans="1:21" x14ac:dyDescent="0.3">
      <c r="A1060">
        <v>100098</v>
      </c>
      <c r="B1060" t="s">
        <v>3</v>
      </c>
      <c r="F1060" s="3">
        <v>0</v>
      </c>
      <c r="G1060" s="3">
        <v>3</v>
      </c>
      <c r="H1060" s="1">
        <v>44044</v>
      </c>
      <c r="I1060" s="1">
        <v>44197</v>
      </c>
      <c r="J1060">
        <v>5</v>
      </c>
      <c r="K1060">
        <v>5</v>
      </c>
      <c r="L1060" s="1">
        <v>44105</v>
      </c>
      <c r="M1060" s="3">
        <f>IF(Sales[[#This Row],[Sales Amount]] = 0, 0,N1060 / F1060)</f>
        <v>0</v>
      </c>
      <c r="N1060" s="3">
        <v>0</v>
      </c>
      <c r="O1060" s="3" t="str" cm="1">
        <f t="array" ref="O1060" xml:space="preserve"> _xlfn.SWITCH(Sales[[#This Row],[Subscription Type]],"Basic", "10",,"Premium","10","Business","25","Enterprise","27")</f>
        <v>10</v>
      </c>
      <c r="P1060" s="3">
        <f xml:space="preserve"> IF(Sales[[#This Row],[Number of Users]]-Sales[[#This Row],[Licenses Bought]] &gt; 0,Sales[[#This Row],[Number of Users]]-Sales[[#This Row],[Licenses Bought]],0)</f>
        <v>3</v>
      </c>
      <c r="Q1060" s="3">
        <f>IF(Sales[[#This Row],[Sales Month]]=MAX(Sales[Sales Month]),Sales[[#This Row],[Upsell $ Per Non-Paying User]]*Sales[[#This Row],[Non-Paying Users]],0)</f>
        <v>0</v>
      </c>
      <c r="R1060" s="3" t="str" cm="1">
        <f t="array" ref="R1060" xml:space="preserve"> _xlfn.IFS(Sales[[#This Row],[Current Upsell $]]=0," ",Sales[[#This Row],[Current Upsell $]]&gt;=400,"high",Sales[[#This Row],[Current Upsell $]]&gt;=100,"medium",Sales[[#This Row],[Current Upsell $]]&lt;100,"low")</f>
        <v xml:space="preserve"> </v>
      </c>
      <c r="S1060" s="3" t="str">
        <f xml:space="preserve"> IF(Sales[[#This Row],[Current Upsell $]]&gt;0,_xlfn.CONCAT(Sales[[#This Row],[Subscription Type]],"  ",Sales[[#This Row],[Upsell Priority]],"  ",TEXT(Sales[[#This Row],[Current Upsell $]],"$#"))," ")</f>
        <v xml:space="preserve"> </v>
      </c>
      <c r="T1060" s="3"/>
      <c r="U1060" s="1"/>
    </row>
    <row r="1061" spans="1:21" x14ac:dyDescent="0.3">
      <c r="A1061">
        <v>100098</v>
      </c>
      <c r="B1061" t="s">
        <v>3</v>
      </c>
      <c r="F1061" s="3">
        <v>0</v>
      </c>
      <c r="G1061" s="3">
        <v>3</v>
      </c>
      <c r="H1061" s="1">
        <v>44044</v>
      </c>
      <c r="I1061" s="1">
        <v>44197</v>
      </c>
      <c r="J1061">
        <v>5</v>
      </c>
      <c r="K1061">
        <v>5</v>
      </c>
      <c r="L1061" s="1">
        <v>44136</v>
      </c>
      <c r="M1061" s="3">
        <f>IF(Sales[[#This Row],[Sales Amount]] = 0, 0,N1061 / F1061)</f>
        <v>0</v>
      </c>
      <c r="N1061" s="3">
        <v>0</v>
      </c>
      <c r="O1061" s="3" t="str" cm="1">
        <f t="array" ref="O1061" xml:space="preserve"> _xlfn.SWITCH(Sales[[#This Row],[Subscription Type]],"Basic", "10",,"Premium","10","Business","25","Enterprise","27")</f>
        <v>10</v>
      </c>
      <c r="P1061" s="3">
        <f xml:space="preserve"> IF(Sales[[#This Row],[Number of Users]]-Sales[[#This Row],[Licenses Bought]] &gt; 0,Sales[[#This Row],[Number of Users]]-Sales[[#This Row],[Licenses Bought]],0)</f>
        <v>3</v>
      </c>
      <c r="Q1061" s="3">
        <f>IF(Sales[[#This Row],[Sales Month]]=MAX(Sales[Sales Month]),Sales[[#This Row],[Upsell $ Per Non-Paying User]]*Sales[[#This Row],[Non-Paying Users]],0)</f>
        <v>0</v>
      </c>
      <c r="R1061" s="3" t="str" cm="1">
        <f t="array" ref="R1061" xml:space="preserve"> _xlfn.IFS(Sales[[#This Row],[Current Upsell $]]=0," ",Sales[[#This Row],[Current Upsell $]]&gt;=400,"high",Sales[[#This Row],[Current Upsell $]]&gt;=100,"medium",Sales[[#This Row],[Current Upsell $]]&lt;100,"low")</f>
        <v xml:space="preserve"> </v>
      </c>
      <c r="S1061" s="3" t="str">
        <f xml:space="preserve"> IF(Sales[[#This Row],[Current Upsell $]]&gt;0,_xlfn.CONCAT(Sales[[#This Row],[Subscription Type]],"  ",Sales[[#This Row],[Upsell Priority]],"  ",TEXT(Sales[[#This Row],[Current Upsell $]],"$#"))," ")</f>
        <v xml:space="preserve"> </v>
      </c>
      <c r="T1061" s="3"/>
      <c r="U1061" s="1"/>
    </row>
    <row r="1062" spans="1:21" x14ac:dyDescent="0.3">
      <c r="A1062">
        <v>100098</v>
      </c>
      <c r="B1062" t="s">
        <v>3</v>
      </c>
      <c r="F1062" s="3">
        <v>0</v>
      </c>
      <c r="G1062" s="3">
        <v>3</v>
      </c>
      <c r="H1062" s="1">
        <v>44044</v>
      </c>
      <c r="I1062" s="1">
        <v>44197</v>
      </c>
      <c r="J1062">
        <v>5</v>
      </c>
      <c r="K1062">
        <v>5</v>
      </c>
      <c r="L1062" s="1">
        <v>44166</v>
      </c>
      <c r="M1062" s="3">
        <f>IF(Sales[[#This Row],[Sales Amount]] = 0, 0,N1062 / F1062)</f>
        <v>0</v>
      </c>
      <c r="N1062" s="3">
        <v>0</v>
      </c>
      <c r="O1062" s="3" t="str" cm="1">
        <f t="array" ref="O1062" xml:space="preserve"> _xlfn.SWITCH(Sales[[#This Row],[Subscription Type]],"Basic", "10",,"Premium","10","Business","25","Enterprise","27")</f>
        <v>10</v>
      </c>
      <c r="P1062" s="3">
        <f xml:space="preserve"> IF(Sales[[#This Row],[Number of Users]]-Sales[[#This Row],[Licenses Bought]] &gt; 0,Sales[[#This Row],[Number of Users]]-Sales[[#This Row],[Licenses Bought]],0)</f>
        <v>3</v>
      </c>
      <c r="Q1062" s="3">
        <f>IF(Sales[[#This Row],[Sales Month]]=MAX(Sales[Sales Month]),Sales[[#This Row],[Upsell $ Per Non-Paying User]]*Sales[[#This Row],[Non-Paying Users]],0)</f>
        <v>0</v>
      </c>
      <c r="R1062" s="3" t="str" cm="1">
        <f t="array" ref="R1062" xml:space="preserve"> _xlfn.IFS(Sales[[#This Row],[Current Upsell $]]=0," ",Sales[[#This Row],[Current Upsell $]]&gt;=400,"high",Sales[[#This Row],[Current Upsell $]]&gt;=100,"medium",Sales[[#This Row],[Current Upsell $]]&lt;100,"low")</f>
        <v xml:space="preserve"> </v>
      </c>
      <c r="S1062" s="3" t="str">
        <f xml:space="preserve"> IF(Sales[[#This Row],[Current Upsell $]]&gt;0,_xlfn.CONCAT(Sales[[#This Row],[Subscription Type]],"  ",Sales[[#This Row],[Upsell Priority]],"  ",TEXT(Sales[[#This Row],[Current Upsell $]],"$#"))," ")</f>
        <v xml:space="preserve"> </v>
      </c>
      <c r="T1062" s="3"/>
      <c r="U1062" s="1"/>
    </row>
    <row r="1063" spans="1:21" x14ac:dyDescent="0.3">
      <c r="A1063">
        <v>100098</v>
      </c>
      <c r="B1063" t="s">
        <v>3</v>
      </c>
      <c r="F1063" s="3">
        <v>0</v>
      </c>
      <c r="G1063" s="3">
        <v>3</v>
      </c>
      <c r="H1063" s="1">
        <v>44044</v>
      </c>
      <c r="I1063" s="1">
        <v>44197</v>
      </c>
      <c r="J1063">
        <v>5</v>
      </c>
      <c r="K1063">
        <v>5</v>
      </c>
      <c r="L1063" s="1">
        <v>44197</v>
      </c>
      <c r="M1063" s="3">
        <f>IF(Sales[[#This Row],[Sales Amount]] = 0, 0,N1063 / F1063)</f>
        <v>0</v>
      </c>
      <c r="N1063" s="3">
        <v>0</v>
      </c>
      <c r="O1063" s="3" t="str" cm="1">
        <f t="array" ref="O1063" xml:space="preserve"> _xlfn.SWITCH(Sales[[#This Row],[Subscription Type]],"Basic", "10",,"Premium","10","Business","25","Enterprise","27")</f>
        <v>10</v>
      </c>
      <c r="P1063" s="3">
        <f xml:space="preserve"> IF(Sales[[#This Row],[Number of Users]]-Sales[[#This Row],[Licenses Bought]] &gt; 0,Sales[[#This Row],[Number of Users]]-Sales[[#This Row],[Licenses Bought]],0)</f>
        <v>3</v>
      </c>
      <c r="Q1063" s="3">
        <f>IF(Sales[[#This Row],[Sales Month]]=MAX(Sales[Sales Month]),Sales[[#This Row],[Upsell $ Per Non-Paying User]]*Sales[[#This Row],[Non-Paying Users]],0)</f>
        <v>0</v>
      </c>
      <c r="R1063" s="3" t="str" cm="1">
        <f t="array" ref="R1063" xml:space="preserve"> _xlfn.IFS(Sales[[#This Row],[Current Upsell $]]=0," ",Sales[[#This Row],[Current Upsell $]]&gt;=400,"high",Sales[[#This Row],[Current Upsell $]]&gt;=100,"medium",Sales[[#This Row],[Current Upsell $]]&lt;100,"low")</f>
        <v xml:space="preserve"> </v>
      </c>
      <c r="S1063" s="3" t="str">
        <f xml:space="preserve"> IF(Sales[[#This Row],[Current Upsell $]]&gt;0,_xlfn.CONCAT(Sales[[#This Row],[Subscription Type]],"  ",Sales[[#This Row],[Upsell Priority]],"  ",TEXT(Sales[[#This Row],[Current Upsell $]],"$#"))," ")</f>
        <v xml:space="preserve"> </v>
      </c>
      <c r="T1063" s="3"/>
      <c r="U1063" s="1"/>
    </row>
    <row r="1064" spans="1:21" x14ac:dyDescent="0.3">
      <c r="A1064">
        <v>100099</v>
      </c>
      <c r="B1064" t="s">
        <v>3</v>
      </c>
      <c r="F1064" s="3">
        <v>0</v>
      </c>
      <c r="G1064" s="3">
        <v>3</v>
      </c>
      <c r="H1064" s="1">
        <v>44044</v>
      </c>
      <c r="I1064" s="1">
        <v>44105</v>
      </c>
      <c r="J1064">
        <v>2</v>
      </c>
      <c r="K1064">
        <v>8</v>
      </c>
      <c r="L1064" s="1">
        <v>44044</v>
      </c>
      <c r="M1064" s="3">
        <f>IF(Sales[[#This Row],[Sales Amount]] = 0, 0,N1064 / F1064)</f>
        <v>0</v>
      </c>
      <c r="N1064" s="3">
        <v>0</v>
      </c>
      <c r="O1064" s="3" t="str" cm="1">
        <f t="array" ref="O1064" xml:space="preserve"> _xlfn.SWITCH(Sales[[#This Row],[Subscription Type]],"Basic", "10",,"Premium","10","Business","25","Enterprise","27")</f>
        <v>10</v>
      </c>
      <c r="P1064" s="3">
        <f xml:space="preserve"> IF(Sales[[#This Row],[Number of Users]]-Sales[[#This Row],[Licenses Bought]] &gt; 0,Sales[[#This Row],[Number of Users]]-Sales[[#This Row],[Licenses Bought]],0)</f>
        <v>3</v>
      </c>
      <c r="Q1064" s="3">
        <f>IF(Sales[[#This Row],[Sales Month]]=MAX(Sales[Sales Month]),Sales[[#This Row],[Upsell $ Per Non-Paying User]]*Sales[[#This Row],[Non-Paying Users]],0)</f>
        <v>0</v>
      </c>
      <c r="R1064" s="3" t="str" cm="1">
        <f t="array" ref="R1064" xml:space="preserve"> _xlfn.IFS(Sales[[#This Row],[Current Upsell $]]=0," ",Sales[[#This Row],[Current Upsell $]]&gt;=400,"high",Sales[[#This Row],[Current Upsell $]]&gt;=100,"medium",Sales[[#This Row],[Current Upsell $]]&lt;100,"low")</f>
        <v xml:space="preserve"> </v>
      </c>
      <c r="S1064" s="3" t="str">
        <f xml:space="preserve"> IF(Sales[[#This Row],[Current Upsell $]]&gt;0,_xlfn.CONCAT(Sales[[#This Row],[Subscription Type]],"  ",Sales[[#This Row],[Upsell Priority]],"  ",TEXT(Sales[[#This Row],[Current Upsell $]],"$#"))," ")</f>
        <v xml:space="preserve"> </v>
      </c>
      <c r="T1064" s="3"/>
      <c r="U1064" s="1"/>
    </row>
    <row r="1065" spans="1:21" x14ac:dyDescent="0.3">
      <c r="A1065">
        <v>100099</v>
      </c>
      <c r="B1065" t="s">
        <v>3</v>
      </c>
      <c r="F1065" s="3">
        <v>0</v>
      </c>
      <c r="G1065" s="3">
        <v>2</v>
      </c>
      <c r="H1065" s="1">
        <v>44044</v>
      </c>
      <c r="I1065" s="1">
        <v>44105</v>
      </c>
      <c r="J1065">
        <v>2</v>
      </c>
      <c r="K1065">
        <v>8</v>
      </c>
      <c r="L1065" s="1">
        <v>44075</v>
      </c>
      <c r="M1065" s="3">
        <f>IF(Sales[[#This Row],[Sales Amount]] = 0, 0,N1065 / F1065)</f>
        <v>0</v>
      </c>
      <c r="N1065" s="3">
        <v>0</v>
      </c>
      <c r="O1065" s="3" t="str" cm="1">
        <f t="array" ref="O1065" xml:space="preserve"> _xlfn.SWITCH(Sales[[#This Row],[Subscription Type]],"Basic", "10",,"Premium","10","Business","25","Enterprise","27")</f>
        <v>10</v>
      </c>
      <c r="P1065" s="3">
        <f xml:space="preserve"> IF(Sales[[#This Row],[Number of Users]]-Sales[[#This Row],[Licenses Bought]] &gt; 0,Sales[[#This Row],[Number of Users]]-Sales[[#This Row],[Licenses Bought]],0)</f>
        <v>2</v>
      </c>
      <c r="Q1065" s="3">
        <f>IF(Sales[[#This Row],[Sales Month]]=MAX(Sales[Sales Month]),Sales[[#This Row],[Upsell $ Per Non-Paying User]]*Sales[[#This Row],[Non-Paying Users]],0)</f>
        <v>0</v>
      </c>
      <c r="R1065" s="3" t="str" cm="1">
        <f t="array" ref="R1065" xml:space="preserve"> _xlfn.IFS(Sales[[#This Row],[Current Upsell $]]=0," ",Sales[[#This Row],[Current Upsell $]]&gt;=400,"high",Sales[[#This Row],[Current Upsell $]]&gt;=100,"medium",Sales[[#This Row],[Current Upsell $]]&lt;100,"low")</f>
        <v xml:space="preserve"> </v>
      </c>
      <c r="S1065" s="3" t="str">
        <f xml:space="preserve"> IF(Sales[[#This Row],[Current Upsell $]]&gt;0,_xlfn.CONCAT(Sales[[#This Row],[Subscription Type]],"  ",Sales[[#This Row],[Upsell Priority]],"  ",TEXT(Sales[[#This Row],[Current Upsell $]],"$#"))," ")</f>
        <v xml:space="preserve"> </v>
      </c>
      <c r="T1065" s="3"/>
      <c r="U1065" s="1"/>
    </row>
    <row r="1066" spans="1:21" x14ac:dyDescent="0.3">
      <c r="A1066">
        <v>100099</v>
      </c>
      <c r="B1066" t="s">
        <v>3</v>
      </c>
      <c r="F1066" s="3">
        <v>0</v>
      </c>
      <c r="G1066" s="3">
        <v>3</v>
      </c>
      <c r="H1066" s="1">
        <v>44044</v>
      </c>
      <c r="I1066" s="1">
        <v>44105</v>
      </c>
      <c r="J1066">
        <v>2</v>
      </c>
      <c r="K1066">
        <v>8</v>
      </c>
      <c r="L1066" s="1">
        <v>44105</v>
      </c>
      <c r="M1066" s="3">
        <f>IF(Sales[[#This Row],[Sales Amount]] = 0, 0,N1066 / F1066)</f>
        <v>0</v>
      </c>
      <c r="N1066" s="3">
        <v>0</v>
      </c>
      <c r="O1066" s="3" t="str" cm="1">
        <f t="array" ref="O1066" xml:space="preserve"> _xlfn.SWITCH(Sales[[#This Row],[Subscription Type]],"Basic", "10",,"Premium","10","Business","25","Enterprise","27")</f>
        <v>10</v>
      </c>
      <c r="P1066" s="3">
        <f xml:space="preserve"> IF(Sales[[#This Row],[Number of Users]]-Sales[[#This Row],[Licenses Bought]] &gt; 0,Sales[[#This Row],[Number of Users]]-Sales[[#This Row],[Licenses Bought]],0)</f>
        <v>3</v>
      </c>
      <c r="Q1066" s="3">
        <f>IF(Sales[[#This Row],[Sales Month]]=MAX(Sales[Sales Month]),Sales[[#This Row],[Upsell $ Per Non-Paying User]]*Sales[[#This Row],[Non-Paying Users]],0)</f>
        <v>0</v>
      </c>
      <c r="R1066" s="3" t="str" cm="1">
        <f t="array" ref="R1066" xml:space="preserve"> _xlfn.IFS(Sales[[#This Row],[Current Upsell $]]=0," ",Sales[[#This Row],[Current Upsell $]]&gt;=400,"high",Sales[[#This Row],[Current Upsell $]]&gt;=100,"medium",Sales[[#This Row],[Current Upsell $]]&lt;100,"low")</f>
        <v xml:space="preserve"> </v>
      </c>
      <c r="S1066" s="3" t="str">
        <f xml:space="preserve"> IF(Sales[[#This Row],[Current Upsell $]]&gt;0,_xlfn.CONCAT(Sales[[#This Row],[Subscription Type]],"  ",Sales[[#This Row],[Upsell Priority]],"  ",TEXT(Sales[[#This Row],[Current Upsell $]],"$#"))," ")</f>
        <v xml:space="preserve"> </v>
      </c>
      <c r="T1066" s="3"/>
      <c r="U1066" s="1"/>
    </row>
    <row r="1067" spans="1:21" x14ac:dyDescent="0.3">
      <c r="A1067">
        <v>100100</v>
      </c>
      <c r="B1067" t="s">
        <v>3</v>
      </c>
      <c r="F1067" s="3">
        <v>0</v>
      </c>
      <c r="G1067" s="3">
        <v>3</v>
      </c>
      <c r="H1067" s="1">
        <v>44044</v>
      </c>
      <c r="I1067" s="1">
        <v>44256</v>
      </c>
      <c r="J1067">
        <v>7</v>
      </c>
      <c r="K1067">
        <v>3</v>
      </c>
      <c r="L1067" s="1">
        <v>44044</v>
      </c>
      <c r="M1067" s="3">
        <f>IF(Sales[[#This Row],[Sales Amount]] = 0, 0,N1067 / F1067)</f>
        <v>0</v>
      </c>
      <c r="N1067" s="3">
        <v>0</v>
      </c>
      <c r="O1067" s="3" t="str" cm="1">
        <f t="array" ref="O1067" xml:space="preserve"> _xlfn.SWITCH(Sales[[#This Row],[Subscription Type]],"Basic", "10",,"Premium","10","Business","25","Enterprise","27")</f>
        <v>10</v>
      </c>
      <c r="P1067" s="3">
        <f xml:space="preserve"> IF(Sales[[#This Row],[Number of Users]]-Sales[[#This Row],[Licenses Bought]] &gt; 0,Sales[[#This Row],[Number of Users]]-Sales[[#This Row],[Licenses Bought]],0)</f>
        <v>3</v>
      </c>
      <c r="Q1067" s="3">
        <f>IF(Sales[[#This Row],[Sales Month]]=MAX(Sales[Sales Month]),Sales[[#This Row],[Upsell $ Per Non-Paying User]]*Sales[[#This Row],[Non-Paying Users]],0)</f>
        <v>0</v>
      </c>
      <c r="R1067" s="3" t="str" cm="1">
        <f t="array" ref="R1067" xml:space="preserve"> _xlfn.IFS(Sales[[#This Row],[Current Upsell $]]=0," ",Sales[[#This Row],[Current Upsell $]]&gt;=400,"high",Sales[[#This Row],[Current Upsell $]]&gt;=100,"medium",Sales[[#This Row],[Current Upsell $]]&lt;100,"low")</f>
        <v xml:space="preserve"> </v>
      </c>
      <c r="S1067" s="3" t="str">
        <f xml:space="preserve"> IF(Sales[[#This Row],[Current Upsell $]]&gt;0,_xlfn.CONCAT(Sales[[#This Row],[Subscription Type]],"  ",Sales[[#This Row],[Upsell Priority]],"  ",TEXT(Sales[[#This Row],[Current Upsell $]],"$#"))," ")</f>
        <v xml:space="preserve"> </v>
      </c>
      <c r="T1067" s="3"/>
      <c r="U1067" s="1"/>
    </row>
    <row r="1068" spans="1:21" x14ac:dyDescent="0.3">
      <c r="A1068">
        <v>100100</v>
      </c>
      <c r="B1068" t="s">
        <v>3</v>
      </c>
      <c r="F1068" s="3">
        <v>0</v>
      </c>
      <c r="G1068" s="3">
        <v>3</v>
      </c>
      <c r="H1068" s="1">
        <v>44044</v>
      </c>
      <c r="I1068" s="1">
        <v>44256</v>
      </c>
      <c r="J1068">
        <v>7</v>
      </c>
      <c r="K1068">
        <v>3</v>
      </c>
      <c r="L1068" s="1">
        <v>44075</v>
      </c>
      <c r="M1068" s="3">
        <f>IF(Sales[[#This Row],[Sales Amount]] = 0, 0,N1068 / F1068)</f>
        <v>0</v>
      </c>
      <c r="N1068" s="3">
        <v>0</v>
      </c>
      <c r="O1068" s="3" t="str" cm="1">
        <f t="array" ref="O1068" xml:space="preserve"> _xlfn.SWITCH(Sales[[#This Row],[Subscription Type]],"Basic", "10",,"Premium","10","Business","25","Enterprise","27")</f>
        <v>10</v>
      </c>
      <c r="P1068" s="3">
        <f xml:space="preserve"> IF(Sales[[#This Row],[Number of Users]]-Sales[[#This Row],[Licenses Bought]] &gt; 0,Sales[[#This Row],[Number of Users]]-Sales[[#This Row],[Licenses Bought]],0)</f>
        <v>3</v>
      </c>
      <c r="Q1068" s="3">
        <f>IF(Sales[[#This Row],[Sales Month]]=MAX(Sales[Sales Month]),Sales[[#This Row],[Upsell $ Per Non-Paying User]]*Sales[[#This Row],[Non-Paying Users]],0)</f>
        <v>0</v>
      </c>
      <c r="R1068" s="3" t="str" cm="1">
        <f t="array" ref="R1068" xml:space="preserve"> _xlfn.IFS(Sales[[#This Row],[Current Upsell $]]=0," ",Sales[[#This Row],[Current Upsell $]]&gt;=400,"high",Sales[[#This Row],[Current Upsell $]]&gt;=100,"medium",Sales[[#This Row],[Current Upsell $]]&lt;100,"low")</f>
        <v xml:space="preserve"> </v>
      </c>
      <c r="S1068" s="3" t="str">
        <f xml:space="preserve"> IF(Sales[[#This Row],[Current Upsell $]]&gt;0,_xlfn.CONCAT(Sales[[#This Row],[Subscription Type]],"  ",Sales[[#This Row],[Upsell Priority]],"  ",TEXT(Sales[[#This Row],[Current Upsell $]],"$#"))," ")</f>
        <v xml:space="preserve"> </v>
      </c>
      <c r="T1068" s="3"/>
      <c r="U1068" s="1"/>
    </row>
    <row r="1069" spans="1:21" x14ac:dyDescent="0.3">
      <c r="A1069">
        <v>100100</v>
      </c>
      <c r="B1069" t="s">
        <v>3</v>
      </c>
      <c r="F1069" s="3">
        <v>0</v>
      </c>
      <c r="G1069" s="3">
        <v>3</v>
      </c>
      <c r="H1069" s="1">
        <v>44044</v>
      </c>
      <c r="I1069" s="1">
        <v>44256</v>
      </c>
      <c r="J1069">
        <v>7</v>
      </c>
      <c r="K1069">
        <v>3</v>
      </c>
      <c r="L1069" s="1">
        <v>44105</v>
      </c>
      <c r="M1069" s="3">
        <f>IF(Sales[[#This Row],[Sales Amount]] = 0, 0,N1069 / F1069)</f>
        <v>0</v>
      </c>
      <c r="N1069" s="3">
        <v>0</v>
      </c>
      <c r="O1069" s="3" t="str" cm="1">
        <f t="array" ref="O1069" xml:space="preserve"> _xlfn.SWITCH(Sales[[#This Row],[Subscription Type]],"Basic", "10",,"Premium","10","Business","25","Enterprise","27")</f>
        <v>10</v>
      </c>
      <c r="P1069" s="3">
        <f xml:space="preserve"> IF(Sales[[#This Row],[Number of Users]]-Sales[[#This Row],[Licenses Bought]] &gt; 0,Sales[[#This Row],[Number of Users]]-Sales[[#This Row],[Licenses Bought]],0)</f>
        <v>3</v>
      </c>
      <c r="Q1069" s="3">
        <f>IF(Sales[[#This Row],[Sales Month]]=MAX(Sales[Sales Month]),Sales[[#This Row],[Upsell $ Per Non-Paying User]]*Sales[[#This Row],[Non-Paying Users]],0)</f>
        <v>0</v>
      </c>
      <c r="R1069" s="3" t="str" cm="1">
        <f t="array" ref="R1069" xml:space="preserve"> _xlfn.IFS(Sales[[#This Row],[Current Upsell $]]=0," ",Sales[[#This Row],[Current Upsell $]]&gt;=400,"high",Sales[[#This Row],[Current Upsell $]]&gt;=100,"medium",Sales[[#This Row],[Current Upsell $]]&lt;100,"low")</f>
        <v xml:space="preserve"> </v>
      </c>
      <c r="S1069" s="3" t="str">
        <f xml:space="preserve"> IF(Sales[[#This Row],[Current Upsell $]]&gt;0,_xlfn.CONCAT(Sales[[#This Row],[Subscription Type]],"  ",Sales[[#This Row],[Upsell Priority]],"  ",TEXT(Sales[[#This Row],[Current Upsell $]],"$#"))," ")</f>
        <v xml:space="preserve"> </v>
      </c>
      <c r="T1069" s="3"/>
      <c r="U1069" s="1"/>
    </row>
    <row r="1070" spans="1:21" x14ac:dyDescent="0.3">
      <c r="A1070">
        <v>100100</v>
      </c>
      <c r="B1070" t="s">
        <v>3</v>
      </c>
      <c r="F1070" s="3">
        <v>0</v>
      </c>
      <c r="G1070" s="3">
        <v>3</v>
      </c>
      <c r="H1070" s="1">
        <v>44044</v>
      </c>
      <c r="I1070" s="1">
        <v>44256</v>
      </c>
      <c r="J1070">
        <v>7</v>
      </c>
      <c r="K1070">
        <v>3</v>
      </c>
      <c r="L1070" s="1">
        <v>44136</v>
      </c>
      <c r="M1070" s="3">
        <f>IF(Sales[[#This Row],[Sales Amount]] = 0, 0,N1070 / F1070)</f>
        <v>0</v>
      </c>
      <c r="N1070" s="3">
        <v>0</v>
      </c>
      <c r="O1070" s="3" t="str" cm="1">
        <f t="array" ref="O1070" xml:space="preserve"> _xlfn.SWITCH(Sales[[#This Row],[Subscription Type]],"Basic", "10",,"Premium","10","Business","25","Enterprise","27")</f>
        <v>10</v>
      </c>
      <c r="P1070" s="3">
        <f xml:space="preserve"> IF(Sales[[#This Row],[Number of Users]]-Sales[[#This Row],[Licenses Bought]] &gt; 0,Sales[[#This Row],[Number of Users]]-Sales[[#This Row],[Licenses Bought]],0)</f>
        <v>3</v>
      </c>
      <c r="Q1070" s="3">
        <f>IF(Sales[[#This Row],[Sales Month]]=MAX(Sales[Sales Month]),Sales[[#This Row],[Upsell $ Per Non-Paying User]]*Sales[[#This Row],[Non-Paying Users]],0)</f>
        <v>0</v>
      </c>
      <c r="R1070" s="3" t="str" cm="1">
        <f t="array" ref="R1070" xml:space="preserve"> _xlfn.IFS(Sales[[#This Row],[Current Upsell $]]=0," ",Sales[[#This Row],[Current Upsell $]]&gt;=400,"high",Sales[[#This Row],[Current Upsell $]]&gt;=100,"medium",Sales[[#This Row],[Current Upsell $]]&lt;100,"low")</f>
        <v xml:space="preserve"> </v>
      </c>
      <c r="S1070" s="3" t="str">
        <f xml:space="preserve"> IF(Sales[[#This Row],[Current Upsell $]]&gt;0,_xlfn.CONCAT(Sales[[#This Row],[Subscription Type]],"  ",Sales[[#This Row],[Upsell Priority]],"  ",TEXT(Sales[[#This Row],[Current Upsell $]],"$#"))," ")</f>
        <v xml:space="preserve"> </v>
      </c>
      <c r="T1070" s="3"/>
      <c r="U1070" s="1"/>
    </row>
    <row r="1071" spans="1:21" x14ac:dyDescent="0.3">
      <c r="A1071">
        <v>100100</v>
      </c>
      <c r="B1071" t="s">
        <v>3</v>
      </c>
      <c r="F1071" s="3">
        <v>0</v>
      </c>
      <c r="G1071" s="3">
        <v>3</v>
      </c>
      <c r="H1071" s="1">
        <v>44044</v>
      </c>
      <c r="I1071" s="1">
        <v>44256</v>
      </c>
      <c r="J1071">
        <v>7</v>
      </c>
      <c r="K1071">
        <v>3</v>
      </c>
      <c r="L1071" s="1">
        <v>44166</v>
      </c>
      <c r="M1071" s="3">
        <f>IF(Sales[[#This Row],[Sales Amount]] = 0, 0,N1071 / F1071)</f>
        <v>0</v>
      </c>
      <c r="N1071" s="3">
        <v>0</v>
      </c>
      <c r="O1071" s="3" t="str" cm="1">
        <f t="array" ref="O1071" xml:space="preserve"> _xlfn.SWITCH(Sales[[#This Row],[Subscription Type]],"Basic", "10",,"Premium","10","Business","25","Enterprise","27")</f>
        <v>10</v>
      </c>
      <c r="P1071" s="3">
        <f xml:space="preserve"> IF(Sales[[#This Row],[Number of Users]]-Sales[[#This Row],[Licenses Bought]] &gt; 0,Sales[[#This Row],[Number of Users]]-Sales[[#This Row],[Licenses Bought]],0)</f>
        <v>3</v>
      </c>
      <c r="Q1071" s="3">
        <f>IF(Sales[[#This Row],[Sales Month]]=MAX(Sales[Sales Month]),Sales[[#This Row],[Upsell $ Per Non-Paying User]]*Sales[[#This Row],[Non-Paying Users]],0)</f>
        <v>0</v>
      </c>
      <c r="R1071" s="3" t="str" cm="1">
        <f t="array" ref="R1071" xml:space="preserve"> _xlfn.IFS(Sales[[#This Row],[Current Upsell $]]=0," ",Sales[[#This Row],[Current Upsell $]]&gt;=400,"high",Sales[[#This Row],[Current Upsell $]]&gt;=100,"medium",Sales[[#This Row],[Current Upsell $]]&lt;100,"low")</f>
        <v xml:space="preserve"> </v>
      </c>
      <c r="S1071" s="3" t="str">
        <f xml:space="preserve"> IF(Sales[[#This Row],[Current Upsell $]]&gt;0,_xlfn.CONCAT(Sales[[#This Row],[Subscription Type]],"  ",Sales[[#This Row],[Upsell Priority]],"  ",TEXT(Sales[[#This Row],[Current Upsell $]],"$#"))," ")</f>
        <v xml:space="preserve"> </v>
      </c>
      <c r="T1071" s="3"/>
      <c r="U1071" s="1"/>
    </row>
    <row r="1072" spans="1:21" x14ac:dyDescent="0.3">
      <c r="A1072">
        <v>100100</v>
      </c>
      <c r="B1072" t="s">
        <v>3</v>
      </c>
      <c r="F1072" s="3">
        <v>0</v>
      </c>
      <c r="G1072" s="3">
        <v>3</v>
      </c>
      <c r="H1072" s="1">
        <v>44044</v>
      </c>
      <c r="I1072" s="1">
        <v>44256</v>
      </c>
      <c r="J1072">
        <v>7</v>
      </c>
      <c r="K1072">
        <v>3</v>
      </c>
      <c r="L1072" s="1">
        <v>44197</v>
      </c>
      <c r="M1072" s="3">
        <f>IF(Sales[[#This Row],[Sales Amount]] = 0, 0,N1072 / F1072)</f>
        <v>0</v>
      </c>
      <c r="N1072" s="3">
        <v>0</v>
      </c>
      <c r="O1072" s="3" t="str" cm="1">
        <f t="array" ref="O1072" xml:space="preserve"> _xlfn.SWITCH(Sales[[#This Row],[Subscription Type]],"Basic", "10",,"Premium","10","Business","25","Enterprise","27")</f>
        <v>10</v>
      </c>
      <c r="P1072" s="3">
        <f xml:space="preserve"> IF(Sales[[#This Row],[Number of Users]]-Sales[[#This Row],[Licenses Bought]] &gt; 0,Sales[[#This Row],[Number of Users]]-Sales[[#This Row],[Licenses Bought]],0)</f>
        <v>3</v>
      </c>
      <c r="Q1072" s="3">
        <f>IF(Sales[[#This Row],[Sales Month]]=MAX(Sales[Sales Month]),Sales[[#This Row],[Upsell $ Per Non-Paying User]]*Sales[[#This Row],[Non-Paying Users]],0)</f>
        <v>0</v>
      </c>
      <c r="R1072" s="3" t="str" cm="1">
        <f t="array" ref="R1072" xml:space="preserve"> _xlfn.IFS(Sales[[#This Row],[Current Upsell $]]=0," ",Sales[[#This Row],[Current Upsell $]]&gt;=400,"high",Sales[[#This Row],[Current Upsell $]]&gt;=100,"medium",Sales[[#This Row],[Current Upsell $]]&lt;100,"low")</f>
        <v xml:space="preserve"> </v>
      </c>
      <c r="S1072" s="3" t="str">
        <f xml:space="preserve"> IF(Sales[[#This Row],[Current Upsell $]]&gt;0,_xlfn.CONCAT(Sales[[#This Row],[Subscription Type]],"  ",Sales[[#This Row],[Upsell Priority]],"  ",TEXT(Sales[[#This Row],[Current Upsell $]],"$#"))," ")</f>
        <v xml:space="preserve"> </v>
      </c>
      <c r="T1072" s="3"/>
      <c r="U1072" s="1"/>
    </row>
    <row r="1073" spans="1:21" x14ac:dyDescent="0.3">
      <c r="A1073">
        <v>100100</v>
      </c>
      <c r="B1073" t="s">
        <v>3</v>
      </c>
      <c r="F1073" s="3">
        <v>0</v>
      </c>
      <c r="G1073" s="3">
        <v>3</v>
      </c>
      <c r="H1073" s="1">
        <v>44044</v>
      </c>
      <c r="I1073" s="1">
        <v>44256</v>
      </c>
      <c r="J1073">
        <v>7</v>
      </c>
      <c r="K1073">
        <v>3</v>
      </c>
      <c r="L1073" s="1">
        <v>44228</v>
      </c>
      <c r="M1073" s="3">
        <f>IF(Sales[[#This Row],[Sales Amount]] = 0, 0,N1073 / F1073)</f>
        <v>0</v>
      </c>
      <c r="N1073" s="3">
        <v>0</v>
      </c>
      <c r="O1073" s="3" t="str" cm="1">
        <f t="array" ref="O1073" xml:space="preserve"> _xlfn.SWITCH(Sales[[#This Row],[Subscription Type]],"Basic", "10",,"Premium","10","Business","25","Enterprise","27")</f>
        <v>10</v>
      </c>
      <c r="P1073" s="3">
        <f xml:space="preserve"> IF(Sales[[#This Row],[Number of Users]]-Sales[[#This Row],[Licenses Bought]] &gt; 0,Sales[[#This Row],[Number of Users]]-Sales[[#This Row],[Licenses Bought]],0)</f>
        <v>3</v>
      </c>
      <c r="Q1073" s="3">
        <f>IF(Sales[[#This Row],[Sales Month]]=MAX(Sales[Sales Month]),Sales[[#This Row],[Upsell $ Per Non-Paying User]]*Sales[[#This Row],[Non-Paying Users]],0)</f>
        <v>0</v>
      </c>
      <c r="R1073" s="3" t="str" cm="1">
        <f t="array" ref="R1073" xml:space="preserve"> _xlfn.IFS(Sales[[#This Row],[Current Upsell $]]=0," ",Sales[[#This Row],[Current Upsell $]]&gt;=400,"high",Sales[[#This Row],[Current Upsell $]]&gt;=100,"medium",Sales[[#This Row],[Current Upsell $]]&lt;100,"low")</f>
        <v xml:space="preserve"> </v>
      </c>
      <c r="S1073" s="3" t="str">
        <f xml:space="preserve"> IF(Sales[[#This Row],[Current Upsell $]]&gt;0,_xlfn.CONCAT(Sales[[#This Row],[Subscription Type]],"  ",Sales[[#This Row],[Upsell Priority]],"  ",TEXT(Sales[[#This Row],[Current Upsell $]],"$#"))," ")</f>
        <v xml:space="preserve"> </v>
      </c>
      <c r="T1073" s="3"/>
      <c r="U1073" s="1"/>
    </row>
    <row r="1074" spans="1:21" x14ac:dyDescent="0.3">
      <c r="A1074">
        <v>100100</v>
      </c>
      <c r="B1074" t="s">
        <v>3</v>
      </c>
      <c r="F1074" s="3">
        <v>0</v>
      </c>
      <c r="G1074" s="3">
        <v>3</v>
      </c>
      <c r="H1074" s="1">
        <v>44044</v>
      </c>
      <c r="I1074" s="1">
        <v>44256</v>
      </c>
      <c r="J1074">
        <v>7</v>
      </c>
      <c r="K1074">
        <v>3</v>
      </c>
      <c r="L1074" s="1">
        <v>44256</v>
      </c>
      <c r="M1074" s="3">
        <f>IF(Sales[[#This Row],[Sales Amount]] = 0, 0,N1074 / F1074)</f>
        <v>0</v>
      </c>
      <c r="N1074" s="3">
        <v>0</v>
      </c>
      <c r="O1074" s="3" t="str" cm="1">
        <f t="array" ref="O1074" xml:space="preserve"> _xlfn.SWITCH(Sales[[#This Row],[Subscription Type]],"Basic", "10",,"Premium","10","Business","25","Enterprise","27")</f>
        <v>10</v>
      </c>
      <c r="P1074" s="3">
        <f xml:space="preserve"> IF(Sales[[#This Row],[Number of Users]]-Sales[[#This Row],[Licenses Bought]] &gt; 0,Sales[[#This Row],[Number of Users]]-Sales[[#This Row],[Licenses Bought]],0)</f>
        <v>3</v>
      </c>
      <c r="Q1074" s="3">
        <f>IF(Sales[[#This Row],[Sales Month]]=MAX(Sales[Sales Month]),Sales[[#This Row],[Upsell $ Per Non-Paying User]]*Sales[[#This Row],[Non-Paying Users]],0)</f>
        <v>0</v>
      </c>
      <c r="R1074" s="3" t="str" cm="1">
        <f t="array" ref="R1074" xml:space="preserve"> _xlfn.IFS(Sales[[#This Row],[Current Upsell $]]=0," ",Sales[[#This Row],[Current Upsell $]]&gt;=400,"high",Sales[[#This Row],[Current Upsell $]]&gt;=100,"medium",Sales[[#This Row],[Current Upsell $]]&lt;100,"low")</f>
        <v xml:space="preserve"> </v>
      </c>
      <c r="S1074" s="3" t="str">
        <f xml:space="preserve"> IF(Sales[[#This Row],[Current Upsell $]]&gt;0,_xlfn.CONCAT(Sales[[#This Row],[Subscription Type]],"  ",Sales[[#This Row],[Upsell Priority]],"  ",TEXT(Sales[[#This Row],[Current Upsell $]],"$#"))," ")</f>
        <v xml:space="preserve"> </v>
      </c>
      <c r="T1074" s="3"/>
      <c r="U1074" s="1"/>
    </row>
    <row r="1075" spans="1:21" x14ac:dyDescent="0.3">
      <c r="A1075">
        <v>100101</v>
      </c>
      <c r="B1075" t="s">
        <v>3</v>
      </c>
      <c r="F1075" s="3">
        <v>0</v>
      </c>
      <c r="G1075" s="3">
        <v>2</v>
      </c>
      <c r="H1075" s="1">
        <v>44044</v>
      </c>
      <c r="I1075" s="1">
        <v>44105</v>
      </c>
      <c r="J1075">
        <v>2</v>
      </c>
      <c r="K1075">
        <v>8</v>
      </c>
      <c r="L1075" s="1">
        <v>44044</v>
      </c>
      <c r="M1075" s="3">
        <f>IF(Sales[[#This Row],[Sales Amount]] = 0, 0,N1075 / F1075)</f>
        <v>0</v>
      </c>
      <c r="N1075" s="3">
        <v>0</v>
      </c>
      <c r="O1075" s="3" t="str" cm="1">
        <f t="array" ref="O1075" xml:space="preserve"> _xlfn.SWITCH(Sales[[#This Row],[Subscription Type]],"Basic", "10",,"Premium","10","Business","25","Enterprise","27")</f>
        <v>10</v>
      </c>
      <c r="P1075" s="3">
        <f xml:space="preserve"> IF(Sales[[#This Row],[Number of Users]]-Sales[[#This Row],[Licenses Bought]] &gt; 0,Sales[[#This Row],[Number of Users]]-Sales[[#This Row],[Licenses Bought]],0)</f>
        <v>2</v>
      </c>
      <c r="Q1075" s="3">
        <f>IF(Sales[[#This Row],[Sales Month]]=MAX(Sales[Sales Month]),Sales[[#This Row],[Upsell $ Per Non-Paying User]]*Sales[[#This Row],[Non-Paying Users]],0)</f>
        <v>0</v>
      </c>
      <c r="R1075" s="3" t="str" cm="1">
        <f t="array" ref="R1075" xml:space="preserve"> _xlfn.IFS(Sales[[#This Row],[Current Upsell $]]=0," ",Sales[[#This Row],[Current Upsell $]]&gt;=400,"high",Sales[[#This Row],[Current Upsell $]]&gt;=100,"medium",Sales[[#This Row],[Current Upsell $]]&lt;100,"low")</f>
        <v xml:space="preserve"> </v>
      </c>
      <c r="S1075" s="3" t="str">
        <f xml:space="preserve"> IF(Sales[[#This Row],[Current Upsell $]]&gt;0,_xlfn.CONCAT(Sales[[#This Row],[Subscription Type]],"  ",Sales[[#This Row],[Upsell Priority]],"  ",TEXT(Sales[[#This Row],[Current Upsell $]],"$#"))," ")</f>
        <v xml:space="preserve"> </v>
      </c>
      <c r="T1075" s="3"/>
      <c r="U1075" s="1"/>
    </row>
    <row r="1076" spans="1:21" x14ac:dyDescent="0.3">
      <c r="A1076">
        <v>100101</v>
      </c>
      <c r="B1076" t="s">
        <v>3</v>
      </c>
      <c r="F1076" s="3">
        <v>0</v>
      </c>
      <c r="G1076" s="3">
        <v>2</v>
      </c>
      <c r="H1076" s="1">
        <v>44044</v>
      </c>
      <c r="I1076" s="1">
        <v>44105</v>
      </c>
      <c r="J1076">
        <v>2</v>
      </c>
      <c r="K1076">
        <v>8</v>
      </c>
      <c r="L1076" s="1">
        <v>44075</v>
      </c>
      <c r="M1076" s="3">
        <f>IF(Sales[[#This Row],[Sales Amount]] = 0, 0,N1076 / F1076)</f>
        <v>0</v>
      </c>
      <c r="N1076" s="3">
        <v>0</v>
      </c>
      <c r="O1076" s="3" t="str" cm="1">
        <f t="array" ref="O1076" xml:space="preserve"> _xlfn.SWITCH(Sales[[#This Row],[Subscription Type]],"Basic", "10",,"Premium","10","Business","25","Enterprise","27")</f>
        <v>10</v>
      </c>
      <c r="P1076" s="3">
        <f xml:space="preserve"> IF(Sales[[#This Row],[Number of Users]]-Sales[[#This Row],[Licenses Bought]] &gt; 0,Sales[[#This Row],[Number of Users]]-Sales[[#This Row],[Licenses Bought]],0)</f>
        <v>2</v>
      </c>
      <c r="Q1076" s="3">
        <f>IF(Sales[[#This Row],[Sales Month]]=MAX(Sales[Sales Month]),Sales[[#This Row],[Upsell $ Per Non-Paying User]]*Sales[[#This Row],[Non-Paying Users]],0)</f>
        <v>0</v>
      </c>
      <c r="R1076" s="3" t="str" cm="1">
        <f t="array" ref="R1076" xml:space="preserve"> _xlfn.IFS(Sales[[#This Row],[Current Upsell $]]=0," ",Sales[[#This Row],[Current Upsell $]]&gt;=400,"high",Sales[[#This Row],[Current Upsell $]]&gt;=100,"medium",Sales[[#This Row],[Current Upsell $]]&lt;100,"low")</f>
        <v xml:space="preserve"> </v>
      </c>
      <c r="S1076" s="3" t="str">
        <f xml:space="preserve"> IF(Sales[[#This Row],[Current Upsell $]]&gt;0,_xlfn.CONCAT(Sales[[#This Row],[Subscription Type]],"  ",Sales[[#This Row],[Upsell Priority]],"  ",TEXT(Sales[[#This Row],[Current Upsell $]],"$#"))," ")</f>
        <v xml:space="preserve"> </v>
      </c>
      <c r="T1076" s="3"/>
      <c r="U1076" s="1"/>
    </row>
    <row r="1077" spans="1:21" x14ac:dyDescent="0.3">
      <c r="A1077">
        <v>100101</v>
      </c>
      <c r="B1077" t="s">
        <v>3</v>
      </c>
      <c r="F1077" s="3">
        <v>0</v>
      </c>
      <c r="G1077" s="3">
        <v>2</v>
      </c>
      <c r="H1077" s="1">
        <v>44044</v>
      </c>
      <c r="I1077" s="1">
        <v>44105</v>
      </c>
      <c r="J1077">
        <v>2</v>
      </c>
      <c r="K1077">
        <v>8</v>
      </c>
      <c r="L1077" s="1">
        <v>44105</v>
      </c>
      <c r="M1077" s="3">
        <f>IF(Sales[[#This Row],[Sales Amount]] = 0, 0,N1077 / F1077)</f>
        <v>0</v>
      </c>
      <c r="N1077" s="3">
        <v>0</v>
      </c>
      <c r="O1077" s="3" t="str" cm="1">
        <f t="array" ref="O1077" xml:space="preserve"> _xlfn.SWITCH(Sales[[#This Row],[Subscription Type]],"Basic", "10",,"Premium","10","Business","25","Enterprise","27")</f>
        <v>10</v>
      </c>
      <c r="P1077" s="3">
        <f xml:space="preserve"> IF(Sales[[#This Row],[Number of Users]]-Sales[[#This Row],[Licenses Bought]] &gt; 0,Sales[[#This Row],[Number of Users]]-Sales[[#This Row],[Licenses Bought]],0)</f>
        <v>2</v>
      </c>
      <c r="Q1077" s="3">
        <f>IF(Sales[[#This Row],[Sales Month]]=MAX(Sales[Sales Month]),Sales[[#This Row],[Upsell $ Per Non-Paying User]]*Sales[[#This Row],[Non-Paying Users]],0)</f>
        <v>0</v>
      </c>
      <c r="R1077" s="3" t="str" cm="1">
        <f t="array" ref="R1077" xml:space="preserve"> _xlfn.IFS(Sales[[#This Row],[Current Upsell $]]=0," ",Sales[[#This Row],[Current Upsell $]]&gt;=400,"high",Sales[[#This Row],[Current Upsell $]]&gt;=100,"medium",Sales[[#This Row],[Current Upsell $]]&lt;100,"low")</f>
        <v xml:space="preserve"> </v>
      </c>
      <c r="S1077" s="3" t="str">
        <f xml:space="preserve"> IF(Sales[[#This Row],[Current Upsell $]]&gt;0,_xlfn.CONCAT(Sales[[#This Row],[Subscription Type]],"  ",Sales[[#This Row],[Upsell Priority]],"  ",TEXT(Sales[[#This Row],[Current Upsell $]],"$#"))," ")</f>
        <v xml:space="preserve"> </v>
      </c>
      <c r="T1077" s="3"/>
      <c r="U1077" s="1"/>
    </row>
    <row r="1078" spans="1:21" x14ac:dyDescent="0.3">
      <c r="A1078">
        <v>100102</v>
      </c>
      <c r="B1078" t="s">
        <v>3</v>
      </c>
      <c r="F1078" s="3">
        <v>0</v>
      </c>
      <c r="G1078" s="3">
        <v>2</v>
      </c>
      <c r="H1078" s="1">
        <v>44044</v>
      </c>
      <c r="I1078" s="1">
        <v>44105</v>
      </c>
      <c r="J1078">
        <v>2</v>
      </c>
      <c r="K1078">
        <v>8</v>
      </c>
      <c r="L1078" s="1">
        <v>44044</v>
      </c>
      <c r="M1078" s="3">
        <f>IF(Sales[[#This Row],[Sales Amount]] = 0, 0,N1078 / F1078)</f>
        <v>0</v>
      </c>
      <c r="N1078" s="3">
        <v>0</v>
      </c>
      <c r="O1078" s="3" t="str" cm="1">
        <f t="array" ref="O1078" xml:space="preserve"> _xlfn.SWITCH(Sales[[#This Row],[Subscription Type]],"Basic", "10",,"Premium","10","Business","25","Enterprise","27")</f>
        <v>10</v>
      </c>
      <c r="P1078" s="3">
        <f xml:space="preserve"> IF(Sales[[#This Row],[Number of Users]]-Sales[[#This Row],[Licenses Bought]] &gt; 0,Sales[[#This Row],[Number of Users]]-Sales[[#This Row],[Licenses Bought]],0)</f>
        <v>2</v>
      </c>
      <c r="Q1078" s="3">
        <f>IF(Sales[[#This Row],[Sales Month]]=MAX(Sales[Sales Month]),Sales[[#This Row],[Upsell $ Per Non-Paying User]]*Sales[[#This Row],[Non-Paying Users]],0)</f>
        <v>0</v>
      </c>
      <c r="R1078" s="3" t="str" cm="1">
        <f t="array" ref="R1078" xml:space="preserve"> _xlfn.IFS(Sales[[#This Row],[Current Upsell $]]=0," ",Sales[[#This Row],[Current Upsell $]]&gt;=400,"high",Sales[[#This Row],[Current Upsell $]]&gt;=100,"medium",Sales[[#This Row],[Current Upsell $]]&lt;100,"low")</f>
        <v xml:space="preserve"> </v>
      </c>
      <c r="S1078" s="3" t="str">
        <f xml:space="preserve"> IF(Sales[[#This Row],[Current Upsell $]]&gt;0,_xlfn.CONCAT(Sales[[#This Row],[Subscription Type]],"  ",Sales[[#This Row],[Upsell Priority]],"  ",TEXT(Sales[[#This Row],[Current Upsell $]],"$#"))," ")</f>
        <v xml:space="preserve"> </v>
      </c>
      <c r="T1078" s="3"/>
      <c r="U1078" s="1"/>
    </row>
    <row r="1079" spans="1:21" x14ac:dyDescent="0.3">
      <c r="A1079">
        <v>100102</v>
      </c>
      <c r="B1079" t="s">
        <v>3</v>
      </c>
      <c r="F1079" s="3">
        <v>0</v>
      </c>
      <c r="G1079" s="3">
        <v>2</v>
      </c>
      <c r="H1079" s="1">
        <v>44044</v>
      </c>
      <c r="I1079" s="1">
        <v>44105</v>
      </c>
      <c r="J1079">
        <v>2</v>
      </c>
      <c r="K1079">
        <v>8</v>
      </c>
      <c r="L1079" s="1">
        <v>44075</v>
      </c>
      <c r="M1079" s="3">
        <f>IF(Sales[[#This Row],[Sales Amount]] = 0, 0,N1079 / F1079)</f>
        <v>0</v>
      </c>
      <c r="N1079" s="3">
        <v>0</v>
      </c>
      <c r="O1079" s="3" t="str" cm="1">
        <f t="array" ref="O1079" xml:space="preserve"> _xlfn.SWITCH(Sales[[#This Row],[Subscription Type]],"Basic", "10",,"Premium","10","Business","25","Enterprise","27")</f>
        <v>10</v>
      </c>
      <c r="P1079" s="3">
        <f xml:space="preserve"> IF(Sales[[#This Row],[Number of Users]]-Sales[[#This Row],[Licenses Bought]] &gt; 0,Sales[[#This Row],[Number of Users]]-Sales[[#This Row],[Licenses Bought]],0)</f>
        <v>2</v>
      </c>
      <c r="Q1079" s="3">
        <f>IF(Sales[[#This Row],[Sales Month]]=MAX(Sales[Sales Month]),Sales[[#This Row],[Upsell $ Per Non-Paying User]]*Sales[[#This Row],[Non-Paying Users]],0)</f>
        <v>0</v>
      </c>
      <c r="R1079" s="3" t="str" cm="1">
        <f t="array" ref="R1079" xml:space="preserve"> _xlfn.IFS(Sales[[#This Row],[Current Upsell $]]=0," ",Sales[[#This Row],[Current Upsell $]]&gt;=400,"high",Sales[[#This Row],[Current Upsell $]]&gt;=100,"medium",Sales[[#This Row],[Current Upsell $]]&lt;100,"low")</f>
        <v xml:space="preserve"> </v>
      </c>
      <c r="S1079" s="3" t="str">
        <f xml:space="preserve"> IF(Sales[[#This Row],[Current Upsell $]]&gt;0,_xlfn.CONCAT(Sales[[#This Row],[Subscription Type]],"  ",Sales[[#This Row],[Upsell Priority]],"  ",TEXT(Sales[[#This Row],[Current Upsell $]],"$#"))," ")</f>
        <v xml:space="preserve"> </v>
      </c>
      <c r="T1079" s="3"/>
      <c r="U1079" s="1"/>
    </row>
    <row r="1080" spans="1:21" x14ac:dyDescent="0.3">
      <c r="A1080">
        <v>100102</v>
      </c>
      <c r="B1080" t="s">
        <v>3</v>
      </c>
      <c r="F1080" s="3">
        <v>0</v>
      </c>
      <c r="G1080" s="3">
        <v>2</v>
      </c>
      <c r="H1080" s="1">
        <v>44044</v>
      </c>
      <c r="I1080" s="1">
        <v>44105</v>
      </c>
      <c r="J1080">
        <v>2</v>
      </c>
      <c r="K1080">
        <v>8</v>
      </c>
      <c r="L1080" s="1">
        <v>44105</v>
      </c>
      <c r="M1080" s="3">
        <f>IF(Sales[[#This Row],[Sales Amount]] = 0, 0,N1080 / F1080)</f>
        <v>0</v>
      </c>
      <c r="N1080" s="3">
        <v>0</v>
      </c>
      <c r="O1080" s="3" t="str" cm="1">
        <f t="array" ref="O1080" xml:space="preserve"> _xlfn.SWITCH(Sales[[#This Row],[Subscription Type]],"Basic", "10",,"Premium","10","Business","25","Enterprise","27")</f>
        <v>10</v>
      </c>
      <c r="P1080" s="3">
        <f xml:space="preserve"> IF(Sales[[#This Row],[Number of Users]]-Sales[[#This Row],[Licenses Bought]] &gt; 0,Sales[[#This Row],[Number of Users]]-Sales[[#This Row],[Licenses Bought]],0)</f>
        <v>2</v>
      </c>
      <c r="Q1080" s="3">
        <f>IF(Sales[[#This Row],[Sales Month]]=MAX(Sales[Sales Month]),Sales[[#This Row],[Upsell $ Per Non-Paying User]]*Sales[[#This Row],[Non-Paying Users]],0)</f>
        <v>0</v>
      </c>
      <c r="R1080" s="3" t="str" cm="1">
        <f t="array" ref="R1080" xml:space="preserve"> _xlfn.IFS(Sales[[#This Row],[Current Upsell $]]=0," ",Sales[[#This Row],[Current Upsell $]]&gt;=400,"high",Sales[[#This Row],[Current Upsell $]]&gt;=100,"medium",Sales[[#This Row],[Current Upsell $]]&lt;100,"low")</f>
        <v xml:space="preserve"> </v>
      </c>
      <c r="S1080" s="3" t="str">
        <f xml:space="preserve"> IF(Sales[[#This Row],[Current Upsell $]]&gt;0,_xlfn.CONCAT(Sales[[#This Row],[Subscription Type]],"  ",Sales[[#This Row],[Upsell Priority]],"  ",TEXT(Sales[[#This Row],[Current Upsell $]],"$#"))," ")</f>
        <v xml:space="preserve"> </v>
      </c>
      <c r="T1080" s="3"/>
      <c r="U1080" s="1"/>
    </row>
    <row r="1081" spans="1:21" x14ac:dyDescent="0.3">
      <c r="A1081">
        <v>100103</v>
      </c>
      <c r="B1081" t="s">
        <v>3</v>
      </c>
      <c r="F1081" s="3">
        <v>0</v>
      </c>
      <c r="G1081" s="3">
        <v>2</v>
      </c>
      <c r="H1081" s="1">
        <v>44044</v>
      </c>
      <c r="I1081" s="1">
        <v>44256</v>
      </c>
      <c r="J1081">
        <v>7</v>
      </c>
      <c r="K1081">
        <v>3</v>
      </c>
      <c r="L1081" s="1">
        <v>44044</v>
      </c>
      <c r="M1081" s="3">
        <f>IF(Sales[[#This Row],[Sales Amount]] = 0, 0,N1081 / F1081)</f>
        <v>0</v>
      </c>
      <c r="N1081" s="3">
        <v>0</v>
      </c>
      <c r="O1081" s="3" t="str" cm="1">
        <f t="array" ref="O1081" xml:space="preserve"> _xlfn.SWITCH(Sales[[#This Row],[Subscription Type]],"Basic", "10",,"Premium","10","Business","25","Enterprise","27")</f>
        <v>10</v>
      </c>
      <c r="P1081" s="3">
        <f xml:space="preserve"> IF(Sales[[#This Row],[Number of Users]]-Sales[[#This Row],[Licenses Bought]] &gt; 0,Sales[[#This Row],[Number of Users]]-Sales[[#This Row],[Licenses Bought]],0)</f>
        <v>2</v>
      </c>
      <c r="Q1081" s="3">
        <f>IF(Sales[[#This Row],[Sales Month]]=MAX(Sales[Sales Month]),Sales[[#This Row],[Upsell $ Per Non-Paying User]]*Sales[[#This Row],[Non-Paying Users]],0)</f>
        <v>0</v>
      </c>
      <c r="R1081" s="3" t="str" cm="1">
        <f t="array" ref="R1081" xml:space="preserve"> _xlfn.IFS(Sales[[#This Row],[Current Upsell $]]=0," ",Sales[[#This Row],[Current Upsell $]]&gt;=400,"high",Sales[[#This Row],[Current Upsell $]]&gt;=100,"medium",Sales[[#This Row],[Current Upsell $]]&lt;100,"low")</f>
        <v xml:space="preserve"> </v>
      </c>
      <c r="S1081" s="3" t="str">
        <f xml:space="preserve"> IF(Sales[[#This Row],[Current Upsell $]]&gt;0,_xlfn.CONCAT(Sales[[#This Row],[Subscription Type]],"  ",Sales[[#This Row],[Upsell Priority]],"  ",TEXT(Sales[[#This Row],[Current Upsell $]],"$#"))," ")</f>
        <v xml:space="preserve"> </v>
      </c>
      <c r="T1081" s="3"/>
      <c r="U1081" s="1"/>
    </row>
    <row r="1082" spans="1:21" x14ac:dyDescent="0.3">
      <c r="A1082">
        <v>100103</v>
      </c>
      <c r="B1082" t="s">
        <v>3</v>
      </c>
      <c r="F1082" s="3">
        <v>0</v>
      </c>
      <c r="G1082" s="3">
        <v>1</v>
      </c>
      <c r="H1082" s="1">
        <v>44044</v>
      </c>
      <c r="I1082" s="1">
        <v>44256</v>
      </c>
      <c r="J1082">
        <v>7</v>
      </c>
      <c r="K1082">
        <v>3</v>
      </c>
      <c r="L1082" s="1">
        <v>44075</v>
      </c>
      <c r="M1082" s="3">
        <f>IF(Sales[[#This Row],[Sales Amount]] = 0, 0,N1082 / F1082)</f>
        <v>0</v>
      </c>
      <c r="N1082" s="3">
        <v>0</v>
      </c>
      <c r="O1082" s="3" t="str" cm="1">
        <f t="array" ref="O1082" xml:space="preserve"> _xlfn.SWITCH(Sales[[#This Row],[Subscription Type]],"Basic", "10",,"Premium","10","Business","25","Enterprise","27")</f>
        <v>10</v>
      </c>
      <c r="P1082" s="3">
        <f xml:space="preserve"> IF(Sales[[#This Row],[Number of Users]]-Sales[[#This Row],[Licenses Bought]] &gt; 0,Sales[[#This Row],[Number of Users]]-Sales[[#This Row],[Licenses Bought]],0)</f>
        <v>1</v>
      </c>
      <c r="Q1082" s="3">
        <f>IF(Sales[[#This Row],[Sales Month]]=MAX(Sales[Sales Month]),Sales[[#This Row],[Upsell $ Per Non-Paying User]]*Sales[[#This Row],[Non-Paying Users]],0)</f>
        <v>0</v>
      </c>
      <c r="R1082" s="3" t="str" cm="1">
        <f t="array" ref="R1082" xml:space="preserve"> _xlfn.IFS(Sales[[#This Row],[Current Upsell $]]=0," ",Sales[[#This Row],[Current Upsell $]]&gt;=400,"high",Sales[[#This Row],[Current Upsell $]]&gt;=100,"medium",Sales[[#This Row],[Current Upsell $]]&lt;100,"low")</f>
        <v xml:space="preserve"> </v>
      </c>
      <c r="S1082" s="3" t="str">
        <f xml:space="preserve"> IF(Sales[[#This Row],[Current Upsell $]]&gt;0,_xlfn.CONCAT(Sales[[#This Row],[Subscription Type]],"  ",Sales[[#This Row],[Upsell Priority]],"  ",TEXT(Sales[[#This Row],[Current Upsell $]],"$#"))," ")</f>
        <v xml:space="preserve"> </v>
      </c>
      <c r="T1082" s="3"/>
      <c r="U1082" s="1"/>
    </row>
    <row r="1083" spans="1:21" x14ac:dyDescent="0.3">
      <c r="A1083">
        <v>100103</v>
      </c>
      <c r="B1083" t="s">
        <v>3</v>
      </c>
      <c r="F1083" s="3">
        <v>0</v>
      </c>
      <c r="G1083" s="3">
        <v>2</v>
      </c>
      <c r="H1083" s="1">
        <v>44044</v>
      </c>
      <c r="I1083" s="1">
        <v>44256</v>
      </c>
      <c r="J1083">
        <v>7</v>
      </c>
      <c r="K1083">
        <v>3</v>
      </c>
      <c r="L1083" s="1">
        <v>44105</v>
      </c>
      <c r="M1083" s="3">
        <f>IF(Sales[[#This Row],[Sales Amount]] = 0, 0,N1083 / F1083)</f>
        <v>0</v>
      </c>
      <c r="N1083" s="3">
        <v>0</v>
      </c>
      <c r="O1083" s="3" t="str" cm="1">
        <f t="array" ref="O1083" xml:space="preserve"> _xlfn.SWITCH(Sales[[#This Row],[Subscription Type]],"Basic", "10",,"Premium","10","Business","25","Enterprise","27")</f>
        <v>10</v>
      </c>
      <c r="P1083" s="3">
        <f xml:space="preserve"> IF(Sales[[#This Row],[Number of Users]]-Sales[[#This Row],[Licenses Bought]] &gt; 0,Sales[[#This Row],[Number of Users]]-Sales[[#This Row],[Licenses Bought]],0)</f>
        <v>2</v>
      </c>
      <c r="Q1083" s="3">
        <f>IF(Sales[[#This Row],[Sales Month]]=MAX(Sales[Sales Month]),Sales[[#This Row],[Upsell $ Per Non-Paying User]]*Sales[[#This Row],[Non-Paying Users]],0)</f>
        <v>0</v>
      </c>
      <c r="R1083" s="3" t="str" cm="1">
        <f t="array" ref="R1083" xml:space="preserve"> _xlfn.IFS(Sales[[#This Row],[Current Upsell $]]=0," ",Sales[[#This Row],[Current Upsell $]]&gt;=400,"high",Sales[[#This Row],[Current Upsell $]]&gt;=100,"medium",Sales[[#This Row],[Current Upsell $]]&lt;100,"low")</f>
        <v xml:space="preserve"> </v>
      </c>
      <c r="S1083" s="3" t="str">
        <f xml:space="preserve"> IF(Sales[[#This Row],[Current Upsell $]]&gt;0,_xlfn.CONCAT(Sales[[#This Row],[Subscription Type]],"  ",Sales[[#This Row],[Upsell Priority]],"  ",TEXT(Sales[[#This Row],[Current Upsell $]],"$#"))," ")</f>
        <v xml:space="preserve"> </v>
      </c>
      <c r="T1083" s="3"/>
      <c r="U1083" s="1"/>
    </row>
    <row r="1084" spans="1:21" x14ac:dyDescent="0.3">
      <c r="A1084">
        <v>100103</v>
      </c>
      <c r="B1084" t="s">
        <v>3</v>
      </c>
      <c r="F1084" s="3">
        <v>0</v>
      </c>
      <c r="G1084" s="3">
        <v>2</v>
      </c>
      <c r="H1084" s="1">
        <v>44044</v>
      </c>
      <c r="I1084" s="1">
        <v>44256</v>
      </c>
      <c r="J1084">
        <v>7</v>
      </c>
      <c r="K1084">
        <v>3</v>
      </c>
      <c r="L1084" s="1">
        <v>44136</v>
      </c>
      <c r="M1084" s="3">
        <f>IF(Sales[[#This Row],[Sales Amount]] = 0, 0,N1084 / F1084)</f>
        <v>0</v>
      </c>
      <c r="N1084" s="3">
        <v>0</v>
      </c>
      <c r="O1084" s="3" t="str" cm="1">
        <f t="array" ref="O1084" xml:space="preserve"> _xlfn.SWITCH(Sales[[#This Row],[Subscription Type]],"Basic", "10",,"Premium","10","Business","25","Enterprise","27")</f>
        <v>10</v>
      </c>
      <c r="P1084" s="3">
        <f xml:space="preserve"> IF(Sales[[#This Row],[Number of Users]]-Sales[[#This Row],[Licenses Bought]] &gt; 0,Sales[[#This Row],[Number of Users]]-Sales[[#This Row],[Licenses Bought]],0)</f>
        <v>2</v>
      </c>
      <c r="Q1084" s="3">
        <f>IF(Sales[[#This Row],[Sales Month]]=MAX(Sales[Sales Month]),Sales[[#This Row],[Upsell $ Per Non-Paying User]]*Sales[[#This Row],[Non-Paying Users]],0)</f>
        <v>0</v>
      </c>
      <c r="R1084" s="3" t="str" cm="1">
        <f t="array" ref="R1084" xml:space="preserve"> _xlfn.IFS(Sales[[#This Row],[Current Upsell $]]=0," ",Sales[[#This Row],[Current Upsell $]]&gt;=400,"high",Sales[[#This Row],[Current Upsell $]]&gt;=100,"medium",Sales[[#This Row],[Current Upsell $]]&lt;100,"low")</f>
        <v xml:space="preserve"> </v>
      </c>
      <c r="S1084" s="3" t="str">
        <f xml:space="preserve"> IF(Sales[[#This Row],[Current Upsell $]]&gt;0,_xlfn.CONCAT(Sales[[#This Row],[Subscription Type]],"  ",Sales[[#This Row],[Upsell Priority]],"  ",TEXT(Sales[[#This Row],[Current Upsell $]],"$#"))," ")</f>
        <v xml:space="preserve"> </v>
      </c>
      <c r="T1084" s="3"/>
      <c r="U1084" s="1"/>
    </row>
    <row r="1085" spans="1:21" x14ac:dyDescent="0.3">
      <c r="A1085">
        <v>100103</v>
      </c>
      <c r="B1085" t="s">
        <v>3</v>
      </c>
      <c r="F1085" s="3">
        <v>0</v>
      </c>
      <c r="G1085" s="3">
        <v>2</v>
      </c>
      <c r="H1085" s="1">
        <v>44044</v>
      </c>
      <c r="I1085" s="1">
        <v>44256</v>
      </c>
      <c r="J1085">
        <v>7</v>
      </c>
      <c r="K1085">
        <v>3</v>
      </c>
      <c r="L1085" s="1">
        <v>44166</v>
      </c>
      <c r="M1085" s="3">
        <f>IF(Sales[[#This Row],[Sales Amount]] = 0, 0,N1085 / F1085)</f>
        <v>0</v>
      </c>
      <c r="N1085" s="3">
        <v>0</v>
      </c>
      <c r="O1085" s="3" t="str" cm="1">
        <f t="array" ref="O1085" xml:space="preserve"> _xlfn.SWITCH(Sales[[#This Row],[Subscription Type]],"Basic", "10",,"Premium","10","Business","25","Enterprise","27")</f>
        <v>10</v>
      </c>
      <c r="P1085" s="3">
        <f xml:space="preserve"> IF(Sales[[#This Row],[Number of Users]]-Sales[[#This Row],[Licenses Bought]] &gt; 0,Sales[[#This Row],[Number of Users]]-Sales[[#This Row],[Licenses Bought]],0)</f>
        <v>2</v>
      </c>
      <c r="Q1085" s="3">
        <f>IF(Sales[[#This Row],[Sales Month]]=MAX(Sales[Sales Month]),Sales[[#This Row],[Upsell $ Per Non-Paying User]]*Sales[[#This Row],[Non-Paying Users]],0)</f>
        <v>0</v>
      </c>
      <c r="R1085" s="3" t="str" cm="1">
        <f t="array" ref="R1085" xml:space="preserve"> _xlfn.IFS(Sales[[#This Row],[Current Upsell $]]=0," ",Sales[[#This Row],[Current Upsell $]]&gt;=400,"high",Sales[[#This Row],[Current Upsell $]]&gt;=100,"medium",Sales[[#This Row],[Current Upsell $]]&lt;100,"low")</f>
        <v xml:space="preserve"> </v>
      </c>
      <c r="S1085" s="3" t="str">
        <f xml:space="preserve"> IF(Sales[[#This Row],[Current Upsell $]]&gt;0,_xlfn.CONCAT(Sales[[#This Row],[Subscription Type]],"  ",Sales[[#This Row],[Upsell Priority]],"  ",TEXT(Sales[[#This Row],[Current Upsell $]],"$#"))," ")</f>
        <v xml:space="preserve"> </v>
      </c>
      <c r="T1085" s="3"/>
      <c r="U1085" s="1"/>
    </row>
    <row r="1086" spans="1:21" x14ac:dyDescent="0.3">
      <c r="A1086">
        <v>100103</v>
      </c>
      <c r="B1086" t="s">
        <v>3</v>
      </c>
      <c r="F1086" s="3">
        <v>0</v>
      </c>
      <c r="G1086" s="3">
        <v>1</v>
      </c>
      <c r="H1086" s="1">
        <v>44044</v>
      </c>
      <c r="I1086" s="1">
        <v>44256</v>
      </c>
      <c r="J1086">
        <v>7</v>
      </c>
      <c r="K1086">
        <v>3</v>
      </c>
      <c r="L1086" s="1">
        <v>44197</v>
      </c>
      <c r="M1086" s="3">
        <f>IF(Sales[[#This Row],[Sales Amount]] = 0, 0,N1086 / F1086)</f>
        <v>0</v>
      </c>
      <c r="N1086" s="3">
        <v>0</v>
      </c>
      <c r="O1086" s="3" t="str" cm="1">
        <f t="array" ref="O1086" xml:space="preserve"> _xlfn.SWITCH(Sales[[#This Row],[Subscription Type]],"Basic", "10",,"Premium","10","Business","25","Enterprise","27")</f>
        <v>10</v>
      </c>
      <c r="P1086" s="3">
        <f xml:space="preserve"> IF(Sales[[#This Row],[Number of Users]]-Sales[[#This Row],[Licenses Bought]] &gt; 0,Sales[[#This Row],[Number of Users]]-Sales[[#This Row],[Licenses Bought]],0)</f>
        <v>1</v>
      </c>
      <c r="Q1086" s="3">
        <f>IF(Sales[[#This Row],[Sales Month]]=MAX(Sales[Sales Month]),Sales[[#This Row],[Upsell $ Per Non-Paying User]]*Sales[[#This Row],[Non-Paying Users]],0)</f>
        <v>0</v>
      </c>
      <c r="R1086" s="3" t="str" cm="1">
        <f t="array" ref="R1086" xml:space="preserve"> _xlfn.IFS(Sales[[#This Row],[Current Upsell $]]=0," ",Sales[[#This Row],[Current Upsell $]]&gt;=400,"high",Sales[[#This Row],[Current Upsell $]]&gt;=100,"medium",Sales[[#This Row],[Current Upsell $]]&lt;100,"low")</f>
        <v xml:space="preserve"> </v>
      </c>
      <c r="S1086" s="3" t="str">
        <f xml:space="preserve"> IF(Sales[[#This Row],[Current Upsell $]]&gt;0,_xlfn.CONCAT(Sales[[#This Row],[Subscription Type]],"  ",Sales[[#This Row],[Upsell Priority]],"  ",TEXT(Sales[[#This Row],[Current Upsell $]],"$#"))," ")</f>
        <v xml:space="preserve"> </v>
      </c>
      <c r="T1086" s="3"/>
      <c r="U1086" s="1"/>
    </row>
    <row r="1087" spans="1:21" x14ac:dyDescent="0.3">
      <c r="A1087">
        <v>100103</v>
      </c>
      <c r="B1087" t="s">
        <v>3</v>
      </c>
      <c r="F1087" s="3">
        <v>0</v>
      </c>
      <c r="G1087" s="3">
        <v>2</v>
      </c>
      <c r="H1087" s="1">
        <v>44044</v>
      </c>
      <c r="I1087" s="1">
        <v>44256</v>
      </c>
      <c r="J1087">
        <v>7</v>
      </c>
      <c r="K1087">
        <v>3</v>
      </c>
      <c r="L1087" s="1">
        <v>44228</v>
      </c>
      <c r="M1087" s="3">
        <f>IF(Sales[[#This Row],[Sales Amount]] = 0, 0,N1087 / F1087)</f>
        <v>0</v>
      </c>
      <c r="N1087" s="3">
        <v>0</v>
      </c>
      <c r="O1087" s="3" t="str" cm="1">
        <f t="array" ref="O1087" xml:space="preserve"> _xlfn.SWITCH(Sales[[#This Row],[Subscription Type]],"Basic", "10",,"Premium","10","Business","25","Enterprise","27")</f>
        <v>10</v>
      </c>
      <c r="P1087" s="3">
        <f xml:space="preserve"> IF(Sales[[#This Row],[Number of Users]]-Sales[[#This Row],[Licenses Bought]] &gt; 0,Sales[[#This Row],[Number of Users]]-Sales[[#This Row],[Licenses Bought]],0)</f>
        <v>2</v>
      </c>
      <c r="Q1087" s="3">
        <f>IF(Sales[[#This Row],[Sales Month]]=MAX(Sales[Sales Month]),Sales[[#This Row],[Upsell $ Per Non-Paying User]]*Sales[[#This Row],[Non-Paying Users]],0)</f>
        <v>0</v>
      </c>
      <c r="R1087" s="3" t="str" cm="1">
        <f t="array" ref="R1087" xml:space="preserve"> _xlfn.IFS(Sales[[#This Row],[Current Upsell $]]=0," ",Sales[[#This Row],[Current Upsell $]]&gt;=400,"high",Sales[[#This Row],[Current Upsell $]]&gt;=100,"medium",Sales[[#This Row],[Current Upsell $]]&lt;100,"low")</f>
        <v xml:space="preserve"> </v>
      </c>
      <c r="S1087" s="3" t="str">
        <f xml:space="preserve"> IF(Sales[[#This Row],[Current Upsell $]]&gt;0,_xlfn.CONCAT(Sales[[#This Row],[Subscription Type]],"  ",Sales[[#This Row],[Upsell Priority]],"  ",TEXT(Sales[[#This Row],[Current Upsell $]],"$#"))," ")</f>
        <v xml:space="preserve"> </v>
      </c>
      <c r="T1087" s="3"/>
      <c r="U1087" s="1"/>
    </row>
    <row r="1088" spans="1:21" x14ac:dyDescent="0.3">
      <c r="A1088">
        <v>100103</v>
      </c>
      <c r="B1088" t="s">
        <v>3</v>
      </c>
      <c r="F1088" s="3">
        <v>0</v>
      </c>
      <c r="G1088" s="3">
        <v>2</v>
      </c>
      <c r="H1088" s="1">
        <v>44044</v>
      </c>
      <c r="I1088" s="1">
        <v>44256</v>
      </c>
      <c r="J1088">
        <v>7</v>
      </c>
      <c r="K1088">
        <v>3</v>
      </c>
      <c r="L1088" s="1">
        <v>44256</v>
      </c>
      <c r="M1088" s="3">
        <f>IF(Sales[[#This Row],[Sales Amount]] = 0, 0,N1088 / F1088)</f>
        <v>0</v>
      </c>
      <c r="N1088" s="3">
        <v>0</v>
      </c>
      <c r="O1088" s="3" t="str" cm="1">
        <f t="array" ref="O1088" xml:space="preserve"> _xlfn.SWITCH(Sales[[#This Row],[Subscription Type]],"Basic", "10",,"Premium","10","Business","25","Enterprise","27")</f>
        <v>10</v>
      </c>
      <c r="P1088" s="3">
        <f xml:space="preserve"> IF(Sales[[#This Row],[Number of Users]]-Sales[[#This Row],[Licenses Bought]] &gt; 0,Sales[[#This Row],[Number of Users]]-Sales[[#This Row],[Licenses Bought]],0)</f>
        <v>2</v>
      </c>
      <c r="Q1088" s="3">
        <f>IF(Sales[[#This Row],[Sales Month]]=MAX(Sales[Sales Month]),Sales[[#This Row],[Upsell $ Per Non-Paying User]]*Sales[[#This Row],[Non-Paying Users]],0)</f>
        <v>0</v>
      </c>
      <c r="R1088" s="3" t="str" cm="1">
        <f t="array" ref="R1088" xml:space="preserve"> _xlfn.IFS(Sales[[#This Row],[Current Upsell $]]=0," ",Sales[[#This Row],[Current Upsell $]]&gt;=400,"high",Sales[[#This Row],[Current Upsell $]]&gt;=100,"medium",Sales[[#This Row],[Current Upsell $]]&lt;100,"low")</f>
        <v xml:space="preserve"> </v>
      </c>
      <c r="S1088" s="3" t="str">
        <f xml:space="preserve"> IF(Sales[[#This Row],[Current Upsell $]]&gt;0,_xlfn.CONCAT(Sales[[#This Row],[Subscription Type]],"  ",Sales[[#This Row],[Upsell Priority]],"  ",TEXT(Sales[[#This Row],[Current Upsell $]],"$#"))," ")</f>
        <v xml:space="preserve"> </v>
      </c>
      <c r="T1088" s="3"/>
      <c r="U1088" s="1"/>
    </row>
    <row r="1089" spans="1:21" x14ac:dyDescent="0.3">
      <c r="A1089">
        <v>100104</v>
      </c>
      <c r="B1089" t="s">
        <v>3</v>
      </c>
      <c r="F1089" s="3">
        <v>0</v>
      </c>
      <c r="G1089" s="3">
        <v>2</v>
      </c>
      <c r="H1089" s="1">
        <v>44044</v>
      </c>
      <c r="I1089" s="1">
        <v>44075</v>
      </c>
      <c r="J1089">
        <v>1</v>
      </c>
      <c r="K1089">
        <v>9</v>
      </c>
      <c r="L1089" s="1">
        <v>44044</v>
      </c>
      <c r="M1089" s="3">
        <f>IF(Sales[[#This Row],[Sales Amount]] = 0, 0,N1089 / F1089)</f>
        <v>0</v>
      </c>
      <c r="N1089" s="3">
        <v>0</v>
      </c>
      <c r="O1089" s="3" t="str" cm="1">
        <f t="array" ref="O1089" xml:space="preserve"> _xlfn.SWITCH(Sales[[#This Row],[Subscription Type]],"Basic", "10",,"Premium","10","Business","25","Enterprise","27")</f>
        <v>10</v>
      </c>
      <c r="P1089" s="3">
        <f xml:space="preserve"> IF(Sales[[#This Row],[Number of Users]]-Sales[[#This Row],[Licenses Bought]] &gt; 0,Sales[[#This Row],[Number of Users]]-Sales[[#This Row],[Licenses Bought]],0)</f>
        <v>2</v>
      </c>
      <c r="Q1089" s="3">
        <f>IF(Sales[[#This Row],[Sales Month]]=MAX(Sales[Sales Month]),Sales[[#This Row],[Upsell $ Per Non-Paying User]]*Sales[[#This Row],[Non-Paying Users]],0)</f>
        <v>0</v>
      </c>
      <c r="R1089" s="3" t="str" cm="1">
        <f t="array" ref="R1089" xml:space="preserve"> _xlfn.IFS(Sales[[#This Row],[Current Upsell $]]=0," ",Sales[[#This Row],[Current Upsell $]]&gt;=400,"high",Sales[[#This Row],[Current Upsell $]]&gt;=100,"medium",Sales[[#This Row],[Current Upsell $]]&lt;100,"low")</f>
        <v xml:space="preserve"> </v>
      </c>
      <c r="S1089" s="3" t="str">
        <f xml:space="preserve"> IF(Sales[[#This Row],[Current Upsell $]]&gt;0,_xlfn.CONCAT(Sales[[#This Row],[Subscription Type]],"  ",Sales[[#This Row],[Upsell Priority]],"  ",TEXT(Sales[[#This Row],[Current Upsell $]],"$#"))," ")</f>
        <v xml:space="preserve"> </v>
      </c>
      <c r="T1089" s="3"/>
      <c r="U1089" s="1"/>
    </row>
    <row r="1090" spans="1:21" x14ac:dyDescent="0.3">
      <c r="A1090">
        <v>100104</v>
      </c>
      <c r="B1090" t="s">
        <v>3</v>
      </c>
      <c r="F1090" s="3">
        <v>0</v>
      </c>
      <c r="G1090" s="3">
        <v>2</v>
      </c>
      <c r="H1090" s="1">
        <v>44044</v>
      </c>
      <c r="I1090" s="1">
        <v>44075</v>
      </c>
      <c r="J1090">
        <v>1</v>
      </c>
      <c r="K1090">
        <v>9</v>
      </c>
      <c r="L1090" s="1">
        <v>44075</v>
      </c>
      <c r="M1090" s="3">
        <f>IF(Sales[[#This Row],[Sales Amount]] = 0, 0,N1090 / F1090)</f>
        <v>0</v>
      </c>
      <c r="N1090" s="3">
        <v>0</v>
      </c>
      <c r="O1090" s="3" t="str" cm="1">
        <f t="array" ref="O1090" xml:space="preserve"> _xlfn.SWITCH(Sales[[#This Row],[Subscription Type]],"Basic", "10",,"Premium","10","Business","25","Enterprise","27")</f>
        <v>10</v>
      </c>
      <c r="P1090" s="3">
        <f xml:space="preserve"> IF(Sales[[#This Row],[Number of Users]]-Sales[[#This Row],[Licenses Bought]] &gt; 0,Sales[[#This Row],[Number of Users]]-Sales[[#This Row],[Licenses Bought]],0)</f>
        <v>2</v>
      </c>
      <c r="Q1090" s="3">
        <f>IF(Sales[[#This Row],[Sales Month]]=MAX(Sales[Sales Month]),Sales[[#This Row],[Upsell $ Per Non-Paying User]]*Sales[[#This Row],[Non-Paying Users]],0)</f>
        <v>0</v>
      </c>
      <c r="R1090" s="3" t="str" cm="1">
        <f t="array" ref="R1090" xml:space="preserve"> _xlfn.IFS(Sales[[#This Row],[Current Upsell $]]=0," ",Sales[[#This Row],[Current Upsell $]]&gt;=400,"high",Sales[[#This Row],[Current Upsell $]]&gt;=100,"medium",Sales[[#This Row],[Current Upsell $]]&lt;100,"low")</f>
        <v xml:space="preserve"> </v>
      </c>
      <c r="S1090" s="3" t="str">
        <f xml:space="preserve"> IF(Sales[[#This Row],[Current Upsell $]]&gt;0,_xlfn.CONCAT(Sales[[#This Row],[Subscription Type]],"  ",Sales[[#This Row],[Upsell Priority]],"  ",TEXT(Sales[[#This Row],[Current Upsell $]],"$#"))," ")</f>
        <v xml:space="preserve"> </v>
      </c>
      <c r="T1090" s="3"/>
      <c r="U1090" s="1"/>
    </row>
    <row r="1091" spans="1:21" x14ac:dyDescent="0.3">
      <c r="A1091">
        <v>100105</v>
      </c>
      <c r="B1091" t="s">
        <v>3</v>
      </c>
      <c r="F1091" s="3">
        <v>0</v>
      </c>
      <c r="G1091" s="3">
        <v>2</v>
      </c>
      <c r="H1091" s="1">
        <v>44044</v>
      </c>
      <c r="I1091" s="1">
        <v>44166</v>
      </c>
      <c r="J1091">
        <v>4</v>
      </c>
      <c r="K1091">
        <v>6</v>
      </c>
      <c r="L1091" s="1">
        <v>44044</v>
      </c>
      <c r="M1091" s="3">
        <f>IF(Sales[[#This Row],[Sales Amount]] = 0, 0,N1091 / F1091)</f>
        <v>0</v>
      </c>
      <c r="N1091" s="3">
        <v>0</v>
      </c>
      <c r="O1091" s="3" t="str" cm="1">
        <f t="array" ref="O1091" xml:space="preserve"> _xlfn.SWITCH(Sales[[#This Row],[Subscription Type]],"Basic", "10",,"Premium","10","Business","25","Enterprise","27")</f>
        <v>10</v>
      </c>
      <c r="P1091" s="3">
        <f xml:space="preserve"> IF(Sales[[#This Row],[Number of Users]]-Sales[[#This Row],[Licenses Bought]] &gt; 0,Sales[[#This Row],[Number of Users]]-Sales[[#This Row],[Licenses Bought]],0)</f>
        <v>2</v>
      </c>
      <c r="Q1091" s="3">
        <f>IF(Sales[[#This Row],[Sales Month]]=MAX(Sales[Sales Month]),Sales[[#This Row],[Upsell $ Per Non-Paying User]]*Sales[[#This Row],[Non-Paying Users]],0)</f>
        <v>0</v>
      </c>
      <c r="R1091" s="3" t="str" cm="1">
        <f t="array" ref="R1091" xml:space="preserve"> _xlfn.IFS(Sales[[#This Row],[Current Upsell $]]=0," ",Sales[[#This Row],[Current Upsell $]]&gt;=400,"high",Sales[[#This Row],[Current Upsell $]]&gt;=100,"medium",Sales[[#This Row],[Current Upsell $]]&lt;100,"low")</f>
        <v xml:space="preserve"> </v>
      </c>
      <c r="S1091" s="3" t="str">
        <f xml:space="preserve"> IF(Sales[[#This Row],[Current Upsell $]]&gt;0,_xlfn.CONCAT(Sales[[#This Row],[Subscription Type]],"  ",Sales[[#This Row],[Upsell Priority]],"  ",TEXT(Sales[[#This Row],[Current Upsell $]],"$#"))," ")</f>
        <v xml:space="preserve"> </v>
      </c>
      <c r="T1091" s="3"/>
      <c r="U1091" s="1"/>
    </row>
    <row r="1092" spans="1:21" x14ac:dyDescent="0.3">
      <c r="A1092">
        <v>100105</v>
      </c>
      <c r="B1092" t="s">
        <v>3</v>
      </c>
      <c r="F1092" s="3">
        <v>0</v>
      </c>
      <c r="G1092" s="3">
        <v>2</v>
      </c>
      <c r="H1092" s="1">
        <v>44044</v>
      </c>
      <c r="I1092" s="1">
        <v>44166</v>
      </c>
      <c r="J1092">
        <v>4</v>
      </c>
      <c r="K1092">
        <v>6</v>
      </c>
      <c r="L1092" s="1">
        <v>44075</v>
      </c>
      <c r="M1092" s="3">
        <f>IF(Sales[[#This Row],[Sales Amount]] = 0, 0,N1092 / F1092)</f>
        <v>0</v>
      </c>
      <c r="N1092" s="3">
        <v>0</v>
      </c>
      <c r="O1092" s="3" t="str" cm="1">
        <f t="array" ref="O1092" xml:space="preserve"> _xlfn.SWITCH(Sales[[#This Row],[Subscription Type]],"Basic", "10",,"Premium","10","Business","25","Enterprise","27")</f>
        <v>10</v>
      </c>
      <c r="P1092" s="3">
        <f xml:space="preserve"> IF(Sales[[#This Row],[Number of Users]]-Sales[[#This Row],[Licenses Bought]] &gt; 0,Sales[[#This Row],[Number of Users]]-Sales[[#This Row],[Licenses Bought]],0)</f>
        <v>2</v>
      </c>
      <c r="Q1092" s="3">
        <f>IF(Sales[[#This Row],[Sales Month]]=MAX(Sales[Sales Month]),Sales[[#This Row],[Upsell $ Per Non-Paying User]]*Sales[[#This Row],[Non-Paying Users]],0)</f>
        <v>0</v>
      </c>
      <c r="R1092" s="3" t="str" cm="1">
        <f t="array" ref="R1092" xml:space="preserve"> _xlfn.IFS(Sales[[#This Row],[Current Upsell $]]=0," ",Sales[[#This Row],[Current Upsell $]]&gt;=400,"high",Sales[[#This Row],[Current Upsell $]]&gt;=100,"medium",Sales[[#This Row],[Current Upsell $]]&lt;100,"low")</f>
        <v xml:space="preserve"> </v>
      </c>
      <c r="S1092" s="3" t="str">
        <f xml:space="preserve"> IF(Sales[[#This Row],[Current Upsell $]]&gt;0,_xlfn.CONCAT(Sales[[#This Row],[Subscription Type]],"  ",Sales[[#This Row],[Upsell Priority]],"  ",TEXT(Sales[[#This Row],[Current Upsell $]],"$#"))," ")</f>
        <v xml:space="preserve"> </v>
      </c>
      <c r="T1092" s="3"/>
      <c r="U1092" s="1"/>
    </row>
    <row r="1093" spans="1:21" x14ac:dyDescent="0.3">
      <c r="A1093">
        <v>100105</v>
      </c>
      <c r="B1093" t="s">
        <v>3</v>
      </c>
      <c r="F1093" s="3">
        <v>0</v>
      </c>
      <c r="G1093" s="3">
        <v>2</v>
      </c>
      <c r="H1093" s="1">
        <v>44044</v>
      </c>
      <c r="I1093" s="1">
        <v>44166</v>
      </c>
      <c r="J1093">
        <v>4</v>
      </c>
      <c r="K1093">
        <v>6</v>
      </c>
      <c r="L1093" s="1">
        <v>44105</v>
      </c>
      <c r="M1093" s="3">
        <f>IF(Sales[[#This Row],[Sales Amount]] = 0, 0,N1093 / F1093)</f>
        <v>0</v>
      </c>
      <c r="N1093" s="3">
        <v>0</v>
      </c>
      <c r="O1093" s="3" t="str" cm="1">
        <f t="array" ref="O1093" xml:space="preserve"> _xlfn.SWITCH(Sales[[#This Row],[Subscription Type]],"Basic", "10",,"Premium","10","Business","25","Enterprise","27")</f>
        <v>10</v>
      </c>
      <c r="P1093" s="3">
        <f xml:space="preserve"> IF(Sales[[#This Row],[Number of Users]]-Sales[[#This Row],[Licenses Bought]] &gt; 0,Sales[[#This Row],[Number of Users]]-Sales[[#This Row],[Licenses Bought]],0)</f>
        <v>2</v>
      </c>
      <c r="Q1093" s="3">
        <f>IF(Sales[[#This Row],[Sales Month]]=MAX(Sales[Sales Month]),Sales[[#This Row],[Upsell $ Per Non-Paying User]]*Sales[[#This Row],[Non-Paying Users]],0)</f>
        <v>0</v>
      </c>
      <c r="R1093" s="3" t="str" cm="1">
        <f t="array" ref="R1093" xml:space="preserve"> _xlfn.IFS(Sales[[#This Row],[Current Upsell $]]=0," ",Sales[[#This Row],[Current Upsell $]]&gt;=400,"high",Sales[[#This Row],[Current Upsell $]]&gt;=100,"medium",Sales[[#This Row],[Current Upsell $]]&lt;100,"low")</f>
        <v xml:space="preserve"> </v>
      </c>
      <c r="S1093" s="3" t="str">
        <f xml:space="preserve"> IF(Sales[[#This Row],[Current Upsell $]]&gt;0,_xlfn.CONCAT(Sales[[#This Row],[Subscription Type]],"  ",Sales[[#This Row],[Upsell Priority]],"  ",TEXT(Sales[[#This Row],[Current Upsell $]],"$#"))," ")</f>
        <v xml:space="preserve"> </v>
      </c>
      <c r="T1093" s="3"/>
      <c r="U1093" s="1"/>
    </row>
    <row r="1094" spans="1:21" x14ac:dyDescent="0.3">
      <c r="A1094">
        <v>100105</v>
      </c>
      <c r="B1094" t="s">
        <v>3</v>
      </c>
      <c r="F1094" s="3">
        <v>0</v>
      </c>
      <c r="G1094" s="3">
        <v>2</v>
      </c>
      <c r="H1094" s="1">
        <v>44044</v>
      </c>
      <c r="I1094" s="1">
        <v>44166</v>
      </c>
      <c r="J1094">
        <v>4</v>
      </c>
      <c r="K1094">
        <v>6</v>
      </c>
      <c r="L1094" s="1">
        <v>44136</v>
      </c>
      <c r="M1094" s="3">
        <f>IF(Sales[[#This Row],[Sales Amount]] = 0, 0,N1094 / F1094)</f>
        <v>0</v>
      </c>
      <c r="N1094" s="3">
        <v>0</v>
      </c>
      <c r="O1094" s="3" t="str" cm="1">
        <f t="array" ref="O1094" xml:space="preserve"> _xlfn.SWITCH(Sales[[#This Row],[Subscription Type]],"Basic", "10",,"Premium","10","Business","25","Enterprise","27")</f>
        <v>10</v>
      </c>
      <c r="P1094" s="3">
        <f xml:space="preserve"> IF(Sales[[#This Row],[Number of Users]]-Sales[[#This Row],[Licenses Bought]] &gt; 0,Sales[[#This Row],[Number of Users]]-Sales[[#This Row],[Licenses Bought]],0)</f>
        <v>2</v>
      </c>
      <c r="Q1094" s="3">
        <f>IF(Sales[[#This Row],[Sales Month]]=MAX(Sales[Sales Month]),Sales[[#This Row],[Upsell $ Per Non-Paying User]]*Sales[[#This Row],[Non-Paying Users]],0)</f>
        <v>0</v>
      </c>
      <c r="R1094" s="3" t="str" cm="1">
        <f t="array" ref="R1094" xml:space="preserve"> _xlfn.IFS(Sales[[#This Row],[Current Upsell $]]=0," ",Sales[[#This Row],[Current Upsell $]]&gt;=400,"high",Sales[[#This Row],[Current Upsell $]]&gt;=100,"medium",Sales[[#This Row],[Current Upsell $]]&lt;100,"low")</f>
        <v xml:space="preserve"> </v>
      </c>
      <c r="S1094" s="3" t="str">
        <f xml:space="preserve"> IF(Sales[[#This Row],[Current Upsell $]]&gt;0,_xlfn.CONCAT(Sales[[#This Row],[Subscription Type]],"  ",Sales[[#This Row],[Upsell Priority]],"  ",TEXT(Sales[[#This Row],[Current Upsell $]],"$#"))," ")</f>
        <v xml:space="preserve"> </v>
      </c>
      <c r="T1094" s="3"/>
      <c r="U1094" s="1"/>
    </row>
    <row r="1095" spans="1:21" x14ac:dyDescent="0.3">
      <c r="A1095">
        <v>100105</v>
      </c>
      <c r="B1095" t="s">
        <v>3</v>
      </c>
      <c r="F1095" s="3">
        <v>0</v>
      </c>
      <c r="G1095" s="3">
        <v>2</v>
      </c>
      <c r="H1095" s="1">
        <v>44044</v>
      </c>
      <c r="I1095" s="1">
        <v>44166</v>
      </c>
      <c r="J1095">
        <v>4</v>
      </c>
      <c r="K1095">
        <v>6</v>
      </c>
      <c r="L1095" s="1">
        <v>44166</v>
      </c>
      <c r="M1095" s="3">
        <f>IF(Sales[[#This Row],[Sales Amount]] = 0, 0,N1095 / F1095)</f>
        <v>0</v>
      </c>
      <c r="N1095" s="3">
        <v>0</v>
      </c>
      <c r="O1095" s="3" t="str" cm="1">
        <f t="array" ref="O1095" xml:space="preserve"> _xlfn.SWITCH(Sales[[#This Row],[Subscription Type]],"Basic", "10",,"Premium","10","Business","25","Enterprise","27")</f>
        <v>10</v>
      </c>
      <c r="P1095" s="3">
        <f xml:space="preserve"> IF(Sales[[#This Row],[Number of Users]]-Sales[[#This Row],[Licenses Bought]] &gt; 0,Sales[[#This Row],[Number of Users]]-Sales[[#This Row],[Licenses Bought]],0)</f>
        <v>2</v>
      </c>
      <c r="Q1095" s="3">
        <f>IF(Sales[[#This Row],[Sales Month]]=MAX(Sales[Sales Month]),Sales[[#This Row],[Upsell $ Per Non-Paying User]]*Sales[[#This Row],[Non-Paying Users]],0)</f>
        <v>0</v>
      </c>
      <c r="R1095" s="3" t="str" cm="1">
        <f t="array" ref="R1095" xml:space="preserve"> _xlfn.IFS(Sales[[#This Row],[Current Upsell $]]=0," ",Sales[[#This Row],[Current Upsell $]]&gt;=400,"high",Sales[[#This Row],[Current Upsell $]]&gt;=100,"medium",Sales[[#This Row],[Current Upsell $]]&lt;100,"low")</f>
        <v xml:space="preserve"> </v>
      </c>
      <c r="S1095" s="3" t="str">
        <f xml:space="preserve"> IF(Sales[[#This Row],[Current Upsell $]]&gt;0,_xlfn.CONCAT(Sales[[#This Row],[Subscription Type]],"  ",Sales[[#This Row],[Upsell Priority]],"  ",TEXT(Sales[[#This Row],[Current Upsell $]],"$#"))," ")</f>
        <v xml:space="preserve"> </v>
      </c>
      <c r="T1095" s="3"/>
      <c r="U1095" s="1"/>
    </row>
    <row r="1096" spans="1:21" x14ac:dyDescent="0.3">
      <c r="A1096">
        <v>100106</v>
      </c>
      <c r="B1096" t="s">
        <v>3</v>
      </c>
      <c r="F1096" s="3">
        <v>0</v>
      </c>
      <c r="G1096" s="3">
        <v>2</v>
      </c>
      <c r="H1096" s="1">
        <v>44044</v>
      </c>
      <c r="I1096" s="1">
        <v>44228</v>
      </c>
      <c r="J1096">
        <v>6</v>
      </c>
      <c r="K1096">
        <v>4</v>
      </c>
      <c r="L1096" s="1">
        <v>44044</v>
      </c>
      <c r="M1096" s="3">
        <f>IF(Sales[[#This Row],[Sales Amount]] = 0, 0,N1096 / F1096)</f>
        <v>0</v>
      </c>
      <c r="N1096" s="3">
        <v>0</v>
      </c>
      <c r="O1096" s="3" t="str" cm="1">
        <f t="array" ref="O1096" xml:space="preserve"> _xlfn.SWITCH(Sales[[#This Row],[Subscription Type]],"Basic", "10",,"Premium","10","Business","25","Enterprise","27")</f>
        <v>10</v>
      </c>
      <c r="P1096" s="3">
        <f xml:space="preserve"> IF(Sales[[#This Row],[Number of Users]]-Sales[[#This Row],[Licenses Bought]] &gt; 0,Sales[[#This Row],[Number of Users]]-Sales[[#This Row],[Licenses Bought]],0)</f>
        <v>2</v>
      </c>
      <c r="Q1096" s="3">
        <f>IF(Sales[[#This Row],[Sales Month]]=MAX(Sales[Sales Month]),Sales[[#This Row],[Upsell $ Per Non-Paying User]]*Sales[[#This Row],[Non-Paying Users]],0)</f>
        <v>0</v>
      </c>
      <c r="R1096" s="3" t="str" cm="1">
        <f t="array" ref="R1096" xml:space="preserve"> _xlfn.IFS(Sales[[#This Row],[Current Upsell $]]=0," ",Sales[[#This Row],[Current Upsell $]]&gt;=400,"high",Sales[[#This Row],[Current Upsell $]]&gt;=100,"medium",Sales[[#This Row],[Current Upsell $]]&lt;100,"low")</f>
        <v xml:space="preserve"> </v>
      </c>
      <c r="S1096" s="3" t="str">
        <f xml:space="preserve"> IF(Sales[[#This Row],[Current Upsell $]]&gt;0,_xlfn.CONCAT(Sales[[#This Row],[Subscription Type]],"  ",Sales[[#This Row],[Upsell Priority]],"  ",TEXT(Sales[[#This Row],[Current Upsell $]],"$#"))," ")</f>
        <v xml:space="preserve"> </v>
      </c>
      <c r="T1096" s="3"/>
      <c r="U1096" s="1"/>
    </row>
    <row r="1097" spans="1:21" x14ac:dyDescent="0.3">
      <c r="A1097">
        <v>100106</v>
      </c>
      <c r="B1097" t="s">
        <v>3</v>
      </c>
      <c r="F1097" s="3">
        <v>0</v>
      </c>
      <c r="G1097" s="3">
        <v>2</v>
      </c>
      <c r="H1097" s="1">
        <v>44044</v>
      </c>
      <c r="I1097" s="1">
        <v>44228</v>
      </c>
      <c r="J1097">
        <v>6</v>
      </c>
      <c r="K1097">
        <v>4</v>
      </c>
      <c r="L1097" s="1">
        <v>44075</v>
      </c>
      <c r="M1097" s="3">
        <f>IF(Sales[[#This Row],[Sales Amount]] = 0, 0,N1097 / F1097)</f>
        <v>0</v>
      </c>
      <c r="N1097" s="3">
        <v>0</v>
      </c>
      <c r="O1097" s="3" t="str" cm="1">
        <f t="array" ref="O1097" xml:space="preserve"> _xlfn.SWITCH(Sales[[#This Row],[Subscription Type]],"Basic", "10",,"Premium","10","Business","25","Enterprise","27")</f>
        <v>10</v>
      </c>
      <c r="P1097" s="3">
        <f xml:space="preserve"> IF(Sales[[#This Row],[Number of Users]]-Sales[[#This Row],[Licenses Bought]] &gt; 0,Sales[[#This Row],[Number of Users]]-Sales[[#This Row],[Licenses Bought]],0)</f>
        <v>2</v>
      </c>
      <c r="Q1097" s="3">
        <f>IF(Sales[[#This Row],[Sales Month]]=MAX(Sales[Sales Month]),Sales[[#This Row],[Upsell $ Per Non-Paying User]]*Sales[[#This Row],[Non-Paying Users]],0)</f>
        <v>0</v>
      </c>
      <c r="R1097" s="3" t="str" cm="1">
        <f t="array" ref="R1097" xml:space="preserve"> _xlfn.IFS(Sales[[#This Row],[Current Upsell $]]=0," ",Sales[[#This Row],[Current Upsell $]]&gt;=400,"high",Sales[[#This Row],[Current Upsell $]]&gt;=100,"medium",Sales[[#This Row],[Current Upsell $]]&lt;100,"low")</f>
        <v xml:space="preserve"> </v>
      </c>
      <c r="S1097" s="3" t="str">
        <f xml:space="preserve"> IF(Sales[[#This Row],[Current Upsell $]]&gt;0,_xlfn.CONCAT(Sales[[#This Row],[Subscription Type]],"  ",Sales[[#This Row],[Upsell Priority]],"  ",TEXT(Sales[[#This Row],[Current Upsell $]],"$#"))," ")</f>
        <v xml:space="preserve"> </v>
      </c>
      <c r="T1097" s="3"/>
      <c r="U1097" s="1"/>
    </row>
    <row r="1098" spans="1:21" x14ac:dyDescent="0.3">
      <c r="A1098">
        <v>100106</v>
      </c>
      <c r="B1098" t="s">
        <v>3</v>
      </c>
      <c r="F1098" s="3">
        <v>0</v>
      </c>
      <c r="G1098" s="3">
        <v>2</v>
      </c>
      <c r="H1098" s="1">
        <v>44044</v>
      </c>
      <c r="I1098" s="1">
        <v>44228</v>
      </c>
      <c r="J1098">
        <v>6</v>
      </c>
      <c r="K1098">
        <v>4</v>
      </c>
      <c r="L1098" s="1">
        <v>44105</v>
      </c>
      <c r="M1098" s="3">
        <f>IF(Sales[[#This Row],[Sales Amount]] = 0, 0,N1098 / F1098)</f>
        <v>0</v>
      </c>
      <c r="N1098" s="3">
        <v>0</v>
      </c>
      <c r="O1098" s="3" t="str" cm="1">
        <f t="array" ref="O1098" xml:space="preserve"> _xlfn.SWITCH(Sales[[#This Row],[Subscription Type]],"Basic", "10",,"Premium","10","Business","25","Enterprise","27")</f>
        <v>10</v>
      </c>
      <c r="P1098" s="3">
        <f xml:space="preserve"> IF(Sales[[#This Row],[Number of Users]]-Sales[[#This Row],[Licenses Bought]] &gt; 0,Sales[[#This Row],[Number of Users]]-Sales[[#This Row],[Licenses Bought]],0)</f>
        <v>2</v>
      </c>
      <c r="Q1098" s="3">
        <f>IF(Sales[[#This Row],[Sales Month]]=MAX(Sales[Sales Month]),Sales[[#This Row],[Upsell $ Per Non-Paying User]]*Sales[[#This Row],[Non-Paying Users]],0)</f>
        <v>0</v>
      </c>
      <c r="R1098" s="3" t="str" cm="1">
        <f t="array" ref="R1098" xml:space="preserve"> _xlfn.IFS(Sales[[#This Row],[Current Upsell $]]=0," ",Sales[[#This Row],[Current Upsell $]]&gt;=400,"high",Sales[[#This Row],[Current Upsell $]]&gt;=100,"medium",Sales[[#This Row],[Current Upsell $]]&lt;100,"low")</f>
        <v xml:space="preserve"> </v>
      </c>
      <c r="S1098" s="3" t="str">
        <f xml:space="preserve"> IF(Sales[[#This Row],[Current Upsell $]]&gt;0,_xlfn.CONCAT(Sales[[#This Row],[Subscription Type]],"  ",Sales[[#This Row],[Upsell Priority]],"  ",TEXT(Sales[[#This Row],[Current Upsell $]],"$#"))," ")</f>
        <v xml:space="preserve"> </v>
      </c>
      <c r="T1098" s="3"/>
      <c r="U1098" s="1"/>
    </row>
    <row r="1099" spans="1:21" x14ac:dyDescent="0.3">
      <c r="A1099">
        <v>100106</v>
      </c>
      <c r="B1099" t="s">
        <v>3</v>
      </c>
      <c r="F1099" s="3">
        <v>0</v>
      </c>
      <c r="G1099" s="3">
        <v>2</v>
      </c>
      <c r="H1099" s="1">
        <v>44044</v>
      </c>
      <c r="I1099" s="1">
        <v>44228</v>
      </c>
      <c r="J1099">
        <v>6</v>
      </c>
      <c r="K1099">
        <v>4</v>
      </c>
      <c r="L1099" s="1">
        <v>44136</v>
      </c>
      <c r="M1099" s="3">
        <f>IF(Sales[[#This Row],[Sales Amount]] = 0, 0,N1099 / F1099)</f>
        <v>0</v>
      </c>
      <c r="N1099" s="3">
        <v>0</v>
      </c>
      <c r="O1099" s="3" t="str" cm="1">
        <f t="array" ref="O1099" xml:space="preserve"> _xlfn.SWITCH(Sales[[#This Row],[Subscription Type]],"Basic", "10",,"Premium","10","Business","25","Enterprise","27")</f>
        <v>10</v>
      </c>
      <c r="P1099" s="3">
        <f xml:space="preserve"> IF(Sales[[#This Row],[Number of Users]]-Sales[[#This Row],[Licenses Bought]] &gt; 0,Sales[[#This Row],[Number of Users]]-Sales[[#This Row],[Licenses Bought]],0)</f>
        <v>2</v>
      </c>
      <c r="Q1099" s="3">
        <f>IF(Sales[[#This Row],[Sales Month]]=MAX(Sales[Sales Month]),Sales[[#This Row],[Upsell $ Per Non-Paying User]]*Sales[[#This Row],[Non-Paying Users]],0)</f>
        <v>0</v>
      </c>
      <c r="R1099" s="3" t="str" cm="1">
        <f t="array" ref="R1099" xml:space="preserve"> _xlfn.IFS(Sales[[#This Row],[Current Upsell $]]=0," ",Sales[[#This Row],[Current Upsell $]]&gt;=400,"high",Sales[[#This Row],[Current Upsell $]]&gt;=100,"medium",Sales[[#This Row],[Current Upsell $]]&lt;100,"low")</f>
        <v xml:space="preserve"> </v>
      </c>
      <c r="S1099" s="3" t="str">
        <f xml:space="preserve"> IF(Sales[[#This Row],[Current Upsell $]]&gt;0,_xlfn.CONCAT(Sales[[#This Row],[Subscription Type]],"  ",Sales[[#This Row],[Upsell Priority]],"  ",TEXT(Sales[[#This Row],[Current Upsell $]],"$#"))," ")</f>
        <v xml:space="preserve"> </v>
      </c>
      <c r="T1099" s="3"/>
      <c r="U1099" s="1"/>
    </row>
    <row r="1100" spans="1:21" x14ac:dyDescent="0.3">
      <c r="A1100">
        <v>100106</v>
      </c>
      <c r="B1100" t="s">
        <v>3</v>
      </c>
      <c r="F1100" s="3">
        <v>0</v>
      </c>
      <c r="G1100" s="3">
        <v>2</v>
      </c>
      <c r="H1100" s="1">
        <v>44044</v>
      </c>
      <c r="I1100" s="1">
        <v>44228</v>
      </c>
      <c r="J1100">
        <v>6</v>
      </c>
      <c r="K1100">
        <v>4</v>
      </c>
      <c r="L1100" s="1">
        <v>44166</v>
      </c>
      <c r="M1100" s="3">
        <f>IF(Sales[[#This Row],[Sales Amount]] = 0, 0,N1100 / F1100)</f>
        <v>0</v>
      </c>
      <c r="N1100" s="3">
        <v>0</v>
      </c>
      <c r="O1100" s="3" t="str" cm="1">
        <f t="array" ref="O1100" xml:space="preserve"> _xlfn.SWITCH(Sales[[#This Row],[Subscription Type]],"Basic", "10",,"Premium","10","Business","25","Enterprise","27")</f>
        <v>10</v>
      </c>
      <c r="P1100" s="3">
        <f xml:space="preserve"> IF(Sales[[#This Row],[Number of Users]]-Sales[[#This Row],[Licenses Bought]] &gt; 0,Sales[[#This Row],[Number of Users]]-Sales[[#This Row],[Licenses Bought]],0)</f>
        <v>2</v>
      </c>
      <c r="Q1100" s="3">
        <f>IF(Sales[[#This Row],[Sales Month]]=MAX(Sales[Sales Month]),Sales[[#This Row],[Upsell $ Per Non-Paying User]]*Sales[[#This Row],[Non-Paying Users]],0)</f>
        <v>0</v>
      </c>
      <c r="R1100" s="3" t="str" cm="1">
        <f t="array" ref="R1100" xml:space="preserve"> _xlfn.IFS(Sales[[#This Row],[Current Upsell $]]=0," ",Sales[[#This Row],[Current Upsell $]]&gt;=400,"high",Sales[[#This Row],[Current Upsell $]]&gt;=100,"medium",Sales[[#This Row],[Current Upsell $]]&lt;100,"low")</f>
        <v xml:space="preserve"> </v>
      </c>
      <c r="S1100" s="3" t="str">
        <f xml:space="preserve"> IF(Sales[[#This Row],[Current Upsell $]]&gt;0,_xlfn.CONCAT(Sales[[#This Row],[Subscription Type]],"  ",Sales[[#This Row],[Upsell Priority]],"  ",TEXT(Sales[[#This Row],[Current Upsell $]],"$#"))," ")</f>
        <v xml:space="preserve"> </v>
      </c>
      <c r="T1100" s="3"/>
      <c r="U1100" s="1"/>
    </row>
    <row r="1101" spans="1:21" x14ac:dyDescent="0.3">
      <c r="A1101">
        <v>100106</v>
      </c>
      <c r="B1101" t="s">
        <v>3</v>
      </c>
      <c r="F1101" s="3">
        <v>0</v>
      </c>
      <c r="G1101" s="3">
        <v>2</v>
      </c>
      <c r="H1101" s="1">
        <v>44044</v>
      </c>
      <c r="I1101" s="1">
        <v>44228</v>
      </c>
      <c r="J1101">
        <v>6</v>
      </c>
      <c r="K1101">
        <v>4</v>
      </c>
      <c r="L1101" s="1">
        <v>44197</v>
      </c>
      <c r="M1101" s="3">
        <f>IF(Sales[[#This Row],[Sales Amount]] = 0, 0,N1101 / F1101)</f>
        <v>0</v>
      </c>
      <c r="N1101" s="3">
        <v>0</v>
      </c>
      <c r="O1101" s="3" t="str" cm="1">
        <f t="array" ref="O1101" xml:space="preserve"> _xlfn.SWITCH(Sales[[#This Row],[Subscription Type]],"Basic", "10",,"Premium","10","Business","25","Enterprise","27")</f>
        <v>10</v>
      </c>
      <c r="P1101" s="3">
        <f xml:space="preserve"> IF(Sales[[#This Row],[Number of Users]]-Sales[[#This Row],[Licenses Bought]] &gt; 0,Sales[[#This Row],[Number of Users]]-Sales[[#This Row],[Licenses Bought]],0)</f>
        <v>2</v>
      </c>
      <c r="Q1101" s="3">
        <f>IF(Sales[[#This Row],[Sales Month]]=MAX(Sales[Sales Month]),Sales[[#This Row],[Upsell $ Per Non-Paying User]]*Sales[[#This Row],[Non-Paying Users]],0)</f>
        <v>0</v>
      </c>
      <c r="R1101" s="3" t="str" cm="1">
        <f t="array" ref="R1101" xml:space="preserve"> _xlfn.IFS(Sales[[#This Row],[Current Upsell $]]=0," ",Sales[[#This Row],[Current Upsell $]]&gt;=400,"high",Sales[[#This Row],[Current Upsell $]]&gt;=100,"medium",Sales[[#This Row],[Current Upsell $]]&lt;100,"low")</f>
        <v xml:space="preserve"> </v>
      </c>
      <c r="S1101" s="3" t="str">
        <f xml:space="preserve"> IF(Sales[[#This Row],[Current Upsell $]]&gt;0,_xlfn.CONCAT(Sales[[#This Row],[Subscription Type]],"  ",Sales[[#This Row],[Upsell Priority]],"  ",TEXT(Sales[[#This Row],[Current Upsell $]],"$#"))," ")</f>
        <v xml:space="preserve"> </v>
      </c>
      <c r="T1101" s="3"/>
      <c r="U1101" s="1"/>
    </row>
    <row r="1102" spans="1:21" x14ac:dyDescent="0.3">
      <c r="A1102">
        <v>100106</v>
      </c>
      <c r="B1102" t="s">
        <v>3</v>
      </c>
      <c r="F1102" s="3">
        <v>0</v>
      </c>
      <c r="G1102" s="3">
        <v>2</v>
      </c>
      <c r="H1102" s="1">
        <v>44044</v>
      </c>
      <c r="I1102" s="1">
        <v>44228</v>
      </c>
      <c r="J1102">
        <v>6</v>
      </c>
      <c r="K1102">
        <v>4</v>
      </c>
      <c r="L1102" s="1">
        <v>44228</v>
      </c>
      <c r="M1102" s="3">
        <f>IF(Sales[[#This Row],[Sales Amount]] = 0, 0,N1102 / F1102)</f>
        <v>0</v>
      </c>
      <c r="N1102" s="3">
        <v>0</v>
      </c>
      <c r="O1102" s="3" t="str" cm="1">
        <f t="array" ref="O1102" xml:space="preserve"> _xlfn.SWITCH(Sales[[#This Row],[Subscription Type]],"Basic", "10",,"Premium","10","Business","25","Enterprise","27")</f>
        <v>10</v>
      </c>
      <c r="P1102" s="3">
        <f xml:space="preserve"> IF(Sales[[#This Row],[Number of Users]]-Sales[[#This Row],[Licenses Bought]] &gt; 0,Sales[[#This Row],[Number of Users]]-Sales[[#This Row],[Licenses Bought]],0)</f>
        <v>2</v>
      </c>
      <c r="Q1102" s="3">
        <f>IF(Sales[[#This Row],[Sales Month]]=MAX(Sales[Sales Month]),Sales[[#This Row],[Upsell $ Per Non-Paying User]]*Sales[[#This Row],[Non-Paying Users]],0)</f>
        <v>0</v>
      </c>
      <c r="R1102" s="3" t="str" cm="1">
        <f t="array" ref="R1102" xml:space="preserve"> _xlfn.IFS(Sales[[#This Row],[Current Upsell $]]=0," ",Sales[[#This Row],[Current Upsell $]]&gt;=400,"high",Sales[[#This Row],[Current Upsell $]]&gt;=100,"medium",Sales[[#This Row],[Current Upsell $]]&lt;100,"low")</f>
        <v xml:space="preserve"> </v>
      </c>
      <c r="S1102" s="3" t="str">
        <f xml:space="preserve"> IF(Sales[[#This Row],[Current Upsell $]]&gt;0,_xlfn.CONCAT(Sales[[#This Row],[Subscription Type]],"  ",Sales[[#This Row],[Upsell Priority]],"  ",TEXT(Sales[[#This Row],[Current Upsell $]],"$#"))," ")</f>
        <v xml:space="preserve"> </v>
      </c>
      <c r="T1102" s="3"/>
      <c r="U1102" s="1"/>
    </row>
    <row r="1103" spans="1:21" x14ac:dyDescent="0.3">
      <c r="A1103">
        <v>100107</v>
      </c>
      <c r="B1103" t="s">
        <v>3</v>
      </c>
      <c r="F1103" s="3">
        <v>0</v>
      </c>
      <c r="G1103" s="3">
        <v>2</v>
      </c>
      <c r="H1103" s="1">
        <v>44044</v>
      </c>
      <c r="I1103" s="1">
        <v>44105</v>
      </c>
      <c r="J1103">
        <v>2</v>
      </c>
      <c r="K1103">
        <v>8</v>
      </c>
      <c r="L1103" s="1">
        <v>44044</v>
      </c>
      <c r="M1103" s="3">
        <f>IF(Sales[[#This Row],[Sales Amount]] = 0, 0,N1103 / F1103)</f>
        <v>0</v>
      </c>
      <c r="N1103" s="3">
        <v>0</v>
      </c>
      <c r="O1103" s="3" t="str" cm="1">
        <f t="array" ref="O1103" xml:space="preserve"> _xlfn.SWITCH(Sales[[#This Row],[Subscription Type]],"Basic", "10",,"Premium","10","Business","25","Enterprise","27")</f>
        <v>10</v>
      </c>
      <c r="P1103" s="3">
        <f xml:space="preserve"> IF(Sales[[#This Row],[Number of Users]]-Sales[[#This Row],[Licenses Bought]] &gt; 0,Sales[[#This Row],[Number of Users]]-Sales[[#This Row],[Licenses Bought]],0)</f>
        <v>2</v>
      </c>
      <c r="Q1103" s="3">
        <f>IF(Sales[[#This Row],[Sales Month]]=MAX(Sales[Sales Month]),Sales[[#This Row],[Upsell $ Per Non-Paying User]]*Sales[[#This Row],[Non-Paying Users]],0)</f>
        <v>0</v>
      </c>
      <c r="R1103" s="3" t="str" cm="1">
        <f t="array" ref="R1103" xml:space="preserve"> _xlfn.IFS(Sales[[#This Row],[Current Upsell $]]=0," ",Sales[[#This Row],[Current Upsell $]]&gt;=400,"high",Sales[[#This Row],[Current Upsell $]]&gt;=100,"medium",Sales[[#This Row],[Current Upsell $]]&lt;100,"low")</f>
        <v xml:space="preserve"> </v>
      </c>
      <c r="S1103" s="3" t="str">
        <f xml:space="preserve"> IF(Sales[[#This Row],[Current Upsell $]]&gt;0,_xlfn.CONCAT(Sales[[#This Row],[Subscription Type]],"  ",Sales[[#This Row],[Upsell Priority]],"  ",TEXT(Sales[[#This Row],[Current Upsell $]],"$#"))," ")</f>
        <v xml:space="preserve"> </v>
      </c>
      <c r="T1103" s="3"/>
      <c r="U1103" s="1"/>
    </row>
    <row r="1104" spans="1:21" x14ac:dyDescent="0.3">
      <c r="A1104">
        <v>100107</v>
      </c>
      <c r="B1104" t="s">
        <v>3</v>
      </c>
      <c r="F1104" s="3">
        <v>0</v>
      </c>
      <c r="G1104" s="3">
        <v>2</v>
      </c>
      <c r="H1104" s="1">
        <v>44044</v>
      </c>
      <c r="I1104" s="1">
        <v>44105</v>
      </c>
      <c r="J1104">
        <v>2</v>
      </c>
      <c r="K1104">
        <v>8</v>
      </c>
      <c r="L1104" s="1">
        <v>44075</v>
      </c>
      <c r="M1104" s="3">
        <f>IF(Sales[[#This Row],[Sales Amount]] = 0, 0,N1104 / F1104)</f>
        <v>0</v>
      </c>
      <c r="N1104" s="3">
        <v>0</v>
      </c>
      <c r="O1104" s="3" t="str" cm="1">
        <f t="array" ref="O1104" xml:space="preserve"> _xlfn.SWITCH(Sales[[#This Row],[Subscription Type]],"Basic", "10",,"Premium","10","Business","25","Enterprise","27")</f>
        <v>10</v>
      </c>
      <c r="P1104" s="3">
        <f xml:space="preserve"> IF(Sales[[#This Row],[Number of Users]]-Sales[[#This Row],[Licenses Bought]] &gt; 0,Sales[[#This Row],[Number of Users]]-Sales[[#This Row],[Licenses Bought]],0)</f>
        <v>2</v>
      </c>
      <c r="Q1104" s="3">
        <f>IF(Sales[[#This Row],[Sales Month]]=MAX(Sales[Sales Month]),Sales[[#This Row],[Upsell $ Per Non-Paying User]]*Sales[[#This Row],[Non-Paying Users]],0)</f>
        <v>0</v>
      </c>
      <c r="R1104" s="3" t="str" cm="1">
        <f t="array" ref="R1104" xml:space="preserve"> _xlfn.IFS(Sales[[#This Row],[Current Upsell $]]=0," ",Sales[[#This Row],[Current Upsell $]]&gt;=400,"high",Sales[[#This Row],[Current Upsell $]]&gt;=100,"medium",Sales[[#This Row],[Current Upsell $]]&lt;100,"low")</f>
        <v xml:space="preserve"> </v>
      </c>
      <c r="S1104" s="3" t="str">
        <f xml:space="preserve"> IF(Sales[[#This Row],[Current Upsell $]]&gt;0,_xlfn.CONCAT(Sales[[#This Row],[Subscription Type]],"  ",Sales[[#This Row],[Upsell Priority]],"  ",TEXT(Sales[[#This Row],[Current Upsell $]],"$#"))," ")</f>
        <v xml:space="preserve"> </v>
      </c>
      <c r="T1104" s="3"/>
      <c r="U1104" s="1"/>
    </row>
    <row r="1105" spans="1:21" x14ac:dyDescent="0.3">
      <c r="A1105">
        <v>100107</v>
      </c>
      <c r="B1105" t="s">
        <v>3</v>
      </c>
      <c r="F1105" s="3">
        <v>0</v>
      </c>
      <c r="G1105" s="3">
        <v>2</v>
      </c>
      <c r="H1105" s="1">
        <v>44044</v>
      </c>
      <c r="I1105" s="1">
        <v>44105</v>
      </c>
      <c r="J1105">
        <v>2</v>
      </c>
      <c r="K1105">
        <v>8</v>
      </c>
      <c r="L1105" s="1">
        <v>44105</v>
      </c>
      <c r="M1105" s="3">
        <f>IF(Sales[[#This Row],[Sales Amount]] = 0, 0,N1105 / F1105)</f>
        <v>0</v>
      </c>
      <c r="N1105" s="3">
        <v>0</v>
      </c>
      <c r="O1105" s="3" t="str" cm="1">
        <f t="array" ref="O1105" xml:space="preserve"> _xlfn.SWITCH(Sales[[#This Row],[Subscription Type]],"Basic", "10",,"Premium","10","Business","25","Enterprise","27")</f>
        <v>10</v>
      </c>
      <c r="P1105" s="3">
        <f xml:space="preserve"> IF(Sales[[#This Row],[Number of Users]]-Sales[[#This Row],[Licenses Bought]] &gt; 0,Sales[[#This Row],[Number of Users]]-Sales[[#This Row],[Licenses Bought]],0)</f>
        <v>2</v>
      </c>
      <c r="Q1105" s="3">
        <f>IF(Sales[[#This Row],[Sales Month]]=MAX(Sales[Sales Month]),Sales[[#This Row],[Upsell $ Per Non-Paying User]]*Sales[[#This Row],[Non-Paying Users]],0)</f>
        <v>0</v>
      </c>
      <c r="R1105" s="3" t="str" cm="1">
        <f t="array" ref="R1105" xml:space="preserve"> _xlfn.IFS(Sales[[#This Row],[Current Upsell $]]=0," ",Sales[[#This Row],[Current Upsell $]]&gt;=400,"high",Sales[[#This Row],[Current Upsell $]]&gt;=100,"medium",Sales[[#This Row],[Current Upsell $]]&lt;100,"low")</f>
        <v xml:space="preserve"> </v>
      </c>
      <c r="S1105" s="3" t="str">
        <f xml:space="preserve"> IF(Sales[[#This Row],[Current Upsell $]]&gt;0,_xlfn.CONCAT(Sales[[#This Row],[Subscription Type]],"  ",Sales[[#This Row],[Upsell Priority]],"  ",TEXT(Sales[[#This Row],[Current Upsell $]],"$#"))," ")</f>
        <v xml:space="preserve"> </v>
      </c>
      <c r="T1105" s="3"/>
      <c r="U1105" s="1"/>
    </row>
    <row r="1106" spans="1:21" x14ac:dyDescent="0.3">
      <c r="A1106">
        <v>100108</v>
      </c>
      <c r="B1106" t="s">
        <v>3</v>
      </c>
      <c r="D1106" s="1"/>
      <c r="E1106" s="1"/>
      <c r="F1106" s="3">
        <v>0</v>
      </c>
      <c r="G1106" s="3">
        <v>2</v>
      </c>
      <c r="H1106" s="1">
        <v>44044</v>
      </c>
      <c r="I1106" s="1">
        <v>44378</v>
      </c>
      <c r="J1106">
        <v>11</v>
      </c>
      <c r="K1106">
        <v>0</v>
      </c>
      <c r="L1106" s="1">
        <v>44044</v>
      </c>
      <c r="M1106" s="3">
        <f>IF(Sales[[#This Row],[Sales Amount]] = 0, 0,N1106 / F1106)</f>
        <v>0</v>
      </c>
      <c r="N1106" s="3">
        <v>0</v>
      </c>
      <c r="O1106" s="3" t="str" cm="1">
        <f t="array" ref="O1106" xml:space="preserve"> _xlfn.SWITCH(Sales[[#This Row],[Subscription Type]],"Basic", "10",,"Premium","10","Business","25","Enterprise","27")</f>
        <v>10</v>
      </c>
      <c r="P1106" s="3">
        <f xml:space="preserve"> IF(Sales[[#This Row],[Number of Users]]-Sales[[#This Row],[Licenses Bought]] &gt; 0,Sales[[#This Row],[Number of Users]]-Sales[[#This Row],[Licenses Bought]],0)</f>
        <v>2</v>
      </c>
      <c r="Q1106" s="3">
        <f>IF(Sales[[#This Row],[Sales Month]]=MAX(Sales[Sales Month]),Sales[[#This Row],[Upsell $ Per Non-Paying User]]*Sales[[#This Row],[Non-Paying Users]],0)</f>
        <v>0</v>
      </c>
      <c r="R1106" s="3" t="str" cm="1">
        <f t="array" ref="R1106" xml:space="preserve"> _xlfn.IFS(Sales[[#This Row],[Current Upsell $]]=0," ",Sales[[#This Row],[Current Upsell $]]&gt;=400,"high",Sales[[#This Row],[Current Upsell $]]&gt;=100,"medium",Sales[[#This Row],[Current Upsell $]]&lt;100,"low")</f>
        <v xml:space="preserve"> </v>
      </c>
      <c r="S1106" s="3" t="str">
        <f xml:space="preserve"> IF(Sales[[#This Row],[Current Upsell $]]&gt;0,_xlfn.CONCAT(Sales[[#This Row],[Subscription Type]],"  ",Sales[[#This Row],[Upsell Priority]],"  ",TEXT(Sales[[#This Row],[Current Upsell $]],"$#"))," ")</f>
        <v xml:space="preserve"> </v>
      </c>
      <c r="T1106" s="3"/>
      <c r="U1106" s="1"/>
    </row>
    <row r="1107" spans="1:21" x14ac:dyDescent="0.3">
      <c r="A1107">
        <v>100108</v>
      </c>
      <c r="B1107" t="s">
        <v>0</v>
      </c>
      <c r="D1107" s="1"/>
      <c r="E1107" s="1"/>
      <c r="F1107" s="3">
        <v>1</v>
      </c>
      <c r="G1107" s="3">
        <v>2</v>
      </c>
      <c r="H1107" s="1">
        <v>44044</v>
      </c>
      <c r="I1107" s="1">
        <v>44378</v>
      </c>
      <c r="J1107">
        <v>11</v>
      </c>
      <c r="K1107">
        <v>0</v>
      </c>
      <c r="L1107" s="1">
        <v>44075</v>
      </c>
      <c r="M1107" s="3">
        <f>IF(Sales[[#This Row],[Sales Amount]] = 0, 0,N1107 / F1107)</f>
        <v>10</v>
      </c>
      <c r="N1107" s="3">
        <v>10</v>
      </c>
      <c r="O1107" s="3" t="str" cm="1">
        <f t="array" ref="O1107" xml:space="preserve"> _xlfn.SWITCH(Sales[[#This Row],[Subscription Type]],"Basic", "10",,"Premium","10","Business","25","Enterprise","27")</f>
        <v>27</v>
      </c>
      <c r="P1107" s="3">
        <f xml:space="preserve"> IF(Sales[[#This Row],[Number of Users]]-Sales[[#This Row],[Licenses Bought]] &gt; 0,Sales[[#This Row],[Number of Users]]-Sales[[#This Row],[Licenses Bought]],0)</f>
        <v>1</v>
      </c>
      <c r="Q1107" s="3">
        <f>IF(Sales[[#This Row],[Sales Month]]=MAX(Sales[Sales Month]),Sales[[#This Row],[Upsell $ Per Non-Paying User]]*Sales[[#This Row],[Non-Paying Users]],0)</f>
        <v>0</v>
      </c>
      <c r="R1107" s="3" t="str" cm="1">
        <f t="array" ref="R1107" xml:space="preserve"> _xlfn.IFS(Sales[[#This Row],[Current Upsell $]]=0," ",Sales[[#This Row],[Current Upsell $]]&gt;=400,"high",Sales[[#This Row],[Current Upsell $]]&gt;=100,"medium",Sales[[#This Row],[Current Upsell $]]&lt;100,"low")</f>
        <v xml:space="preserve"> </v>
      </c>
      <c r="S1107" s="3" t="str">
        <f xml:space="preserve"> IF(Sales[[#This Row],[Current Upsell $]]&gt;0,_xlfn.CONCAT(Sales[[#This Row],[Subscription Type]],"  ",Sales[[#This Row],[Upsell Priority]],"  ",TEXT(Sales[[#This Row],[Current Upsell $]],"$#"))," ")</f>
        <v xml:space="preserve"> </v>
      </c>
      <c r="T1107" s="3"/>
      <c r="U1107" s="1"/>
    </row>
    <row r="1108" spans="1:21" x14ac:dyDescent="0.3">
      <c r="A1108">
        <v>100108</v>
      </c>
      <c r="B1108" t="s">
        <v>0</v>
      </c>
      <c r="D1108" s="1"/>
      <c r="E1108" s="1"/>
      <c r="F1108" s="3">
        <v>1</v>
      </c>
      <c r="G1108" s="3">
        <v>2</v>
      </c>
      <c r="H1108" s="1">
        <v>44044</v>
      </c>
      <c r="I1108" s="1">
        <v>44378</v>
      </c>
      <c r="J1108">
        <v>11</v>
      </c>
      <c r="K1108">
        <v>0</v>
      </c>
      <c r="L1108" s="1">
        <v>44105</v>
      </c>
      <c r="M1108" s="3">
        <f>IF(Sales[[#This Row],[Sales Amount]] = 0, 0,N1108 / F1108)</f>
        <v>10</v>
      </c>
      <c r="N1108" s="3">
        <v>10</v>
      </c>
      <c r="O1108" s="3" t="str" cm="1">
        <f t="array" ref="O1108" xml:space="preserve"> _xlfn.SWITCH(Sales[[#This Row],[Subscription Type]],"Basic", "10",,"Premium","10","Business","25","Enterprise","27")</f>
        <v>27</v>
      </c>
      <c r="P1108" s="3">
        <f xml:space="preserve"> IF(Sales[[#This Row],[Number of Users]]-Sales[[#This Row],[Licenses Bought]] &gt; 0,Sales[[#This Row],[Number of Users]]-Sales[[#This Row],[Licenses Bought]],0)</f>
        <v>1</v>
      </c>
      <c r="Q1108" s="3">
        <f>IF(Sales[[#This Row],[Sales Month]]=MAX(Sales[Sales Month]),Sales[[#This Row],[Upsell $ Per Non-Paying User]]*Sales[[#This Row],[Non-Paying Users]],0)</f>
        <v>0</v>
      </c>
      <c r="R1108" s="3" t="str" cm="1">
        <f t="array" ref="R1108" xml:space="preserve"> _xlfn.IFS(Sales[[#This Row],[Current Upsell $]]=0," ",Sales[[#This Row],[Current Upsell $]]&gt;=400,"high",Sales[[#This Row],[Current Upsell $]]&gt;=100,"medium",Sales[[#This Row],[Current Upsell $]]&lt;100,"low")</f>
        <v xml:space="preserve"> </v>
      </c>
      <c r="S1108" s="3" t="str">
        <f xml:space="preserve"> IF(Sales[[#This Row],[Current Upsell $]]&gt;0,_xlfn.CONCAT(Sales[[#This Row],[Subscription Type]],"  ",Sales[[#This Row],[Upsell Priority]],"  ",TEXT(Sales[[#This Row],[Current Upsell $]],"$#"))," ")</f>
        <v xml:space="preserve"> </v>
      </c>
      <c r="T1108" s="3"/>
      <c r="U1108" s="1"/>
    </row>
    <row r="1109" spans="1:21" x14ac:dyDescent="0.3">
      <c r="A1109">
        <v>100108</v>
      </c>
      <c r="B1109" t="s">
        <v>0</v>
      </c>
      <c r="D1109" s="1"/>
      <c r="E1109" s="1"/>
      <c r="F1109" s="3">
        <v>1</v>
      </c>
      <c r="G1109" s="3">
        <v>2</v>
      </c>
      <c r="H1109" s="1">
        <v>44044</v>
      </c>
      <c r="I1109" s="1">
        <v>44378</v>
      </c>
      <c r="J1109">
        <v>11</v>
      </c>
      <c r="K1109">
        <v>0</v>
      </c>
      <c r="L1109" s="1">
        <v>44136</v>
      </c>
      <c r="M1109" s="3">
        <f>IF(Sales[[#This Row],[Sales Amount]] = 0, 0,N1109 / F1109)</f>
        <v>10</v>
      </c>
      <c r="N1109" s="3">
        <v>10</v>
      </c>
      <c r="O1109" s="3" t="str" cm="1">
        <f t="array" ref="O1109" xml:space="preserve"> _xlfn.SWITCH(Sales[[#This Row],[Subscription Type]],"Basic", "10",,"Premium","10","Business","25","Enterprise","27")</f>
        <v>27</v>
      </c>
      <c r="P1109" s="3">
        <f xml:space="preserve"> IF(Sales[[#This Row],[Number of Users]]-Sales[[#This Row],[Licenses Bought]] &gt; 0,Sales[[#This Row],[Number of Users]]-Sales[[#This Row],[Licenses Bought]],0)</f>
        <v>1</v>
      </c>
      <c r="Q1109" s="3">
        <f>IF(Sales[[#This Row],[Sales Month]]=MAX(Sales[Sales Month]),Sales[[#This Row],[Upsell $ Per Non-Paying User]]*Sales[[#This Row],[Non-Paying Users]],0)</f>
        <v>0</v>
      </c>
      <c r="R1109" s="3" t="str" cm="1">
        <f t="array" ref="R1109" xml:space="preserve"> _xlfn.IFS(Sales[[#This Row],[Current Upsell $]]=0," ",Sales[[#This Row],[Current Upsell $]]&gt;=400,"high",Sales[[#This Row],[Current Upsell $]]&gt;=100,"medium",Sales[[#This Row],[Current Upsell $]]&lt;100,"low")</f>
        <v xml:space="preserve"> </v>
      </c>
      <c r="S1109" s="3" t="str">
        <f xml:space="preserve"> IF(Sales[[#This Row],[Current Upsell $]]&gt;0,_xlfn.CONCAT(Sales[[#This Row],[Subscription Type]],"  ",Sales[[#This Row],[Upsell Priority]],"  ",TEXT(Sales[[#This Row],[Current Upsell $]],"$#"))," ")</f>
        <v xml:space="preserve"> </v>
      </c>
      <c r="T1109" s="3"/>
      <c r="U1109" s="1"/>
    </row>
    <row r="1110" spans="1:21" x14ac:dyDescent="0.3">
      <c r="A1110">
        <v>100108</v>
      </c>
      <c r="B1110" t="s">
        <v>0</v>
      </c>
      <c r="D1110" s="1"/>
      <c r="E1110" s="1"/>
      <c r="F1110" s="3">
        <v>1</v>
      </c>
      <c r="G1110" s="3">
        <v>2</v>
      </c>
      <c r="H1110" s="1">
        <v>44044</v>
      </c>
      <c r="I1110" s="1">
        <v>44378</v>
      </c>
      <c r="J1110">
        <v>11</v>
      </c>
      <c r="K1110">
        <v>0</v>
      </c>
      <c r="L1110" s="1">
        <v>44166</v>
      </c>
      <c r="M1110" s="3">
        <f>IF(Sales[[#This Row],[Sales Amount]] = 0, 0,N1110 / F1110)</f>
        <v>10</v>
      </c>
      <c r="N1110" s="3">
        <v>10</v>
      </c>
      <c r="O1110" s="3" t="str" cm="1">
        <f t="array" ref="O1110" xml:space="preserve"> _xlfn.SWITCH(Sales[[#This Row],[Subscription Type]],"Basic", "10",,"Premium","10","Business","25","Enterprise","27")</f>
        <v>27</v>
      </c>
      <c r="P1110" s="3">
        <f xml:space="preserve"> IF(Sales[[#This Row],[Number of Users]]-Sales[[#This Row],[Licenses Bought]] &gt; 0,Sales[[#This Row],[Number of Users]]-Sales[[#This Row],[Licenses Bought]],0)</f>
        <v>1</v>
      </c>
      <c r="Q1110" s="3">
        <f>IF(Sales[[#This Row],[Sales Month]]=MAX(Sales[Sales Month]),Sales[[#This Row],[Upsell $ Per Non-Paying User]]*Sales[[#This Row],[Non-Paying Users]],0)</f>
        <v>0</v>
      </c>
      <c r="R1110" s="3" t="str" cm="1">
        <f t="array" ref="R1110" xml:space="preserve"> _xlfn.IFS(Sales[[#This Row],[Current Upsell $]]=0," ",Sales[[#This Row],[Current Upsell $]]&gt;=400,"high",Sales[[#This Row],[Current Upsell $]]&gt;=100,"medium",Sales[[#This Row],[Current Upsell $]]&lt;100,"low")</f>
        <v xml:space="preserve"> </v>
      </c>
      <c r="S1110" s="3" t="str">
        <f xml:space="preserve"> IF(Sales[[#This Row],[Current Upsell $]]&gt;0,_xlfn.CONCAT(Sales[[#This Row],[Subscription Type]],"  ",Sales[[#This Row],[Upsell Priority]],"  ",TEXT(Sales[[#This Row],[Current Upsell $]],"$#"))," ")</f>
        <v xml:space="preserve"> </v>
      </c>
      <c r="T1110" s="3"/>
      <c r="U1110" s="1"/>
    </row>
    <row r="1111" spans="1:21" x14ac:dyDescent="0.3">
      <c r="A1111">
        <v>100108</v>
      </c>
      <c r="B1111" t="s">
        <v>0</v>
      </c>
      <c r="D1111" s="1"/>
      <c r="E1111" s="1"/>
      <c r="F1111" s="3">
        <v>1</v>
      </c>
      <c r="G1111" s="3">
        <v>2</v>
      </c>
      <c r="H1111" s="1">
        <v>44044</v>
      </c>
      <c r="I1111" s="1">
        <v>44378</v>
      </c>
      <c r="J1111">
        <v>11</v>
      </c>
      <c r="K1111">
        <v>0</v>
      </c>
      <c r="L1111" s="1">
        <v>44197</v>
      </c>
      <c r="M1111" s="3">
        <f>IF(Sales[[#This Row],[Sales Amount]] = 0, 0,N1111 / F1111)</f>
        <v>10</v>
      </c>
      <c r="N1111" s="3">
        <v>10</v>
      </c>
      <c r="O1111" s="3" t="str" cm="1">
        <f t="array" ref="O1111" xml:space="preserve"> _xlfn.SWITCH(Sales[[#This Row],[Subscription Type]],"Basic", "10",,"Premium","10","Business","25","Enterprise","27")</f>
        <v>27</v>
      </c>
      <c r="P1111" s="3">
        <f xml:space="preserve"> IF(Sales[[#This Row],[Number of Users]]-Sales[[#This Row],[Licenses Bought]] &gt; 0,Sales[[#This Row],[Number of Users]]-Sales[[#This Row],[Licenses Bought]],0)</f>
        <v>1</v>
      </c>
      <c r="Q1111" s="3">
        <f>IF(Sales[[#This Row],[Sales Month]]=MAX(Sales[Sales Month]),Sales[[#This Row],[Upsell $ Per Non-Paying User]]*Sales[[#This Row],[Non-Paying Users]],0)</f>
        <v>0</v>
      </c>
      <c r="R1111" s="3" t="str" cm="1">
        <f t="array" ref="R1111" xml:space="preserve"> _xlfn.IFS(Sales[[#This Row],[Current Upsell $]]=0," ",Sales[[#This Row],[Current Upsell $]]&gt;=400,"high",Sales[[#This Row],[Current Upsell $]]&gt;=100,"medium",Sales[[#This Row],[Current Upsell $]]&lt;100,"low")</f>
        <v xml:space="preserve"> </v>
      </c>
      <c r="S1111" s="3" t="str">
        <f xml:space="preserve"> IF(Sales[[#This Row],[Current Upsell $]]&gt;0,_xlfn.CONCAT(Sales[[#This Row],[Subscription Type]],"  ",Sales[[#This Row],[Upsell Priority]],"  ",TEXT(Sales[[#This Row],[Current Upsell $]],"$#"))," ")</f>
        <v xml:space="preserve"> </v>
      </c>
      <c r="T1111" s="3"/>
      <c r="U1111" s="1"/>
    </row>
    <row r="1112" spans="1:21" x14ac:dyDescent="0.3">
      <c r="A1112">
        <v>100108</v>
      </c>
      <c r="B1112" t="s">
        <v>0</v>
      </c>
      <c r="D1112" s="1"/>
      <c r="E1112" s="1"/>
      <c r="F1112" s="3">
        <v>1</v>
      </c>
      <c r="G1112" s="3">
        <v>2</v>
      </c>
      <c r="H1112" s="1">
        <v>44044</v>
      </c>
      <c r="I1112" s="1">
        <v>44378</v>
      </c>
      <c r="J1112">
        <v>11</v>
      </c>
      <c r="K1112">
        <v>0</v>
      </c>
      <c r="L1112" s="1">
        <v>44228</v>
      </c>
      <c r="M1112" s="3">
        <f>IF(Sales[[#This Row],[Sales Amount]] = 0, 0,N1112 / F1112)</f>
        <v>10</v>
      </c>
      <c r="N1112" s="3">
        <v>10</v>
      </c>
      <c r="O1112" s="3" t="str" cm="1">
        <f t="array" ref="O1112" xml:space="preserve"> _xlfn.SWITCH(Sales[[#This Row],[Subscription Type]],"Basic", "10",,"Premium","10","Business","25","Enterprise","27")</f>
        <v>27</v>
      </c>
      <c r="P1112" s="3">
        <f xml:space="preserve"> IF(Sales[[#This Row],[Number of Users]]-Sales[[#This Row],[Licenses Bought]] &gt; 0,Sales[[#This Row],[Number of Users]]-Sales[[#This Row],[Licenses Bought]],0)</f>
        <v>1</v>
      </c>
      <c r="Q1112" s="3">
        <f>IF(Sales[[#This Row],[Sales Month]]=MAX(Sales[Sales Month]),Sales[[#This Row],[Upsell $ Per Non-Paying User]]*Sales[[#This Row],[Non-Paying Users]],0)</f>
        <v>0</v>
      </c>
      <c r="R1112" s="3" t="str" cm="1">
        <f t="array" ref="R1112" xml:space="preserve"> _xlfn.IFS(Sales[[#This Row],[Current Upsell $]]=0," ",Sales[[#This Row],[Current Upsell $]]&gt;=400,"high",Sales[[#This Row],[Current Upsell $]]&gt;=100,"medium",Sales[[#This Row],[Current Upsell $]]&lt;100,"low")</f>
        <v xml:space="preserve"> </v>
      </c>
      <c r="S1112" s="3" t="str">
        <f xml:space="preserve"> IF(Sales[[#This Row],[Current Upsell $]]&gt;0,_xlfn.CONCAT(Sales[[#This Row],[Subscription Type]],"  ",Sales[[#This Row],[Upsell Priority]],"  ",TEXT(Sales[[#This Row],[Current Upsell $]],"$#"))," ")</f>
        <v xml:space="preserve"> </v>
      </c>
      <c r="T1112" s="3"/>
      <c r="U1112" s="1"/>
    </row>
    <row r="1113" spans="1:21" x14ac:dyDescent="0.3">
      <c r="A1113">
        <v>100108</v>
      </c>
      <c r="B1113" t="s">
        <v>0</v>
      </c>
      <c r="D1113" s="1"/>
      <c r="E1113" s="1"/>
      <c r="F1113" s="3">
        <v>1</v>
      </c>
      <c r="G1113" s="3">
        <v>2</v>
      </c>
      <c r="H1113" s="1">
        <v>44044</v>
      </c>
      <c r="I1113" s="1">
        <v>44378</v>
      </c>
      <c r="J1113">
        <v>11</v>
      </c>
      <c r="K1113">
        <v>0</v>
      </c>
      <c r="L1113" s="1">
        <v>44256</v>
      </c>
      <c r="M1113" s="3">
        <f>IF(Sales[[#This Row],[Sales Amount]] = 0, 0,N1113 / F1113)</f>
        <v>10</v>
      </c>
      <c r="N1113" s="3">
        <v>10</v>
      </c>
      <c r="O1113" s="3" t="str" cm="1">
        <f t="array" ref="O1113" xml:space="preserve"> _xlfn.SWITCH(Sales[[#This Row],[Subscription Type]],"Basic", "10",,"Premium","10","Business","25","Enterprise","27")</f>
        <v>27</v>
      </c>
      <c r="P1113" s="3">
        <f xml:space="preserve"> IF(Sales[[#This Row],[Number of Users]]-Sales[[#This Row],[Licenses Bought]] &gt; 0,Sales[[#This Row],[Number of Users]]-Sales[[#This Row],[Licenses Bought]],0)</f>
        <v>1</v>
      </c>
      <c r="Q1113" s="3">
        <f>IF(Sales[[#This Row],[Sales Month]]=MAX(Sales[Sales Month]),Sales[[#This Row],[Upsell $ Per Non-Paying User]]*Sales[[#This Row],[Non-Paying Users]],0)</f>
        <v>0</v>
      </c>
      <c r="R1113" s="3" t="str" cm="1">
        <f t="array" ref="R1113" xml:space="preserve"> _xlfn.IFS(Sales[[#This Row],[Current Upsell $]]=0," ",Sales[[#This Row],[Current Upsell $]]&gt;=400,"high",Sales[[#This Row],[Current Upsell $]]&gt;=100,"medium",Sales[[#This Row],[Current Upsell $]]&lt;100,"low")</f>
        <v xml:space="preserve"> </v>
      </c>
      <c r="S1113" s="3" t="str">
        <f xml:space="preserve"> IF(Sales[[#This Row],[Current Upsell $]]&gt;0,_xlfn.CONCAT(Sales[[#This Row],[Subscription Type]],"  ",Sales[[#This Row],[Upsell Priority]],"  ",TEXT(Sales[[#This Row],[Current Upsell $]],"$#"))," ")</f>
        <v xml:space="preserve"> </v>
      </c>
      <c r="T1113" s="3"/>
      <c r="U1113" s="1"/>
    </row>
    <row r="1114" spans="1:21" x14ac:dyDescent="0.3">
      <c r="A1114">
        <v>100108</v>
      </c>
      <c r="B1114" t="s">
        <v>0</v>
      </c>
      <c r="D1114" s="1"/>
      <c r="E1114" s="1"/>
      <c r="F1114" s="3">
        <v>1</v>
      </c>
      <c r="G1114" s="3">
        <v>2</v>
      </c>
      <c r="H1114" s="1">
        <v>44044</v>
      </c>
      <c r="I1114" s="1">
        <v>44378</v>
      </c>
      <c r="J1114">
        <v>11</v>
      </c>
      <c r="K1114">
        <v>0</v>
      </c>
      <c r="L1114" s="1">
        <v>44287</v>
      </c>
      <c r="M1114" s="3">
        <f>IF(Sales[[#This Row],[Sales Amount]] = 0, 0,N1114 / F1114)</f>
        <v>10</v>
      </c>
      <c r="N1114" s="3">
        <v>10</v>
      </c>
      <c r="O1114" s="3" t="str" cm="1">
        <f t="array" ref="O1114" xml:space="preserve"> _xlfn.SWITCH(Sales[[#This Row],[Subscription Type]],"Basic", "10",,"Premium","10","Business","25","Enterprise","27")</f>
        <v>27</v>
      </c>
      <c r="P1114" s="3">
        <f xml:space="preserve"> IF(Sales[[#This Row],[Number of Users]]-Sales[[#This Row],[Licenses Bought]] &gt; 0,Sales[[#This Row],[Number of Users]]-Sales[[#This Row],[Licenses Bought]],0)</f>
        <v>1</v>
      </c>
      <c r="Q1114" s="3">
        <f>IF(Sales[[#This Row],[Sales Month]]=MAX(Sales[Sales Month]),Sales[[#This Row],[Upsell $ Per Non-Paying User]]*Sales[[#This Row],[Non-Paying Users]],0)</f>
        <v>0</v>
      </c>
      <c r="R1114" s="3" t="str" cm="1">
        <f t="array" ref="R1114" xml:space="preserve"> _xlfn.IFS(Sales[[#This Row],[Current Upsell $]]=0," ",Sales[[#This Row],[Current Upsell $]]&gt;=400,"high",Sales[[#This Row],[Current Upsell $]]&gt;=100,"medium",Sales[[#This Row],[Current Upsell $]]&lt;100,"low")</f>
        <v xml:space="preserve"> </v>
      </c>
      <c r="S1114" s="3" t="str">
        <f xml:space="preserve"> IF(Sales[[#This Row],[Current Upsell $]]&gt;0,_xlfn.CONCAT(Sales[[#This Row],[Subscription Type]],"  ",Sales[[#This Row],[Upsell Priority]],"  ",TEXT(Sales[[#This Row],[Current Upsell $]],"$#"))," ")</f>
        <v xml:space="preserve"> </v>
      </c>
      <c r="T1114" s="3"/>
      <c r="U1114" s="1"/>
    </row>
    <row r="1115" spans="1:21" x14ac:dyDescent="0.3">
      <c r="A1115">
        <v>100108</v>
      </c>
      <c r="B1115" t="s">
        <v>0</v>
      </c>
      <c r="D1115" s="1"/>
      <c r="E1115" s="1"/>
      <c r="F1115" s="3">
        <v>1</v>
      </c>
      <c r="G1115" s="3">
        <v>2</v>
      </c>
      <c r="H1115" s="1">
        <v>44044</v>
      </c>
      <c r="I1115" s="1">
        <v>44378</v>
      </c>
      <c r="J1115">
        <v>11</v>
      </c>
      <c r="K1115">
        <v>0</v>
      </c>
      <c r="L1115" s="1">
        <v>44317</v>
      </c>
      <c r="M1115" s="3">
        <f>IF(Sales[[#This Row],[Sales Amount]] = 0, 0,N1115 / F1115)</f>
        <v>10</v>
      </c>
      <c r="N1115" s="3">
        <v>10</v>
      </c>
      <c r="O1115" s="3" t="str" cm="1">
        <f t="array" ref="O1115" xml:space="preserve"> _xlfn.SWITCH(Sales[[#This Row],[Subscription Type]],"Basic", "10",,"Premium","10","Business","25","Enterprise","27")</f>
        <v>27</v>
      </c>
      <c r="P1115" s="3">
        <f xml:space="preserve"> IF(Sales[[#This Row],[Number of Users]]-Sales[[#This Row],[Licenses Bought]] &gt; 0,Sales[[#This Row],[Number of Users]]-Sales[[#This Row],[Licenses Bought]],0)</f>
        <v>1</v>
      </c>
      <c r="Q1115" s="3">
        <f>IF(Sales[[#This Row],[Sales Month]]=MAX(Sales[Sales Month]),Sales[[#This Row],[Upsell $ Per Non-Paying User]]*Sales[[#This Row],[Non-Paying Users]],0)</f>
        <v>0</v>
      </c>
      <c r="R1115" s="3" t="str" cm="1">
        <f t="array" ref="R1115" xml:space="preserve"> _xlfn.IFS(Sales[[#This Row],[Current Upsell $]]=0," ",Sales[[#This Row],[Current Upsell $]]&gt;=400,"high",Sales[[#This Row],[Current Upsell $]]&gt;=100,"medium",Sales[[#This Row],[Current Upsell $]]&lt;100,"low")</f>
        <v xml:space="preserve"> </v>
      </c>
      <c r="S1115" s="3" t="str">
        <f xml:space="preserve"> IF(Sales[[#This Row],[Current Upsell $]]&gt;0,_xlfn.CONCAT(Sales[[#This Row],[Subscription Type]],"  ",Sales[[#This Row],[Upsell Priority]],"  ",TEXT(Sales[[#This Row],[Current Upsell $]],"$#"))," ")</f>
        <v xml:space="preserve"> </v>
      </c>
      <c r="T1115" s="3"/>
      <c r="U1115" s="1"/>
    </row>
    <row r="1116" spans="1:21" x14ac:dyDescent="0.3">
      <c r="A1116">
        <v>100108</v>
      </c>
      <c r="B1116" t="s">
        <v>0</v>
      </c>
      <c r="D1116" s="1"/>
      <c r="E1116" s="1"/>
      <c r="F1116" s="3">
        <v>1</v>
      </c>
      <c r="G1116" s="3">
        <v>2</v>
      </c>
      <c r="H1116" s="1">
        <v>44044</v>
      </c>
      <c r="I1116" s="1">
        <v>44378</v>
      </c>
      <c r="J1116">
        <v>11</v>
      </c>
      <c r="K1116">
        <v>0</v>
      </c>
      <c r="L1116" s="1">
        <v>44348</v>
      </c>
      <c r="M1116" s="3">
        <f>IF(Sales[[#This Row],[Sales Amount]] = 0, 0,N1116 / F1116)</f>
        <v>10</v>
      </c>
      <c r="N1116" s="3">
        <v>10</v>
      </c>
      <c r="O1116" s="3" t="str" cm="1">
        <f t="array" ref="O1116" xml:space="preserve"> _xlfn.SWITCH(Sales[[#This Row],[Subscription Type]],"Basic", "10",,"Premium","10","Business","25","Enterprise","27")</f>
        <v>27</v>
      </c>
      <c r="P1116" s="3">
        <f xml:space="preserve"> IF(Sales[[#This Row],[Number of Users]]-Sales[[#This Row],[Licenses Bought]] &gt; 0,Sales[[#This Row],[Number of Users]]-Sales[[#This Row],[Licenses Bought]],0)</f>
        <v>1</v>
      </c>
      <c r="Q1116" s="3">
        <f>IF(Sales[[#This Row],[Sales Month]]=MAX(Sales[Sales Month]),Sales[[#This Row],[Upsell $ Per Non-Paying User]]*Sales[[#This Row],[Non-Paying Users]],0)</f>
        <v>27</v>
      </c>
      <c r="R1116" s="3" t="str" cm="1">
        <f t="array" ref="R1116" xml:space="preserve"> _xlfn.IFS(Sales[[#This Row],[Current Upsell $]]=0," ",Sales[[#This Row],[Current Upsell $]]&gt;=400,"high",Sales[[#This Row],[Current Upsell $]]&gt;=100,"medium",Sales[[#This Row],[Current Upsell $]]&lt;100,"low")</f>
        <v>low</v>
      </c>
      <c r="S1116" s="3" t="str">
        <f xml:space="preserve"> IF(Sales[[#This Row],[Current Upsell $]]&gt;0,_xlfn.CONCAT(Sales[[#This Row],[Subscription Type]],"  ",Sales[[#This Row],[Upsell Priority]],"  ",TEXT(Sales[[#This Row],[Current Upsell $]],"$#"))," ")</f>
        <v>Premium  low  $27</v>
      </c>
      <c r="T1116" s="3"/>
      <c r="U1116" s="1"/>
    </row>
    <row r="1117" spans="1:21" x14ac:dyDescent="0.3">
      <c r="A1117">
        <v>100109</v>
      </c>
      <c r="B1117" t="s">
        <v>3</v>
      </c>
      <c r="D1117" s="1"/>
      <c r="E1117" s="1"/>
      <c r="F1117" s="3">
        <v>0</v>
      </c>
      <c r="G1117" s="3">
        <v>2</v>
      </c>
      <c r="H1117" s="1">
        <v>44044</v>
      </c>
      <c r="I1117" s="1">
        <v>44378</v>
      </c>
      <c r="J1117">
        <v>11</v>
      </c>
      <c r="K1117">
        <v>0</v>
      </c>
      <c r="L1117" s="1">
        <v>44044</v>
      </c>
      <c r="M1117" s="3">
        <f>IF(Sales[[#This Row],[Sales Amount]] = 0, 0,N1117 / F1117)</f>
        <v>0</v>
      </c>
      <c r="N1117" s="3">
        <v>0</v>
      </c>
      <c r="O1117" s="3" t="str" cm="1">
        <f t="array" ref="O1117" xml:space="preserve"> _xlfn.SWITCH(Sales[[#This Row],[Subscription Type]],"Basic", "10",,"Premium","10","Business","25","Enterprise","27")</f>
        <v>10</v>
      </c>
      <c r="P1117" s="3">
        <f xml:space="preserve"> IF(Sales[[#This Row],[Number of Users]]-Sales[[#This Row],[Licenses Bought]] &gt; 0,Sales[[#This Row],[Number of Users]]-Sales[[#This Row],[Licenses Bought]],0)</f>
        <v>2</v>
      </c>
      <c r="Q1117" s="3">
        <f>IF(Sales[[#This Row],[Sales Month]]=MAX(Sales[Sales Month]),Sales[[#This Row],[Upsell $ Per Non-Paying User]]*Sales[[#This Row],[Non-Paying Users]],0)</f>
        <v>0</v>
      </c>
      <c r="R1117" s="3" t="str" cm="1">
        <f t="array" ref="R1117" xml:space="preserve"> _xlfn.IFS(Sales[[#This Row],[Current Upsell $]]=0," ",Sales[[#This Row],[Current Upsell $]]&gt;=400,"high",Sales[[#This Row],[Current Upsell $]]&gt;=100,"medium",Sales[[#This Row],[Current Upsell $]]&lt;100,"low")</f>
        <v xml:space="preserve"> </v>
      </c>
      <c r="S1117" s="3" t="str">
        <f xml:space="preserve"> IF(Sales[[#This Row],[Current Upsell $]]&gt;0,_xlfn.CONCAT(Sales[[#This Row],[Subscription Type]],"  ",Sales[[#This Row],[Upsell Priority]],"  ",TEXT(Sales[[#This Row],[Current Upsell $]],"$#"))," ")</f>
        <v xml:space="preserve"> </v>
      </c>
      <c r="T1117" s="3"/>
      <c r="U1117" s="1"/>
    </row>
    <row r="1118" spans="1:21" x14ac:dyDescent="0.3">
      <c r="A1118">
        <v>100109</v>
      </c>
      <c r="B1118" t="s">
        <v>0</v>
      </c>
      <c r="D1118" s="1"/>
      <c r="E1118" s="1"/>
      <c r="F1118" s="3">
        <v>1</v>
      </c>
      <c r="G1118" s="3">
        <v>2</v>
      </c>
      <c r="H1118" s="1">
        <v>44044</v>
      </c>
      <c r="I1118" s="1">
        <v>44378</v>
      </c>
      <c r="J1118">
        <v>11</v>
      </c>
      <c r="K1118">
        <v>0</v>
      </c>
      <c r="L1118" s="1">
        <v>44075</v>
      </c>
      <c r="M1118" s="3">
        <f>IF(Sales[[#This Row],[Sales Amount]] = 0, 0,N1118 / F1118)</f>
        <v>10</v>
      </c>
      <c r="N1118" s="3">
        <v>10</v>
      </c>
      <c r="O1118" s="3" t="str" cm="1">
        <f t="array" ref="O1118" xml:space="preserve"> _xlfn.SWITCH(Sales[[#This Row],[Subscription Type]],"Basic", "10",,"Premium","10","Business","25","Enterprise","27")</f>
        <v>27</v>
      </c>
      <c r="P1118" s="3">
        <f xml:space="preserve"> IF(Sales[[#This Row],[Number of Users]]-Sales[[#This Row],[Licenses Bought]] &gt; 0,Sales[[#This Row],[Number of Users]]-Sales[[#This Row],[Licenses Bought]],0)</f>
        <v>1</v>
      </c>
      <c r="Q1118" s="3">
        <f>IF(Sales[[#This Row],[Sales Month]]=MAX(Sales[Sales Month]),Sales[[#This Row],[Upsell $ Per Non-Paying User]]*Sales[[#This Row],[Non-Paying Users]],0)</f>
        <v>0</v>
      </c>
      <c r="R1118" s="3" t="str" cm="1">
        <f t="array" ref="R1118" xml:space="preserve"> _xlfn.IFS(Sales[[#This Row],[Current Upsell $]]=0," ",Sales[[#This Row],[Current Upsell $]]&gt;=400,"high",Sales[[#This Row],[Current Upsell $]]&gt;=100,"medium",Sales[[#This Row],[Current Upsell $]]&lt;100,"low")</f>
        <v xml:space="preserve"> </v>
      </c>
      <c r="S1118" s="3" t="str">
        <f xml:space="preserve"> IF(Sales[[#This Row],[Current Upsell $]]&gt;0,_xlfn.CONCAT(Sales[[#This Row],[Subscription Type]],"  ",Sales[[#This Row],[Upsell Priority]],"  ",TEXT(Sales[[#This Row],[Current Upsell $]],"$#"))," ")</f>
        <v xml:space="preserve"> </v>
      </c>
      <c r="T1118" s="3"/>
      <c r="U1118" s="1"/>
    </row>
    <row r="1119" spans="1:21" x14ac:dyDescent="0.3">
      <c r="A1119">
        <v>100109</v>
      </c>
      <c r="B1119" t="s">
        <v>0</v>
      </c>
      <c r="D1119" s="1"/>
      <c r="E1119" s="1"/>
      <c r="F1119" s="3">
        <v>1</v>
      </c>
      <c r="G1119" s="3">
        <v>2</v>
      </c>
      <c r="H1119" s="1">
        <v>44044</v>
      </c>
      <c r="I1119" s="1">
        <v>44378</v>
      </c>
      <c r="J1119">
        <v>11</v>
      </c>
      <c r="K1119">
        <v>0</v>
      </c>
      <c r="L1119" s="1">
        <v>44105</v>
      </c>
      <c r="M1119" s="3">
        <f>IF(Sales[[#This Row],[Sales Amount]] = 0, 0,N1119 / F1119)</f>
        <v>10</v>
      </c>
      <c r="N1119" s="3">
        <v>10</v>
      </c>
      <c r="O1119" s="3" t="str" cm="1">
        <f t="array" ref="O1119" xml:space="preserve"> _xlfn.SWITCH(Sales[[#This Row],[Subscription Type]],"Basic", "10",,"Premium","10","Business","25","Enterprise","27")</f>
        <v>27</v>
      </c>
      <c r="P1119" s="3">
        <f xml:space="preserve"> IF(Sales[[#This Row],[Number of Users]]-Sales[[#This Row],[Licenses Bought]] &gt; 0,Sales[[#This Row],[Number of Users]]-Sales[[#This Row],[Licenses Bought]],0)</f>
        <v>1</v>
      </c>
      <c r="Q1119" s="3">
        <f>IF(Sales[[#This Row],[Sales Month]]=MAX(Sales[Sales Month]),Sales[[#This Row],[Upsell $ Per Non-Paying User]]*Sales[[#This Row],[Non-Paying Users]],0)</f>
        <v>0</v>
      </c>
      <c r="R1119" s="3" t="str" cm="1">
        <f t="array" ref="R1119" xml:space="preserve"> _xlfn.IFS(Sales[[#This Row],[Current Upsell $]]=0," ",Sales[[#This Row],[Current Upsell $]]&gt;=400,"high",Sales[[#This Row],[Current Upsell $]]&gt;=100,"medium",Sales[[#This Row],[Current Upsell $]]&lt;100,"low")</f>
        <v xml:space="preserve"> </v>
      </c>
      <c r="S1119" s="3" t="str">
        <f xml:space="preserve"> IF(Sales[[#This Row],[Current Upsell $]]&gt;0,_xlfn.CONCAT(Sales[[#This Row],[Subscription Type]],"  ",Sales[[#This Row],[Upsell Priority]],"  ",TEXT(Sales[[#This Row],[Current Upsell $]],"$#"))," ")</f>
        <v xml:space="preserve"> </v>
      </c>
      <c r="T1119" s="3"/>
      <c r="U1119" s="1"/>
    </row>
    <row r="1120" spans="1:21" x14ac:dyDescent="0.3">
      <c r="A1120">
        <v>100109</v>
      </c>
      <c r="B1120" t="s">
        <v>0</v>
      </c>
      <c r="D1120" s="1"/>
      <c r="E1120" s="1"/>
      <c r="F1120" s="3">
        <v>1</v>
      </c>
      <c r="G1120" s="3">
        <v>2</v>
      </c>
      <c r="H1120" s="1">
        <v>44044</v>
      </c>
      <c r="I1120" s="1">
        <v>44378</v>
      </c>
      <c r="J1120">
        <v>11</v>
      </c>
      <c r="K1120">
        <v>0</v>
      </c>
      <c r="L1120" s="1">
        <v>44136</v>
      </c>
      <c r="M1120" s="3">
        <f>IF(Sales[[#This Row],[Sales Amount]] = 0, 0,N1120 / F1120)</f>
        <v>10</v>
      </c>
      <c r="N1120" s="3">
        <v>10</v>
      </c>
      <c r="O1120" s="3" t="str" cm="1">
        <f t="array" ref="O1120" xml:space="preserve"> _xlfn.SWITCH(Sales[[#This Row],[Subscription Type]],"Basic", "10",,"Premium","10","Business","25","Enterprise","27")</f>
        <v>27</v>
      </c>
      <c r="P1120" s="3">
        <f xml:space="preserve"> IF(Sales[[#This Row],[Number of Users]]-Sales[[#This Row],[Licenses Bought]] &gt; 0,Sales[[#This Row],[Number of Users]]-Sales[[#This Row],[Licenses Bought]],0)</f>
        <v>1</v>
      </c>
      <c r="Q1120" s="3">
        <f>IF(Sales[[#This Row],[Sales Month]]=MAX(Sales[Sales Month]),Sales[[#This Row],[Upsell $ Per Non-Paying User]]*Sales[[#This Row],[Non-Paying Users]],0)</f>
        <v>0</v>
      </c>
      <c r="R1120" s="3" t="str" cm="1">
        <f t="array" ref="R1120" xml:space="preserve"> _xlfn.IFS(Sales[[#This Row],[Current Upsell $]]=0," ",Sales[[#This Row],[Current Upsell $]]&gt;=400,"high",Sales[[#This Row],[Current Upsell $]]&gt;=100,"medium",Sales[[#This Row],[Current Upsell $]]&lt;100,"low")</f>
        <v xml:space="preserve"> </v>
      </c>
      <c r="S1120" s="3" t="str">
        <f xml:space="preserve"> IF(Sales[[#This Row],[Current Upsell $]]&gt;0,_xlfn.CONCAT(Sales[[#This Row],[Subscription Type]],"  ",Sales[[#This Row],[Upsell Priority]],"  ",TEXT(Sales[[#This Row],[Current Upsell $]],"$#"))," ")</f>
        <v xml:space="preserve"> </v>
      </c>
      <c r="T1120" s="3"/>
      <c r="U1120" s="1"/>
    </row>
    <row r="1121" spans="1:21" x14ac:dyDescent="0.3">
      <c r="A1121">
        <v>100109</v>
      </c>
      <c r="B1121" t="s">
        <v>0</v>
      </c>
      <c r="D1121" s="1"/>
      <c r="E1121" s="1"/>
      <c r="F1121" s="3">
        <v>1</v>
      </c>
      <c r="G1121" s="3">
        <v>2</v>
      </c>
      <c r="H1121" s="1">
        <v>44044</v>
      </c>
      <c r="I1121" s="1">
        <v>44378</v>
      </c>
      <c r="J1121">
        <v>11</v>
      </c>
      <c r="K1121">
        <v>0</v>
      </c>
      <c r="L1121" s="1">
        <v>44166</v>
      </c>
      <c r="M1121" s="3">
        <f>IF(Sales[[#This Row],[Sales Amount]] = 0, 0,N1121 / F1121)</f>
        <v>10</v>
      </c>
      <c r="N1121" s="3">
        <v>10</v>
      </c>
      <c r="O1121" s="3" t="str" cm="1">
        <f t="array" ref="O1121" xml:space="preserve"> _xlfn.SWITCH(Sales[[#This Row],[Subscription Type]],"Basic", "10",,"Premium","10","Business","25","Enterprise","27")</f>
        <v>27</v>
      </c>
      <c r="P1121" s="3">
        <f xml:space="preserve"> IF(Sales[[#This Row],[Number of Users]]-Sales[[#This Row],[Licenses Bought]] &gt; 0,Sales[[#This Row],[Number of Users]]-Sales[[#This Row],[Licenses Bought]],0)</f>
        <v>1</v>
      </c>
      <c r="Q1121" s="3">
        <f>IF(Sales[[#This Row],[Sales Month]]=MAX(Sales[Sales Month]),Sales[[#This Row],[Upsell $ Per Non-Paying User]]*Sales[[#This Row],[Non-Paying Users]],0)</f>
        <v>0</v>
      </c>
      <c r="R1121" s="3" t="str" cm="1">
        <f t="array" ref="R1121" xml:space="preserve"> _xlfn.IFS(Sales[[#This Row],[Current Upsell $]]=0," ",Sales[[#This Row],[Current Upsell $]]&gt;=400,"high",Sales[[#This Row],[Current Upsell $]]&gt;=100,"medium",Sales[[#This Row],[Current Upsell $]]&lt;100,"low")</f>
        <v xml:space="preserve"> </v>
      </c>
      <c r="S1121" s="3" t="str">
        <f xml:space="preserve"> IF(Sales[[#This Row],[Current Upsell $]]&gt;0,_xlfn.CONCAT(Sales[[#This Row],[Subscription Type]],"  ",Sales[[#This Row],[Upsell Priority]],"  ",TEXT(Sales[[#This Row],[Current Upsell $]],"$#"))," ")</f>
        <v xml:space="preserve"> </v>
      </c>
      <c r="T1121" s="3"/>
      <c r="U1121" s="1"/>
    </row>
    <row r="1122" spans="1:21" x14ac:dyDescent="0.3">
      <c r="A1122">
        <v>100109</v>
      </c>
      <c r="B1122" t="s">
        <v>0</v>
      </c>
      <c r="D1122" s="1"/>
      <c r="E1122" s="1"/>
      <c r="F1122" s="3">
        <v>1</v>
      </c>
      <c r="G1122" s="3">
        <v>2</v>
      </c>
      <c r="H1122" s="1">
        <v>44044</v>
      </c>
      <c r="I1122" s="1">
        <v>44378</v>
      </c>
      <c r="J1122">
        <v>11</v>
      </c>
      <c r="K1122">
        <v>0</v>
      </c>
      <c r="L1122" s="1">
        <v>44197</v>
      </c>
      <c r="M1122" s="3">
        <f>IF(Sales[[#This Row],[Sales Amount]] = 0, 0,N1122 / F1122)</f>
        <v>10</v>
      </c>
      <c r="N1122" s="3">
        <v>10</v>
      </c>
      <c r="O1122" s="3" t="str" cm="1">
        <f t="array" ref="O1122" xml:space="preserve"> _xlfn.SWITCH(Sales[[#This Row],[Subscription Type]],"Basic", "10",,"Premium","10","Business","25","Enterprise","27")</f>
        <v>27</v>
      </c>
      <c r="P1122" s="3">
        <f xml:space="preserve"> IF(Sales[[#This Row],[Number of Users]]-Sales[[#This Row],[Licenses Bought]] &gt; 0,Sales[[#This Row],[Number of Users]]-Sales[[#This Row],[Licenses Bought]],0)</f>
        <v>1</v>
      </c>
      <c r="Q1122" s="3">
        <f>IF(Sales[[#This Row],[Sales Month]]=MAX(Sales[Sales Month]),Sales[[#This Row],[Upsell $ Per Non-Paying User]]*Sales[[#This Row],[Non-Paying Users]],0)</f>
        <v>0</v>
      </c>
      <c r="R1122" s="3" t="str" cm="1">
        <f t="array" ref="R1122" xml:space="preserve"> _xlfn.IFS(Sales[[#This Row],[Current Upsell $]]=0," ",Sales[[#This Row],[Current Upsell $]]&gt;=400,"high",Sales[[#This Row],[Current Upsell $]]&gt;=100,"medium",Sales[[#This Row],[Current Upsell $]]&lt;100,"low")</f>
        <v xml:space="preserve"> </v>
      </c>
      <c r="S1122" s="3" t="str">
        <f xml:space="preserve"> IF(Sales[[#This Row],[Current Upsell $]]&gt;0,_xlfn.CONCAT(Sales[[#This Row],[Subscription Type]],"  ",Sales[[#This Row],[Upsell Priority]],"  ",TEXT(Sales[[#This Row],[Current Upsell $]],"$#"))," ")</f>
        <v xml:space="preserve"> </v>
      </c>
      <c r="T1122" s="3"/>
      <c r="U1122" s="1"/>
    </row>
    <row r="1123" spans="1:21" x14ac:dyDescent="0.3">
      <c r="A1123">
        <v>100109</v>
      </c>
      <c r="B1123" t="s">
        <v>0</v>
      </c>
      <c r="D1123" s="1"/>
      <c r="E1123" s="1"/>
      <c r="F1123" s="3">
        <v>1</v>
      </c>
      <c r="G1123" s="3">
        <v>1</v>
      </c>
      <c r="H1123" s="1">
        <v>44044</v>
      </c>
      <c r="I1123" s="1">
        <v>44378</v>
      </c>
      <c r="J1123">
        <v>11</v>
      </c>
      <c r="K1123">
        <v>0</v>
      </c>
      <c r="L1123" s="1">
        <v>44228</v>
      </c>
      <c r="M1123" s="3">
        <f>IF(Sales[[#This Row],[Sales Amount]] = 0, 0,N1123 / F1123)</f>
        <v>10</v>
      </c>
      <c r="N1123" s="3">
        <v>10</v>
      </c>
      <c r="O1123" s="3" t="str" cm="1">
        <f t="array" ref="O1123" xml:space="preserve"> _xlfn.SWITCH(Sales[[#This Row],[Subscription Type]],"Basic", "10",,"Premium","10","Business","25","Enterprise","27")</f>
        <v>27</v>
      </c>
      <c r="P1123" s="3">
        <f xml:space="preserve"> IF(Sales[[#This Row],[Number of Users]]-Sales[[#This Row],[Licenses Bought]] &gt; 0,Sales[[#This Row],[Number of Users]]-Sales[[#This Row],[Licenses Bought]],0)</f>
        <v>0</v>
      </c>
      <c r="Q1123" s="3">
        <f>IF(Sales[[#This Row],[Sales Month]]=MAX(Sales[Sales Month]),Sales[[#This Row],[Upsell $ Per Non-Paying User]]*Sales[[#This Row],[Non-Paying Users]],0)</f>
        <v>0</v>
      </c>
      <c r="R1123" s="3" t="str" cm="1">
        <f t="array" ref="R1123" xml:space="preserve"> _xlfn.IFS(Sales[[#This Row],[Current Upsell $]]=0," ",Sales[[#This Row],[Current Upsell $]]&gt;=400,"high",Sales[[#This Row],[Current Upsell $]]&gt;=100,"medium",Sales[[#This Row],[Current Upsell $]]&lt;100,"low")</f>
        <v xml:space="preserve"> </v>
      </c>
      <c r="S1123" s="3" t="str">
        <f xml:space="preserve"> IF(Sales[[#This Row],[Current Upsell $]]&gt;0,_xlfn.CONCAT(Sales[[#This Row],[Subscription Type]],"  ",Sales[[#This Row],[Upsell Priority]],"  ",TEXT(Sales[[#This Row],[Current Upsell $]],"$#"))," ")</f>
        <v xml:space="preserve"> </v>
      </c>
      <c r="T1123" s="3"/>
      <c r="U1123" s="1"/>
    </row>
    <row r="1124" spans="1:21" x14ac:dyDescent="0.3">
      <c r="A1124">
        <v>100109</v>
      </c>
      <c r="B1124" t="s">
        <v>0</v>
      </c>
      <c r="D1124" s="1"/>
      <c r="E1124" s="1"/>
      <c r="F1124" s="3">
        <v>1</v>
      </c>
      <c r="G1124" s="3">
        <v>2</v>
      </c>
      <c r="H1124" s="1">
        <v>44044</v>
      </c>
      <c r="I1124" s="1">
        <v>44378</v>
      </c>
      <c r="J1124">
        <v>11</v>
      </c>
      <c r="K1124">
        <v>0</v>
      </c>
      <c r="L1124" s="1">
        <v>44256</v>
      </c>
      <c r="M1124" s="3">
        <f>IF(Sales[[#This Row],[Sales Amount]] = 0, 0,N1124 / F1124)</f>
        <v>10</v>
      </c>
      <c r="N1124" s="3">
        <v>10</v>
      </c>
      <c r="O1124" s="3" t="str" cm="1">
        <f t="array" ref="O1124" xml:space="preserve"> _xlfn.SWITCH(Sales[[#This Row],[Subscription Type]],"Basic", "10",,"Premium","10","Business","25","Enterprise","27")</f>
        <v>27</v>
      </c>
      <c r="P1124" s="3">
        <f xml:space="preserve"> IF(Sales[[#This Row],[Number of Users]]-Sales[[#This Row],[Licenses Bought]] &gt; 0,Sales[[#This Row],[Number of Users]]-Sales[[#This Row],[Licenses Bought]],0)</f>
        <v>1</v>
      </c>
      <c r="Q1124" s="3">
        <f>IF(Sales[[#This Row],[Sales Month]]=MAX(Sales[Sales Month]),Sales[[#This Row],[Upsell $ Per Non-Paying User]]*Sales[[#This Row],[Non-Paying Users]],0)</f>
        <v>0</v>
      </c>
      <c r="R1124" s="3" t="str" cm="1">
        <f t="array" ref="R1124" xml:space="preserve"> _xlfn.IFS(Sales[[#This Row],[Current Upsell $]]=0," ",Sales[[#This Row],[Current Upsell $]]&gt;=400,"high",Sales[[#This Row],[Current Upsell $]]&gt;=100,"medium",Sales[[#This Row],[Current Upsell $]]&lt;100,"low")</f>
        <v xml:space="preserve"> </v>
      </c>
      <c r="S1124" s="3" t="str">
        <f xml:space="preserve"> IF(Sales[[#This Row],[Current Upsell $]]&gt;0,_xlfn.CONCAT(Sales[[#This Row],[Subscription Type]],"  ",Sales[[#This Row],[Upsell Priority]],"  ",TEXT(Sales[[#This Row],[Current Upsell $]],"$#"))," ")</f>
        <v xml:space="preserve"> </v>
      </c>
      <c r="T1124" s="3"/>
      <c r="U1124" s="1"/>
    </row>
    <row r="1125" spans="1:21" x14ac:dyDescent="0.3">
      <c r="A1125">
        <v>100109</v>
      </c>
      <c r="B1125" t="s">
        <v>0</v>
      </c>
      <c r="D1125" s="1"/>
      <c r="E1125" s="1"/>
      <c r="F1125" s="3">
        <v>1</v>
      </c>
      <c r="G1125" s="3">
        <v>2</v>
      </c>
      <c r="H1125" s="1">
        <v>44044</v>
      </c>
      <c r="I1125" s="1">
        <v>44378</v>
      </c>
      <c r="J1125">
        <v>11</v>
      </c>
      <c r="K1125">
        <v>0</v>
      </c>
      <c r="L1125" s="1">
        <v>44287</v>
      </c>
      <c r="M1125" s="3">
        <f>IF(Sales[[#This Row],[Sales Amount]] = 0, 0,N1125 / F1125)</f>
        <v>10</v>
      </c>
      <c r="N1125" s="3">
        <v>10</v>
      </c>
      <c r="O1125" s="3" t="str" cm="1">
        <f t="array" ref="O1125" xml:space="preserve"> _xlfn.SWITCH(Sales[[#This Row],[Subscription Type]],"Basic", "10",,"Premium","10","Business","25","Enterprise","27")</f>
        <v>27</v>
      </c>
      <c r="P1125" s="3">
        <f xml:space="preserve"> IF(Sales[[#This Row],[Number of Users]]-Sales[[#This Row],[Licenses Bought]] &gt; 0,Sales[[#This Row],[Number of Users]]-Sales[[#This Row],[Licenses Bought]],0)</f>
        <v>1</v>
      </c>
      <c r="Q1125" s="3">
        <f>IF(Sales[[#This Row],[Sales Month]]=MAX(Sales[Sales Month]),Sales[[#This Row],[Upsell $ Per Non-Paying User]]*Sales[[#This Row],[Non-Paying Users]],0)</f>
        <v>0</v>
      </c>
      <c r="R1125" s="3" t="str" cm="1">
        <f t="array" ref="R1125" xml:space="preserve"> _xlfn.IFS(Sales[[#This Row],[Current Upsell $]]=0," ",Sales[[#This Row],[Current Upsell $]]&gt;=400,"high",Sales[[#This Row],[Current Upsell $]]&gt;=100,"medium",Sales[[#This Row],[Current Upsell $]]&lt;100,"low")</f>
        <v xml:space="preserve"> </v>
      </c>
      <c r="S1125" s="3" t="str">
        <f xml:space="preserve"> IF(Sales[[#This Row],[Current Upsell $]]&gt;0,_xlfn.CONCAT(Sales[[#This Row],[Subscription Type]],"  ",Sales[[#This Row],[Upsell Priority]],"  ",TEXT(Sales[[#This Row],[Current Upsell $]],"$#"))," ")</f>
        <v xml:space="preserve"> </v>
      </c>
      <c r="T1125" s="3"/>
      <c r="U1125" s="1"/>
    </row>
    <row r="1126" spans="1:21" x14ac:dyDescent="0.3">
      <c r="A1126">
        <v>100109</v>
      </c>
      <c r="B1126" t="s">
        <v>0</v>
      </c>
      <c r="D1126" s="1"/>
      <c r="E1126" s="1"/>
      <c r="F1126" s="3">
        <v>1</v>
      </c>
      <c r="G1126" s="3">
        <v>2</v>
      </c>
      <c r="H1126" s="1">
        <v>44044</v>
      </c>
      <c r="I1126" s="1">
        <v>44378</v>
      </c>
      <c r="J1126">
        <v>11</v>
      </c>
      <c r="K1126">
        <v>0</v>
      </c>
      <c r="L1126" s="1">
        <v>44317</v>
      </c>
      <c r="M1126" s="3">
        <f>IF(Sales[[#This Row],[Sales Amount]] = 0, 0,N1126 / F1126)</f>
        <v>10</v>
      </c>
      <c r="N1126" s="3">
        <v>10</v>
      </c>
      <c r="O1126" s="3" t="str" cm="1">
        <f t="array" ref="O1126" xml:space="preserve"> _xlfn.SWITCH(Sales[[#This Row],[Subscription Type]],"Basic", "10",,"Premium","10","Business","25","Enterprise","27")</f>
        <v>27</v>
      </c>
      <c r="P1126" s="3">
        <f xml:space="preserve"> IF(Sales[[#This Row],[Number of Users]]-Sales[[#This Row],[Licenses Bought]] &gt; 0,Sales[[#This Row],[Number of Users]]-Sales[[#This Row],[Licenses Bought]],0)</f>
        <v>1</v>
      </c>
      <c r="Q1126" s="3">
        <f>IF(Sales[[#This Row],[Sales Month]]=MAX(Sales[Sales Month]),Sales[[#This Row],[Upsell $ Per Non-Paying User]]*Sales[[#This Row],[Non-Paying Users]],0)</f>
        <v>0</v>
      </c>
      <c r="R1126" s="3" t="str" cm="1">
        <f t="array" ref="R1126" xml:space="preserve"> _xlfn.IFS(Sales[[#This Row],[Current Upsell $]]=0," ",Sales[[#This Row],[Current Upsell $]]&gt;=400,"high",Sales[[#This Row],[Current Upsell $]]&gt;=100,"medium",Sales[[#This Row],[Current Upsell $]]&lt;100,"low")</f>
        <v xml:space="preserve"> </v>
      </c>
      <c r="S1126" s="3" t="str">
        <f xml:space="preserve"> IF(Sales[[#This Row],[Current Upsell $]]&gt;0,_xlfn.CONCAT(Sales[[#This Row],[Subscription Type]],"  ",Sales[[#This Row],[Upsell Priority]],"  ",TEXT(Sales[[#This Row],[Current Upsell $]],"$#"))," ")</f>
        <v xml:space="preserve"> </v>
      </c>
      <c r="T1126" s="3"/>
      <c r="U1126" s="1"/>
    </row>
    <row r="1127" spans="1:21" x14ac:dyDescent="0.3">
      <c r="A1127">
        <v>100109</v>
      </c>
      <c r="B1127" t="s">
        <v>0</v>
      </c>
      <c r="D1127" s="1"/>
      <c r="E1127" s="1"/>
      <c r="F1127" s="3">
        <v>1</v>
      </c>
      <c r="G1127" s="3">
        <v>2</v>
      </c>
      <c r="H1127" s="1">
        <v>44044</v>
      </c>
      <c r="I1127" s="1">
        <v>44378</v>
      </c>
      <c r="J1127">
        <v>11</v>
      </c>
      <c r="K1127">
        <v>0</v>
      </c>
      <c r="L1127" s="1">
        <v>44348</v>
      </c>
      <c r="M1127" s="3">
        <f>IF(Sales[[#This Row],[Sales Amount]] = 0, 0,N1127 / F1127)</f>
        <v>10</v>
      </c>
      <c r="N1127" s="3">
        <v>10</v>
      </c>
      <c r="O1127" s="3" t="str" cm="1">
        <f t="array" ref="O1127" xml:space="preserve"> _xlfn.SWITCH(Sales[[#This Row],[Subscription Type]],"Basic", "10",,"Premium","10","Business","25","Enterprise","27")</f>
        <v>27</v>
      </c>
      <c r="P1127" s="3">
        <f xml:space="preserve"> IF(Sales[[#This Row],[Number of Users]]-Sales[[#This Row],[Licenses Bought]] &gt; 0,Sales[[#This Row],[Number of Users]]-Sales[[#This Row],[Licenses Bought]],0)</f>
        <v>1</v>
      </c>
      <c r="Q1127" s="3">
        <f>IF(Sales[[#This Row],[Sales Month]]=MAX(Sales[Sales Month]),Sales[[#This Row],[Upsell $ Per Non-Paying User]]*Sales[[#This Row],[Non-Paying Users]],0)</f>
        <v>27</v>
      </c>
      <c r="R1127" s="3" t="str" cm="1">
        <f t="array" ref="R1127" xml:space="preserve"> _xlfn.IFS(Sales[[#This Row],[Current Upsell $]]=0," ",Sales[[#This Row],[Current Upsell $]]&gt;=400,"high",Sales[[#This Row],[Current Upsell $]]&gt;=100,"medium",Sales[[#This Row],[Current Upsell $]]&lt;100,"low")</f>
        <v>low</v>
      </c>
      <c r="S1127" s="3" t="str">
        <f xml:space="preserve"> IF(Sales[[#This Row],[Current Upsell $]]&gt;0,_xlfn.CONCAT(Sales[[#This Row],[Subscription Type]],"  ",Sales[[#This Row],[Upsell Priority]],"  ",TEXT(Sales[[#This Row],[Current Upsell $]],"$#"))," ")</f>
        <v>Premium  low  $27</v>
      </c>
      <c r="T1127" s="3"/>
      <c r="U1127" s="1"/>
    </row>
    <row r="1128" spans="1:21" x14ac:dyDescent="0.3">
      <c r="A1128">
        <v>100110</v>
      </c>
      <c r="B1128" t="s">
        <v>3</v>
      </c>
      <c r="D1128" s="1"/>
      <c r="E1128" s="1"/>
      <c r="F1128" s="3">
        <v>0</v>
      </c>
      <c r="G1128" s="3">
        <v>74</v>
      </c>
      <c r="H1128" s="1">
        <v>44075</v>
      </c>
      <c r="I1128" s="1">
        <v>44378</v>
      </c>
      <c r="J1128">
        <v>10</v>
      </c>
      <c r="K1128">
        <v>0</v>
      </c>
      <c r="L1128" s="1">
        <v>44075</v>
      </c>
      <c r="M1128" s="3">
        <f>IF(Sales[[#This Row],[Sales Amount]] = 0, 0,N1128 / F1128)</f>
        <v>0</v>
      </c>
      <c r="N1128" s="3">
        <v>0</v>
      </c>
      <c r="O1128" s="3" t="str" cm="1">
        <f t="array" ref="O1128" xml:space="preserve"> _xlfn.SWITCH(Sales[[#This Row],[Subscription Type]],"Basic", "10",,"Premium","10","Business","25","Enterprise","27")</f>
        <v>10</v>
      </c>
      <c r="P1128" s="3">
        <f xml:space="preserve"> IF(Sales[[#This Row],[Number of Users]]-Sales[[#This Row],[Licenses Bought]] &gt; 0,Sales[[#This Row],[Number of Users]]-Sales[[#This Row],[Licenses Bought]],0)</f>
        <v>74</v>
      </c>
      <c r="Q1128" s="3">
        <f>IF(Sales[[#This Row],[Sales Month]]=MAX(Sales[Sales Month]),Sales[[#This Row],[Upsell $ Per Non-Paying User]]*Sales[[#This Row],[Non-Paying Users]],0)</f>
        <v>0</v>
      </c>
      <c r="R1128" s="3" t="str" cm="1">
        <f t="array" ref="R1128" xml:space="preserve"> _xlfn.IFS(Sales[[#This Row],[Current Upsell $]]=0," ",Sales[[#This Row],[Current Upsell $]]&gt;=400,"high",Sales[[#This Row],[Current Upsell $]]&gt;=100,"medium",Sales[[#This Row],[Current Upsell $]]&lt;100,"low")</f>
        <v xml:space="preserve"> </v>
      </c>
      <c r="S1128" s="3" t="str">
        <f xml:space="preserve"> IF(Sales[[#This Row],[Current Upsell $]]&gt;0,_xlfn.CONCAT(Sales[[#This Row],[Subscription Type]],"  ",Sales[[#This Row],[Upsell Priority]],"  ",TEXT(Sales[[#This Row],[Current Upsell $]],"$#"))," ")</f>
        <v xml:space="preserve"> </v>
      </c>
      <c r="T1128" s="3"/>
      <c r="U1128" s="1"/>
    </row>
    <row r="1129" spans="1:21" x14ac:dyDescent="0.3">
      <c r="A1129">
        <v>100110</v>
      </c>
      <c r="B1129" t="s">
        <v>0</v>
      </c>
      <c r="D1129" s="1"/>
      <c r="E1129" s="1"/>
      <c r="F1129" s="3">
        <v>16</v>
      </c>
      <c r="G1129" s="3">
        <v>75</v>
      </c>
      <c r="H1129" s="1">
        <v>44075</v>
      </c>
      <c r="I1129" s="1">
        <v>44378</v>
      </c>
      <c r="J1129">
        <v>10</v>
      </c>
      <c r="K1129">
        <v>0</v>
      </c>
      <c r="L1129" s="1">
        <v>44105</v>
      </c>
      <c r="M1129" s="3">
        <f>IF(Sales[[#This Row],[Sales Amount]] = 0, 0,N1129 / F1129)</f>
        <v>10</v>
      </c>
      <c r="N1129" s="3">
        <v>160</v>
      </c>
      <c r="O1129" s="3" t="str" cm="1">
        <f t="array" ref="O1129" xml:space="preserve"> _xlfn.SWITCH(Sales[[#This Row],[Subscription Type]],"Basic", "10",,"Premium","10","Business","25","Enterprise","27")</f>
        <v>27</v>
      </c>
      <c r="P1129" s="3">
        <f xml:space="preserve"> IF(Sales[[#This Row],[Number of Users]]-Sales[[#This Row],[Licenses Bought]] &gt; 0,Sales[[#This Row],[Number of Users]]-Sales[[#This Row],[Licenses Bought]],0)</f>
        <v>59</v>
      </c>
      <c r="Q1129" s="3">
        <f>IF(Sales[[#This Row],[Sales Month]]=MAX(Sales[Sales Month]),Sales[[#This Row],[Upsell $ Per Non-Paying User]]*Sales[[#This Row],[Non-Paying Users]],0)</f>
        <v>0</v>
      </c>
      <c r="R1129" s="3" t="str" cm="1">
        <f t="array" ref="R1129" xml:space="preserve"> _xlfn.IFS(Sales[[#This Row],[Current Upsell $]]=0," ",Sales[[#This Row],[Current Upsell $]]&gt;=400,"high",Sales[[#This Row],[Current Upsell $]]&gt;=100,"medium",Sales[[#This Row],[Current Upsell $]]&lt;100,"low")</f>
        <v xml:space="preserve"> </v>
      </c>
      <c r="S1129" s="3" t="str">
        <f xml:space="preserve"> IF(Sales[[#This Row],[Current Upsell $]]&gt;0,_xlfn.CONCAT(Sales[[#This Row],[Subscription Type]],"  ",Sales[[#This Row],[Upsell Priority]],"  ",TEXT(Sales[[#This Row],[Current Upsell $]],"$#"))," ")</f>
        <v xml:space="preserve"> </v>
      </c>
      <c r="T1129" s="3"/>
      <c r="U1129" s="1"/>
    </row>
    <row r="1130" spans="1:21" x14ac:dyDescent="0.3">
      <c r="A1130">
        <v>100110</v>
      </c>
      <c r="B1130" t="s">
        <v>0</v>
      </c>
      <c r="D1130" s="1"/>
      <c r="E1130" s="1"/>
      <c r="F1130" s="3">
        <v>54</v>
      </c>
      <c r="G1130" s="3">
        <v>66</v>
      </c>
      <c r="H1130" s="1">
        <v>44075</v>
      </c>
      <c r="I1130" s="1">
        <v>44378</v>
      </c>
      <c r="J1130">
        <v>10</v>
      </c>
      <c r="K1130">
        <v>0</v>
      </c>
      <c r="L1130" s="1">
        <v>44136</v>
      </c>
      <c r="M1130" s="3">
        <f>IF(Sales[[#This Row],[Sales Amount]] = 0, 0,N1130 / F1130)</f>
        <v>10</v>
      </c>
      <c r="N1130" s="3">
        <v>540</v>
      </c>
      <c r="O1130" s="3" t="str" cm="1">
        <f t="array" ref="O1130" xml:space="preserve"> _xlfn.SWITCH(Sales[[#This Row],[Subscription Type]],"Basic", "10",,"Premium","10","Business","25","Enterprise","27")</f>
        <v>27</v>
      </c>
      <c r="P1130" s="3">
        <f xml:space="preserve"> IF(Sales[[#This Row],[Number of Users]]-Sales[[#This Row],[Licenses Bought]] &gt; 0,Sales[[#This Row],[Number of Users]]-Sales[[#This Row],[Licenses Bought]],0)</f>
        <v>12</v>
      </c>
      <c r="Q1130" s="3">
        <f>IF(Sales[[#This Row],[Sales Month]]=MAX(Sales[Sales Month]),Sales[[#This Row],[Upsell $ Per Non-Paying User]]*Sales[[#This Row],[Non-Paying Users]],0)</f>
        <v>0</v>
      </c>
      <c r="R1130" s="3" t="str" cm="1">
        <f t="array" ref="R1130" xml:space="preserve"> _xlfn.IFS(Sales[[#This Row],[Current Upsell $]]=0," ",Sales[[#This Row],[Current Upsell $]]&gt;=400,"high",Sales[[#This Row],[Current Upsell $]]&gt;=100,"medium",Sales[[#This Row],[Current Upsell $]]&lt;100,"low")</f>
        <v xml:space="preserve"> </v>
      </c>
      <c r="S1130" s="3" t="str">
        <f xml:space="preserve"> IF(Sales[[#This Row],[Current Upsell $]]&gt;0,_xlfn.CONCAT(Sales[[#This Row],[Subscription Type]],"  ",Sales[[#This Row],[Upsell Priority]],"  ",TEXT(Sales[[#This Row],[Current Upsell $]],"$#"))," ")</f>
        <v xml:space="preserve"> </v>
      </c>
      <c r="T1130" s="3"/>
      <c r="U1130" s="1"/>
    </row>
    <row r="1131" spans="1:21" x14ac:dyDescent="0.3">
      <c r="A1131">
        <v>100110</v>
      </c>
      <c r="B1131" t="s">
        <v>0</v>
      </c>
      <c r="D1131" s="1"/>
      <c r="E1131" s="1"/>
      <c r="F1131" s="3">
        <v>62</v>
      </c>
      <c r="G1131" s="3">
        <v>72</v>
      </c>
      <c r="H1131" s="1">
        <v>44075</v>
      </c>
      <c r="I1131" s="1">
        <v>44378</v>
      </c>
      <c r="J1131">
        <v>10</v>
      </c>
      <c r="K1131">
        <v>0</v>
      </c>
      <c r="L1131" s="1">
        <v>44166</v>
      </c>
      <c r="M1131" s="3">
        <f>IF(Sales[[#This Row],[Sales Amount]] = 0, 0,N1131 / F1131)</f>
        <v>10</v>
      </c>
      <c r="N1131" s="3">
        <v>620</v>
      </c>
      <c r="O1131" s="3" t="str" cm="1">
        <f t="array" ref="O1131" xml:space="preserve"> _xlfn.SWITCH(Sales[[#This Row],[Subscription Type]],"Basic", "10",,"Premium","10","Business","25","Enterprise","27")</f>
        <v>27</v>
      </c>
      <c r="P1131" s="3">
        <f xml:space="preserve"> IF(Sales[[#This Row],[Number of Users]]-Sales[[#This Row],[Licenses Bought]] &gt; 0,Sales[[#This Row],[Number of Users]]-Sales[[#This Row],[Licenses Bought]],0)</f>
        <v>10</v>
      </c>
      <c r="Q1131" s="3">
        <f>IF(Sales[[#This Row],[Sales Month]]=MAX(Sales[Sales Month]),Sales[[#This Row],[Upsell $ Per Non-Paying User]]*Sales[[#This Row],[Non-Paying Users]],0)</f>
        <v>0</v>
      </c>
      <c r="R1131" s="3" t="str" cm="1">
        <f t="array" ref="R1131" xml:space="preserve"> _xlfn.IFS(Sales[[#This Row],[Current Upsell $]]=0," ",Sales[[#This Row],[Current Upsell $]]&gt;=400,"high",Sales[[#This Row],[Current Upsell $]]&gt;=100,"medium",Sales[[#This Row],[Current Upsell $]]&lt;100,"low")</f>
        <v xml:space="preserve"> </v>
      </c>
      <c r="S1131" s="3" t="str">
        <f xml:space="preserve"> IF(Sales[[#This Row],[Current Upsell $]]&gt;0,_xlfn.CONCAT(Sales[[#This Row],[Subscription Type]],"  ",Sales[[#This Row],[Upsell Priority]],"  ",TEXT(Sales[[#This Row],[Current Upsell $]],"$#"))," ")</f>
        <v xml:space="preserve"> </v>
      </c>
      <c r="T1131" s="3"/>
      <c r="U1131" s="1"/>
    </row>
    <row r="1132" spans="1:21" x14ac:dyDescent="0.3">
      <c r="A1132">
        <v>100110</v>
      </c>
      <c r="B1132" t="s">
        <v>0</v>
      </c>
      <c r="D1132" s="1"/>
      <c r="E1132" s="1"/>
      <c r="F1132" s="3">
        <v>62</v>
      </c>
      <c r="G1132" s="3">
        <v>69</v>
      </c>
      <c r="H1132" s="1">
        <v>44075</v>
      </c>
      <c r="I1132" s="1">
        <v>44378</v>
      </c>
      <c r="J1132">
        <v>10</v>
      </c>
      <c r="K1132">
        <v>0</v>
      </c>
      <c r="L1132" s="1">
        <v>44197</v>
      </c>
      <c r="M1132" s="3">
        <f>IF(Sales[[#This Row],[Sales Amount]] = 0, 0,N1132 / F1132)</f>
        <v>10</v>
      </c>
      <c r="N1132" s="3">
        <v>620</v>
      </c>
      <c r="O1132" s="3" t="str" cm="1">
        <f t="array" ref="O1132" xml:space="preserve"> _xlfn.SWITCH(Sales[[#This Row],[Subscription Type]],"Basic", "10",,"Premium","10","Business","25","Enterprise","27")</f>
        <v>27</v>
      </c>
      <c r="P1132" s="3">
        <f xml:space="preserve"> IF(Sales[[#This Row],[Number of Users]]-Sales[[#This Row],[Licenses Bought]] &gt; 0,Sales[[#This Row],[Number of Users]]-Sales[[#This Row],[Licenses Bought]],0)</f>
        <v>7</v>
      </c>
      <c r="Q1132" s="3">
        <f>IF(Sales[[#This Row],[Sales Month]]=MAX(Sales[Sales Month]),Sales[[#This Row],[Upsell $ Per Non-Paying User]]*Sales[[#This Row],[Non-Paying Users]],0)</f>
        <v>0</v>
      </c>
      <c r="R1132" s="3" t="str" cm="1">
        <f t="array" ref="R1132" xml:space="preserve"> _xlfn.IFS(Sales[[#This Row],[Current Upsell $]]=0," ",Sales[[#This Row],[Current Upsell $]]&gt;=400,"high",Sales[[#This Row],[Current Upsell $]]&gt;=100,"medium",Sales[[#This Row],[Current Upsell $]]&lt;100,"low")</f>
        <v xml:space="preserve"> </v>
      </c>
      <c r="S1132" s="3" t="str">
        <f xml:space="preserve"> IF(Sales[[#This Row],[Current Upsell $]]&gt;0,_xlfn.CONCAT(Sales[[#This Row],[Subscription Type]],"  ",Sales[[#This Row],[Upsell Priority]],"  ",TEXT(Sales[[#This Row],[Current Upsell $]],"$#"))," ")</f>
        <v xml:space="preserve"> </v>
      </c>
      <c r="T1132" s="3"/>
      <c r="U1132" s="1"/>
    </row>
    <row r="1133" spans="1:21" x14ac:dyDescent="0.3">
      <c r="A1133">
        <v>100110</v>
      </c>
      <c r="B1133" t="s">
        <v>0</v>
      </c>
      <c r="D1133" s="1"/>
      <c r="E1133" s="1"/>
      <c r="F1133" s="3">
        <v>62</v>
      </c>
      <c r="G1133" s="3">
        <v>64</v>
      </c>
      <c r="H1133" s="1">
        <v>44075</v>
      </c>
      <c r="I1133" s="1">
        <v>44378</v>
      </c>
      <c r="J1133">
        <v>10</v>
      </c>
      <c r="K1133">
        <v>0</v>
      </c>
      <c r="L1133" s="1">
        <v>44228</v>
      </c>
      <c r="M1133" s="3">
        <f>IF(Sales[[#This Row],[Sales Amount]] = 0, 0,N1133 / F1133)</f>
        <v>10</v>
      </c>
      <c r="N1133" s="3">
        <v>620</v>
      </c>
      <c r="O1133" s="3" t="str" cm="1">
        <f t="array" ref="O1133" xml:space="preserve"> _xlfn.SWITCH(Sales[[#This Row],[Subscription Type]],"Basic", "10",,"Premium","10","Business","25","Enterprise","27")</f>
        <v>27</v>
      </c>
      <c r="P1133" s="3">
        <f xml:space="preserve"> IF(Sales[[#This Row],[Number of Users]]-Sales[[#This Row],[Licenses Bought]] &gt; 0,Sales[[#This Row],[Number of Users]]-Sales[[#This Row],[Licenses Bought]],0)</f>
        <v>2</v>
      </c>
      <c r="Q1133" s="3">
        <f>IF(Sales[[#This Row],[Sales Month]]=MAX(Sales[Sales Month]),Sales[[#This Row],[Upsell $ Per Non-Paying User]]*Sales[[#This Row],[Non-Paying Users]],0)</f>
        <v>0</v>
      </c>
      <c r="R1133" s="3" t="str" cm="1">
        <f t="array" ref="R1133" xml:space="preserve"> _xlfn.IFS(Sales[[#This Row],[Current Upsell $]]=0," ",Sales[[#This Row],[Current Upsell $]]&gt;=400,"high",Sales[[#This Row],[Current Upsell $]]&gt;=100,"medium",Sales[[#This Row],[Current Upsell $]]&lt;100,"low")</f>
        <v xml:space="preserve"> </v>
      </c>
      <c r="S1133" s="3" t="str">
        <f xml:space="preserve"> IF(Sales[[#This Row],[Current Upsell $]]&gt;0,_xlfn.CONCAT(Sales[[#This Row],[Subscription Type]],"  ",Sales[[#This Row],[Upsell Priority]],"  ",TEXT(Sales[[#This Row],[Current Upsell $]],"$#"))," ")</f>
        <v xml:space="preserve"> </v>
      </c>
      <c r="T1133" s="3"/>
      <c r="U1133" s="1"/>
    </row>
    <row r="1134" spans="1:21" x14ac:dyDescent="0.3">
      <c r="A1134">
        <v>100110</v>
      </c>
      <c r="B1134" t="s">
        <v>0</v>
      </c>
      <c r="D1134" s="1"/>
      <c r="E1134" s="1"/>
      <c r="F1134" s="3">
        <v>62</v>
      </c>
      <c r="G1134" s="3">
        <v>69</v>
      </c>
      <c r="H1134" s="1">
        <v>44075</v>
      </c>
      <c r="I1134" s="1">
        <v>44378</v>
      </c>
      <c r="J1134">
        <v>10</v>
      </c>
      <c r="K1134">
        <v>0</v>
      </c>
      <c r="L1134" s="1">
        <v>44256</v>
      </c>
      <c r="M1134" s="3">
        <f>IF(Sales[[#This Row],[Sales Amount]] = 0, 0,N1134 / F1134)</f>
        <v>10</v>
      </c>
      <c r="N1134" s="3">
        <v>620</v>
      </c>
      <c r="O1134" s="3" t="str" cm="1">
        <f t="array" ref="O1134" xml:space="preserve"> _xlfn.SWITCH(Sales[[#This Row],[Subscription Type]],"Basic", "10",,"Premium","10","Business","25","Enterprise","27")</f>
        <v>27</v>
      </c>
      <c r="P1134" s="3">
        <f xml:space="preserve"> IF(Sales[[#This Row],[Number of Users]]-Sales[[#This Row],[Licenses Bought]] &gt; 0,Sales[[#This Row],[Number of Users]]-Sales[[#This Row],[Licenses Bought]],0)</f>
        <v>7</v>
      </c>
      <c r="Q1134" s="3">
        <f>IF(Sales[[#This Row],[Sales Month]]=MAX(Sales[Sales Month]),Sales[[#This Row],[Upsell $ Per Non-Paying User]]*Sales[[#This Row],[Non-Paying Users]],0)</f>
        <v>0</v>
      </c>
      <c r="R1134" s="3" t="str" cm="1">
        <f t="array" ref="R1134" xml:space="preserve"> _xlfn.IFS(Sales[[#This Row],[Current Upsell $]]=0," ",Sales[[#This Row],[Current Upsell $]]&gt;=400,"high",Sales[[#This Row],[Current Upsell $]]&gt;=100,"medium",Sales[[#This Row],[Current Upsell $]]&lt;100,"low")</f>
        <v xml:space="preserve"> </v>
      </c>
      <c r="S1134" s="3" t="str">
        <f xml:space="preserve"> IF(Sales[[#This Row],[Current Upsell $]]&gt;0,_xlfn.CONCAT(Sales[[#This Row],[Subscription Type]],"  ",Sales[[#This Row],[Upsell Priority]],"  ",TEXT(Sales[[#This Row],[Current Upsell $]],"$#"))," ")</f>
        <v xml:space="preserve"> </v>
      </c>
      <c r="T1134" s="3"/>
      <c r="U1134" s="1"/>
    </row>
    <row r="1135" spans="1:21" x14ac:dyDescent="0.3">
      <c r="A1135">
        <v>100110</v>
      </c>
      <c r="B1135" t="s">
        <v>0</v>
      </c>
      <c r="D1135" s="1"/>
      <c r="E1135" s="1"/>
      <c r="F1135" s="3">
        <v>62</v>
      </c>
      <c r="G1135" s="3">
        <v>84</v>
      </c>
      <c r="H1135" s="1">
        <v>44075</v>
      </c>
      <c r="I1135" s="1">
        <v>44378</v>
      </c>
      <c r="J1135">
        <v>10</v>
      </c>
      <c r="K1135">
        <v>0</v>
      </c>
      <c r="L1135" s="1">
        <v>44287</v>
      </c>
      <c r="M1135" s="3">
        <f>IF(Sales[[#This Row],[Sales Amount]] = 0, 0,N1135 / F1135)</f>
        <v>10</v>
      </c>
      <c r="N1135" s="3">
        <v>620</v>
      </c>
      <c r="O1135" s="3" t="str" cm="1">
        <f t="array" ref="O1135" xml:space="preserve"> _xlfn.SWITCH(Sales[[#This Row],[Subscription Type]],"Basic", "10",,"Premium","10","Business","25","Enterprise","27")</f>
        <v>27</v>
      </c>
      <c r="P1135" s="3">
        <f xml:space="preserve"> IF(Sales[[#This Row],[Number of Users]]-Sales[[#This Row],[Licenses Bought]] &gt; 0,Sales[[#This Row],[Number of Users]]-Sales[[#This Row],[Licenses Bought]],0)</f>
        <v>22</v>
      </c>
      <c r="Q1135" s="3">
        <f>IF(Sales[[#This Row],[Sales Month]]=MAX(Sales[Sales Month]),Sales[[#This Row],[Upsell $ Per Non-Paying User]]*Sales[[#This Row],[Non-Paying Users]],0)</f>
        <v>0</v>
      </c>
      <c r="R1135" s="3" t="str" cm="1">
        <f t="array" ref="R1135" xml:space="preserve"> _xlfn.IFS(Sales[[#This Row],[Current Upsell $]]=0," ",Sales[[#This Row],[Current Upsell $]]&gt;=400,"high",Sales[[#This Row],[Current Upsell $]]&gt;=100,"medium",Sales[[#This Row],[Current Upsell $]]&lt;100,"low")</f>
        <v xml:space="preserve"> </v>
      </c>
      <c r="S1135" s="3" t="str">
        <f xml:space="preserve"> IF(Sales[[#This Row],[Current Upsell $]]&gt;0,_xlfn.CONCAT(Sales[[#This Row],[Subscription Type]],"  ",Sales[[#This Row],[Upsell Priority]],"  ",TEXT(Sales[[#This Row],[Current Upsell $]],"$#"))," ")</f>
        <v xml:space="preserve"> </v>
      </c>
      <c r="T1135" s="3"/>
      <c r="U1135" s="1"/>
    </row>
    <row r="1136" spans="1:21" x14ac:dyDescent="0.3">
      <c r="A1136">
        <v>100110</v>
      </c>
      <c r="B1136" t="s">
        <v>0</v>
      </c>
      <c r="D1136" s="1"/>
      <c r="E1136" s="1"/>
      <c r="F1136" s="3">
        <v>62</v>
      </c>
      <c r="G1136" s="3">
        <v>67</v>
      </c>
      <c r="H1136" s="1">
        <v>44075</v>
      </c>
      <c r="I1136" s="1">
        <v>44378</v>
      </c>
      <c r="J1136">
        <v>10</v>
      </c>
      <c r="K1136">
        <v>0</v>
      </c>
      <c r="L1136" s="1">
        <v>44317</v>
      </c>
      <c r="M1136" s="3">
        <f>IF(Sales[[#This Row],[Sales Amount]] = 0, 0,N1136 / F1136)</f>
        <v>10</v>
      </c>
      <c r="N1136" s="3">
        <v>620</v>
      </c>
      <c r="O1136" s="3" t="str" cm="1">
        <f t="array" ref="O1136" xml:space="preserve"> _xlfn.SWITCH(Sales[[#This Row],[Subscription Type]],"Basic", "10",,"Premium","10","Business","25","Enterprise","27")</f>
        <v>27</v>
      </c>
      <c r="P1136" s="3">
        <f xml:space="preserve"> IF(Sales[[#This Row],[Number of Users]]-Sales[[#This Row],[Licenses Bought]] &gt; 0,Sales[[#This Row],[Number of Users]]-Sales[[#This Row],[Licenses Bought]],0)</f>
        <v>5</v>
      </c>
      <c r="Q1136" s="3">
        <f>IF(Sales[[#This Row],[Sales Month]]=MAX(Sales[Sales Month]),Sales[[#This Row],[Upsell $ Per Non-Paying User]]*Sales[[#This Row],[Non-Paying Users]],0)</f>
        <v>0</v>
      </c>
      <c r="R1136" s="3" t="str" cm="1">
        <f t="array" ref="R1136" xml:space="preserve"> _xlfn.IFS(Sales[[#This Row],[Current Upsell $]]=0," ",Sales[[#This Row],[Current Upsell $]]&gt;=400,"high",Sales[[#This Row],[Current Upsell $]]&gt;=100,"medium",Sales[[#This Row],[Current Upsell $]]&lt;100,"low")</f>
        <v xml:space="preserve"> </v>
      </c>
      <c r="S1136" s="3" t="str">
        <f xml:space="preserve"> IF(Sales[[#This Row],[Current Upsell $]]&gt;0,_xlfn.CONCAT(Sales[[#This Row],[Subscription Type]],"  ",Sales[[#This Row],[Upsell Priority]],"  ",TEXT(Sales[[#This Row],[Current Upsell $]],"$#"))," ")</f>
        <v xml:space="preserve"> </v>
      </c>
      <c r="T1136" s="3"/>
      <c r="U1136" s="1"/>
    </row>
    <row r="1137" spans="1:21" x14ac:dyDescent="0.3">
      <c r="A1137">
        <v>100110</v>
      </c>
      <c r="B1137" t="s">
        <v>0</v>
      </c>
      <c r="D1137" s="1"/>
      <c r="E1137" s="1"/>
      <c r="F1137" s="3">
        <v>62</v>
      </c>
      <c r="G1137" s="3">
        <v>82</v>
      </c>
      <c r="H1137" s="1">
        <v>44075</v>
      </c>
      <c r="I1137" s="1">
        <v>44378</v>
      </c>
      <c r="J1137">
        <v>10</v>
      </c>
      <c r="K1137">
        <v>0</v>
      </c>
      <c r="L1137" s="1">
        <v>44348</v>
      </c>
      <c r="M1137" s="3">
        <f>IF(Sales[[#This Row],[Sales Amount]] = 0, 0,N1137 / F1137)</f>
        <v>10</v>
      </c>
      <c r="N1137" s="3">
        <v>620</v>
      </c>
      <c r="O1137" s="3" t="str" cm="1">
        <f t="array" ref="O1137" xml:space="preserve"> _xlfn.SWITCH(Sales[[#This Row],[Subscription Type]],"Basic", "10",,"Premium","10","Business","25","Enterprise","27")</f>
        <v>27</v>
      </c>
      <c r="P1137" s="3">
        <f xml:space="preserve"> IF(Sales[[#This Row],[Number of Users]]-Sales[[#This Row],[Licenses Bought]] &gt; 0,Sales[[#This Row],[Number of Users]]-Sales[[#This Row],[Licenses Bought]],0)</f>
        <v>20</v>
      </c>
      <c r="Q1137" s="3">
        <f>IF(Sales[[#This Row],[Sales Month]]=MAX(Sales[Sales Month]),Sales[[#This Row],[Upsell $ Per Non-Paying User]]*Sales[[#This Row],[Non-Paying Users]],0)</f>
        <v>540</v>
      </c>
      <c r="R1137" s="3" t="str" cm="1">
        <f t="array" ref="R1137" xml:space="preserve"> _xlfn.IFS(Sales[[#This Row],[Current Upsell $]]=0," ",Sales[[#This Row],[Current Upsell $]]&gt;=400,"high",Sales[[#This Row],[Current Upsell $]]&gt;=100,"medium",Sales[[#This Row],[Current Upsell $]]&lt;100,"low")</f>
        <v>high</v>
      </c>
      <c r="S1137" s="3" t="str">
        <f xml:space="preserve"> IF(Sales[[#This Row],[Current Upsell $]]&gt;0,_xlfn.CONCAT(Sales[[#This Row],[Subscription Type]],"  ",Sales[[#This Row],[Upsell Priority]],"  ",TEXT(Sales[[#This Row],[Current Upsell $]],"$#"))," ")</f>
        <v>Premium  high  $540</v>
      </c>
      <c r="T1137" s="3"/>
      <c r="U1137" s="1"/>
    </row>
    <row r="1138" spans="1:21" x14ac:dyDescent="0.3">
      <c r="A1138">
        <v>100111</v>
      </c>
      <c r="B1138" t="s">
        <v>3</v>
      </c>
      <c r="D1138" s="1"/>
      <c r="E1138" s="1"/>
      <c r="F1138" s="3">
        <v>0</v>
      </c>
      <c r="G1138" s="3">
        <v>73</v>
      </c>
      <c r="H1138" s="1">
        <v>44075</v>
      </c>
      <c r="I1138" s="1">
        <v>44378</v>
      </c>
      <c r="J1138">
        <v>10</v>
      </c>
      <c r="K1138">
        <v>0</v>
      </c>
      <c r="L1138" s="1">
        <v>44075</v>
      </c>
      <c r="M1138" s="3">
        <f>IF(Sales[[#This Row],[Sales Amount]] = 0, 0,N1138 / F1138)</f>
        <v>0</v>
      </c>
      <c r="N1138" s="3">
        <v>0</v>
      </c>
      <c r="O1138" s="3" t="str" cm="1">
        <f t="array" ref="O1138" xml:space="preserve"> _xlfn.SWITCH(Sales[[#This Row],[Subscription Type]],"Basic", "10",,"Premium","10","Business","25","Enterprise","27")</f>
        <v>10</v>
      </c>
      <c r="P1138" s="3">
        <f xml:space="preserve"> IF(Sales[[#This Row],[Number of Users]]-Sales[[#This Row],[Licenses Bought]] &gt; 0,Sales[[#This Row],[Number of Users]]-Sales[[#This Row],[Licenses Bought]],0)</f>
        <v>73</v>
      </c>
      <c r="Q1138" s="3">
        <f>IF(Sales[[#This Row],[Sales Month]]=MAX(Sales[Sales Month]),Sales[[#This Row],[Upsell $ Per Non-Paying User]]*Sales[[#This Row],[Non-Paying Users]],0)</f>
        <v>0</v>
      </c>
      <c r="R1138" s="3" t="str" cm="1">
        <f t="array" ref="R1138" xml:space="preserve"> _xlfn.IFS(Sales[[#This Row],[Current Upsell $]]=0," ",Sales[[#This Row],[Current Upsell $]]&gt;=400,"high",Sales[[#This Row],[Current Upsell $]]&gt;=100,"medium",Sales[[#This Row],[Current Upsell $]]&lt;100,"low")</f>
        <v xml:space="preserve"> </v>
      </c>
      <c r="S1138" s="3" t="str">
        <f xml:space="preserve"> IF(Sales[[#This Row],[Current Upsell $]]&gt;0,_xlfn.CONCAT(Sales[[#This Row],[Subscription Type]],"  ",Sales[[#This Row],[Upsell Priority]],"  ",TEXT(Sales[[#This Row],[Current Upsell $]],"$#"))," ")</f>
        <v xml:space="preserve"> </v>
      </c>
      <c r="T1138" s="3"/>
      <c r="U1138" s="1"/>
    </row>
    <row r="1139" spans="1:21" x14ac:dyDescent="0.3">
      <c r="A1139">
        <v>100111</v>
      </c>
      <c r="B1139" t="s">
        <v>1</v>
      </c>
      <c r="D1139" s="1"/>
      <c r="E1139" s="1"/>
      <c r="F1139" s="3">
        <v>25</v>
      </c>
      <c r="G1139" s="3">
        <v>70</v>
      </c>
      <c r="H1139" s="1">
        <v>44075</v>
      </c>
      <c r="I1139" s="1">
        <v>44378</v>
      </c>
      <c r="J1139">
        <v>10</v>
      </c>
      <c r="K1139">
        <v>0</v>
      </c>
      <c r="L1139" s="1">
        <v>44105</v>
      </c>
      <c r="M1139" s="3">
        <f>IF(Sales[[#This Row],[Sales Amount]] = 0, 0,N1139 / F1139)</f>
        <v>25</v>
      </c>
      <c r="N1139" s="3">
        <v>625</v>
      </c>
      <c r="O1139" s="3" t="str" cm="1">
        <f t="array" ref="O1139" xml:space="preserve"> _xlfn.SWITCH(Sales[[#This Row],[Subscription Type]],"Basic", "10",,"Premium","10","Business","25","Enterprise","27")</f>
        <v>27</v>
      </c>
      <c r="P1139" s="3">
        <f xml:space="preserve"> IF(Sales[[#This Row],[Number of Users]]-Sales[[#This Row],[Licenses Bought]] &gt; 0,Sales[[#This Row],[Number of Users]]-Sales[[#This Row],[Licenses Bought]],0)</f>
        <v>45</v>
      </c>
      <c r="Q1139" s="3">
        <f>IF(Sales[[#This Row],[Sales Month]]=MAX(Sales[Sales Month]),Sales[[#This Row],[Upsell $ Per Non-Paying User]]*Sales[[#This Row],[Non-Paying Users]],0)</f>
        <v>0</v>
      </c>
      <c r="R1139" s="3" t="str" cm="1">
        <f t="array" ref="R1139" xml:space="preserve"> _xlfn.IFS(Sales[[#This Row],[Current Upsell $]]=0," ",Sales[[#This Row],[Current Upsell $]]&gt;=400,"high",Sales[[#This Row],[Current Upsell $]]&gt;=100,"medium",Sales[[#This Row],[Current Upsell $]]&lt;100,"low")</f>
        <v xml:space="preserve"> </v>
      </c>
      <c r="S1139" s="3" t="str">
        <f xml:space="preserve"> IF(Sales[[#This Row],[Current Upsell $]]&gt;0,_xlfn.CONCAT(Sales[[#This Row],[Subscription Type]],"  ",Sales[[#This Row],[Upsell Priority]],"  ",TEXT(Sales[[#This Row],[Current Upsell $]],"$#"))," ")</f>
        <v xml:space="preserve"> </v>
      </c>
      <c r="T1139" s="3"/>
      <c r="U1139" s="1"/>
    </row>
    <row r="1140" spans="1:21" x14ac:dyDescent="0.3">
      <c r="A1140">
        <v>100111</v>
      </c>
      <c r="B1140" t="s">
        <v>1</v>
      </c>
      <c r="D1140" s="1"/>
      <c r="E1140" s="1"/>
      <c r="F1140" s="3">
        <v>48</v>
      </c>
      <c r="G1140" s="3">
        <v>64</v>
      </c>
      <c r="H1140" s="1">
        <v>44075</v>
      </c>
      <c r="I1140" s="1">
        <v>44378</v>
      </c>
      <c r="J1140">
        <v>10</v>
      </c>
      <c r="K1140">
        <v>0</v>
      </c>
      <c r="L1140" s="1">
        <v>44136</v>
      </c>
      <c r="M1140" s="3">
        <f>IF(Sales[[#This Row],[Sales Amount]] = 0, 0,N1140 / F1140)</f>
        <v>25</v>
      </c>
      <c r="N1140" s="3">
        <v>1200</v>
      </c>
      <c r="O1140" s="3" t="str" cm="1">
        <f t="array" ref="O1140" xml:space="preserve"> _xlfn.SWITCH(Sales[[#This Row],[Subscription Type]],"Basic", "10",,"Premium","10","Business","25","Enterprise","27")</f>
        <v>27</v>
      </c>
      <c r="P1140" s="3">
        <f xml:space="preserve"> IF(Sales[[#This Row],[Number of Users]]-Sales[[#This Row],[Licenses Bought]] &gt; 0,Sales[[#This Row],[Number of Users]]-Sales[[#This Row],[Licenses Bought]],0)</f>
        <v>16</v>
      </c>
      <c r="Q1140" s="3">
        <f>IF(Sales[[#This Row],[Sales Month]]=MAX(Sales[Sales Month]),Sales[[#This Row],[Upsell $ Per Non-Paying User]]*Sales[[#This Row],[Non-Paying Users]],0)</f>
        <v>0</v>
      </c>
      <c r="R1140" s="3" t="str" cm="1">
        <f t="array" ref="R1140" xml:space="preserve"> _xlfn.IFS(Sales[[#This Row],[Current Upsell $]]=0," ",Sales[[#This Row],[Current Upsell $]]&gt;=400,"high",Sales[[#This Row],[Current Upsell $]]&gt;=100,"medium",Sales[[#This Row],[Current Upsell $]]&lt;100,"low")</f>
        <v xml:space="preserve"> </v>
      </c>
      <c r="S1140" s="3" t="str">
        <f xml:space="preserve"> IF(Sales[[#This Row],[Current Upsell $]]&gt;0,_xlfn.CONCAT(Sales[[#This Row],[Subscription Type]],"  ",Sales[[#This Row],[Upsell Priority]],"  ",TEXT(Sales[[#This Row],[Current Upsell $]],"$#"))," ")</f>
        <v xml:space="preserve"> </v>
      </c>
      <c r="T1140" s="3"/>
      <c r="U1140" s="1"/>
    </row>
    <row r="1141" spans="1:21" x14ac:dyDescent="0.3">
      <c r="A1141">
        <v>100111</v>
      </c>
      <c r="B1141" t="s">
        <v>1</v>
      </c>
      <c r="D1141" s="1"/>
      <c r="E1141" s="1"/>
      <c r="F1141" s="3">
        <v>48</v>
      </c>
      <c r="G1141" s="3">
        <v>60</v>
      </c>
      <c r="H1141" s="1">
        <v>44075</v>
      </c>
      <c r="I1141" s="1">
        <v>44378</v>
      </c>
      <c r="J1141">
        <v>10</v>
      </c>
      <c r="K1141">
        <v>0</v>
      </c>
      <c r="L1141" s="1">
        <v>44166</v>
      </c>
      <c r="M1141" s="3">
        <f>IF(Sales[[#This Row],[Sales Amount]] = 0, 0,N1141 / F1141)</f>
        <v>25</v>
      </c>
      <c r="N1141" s="3">
        <v>1200</v>
      </c>
      <c r="O1141" s="3" t="str" cm="1">
        <f t="array" ref="O1141" xml:space="preserve"> _xlfn.SWITCH(Sales[[#This Row],[Subscription Type]],"Basic", "10",,"Premium","10","Business","25","Enterprise","27")</f>
        <v>27</v>
      </c>
      <c r="P1141" s="3">
        <f xml:space="preserve"> IF(Sales[[#This Row],[Number of Users]]-Sales[[#This Row],[Licenses Bought]] &gt; 0,Sales[[#This Row],[Number of Users]]-Sales[[#This Row],[Licenses Bought]],0)</f>
        <v>12</v>
      </c>
      <c r="Q1141" s="3">
        <f>IF(Sales[[#This Row],[Sales Month]]=MAX(Sales[Sales Month]),Sales[[#This Row],[Upsell $ Per Non-Paying User]]*Sales[[#This Row],[Non-Paying Users]],0)</f>
        <v>0</v>
      </c>
      <c r="R1141" s="3" t="str" cm="1">
        <f t="array" ref="R1141" xml:space="preserve"> _xlfn.IFS(Sales[[#This Row],[Current Upsell $]]=0," ",Sales[[#This Row],[Current Upsell $]]&gt;=400,"high",Sales[[#This Row],[Current Upsell $]]&gt;=100,"medium",Sales[[#This Row],[Current Upsell $]]&lt;100,"low")</f>
        <v xml:space="preserve"> </v>
      </c>
      <c r="S1141" s="3" t="str">
        <f xml:space="preserve"> IF(Sales[[#This Row],[Current Upsell $]]&gt;0,_xlfn.CONCAT(Sales[[#This Row],[Subscription Type]],"  ",Sales[[#This Row],[Upsell Priority]],"  ",TEXT(Sales[[#This Row],[Current Upsell $]],"$#"))," ")</f>
        <v xml:space="preserve"> </v>
      </c>
      <c r="T1141" s="3"/>
      <c r="U1141" s="1"/>
    </row>
    <row r="1142" spans="1:21" x14ac:dyDescent="0.3">
      <c r="A1142">
        <v>100111</v>
      </c>
      <c r="B1142" t="s">
        <v>1</v>
      </c>
      <c r="D1142" s="1"/>
      <c r="E1142" s="1"/>
      <c r="F1142" s="3">
        <v>48</v>
      </c>
      <c r="G1142" s="3">
        <v>61</v>
      </c>
      <c r="H1142" s="1">
        <v>44075</v>
      </c>
      <c r="I1142" s="1">
        <v>44378</v>
      </c>
      <c r="J1142">
        <v>10</v>
      </c>
      <c r="K1142">
        <v>0</v>
      </c>
      <c r="L1142" s="1">
        <v>44197</v>
      </c>
      <c r="M1142" s="3">
        <f>IF(Sales[[#This Row],[Sales Amount]] = 0, 0,N1142 / F1142)</f>
        <v>25</v>
      </c>
      <c r="N1142" s="3">
        <v>1200</v>
      </c>
      <c r="O1142" s="3" t="str" cm="1">
        <f t="array" ref="O1142" xml:space="preserve"> _xlfn.SWITCH(Sales[[#This Row],[Subscription Type]],"Basic", "10",,"Premium","10","Business","25","Enterprise","27")</f>
        <v>27</v>
      </c>
      <c r="P1142" s="3">
        <f xml:space="preserve"> IF(Sales[[#This Row],[Number of Users]]-Sales[[#This Row],[Licenses Bought]] &gt; 0,Sales[[#This Row],[Number of Users]]-Sales[[#This Row],[Licenses Bought]],0)</f>
        <v>13</v>
      </c>
      <c r="Q1142" s="3">
        <f>IF(Sales[[#This Row],[Sales Month]]=MAX(Sales[Sales Month]),Sales[[#This Row],[Upsell $ Per Non-Paying User]]*Sales[[#This Row],[Non-Paying Users]],0)</f>
        <v>0</v>
      </c>
      <c r="R1142" s="3" t="str" cm="1">
        <f t="array" ref="R1142" xml:space="preserve"> _xlfn.IFS(Sales[[#This Row],[Current Upsell $]]=0," ",Sales[[#This Row],[Current Upsell $]]&gt;=400,"high",Sales[[#This Row],[Current Upsell $]]&gt;=100,"medium",Sales[[#This Row],[Current Upsell $]]&lt;100,"low")</f>
        <v xml:space="preserve"> </v>
      </c>
      <c r="S1142" s="3" t="str">
        <f xml:space="preserve"> IF(Sales[[#This Row],[Current Upsell $]]&gt;0,_xlfn.CONCAT(Sales[[#This Row],[Subscription Type]],"  ",Sales[[#This Row],[Upsell Priority]],"  ",TEXT(Sales[[#This Row],[Current Upsell $]],"$#"))," ")</f>
        <v xml:space="preserve"> </v>
      </c>
      <c r="T1142" s="3"/>
      <c r="U1142" s="1"/>
    </row>
    <row r="1143" spans="1:21" x14ac:dyDescent="0.3">
      <c r="A1143">
        <v>100111</v>
      </c>
      <c r="B1143" t="s">
        <v>1</v>
      </c>
      <c r="D1143" s="1"/>
      <c r="E1143" s="1"/>
      <c r="F1143" s="3">
        <v>48</v>
      </c>
      <c r="G1143" s="3">
        <v>67</v>
      </c>
      <c r="H1143" s="1">
        <v>44075</v>
      </c>
      <c r="I1143" s="1">
        <v>44378</v>
      </c>
      <c r="J1143">
        <v>10</v>
      </c>
      <c r="K1143">
        <v>0</v>
      </c>
      <c r="L1143" s="1">
        <v>44228</v>
      </c>
      <c r="M1143" s="3">
        <f>IF(Sales[[#This Row],[Sales Amount]] = 0, 0,N1143 / F1143)</f>
        <v>25</v>
      </c>
      <c r="N1143" s="3">
        <v>1200</v>
      </c>
      <c r="O1143" s="3" t="str" cm="1">
        <f t="array" ref="O1143" xml:space="preserve"> _xlfn.SWITCH(Sales[[#This Row],[Subscription Type]],"Basic", "10",,"Premium","10","Business","25","Enterprise","27")</f>
        <v>27</v>
      </c>
      <c r="P1143" s="3">
        <f xml:space="preserve"> IF(Sales[[#This Row],[Number of Users]]-Sales[[#This Row],[Licenses Bought]] &gt; 0,Sales[[#This Row],[Number of Users]]-Sales[[#This Row],[Licenses Bought]],0)</f>
        <v>19</v>
      </c>
      <c r="Q1143" s="3">
        <f>IF(Sales[[#This Row],[Sales Month]]=MAX(Sales[Sales Month]),Sales[[#This Row],[Upsell $ Per Non-Paying User]]*Sales[[#This Row],[Non-Paying Users]],0)</f>
        <v>0</v>
      </c>
      <c r="R1143" s="3" t="str" cm="1">
        <f t="array" ref="R1143" xml:space="preserve"> _xlfn.IFS(Sales[[#This Row],[Current Upsell $]]=0," ",Sales[[#This Row],[Current Upsell $]]&gt;=400,"high",Sales[[#This Row],[Current Upsell $]]&gt;=100,"medium",Sales[[#This Row],[Current Upsell $]]&lt;100,"low")</f>
        <v xml:space="preserve"> </v>
      </c>
      <c r="S1143" s="3" t="str">
        <f xml:space="preserve"> IF(Sales[[#This Row],[Current Upsell $]]&gt;0,_xlfn.CONCAT(Sales[[#This Row],[Subscription Type]],"  ",Sales[[#This Row],[Upsell Priority]],"  ",TEXT(Sales[[#This Row],[Current Upsell $]],"$#"))," ")</f>
        <v xml:space="preserve"> </v>
      </c>
      <c r="T1143" s="3"/>
      <c r="U1143" s="1"/>
    </row>
    <row r="1144" spans="1:21" x14ac:dyDescent="0.3">
      <c r="A1144">
        <v>100111</v>
      </c>
      <c r="B1144" t="s">
        <v>1</v>
      </c>
      <c r="D1144" s="1"/>
      <c r="E1144" s="1"/>
      <c r="F1144" s="3">
        <v>48</v>
      </c>
      <c r="G1144" s="3">
        <v>54</v>
      </c>
      <c r="H1144" s="1">
        <v>44075</v>
      </c>
      <c r="I1144" s="1">
        <v>44378</v>
      </c>
      <c r="J1144">
        <v>10</v>
      </c>
      <c r="K1144">
        <v>0</v>
      </c>
      <c r="L1144" s="1">
        <v>44256</v>
      </c>
      <c r="M1144" s="3">
        <f>IF(Sales[[#This Row],[Sales Amount]] = 0, 0,N1144 / F1144)</f>
        <v>25</v>
      </c>
      <c r="N1144" s="3">
        <v>1200</v>
      </c>
      <c r="O1144" s="3" t="str" cm="1">
        <f t="array" ref="O1144" xml:space="preserve"> _xlfn.SWITCH(Sales[[#This Row],[Subscription Type]],"Basic", "10",,"Premium","10","Business","25","Enterprise","27")</f>
        <v>27</v>
      </c>
      <c r="P1144" s="3">
        <f xml:space="preserve"> IF(Sales[[#This Row],[Number of Users]]-Sales[[#This Row],[Licenses Bought]] &gt; 0,Sales[[#This Row],[Number of Users]]-Sales[[#This Row],[Licenses Bought]],0)</f>
        <v>6</v>
      </c>
      <c r="Q1144" s="3">
        <f>IF(Sales[[#This Row],[Sales Month]]=MAX(Sales[Sales Month]),Sales[[#This Row],[Upsell $ Per Non-Paying User]]*Sales[[#This Row],[Non-Paying Users]],0)</f>
        <v>0</v>
      </c>
      <c r="R1144" s="3" t="str" cm="1">
        <f t="array" ref="R1144" xml:space="preserve"> _xlfn.IFS(Sales[[#This Row],[Current Upsell $]]=0," ",Sales[[#This Row],[Current Upsell $]]&gt;=400,"high",Sales[[#This Row],[Current Upsell $]]&gt;=100,"medium",Sales[[#This Row],[Current Upsell $]]&lt;100,"low")</f>
        <v xml:space="preserve"> </v>
      </c>
      <c r="S1144" s="3" t="str">
        <f xml:space="preserve"> IF(Sales[[#This Row],[Current Upsell $]]&gt;0,_xlfn.CONCAT(Sales[[#This Row],[Subscription Type]],"  ",Sales[[#This Row],[Upsell Priority]],"  ",TEXT(Sales[[#This Row],[Current Upsell $]],"$#"))," ")</f>
        <v xml:space="preserve"> </v>
      </c>
      <c r="T1144" s="3"/>
      <c r="U1144" s="1"/>
    </row>
    <row r="1145" spans="1:21" x14ac:dyDescent="0.3">
      <c r="A1145">
        <v>100111</v>
      </c>
      <c r="B1145" t="s">
        <v>1</v>
      </c>
      <c r="D1145" s="1"/>
      <c r="E1145" s="1"/>
      <c r="F1145" s="3">
        <v>48</v>
      </c>
      <c r="G1145" s="3">
        <v>58</v>
      </c>
      <c r="H1145" s="1">
        <v>44075</v>
      </c>
      <c r="I1145" s="1">
        <v>44378</v>
      </c>
      <c r="J1145">
        <v>10</v>
      </c>
      <c r="K1145">
        <v>0</v>
      </c>
      <c r="L1145" s="1">
        <v>44287</v>
      </c>
      <c r="M1145" s="3">
        <f>IF(Sales[[#This Row],[Sales Amount]] = 0, 0,N1145 / F1145)</f>
        <v>25</v>
      </c>
      <c r="N1145" s="3">
        <v>1200</v>
      </c>
      <c r="O1145" s="3" t="str" cm="1">
        <f t="array" ref="O1145" xml:space="preserve"> _xlfn.SWITCH(Sales[[#This Row],[Subscription Type]],"Basic", "10",,"Premium","10","Business","25","Enterprise","27")</f>
        <v>27</v>
      </c>
      <c r="P1145" s="3">
        <f xml:space="preserve"> IF(Sales[[#This Row],[Number of Users]]-Sales[[#This Row],[Licenses Bought]] &gt; 0,Sales[[#This Row],[Number of Users]]-Sales[[#This Row],[Licenses Bought]],0)</f>
        <v>10</v>
      </c>
      <c r="Q1145" s="3">
        <f>IF(Sales[[#This Row],[Sales Month]]=MAX(Sales[Sales Month]),Sales[[#This Row],[Upsell $ Per Non-Paying User]]*Sales[[#This Row],[Non-Paying Users]],0)</f>
        <v>0</v>
      </c>
      <c r="R1145" s="3" t="str" cm="1">
        <f t="array" ref="R1145" xml:space="preserve"> _xlfn.IFS(Sales[[#This Row],[Current Upsell $]]=0," ",Sales[[#This Row],[Current Upsell $]]&gt;=400,"high",Sales[[#This Row],[Current Upsell $]]&gt;=100,"medium",Sales[[#This Row],[Current Upsell $]]&lt;100,"low")</f>
        <v xml:space="preserve"> </v>
      </c>
      <c r="S1145" s="3" t="str">
        <f xml:space="preserve"> IF(Sales[[#This Row],[Current Upsell $]]&gt;0,_xlfn.CONCAT(Sales[[#This Row],[Subscription Type]],"  ",Sales[[#This Row],[Upsell Priority]],"  ",TEXT(Sales[[#This Row],[Current Upsell $]],"$#"))," ")</f>
        <v xml:space="preserve"> </v>
      </c>
      <c r="T1145" s="3"/>
      <c r="U1145" s="1"/>
    </row>
    <row r="1146" spans="1:21" x14ac:dyDescent="0.3">
      <c r="A1146">
        <v>100111</v>
      </c>
      <c r="B1146" t="s">
        <v>1</v>
      </c>
      <c r="D1146" s="1"/>
      <c r="E1146" s="1"/>
      <c r="F1146" s="3">
        <v>48</v>
      </c>
      <c r="G1146" s="3">
        <v>51</v>
      </c>
      <c r="H1146" s="1">
        <v>44075</v>
      </c>
      <c r="I1146" s="1">
        <v>44378</v>
      </c>
      <c r="J1146">
        <v>10</v>
      </c>
      <c r="K1146">
        <v>0</v>
      </c>
      <c r="L1146" s="1">
        <v>44317</v>
      </c>
      <c r="M1146" s="3">
        <f>IF(Sales[[#This Row],[Sales Amount]] = 0, 0,N1146 / F1146)</f>
        <v>25</v>
      </c>
      <c r="N1146" s="3">
        <v>1200</v>
      </c>
      <c r="O1146" s="3" t="str" cm="1">
        <f t="array" ref="O1146" xml:space="preserve"> _xlfn.SWITCH(Sales[[#This Row],[Subscription Type]],"Basic", "10",,"Premium","10","Business","25","Enterprise","27")</f>
        <v>27</v>
      </c>
      <c r="P1146" s="3">
        <f xml:space="preserve"> IF(Sales[[#This Row],[Number of Users]]-Sales[[#This Row],[Licenses Bought]] &gt; 0,Sales[[#This Row],[Number of Users]]-Sales[[#This Row],[Licenses Bought]],0)</f>
        <v>3</v>
      </c>
      <c r="Q1146" s="3">
        <f>IF(Sales[[#This Row],[Sales Month]]=MAX(Sales[Sales Month]),Sales[[#This Row],[Upsell $ Per Non-Paying User]]*Sales[[#This Row],[Non-Paying Users]],0)</f>
        <v>0</v>
      </c>
      <c r="R1146" s="3" t="str" cm="1">
        <f t="array" ref="R1146" xml:space="preserve"> _xlfn.IFS(Sales[[#This Row],[Current Upsell $]]=0," ",Sales[[#This Row],[Current Upsell $]]&gt;=400,"high",Sales[[#This Row],[Current Upsell $]]&gt;=100,"medium",Sales[[#This Row],[Current Upsell $]]&lt;100,"low")</f>
        <v xml:space="preserve"> </v>
      </c>
      <c r="S1146" s="3" t="str">
        <f xml:space="preserve"> IF(Sales[[#This Row],[Current Upsell $]]&gt;0,_xlfn.CONCAT(Sales[[#This Row],[Subscription Type]],"  ",Sales[[#This Row],[Upsell Priority]],"  ",TEXT(Sales[[#This Row],[Current Upsell $]],"$#"))," ")</f>
        <v xml:space="preserve"> </v>
      </c>
      <c r="T1146" s="3"/>
      <c r="U1146" s="1"/>
    </row>
    <row r="1147" spans="1:21" x14ac:dyDescent="0.3">
      <c r="A1147">
        <v>100111</v>
      </c>
      <c r="B1147" t="s">
        <v>1</v>
      </c>
      <c r="D1147" s="1"/>
      <c r="E1147" s="1"/>
      <c r="F1147" s="3">
        <v>48</v>
      </c>
      <c r="G1147" s="3">
        <v>59</v>
      </c>
      <c r="H1147" s="1">
        <v>44075</v>
      </c>
      <c r="I1147" s="1">
        <v>44378</v>
      </c>
      <c r="J1147">
        <v>10</v>
      </c>
      <c r="K1147">
        <v>0</v>
      </c>
      <c r="L1147" s="1">
        <v>44348</v>
      </c>
      <c r="M1147" s="3">
        <f>IF(Sales[[#This Row],[Sales Amount]] = 0, 0,N1147 / F1147)</f>
        <v>25</v>
      </c>
      <c r="N1147" s="3">
        <v>1200</v>
      </c>
      <c r="O1147" s="3" t="str" cm="1">
        <f t="array" ref="O1147" xml:space="preserve"> _xlfn.SWITCH(Sales[[#This Row],[Subscription Type]],"Basic", "10",,"Premium","10","Business","25","Enterprise","27")</f>
        <v>27</v>
      </c>
      <c r="P1147" s="3">
        <f xml:space="preserve"> IF(Sales[[#This Row],[Number of Users]]-Sales[[#This Row],[Licenses Bought]] &gt; 0,Sales[[#This Row],[Number of Users]]-Sales[[#This Row],[Licenses Bought]],0)</f>
        <v>11</v>
      </c>
      <c r="Q1147" s="3">
        <f>IF(Sales[[#This Row],[Sales Month]]=MAX(Sales[Sales Month]),Sales[[#This Row],[Upsell $ Per Non-Paying User]]*Sales[[#This Row],[Non-Paying Users]],0)</f>
        <v>297</v>
      </c>
      <c r="R1147" s="3" t="str" cm="1">
        <f t="array" ref="R1147" xml:space="preserve"> _xlfn.IFS(Sales[[#This Row],[Current Upsell $]]=0," ",Sales[[#This Row],[Current Upsell $]]&gt;=400,"high",Sales[[#This Row],[Current Upsell $]]&gt;=100,"medium",Sales[[#This Row],[Current Upsell $]]&lt;100,"low")</f>
        <v>medium</v>
      </c>
      <c r="S1147" s="3" t="str">
        <f xml:space="preserve"> IF(Sales[[#This Row],[Current Upsell $]]&gt;0,_xlfn.CONCAT(Sales[[#This Row],[Subscription Type]],"  ",Sales[[#This Row],[Upsell Priority]],"  ",TEXT(Sales[[#This Row],[Current Upsell $]],"$#"))," ")</f>
        <v>Business  medium  $297</v>
      </c>
      <c r="T1147" s="3"/>
      <c r="U1147" s="1"/>
    </row>
    <row r="1148" spans="1:21" x14ac:dyDescent="0.3">
      <c r="A1148">
        <v>100112</v>
      </c>
      <c r="B1148" t="s">
        <v>3</v>
      </c>
      <c r="D1148" s="1"/>
      <c r="E1148" s="1"/>
      <c r="F1148" s="3">
        <v>0</v>
      </c>
      <c r="G1148" s="3">
        <v>58</v>
      </c>
      <c r="H1148" s="1">
        <v>44075</v>
      </c>
      <c r="I1148" s="1">
        <v>44378</v>
      </c>
      <c r="J1148">
        <v>10</v>
      </c>
      <c r="K1148">
        <v>0</v>
      </c>
      <c r="L1148" s="1">
        <v>44075</v>
      </c>
      <c r="M1148" s="3">
        <f>IF(Sales[[#This Row],[Sales Amount]] = 0, 0,N1148 / F1148)</f>
        <v>0</v>
      </c>
      <c r="N1148" s="3">
        <v>0</v>
      </c>
      <c r="O1148" s="3" t="str" cm="1">
        <f t="array" ref="O1148" xml:space="preserve"> _xlfn.SWITCH(Sales[[#This Row],[Subscription Type]],"Basic", "10",,"Premium","10","Business","25","Enterprise","27")</f>
        <v>10</v>
      </c>
      <c r="P1148" s="3">
        <f xml:space="preserve"> IF(Sales[[#This Row],[Number of Users]]-Sales[[#This Row],[Licenses Bought]] &gt; 0,Sales[[#This Row],[Number of Users]]-Sales[[#This Row],[Licenses Bought]],0)</f>
        <v>58</v>
      </c>
      <c r="Q1148" s="3">
        <f>IF(Sales[[#This Row],[Sales Month]]=MAX(Sales[Sales Month]),Sales[[#This Row],[Upsell $ Per Non-Paying User]]*Sales[[#This Row],[Non-Paying Users]],0)</f>
        <v>0</v>
      </c>
      <c r="R1148" s="3" t="str" cm="1">
        <f t="array" ref="R1148" xml:space="preserve"> _xlfn.IFS(Sales[[#This Row],[Current Upsell $]]=0," ",Sales[[#This Row],[Current Upsell $]]&gt;=400,"high",Sales[[#This Row],[Current Upsell $]]&gt;=100,"medium",Sales[[#This Row],[Current Upsell $]]&lt;100,"low")</f>
        <v xml:space="preserve"> </v>
      </c>
      <c r="S1148" s="3" t="str">
        <f xml:space="preserve"> IF(Sales[[#This Row],[Current Upsell $]]&gt;0,_xlfn.CONCAT(Sales[[#This Row],[Subscription Type]],"  ",Sales[[#This Row],[Upsell Priority]],"  ",TEXT(Sales[[#This Row],[Current Upsell $]],"$#"))," ")</f>
        <v xml:space="preserve"> </v>
      </c>
      <c r="T1148" s="3"/>
      <c r="U1148" s="1"/>
    </row>
    <row r="1149" spans="1:21" x14ac:dyDescent="0.3">
      <c r="A1149">
        <v>100112</v>
      </c>
      <c r="B1149" t="s">
        <v>1</v>
      </c>
      <c r="D1149" s="1"/>
      <c r="E1149" s="1"/>
      <c r="F1149" s="3">
        <v>15</v>
      </c>
      <c r="G1149" s="3">
        <v>65</v>
      </c>
      <c r="H1149" s="1">
        <v>44075</v>
      </c>
      <c r="I1149" s="1">
        <v>44378</v>
      </c>
      <c r="J1149">
        <v>10</v>
      </c>
      <c r="K1149">
        <v>0</v>
      </c>
      <c r="L1149" s="1">
        <v>44105</v>
      </c>
      <c r="M1149" s="3">
        <f>IF(Sales[[#This Row],[Sales Amount]] = 0, 0,N1149 / F1149)</f>
        <v>25</v>
      </c>
      <c r="N1149" s="3">
        <v>375</v>
      </c>
      <c r="O1149" s="3" t="str" cm="1">
        <f t="array" ref="O1149" xml:space="preserve"> _xlfn.SWITCH(Sales[[#This Row],[Subscription Type]],"Basic", "10",,"Premium","10","Business","25","Enterprise","27")</f>
        <v>27</v>
      </c>
      <c r="P1149" s="3">
        <f xml:space="preserve"> IF(Sales[[#This Row],[Number of Users]]-Sales[[#This Row],[Licenses Bought]] &gt; 0,Sales[[#This Row],[Number of Users]]-Sales[[#This Row],[Licenses Bought]],0)</f>
        <v>50</v>
      </c>
      <c r="Q1149" s="3">
        <f>IF(Sales[[#This Row],[Sales Month]]=MAX(Sales[Sales Month]),Sales[[#This Row],[Upsell $ Per Non-Paying User]]*Sales[[#This Row],[Non-Paying Users]],0)</f>
        <v>0</v>
      </c>
      <c r="R1149" s="3" t="str" cm="1">
        <f t="array" ref="R1149" xml:space="preserve"> _xlfn.IFS(Sales[[#This Row],[Current Upsell $]]=0," ",Sales[[#This Row],[Current Upsell $]]&gt;=400,"high",Sales[[#This Row],[Current Upsell $]]&gt;=100,"medium",Sales[[#This Row],[Current Upsell $]]&lt;100,"low")</f>
        <v xml:space="preserve"> </v>
      </c>
      <c r="S1149" s="3" t="str">
        <f xml:space="preserve"> IF(Sales[[#This Row],[Current Upsell $]]&gt;0,_xlfn.CONCAT(Sales[[#This Row],[Subscription Type]],"  ",Sales[[#This Row],[Upsell Priority]],"  ",TEXT(Sales[[#This Row],[Current Upsell $]],"$#"))," ")</f>
        <v xml:space="preserve"> </v>
      </c>
      <c r="T1149" s="3"/>
      <c r="U1149" s="1"/>
    </row>
    <row r="1150" spans="1:21" x14ac:dyDescent="0.3">
      <c r="A1150">
        <v>100112</v>
      </c>
      <c r="B1150" t="s">
        <v>1</v>
      </c>
      <c r="D1150" s="1"/>
      <c r="E1150" s="1"/>
      <c r="F1150" s="3">
        <v>47</v>
      </c>
      <c r="G1150" s="3">
        <v>47</v>
      </c>
      <c r="H1150" s="1">
        <v>44075</v>
      </c>
      <c r="I1150" s="1">
        <v>44378</v>
      </c>
      <c r="J1150">
        <v>10</v>
      </c>
      <c r="K1150">
        <v>0</v>
      </c>
      <c r="L1150" s="1">
        <v>44136</v>
      </c>
      <c r="M1150" s="3">
        <f>IF(Sales[[#This Row],[Sales Amount]] = 0, 0,N1150 / F1150)</f>
        <v>25</v>
      </c>
      <c r="N1150" s="3">
        <v>1175</v>
      </c>
      <c r="O1150" s="3" t="str" cm="1">
        <f t="array" ref="O1150" xml:space="preserve"> _xlfn.SWITCH(Sales[[#This Row],[Subscription Type]],"Basic", "10",,"Premium","10","Business","25","Enterprise","27")</f>
        <v>27</v>
      </c>
      <c r="P1150" s="3">
        <f xml:space="preserve"> IF(Sales[[#This Row],[Number of Users]]-Sales[[#This Row],[Licenses Bought]] &gt; 0,Sales[[#This Row],[Number of Users]]-Sales[[#This Row],[Licenses Bought]],0)</f>
        <v>0</v>
      </c>
      <c r="Q1150" s="3">
        <f>IF(Sales[[#This Row],[Sales Month]]=MAX(Sales[Sales Month]),Sales[[#This Row],[Upsell $ Per Non-Paying User]]*Sales[[#This Row],[Non-Paying Users]],0)</f>
        <v>0</v>
      </c>
      <c r="R1150" s="3" t="str" cm="1">
        <f t="array" ref="R1150" xml:space="preserve"> _xlfn.IFS(Sales[[#This Row],[Current Upsell $]]=0," ",Sales[[#This Row],[Current Upsell $]]&gt;=400,"high",Sales[[#This Row],[Current Upsell $]]&gt;=100,"medium",Sales[[#This Row],[Current Upsell $]]&lt;100,"low")</f>
        <v xml:space="preserve"> </v>
      </c>
      <c r="S1150" s="3" t="str">
        <f xml:space="preserve"> IF(Sales[[#This Row],[Current Upsell $]]&gt;0,_xlfn.CONCAT(Sales[[#This Row],[Subscription Type]],"  ",Sales[[#This Row],[Upsell Priority]],"  ",TEXT(Sales[[#This Row],[Current Upsell $]],"$#"))," ")</f>
        <v xml:space="preserve"> </v>
      </c>
      <c r="T1150" s="3"/>
      <c r="U1150" s="1"/>
    </row>
    <row r="1151" spans="1:21" x14ac:dyDescent="0.3">
      <c r="A1151">
        <v>100112</v>
      </c>
      <c r="B1151" t="s">
        <v>1</v>
      </c>
      <c r="D1151" s="1"/>
      <c r="E1151" s="1"/>
      <c r="F1151" s="3">
        <v>47</v>
      </c>
      <c r="G1151" s="3">
        <v>54</v>
      </c>
      <c r="H1151" s="1">
        <v>44075</v>
      </c>
      <c r="I1151" s="1">
        <v>44378</v>
      </c>
      <c r="J1151">
        <v>10</v>
      </c>
      <c r="K1151">
        <v>0</v>
      </c>
      <c r="L1151" s="1">
        <v>44166</v>
      </c>
      <c r="M1151" s="3">
        <f>IF(Sales[[#This Row],[Sales Amount]] = 0, 0,N1151 / F1151)</f>
        <v>25</v>
      </c>
      <c r="N1151" s="3">
        <v>1175</v>
      </c>
      <c r="O1151" s="3" t="str" cm="1">
        <f t="array" ref="O1151" xml:space="preserve"> _xlfn.SWITCH(Sales[[#This Row],[Subscription Type]],"Basic", "10",,"Premium","10","Business","25","Enterprise","27")</f>
        <v>27</v>
      </c>
      <c r="P1151" s="3">
        <f xml:space="preserve"> IF(Sales[[#This Row],[Number of Users]]-Sales[[#This Row],[Licenses Bought]] &gt; 0,Sales[[#This Row],[Number of Users]]-Sales[[#This Row],[Licenses Bought]],0)</f>
        <v>7</v>
      </c>
      <c r="Q1151" s="3">
        <f>IF(Sales[[#This Row],[Sales Month]]=MAX(Sales[Sales Month]),Sales[[#This Row],[Upsell $ Per Non-Paying User]]*Sales[[#This Row],[Non-Paying Users]],0)</f>
        <v>0</v>
      </c>
      <c r="R1151" s="3" t="str" cm="1">
        <f t="array" ref="R1151" xml:space="preserve"> _xlfn.IFS(Sales[[#This Row],[Current Upsell $]]=0," ",Sales[[#This Row],[Current Upsell $]]&gt;=400,"high",Sales[[#This Row],[Current Upsell $]]&gt;=100,"medium",Sales[[#This Row],[Current Upsell $]]&lt;100,"low")</f>
        <v xml:space="preserve"> </v>
      </c>
      <c r="S1151" s="3" t="str">
        <f xml:space="preserve"> IF(Sales[[#This Row],[Current Upsell $]]&gt;0,_xlfn.CONCAT(Sales[[#This Row],[Subscription Type]],"  ",Sales[[#This Row],[Upsell Priority]],"  ",TEXT(Sales[[#This Row],[Current Upsell $]],"$#"))," ")</f>
        <v xml:space="preserve"> </v>
      </c>
      <c r="T1151" s="3"/>
      <c r="U1151" s="1"/>
    </row>
    <row r="1152" spans="1:21" x14ac:dyDescent="0.3">
      <c r="A1152">
        <v>100112</v>
      </c>
      <c r="B1152" t="s">
        <v>1</v>
      </c>
      <c r="D1152" s="1"/>
      <c r="E1152" s="1"/>
      <c r="F1152" s="3">
        <v>47</v>
      </c>
      <c r="G1152" s="3">
        <v>70</v>
      </c>
      <c r="H1152" s="1">
        <v>44075</v>
      </c>
      <c r="I1152" s="1">
        <v>44378</v>
      </c>
      <c r="J1152">
        <v>10</v>
      </c>
      <c r="K1152">
        <v>0</v>
      </c>
      <c r="L1152" s="1">
        <v>44197</v>
      </c>
      <c r="M1152" s="3">
        <f>IF(Sales[[#This Row],[Sales Amount]] = 0, 0,N1152 / F1152)</f>
        <v>25</v>
      </c>
      <c r="N1152" s="3">
        <v>1175</v>
      </c>
      <c r="O1152" s="3" t="str" cm="1">
        <f t="array" ref="O1152" xml:space="preserve"> _xlfn.SWITCH(Sales[[#This Row],[Subscription Type]],"Basic", "10",,"Premium","10","Business","25","Enterprise","27")</f>
        <v>27</v>
      </c>
      <c r="P1152" s="3">
        <f xml:space="preserve"> IF(Sales[[#This Row],[Number of Users]]-Sales[[#This Row],[Licenses Bought]] &gt; 0,Sales[[#This Row],[Number of Users]]-Sales[[#This Row],[Licenses Bought]],0)</f>
        <v>23</v>
      </c>
      <c r="Q1152" s="3">
        <f>IF(Sales[[#This Row],[Sales Month]]=MAX(Sales[Sales Month]),Sales[[#This Row],[Upsell $ Per Non-Paying User]]*Sales[[#This Row],[Non-Paying Users]],0)</f>
        <v>0</v>
      </c>
      <c r="R1152" s="3" t="str" cm="1">
        <f t="array" ref="R1152" xml:space="preserve"> _xlfn.IFS(Sales[[#This Row],[Current Upsell $]]=0," ",Sales[[#This Row],[Current Upsell $]]&gt;=400,"high",Sales[[#This Row],[Current Upsell $]]&gt;=100,"medium",Sales[[#This Row],[Current Upsell $]]&lt;100,"low")</f>
        <v xml:space="preserve"> </v>
      </c>
      <c r="S1152" s="3" t="str">
        <f xml:space="preserve"> IF(Sales[[#This Row],[Current Upsell $]]&gt;0,_xlfn.CONCAT(Sales[[#This Row],[Subscription Type]],"  ",Sales[[#This Row],[Upsell Priority]],"  ",TEXT(Sales[[#This Row],[Current Upsell $]],"$#"))," ")</f>
        <v xml:space="preserve"> </v>
      </c>
      <c r="T1152" s="3"/>
      <c r="U1152" s="1"/>
    </row>
    <row r="1153" spans="1:21" x14ac:dyDescent="0.3">
      <c r="A1153">
        <v>100112</v>
      </c>
      <c r="B1153" t="s">
        <v>1</v>
      </c>
      <c r="D1153" s="1"/>
      <c r="E1153" s="1"/>
      <c r="F1153" s="3">
        <v>47</v>
      </c>
      <c r="G1153" s="3">
        <v>53</v>
      </c>
      <c r="H1153" s="1">
        <v>44075</v>
      </c>
      <c r="I1153" s="1">
        <v>44378</v>
      </c>
      <c r="J1153">
        <v>10</v>
      </c>
      <c r="K1153">
        <v>0</v>
      </c>
      <c r="L1153" s="1">
        <v>44228</v>
      </c>
      <c r="M1153" s="3">
        <f>IF(Sales[[#This Row],[Sales Amount]] = 0, 0,N1153 / F1153)</f>
        <v>25</v>
      </c>
      <c r="N1153" s="3">
        <v>1175</v>
      </c>
      <c r="O1153" s="3" t="str" cm="1">
        <f t="array" ref="O1153" xml:space="preserve"> _xlfn.SWITCH(Sales[[#This Row],[Subscription Type]],"Basic", "10",,"Premium","10","Business","25","Enterprise","27")</f>
        <v>27</v>
      </c>
      <c r="P1153" s="3">
        <f xml:space="preserve"> IF(Sales[[#This Row],[Number of Users]]-Sales[[#This Row],[Licenses Bought]] &gt; 0,Sales[[#This Row],[Number of Users]]-Sales[[#This Row],[Licenses Bought]],0)</f>
        <v>6</v>
      </c>
      <c r="Q1153" s="3">
        <f>IF(Sales[[#This Row],[Sales Month]]=MAX(Sales[Sales Month]),Sales[[#This Row],[Upsell $ Per Non-Paying User]]*Sales[[#This Row],[Non-Paying Users]],0)</f>
        <v>0</v>
      </c>
      <c r="R1153" s="3" t="str" cm="1">
        <f t="array" ref="R1153" xml:space="preserve"> _xlfn.IFS(Sales[[#This Row],[Current Upsell $]]=0," ",Sales[[#This Row],[Current Upsell $]]&gt;=400,"high",Sales[[#This Row],[Current Upsell $]]&gt;=100,"medium",Sales[[#This Row],[Current Upsell $]]&lt;100,"low")</f>
        <v xml:space="preserve"> </v>
      </c>
      <c r="S1153" s="3" t="str">
        <f xml:space="preserve"> IF(Sales[[#This Row],[Current Upsell $]]&gt;0,_xlfn.CONCAT(Sales[[#This Row],[Subscription Type]],"  ",Sales[[#This Row],[Upsell Priority]],"  ",TEXT(Sales[[#This Row],[Current Upsell $]],"$#"))," ")</f>
        <v xml:space="preserve"> </v>
      </c>
      <c r="T1153" s="3"/>
      <c r="U1153" s="1"/>
    </row>
    <row r="1154" spans="1:21" x14ac:dyDescent="0.3">
      <c r="A1154">
        <v>100112</v>
      </c>
      <c r="B1154" t="s">
        <v>1</v>
      </c>
      <c r="D1154" s="1"/>
      <c r="E1154" s="1"/>
      <c r="F1154" s="3">
        <v>47</v>
      </c>
      <c r="G1154" s="3">
        <v>49</v>
      </c>
      <c r="H1154" s="1">
        <v>44075</v>
      </c>
      <c r="I1154" s="1">
        <v>44378</v>
      </c>
      <c r="J1154">
        <v>10</v>
      </c>
      <c r="K1154">
        <v>0</v>
      </c>
      <c r="L1154" s="1">
        <v>44256</v>
      </c>
      <c r="M1154" s="3">
        <f>IF(Sales[[#This Row],[Sales Amount]] = 0, 0,N1154 / F1154)</f>
        <v>25</v>
      </c>
      <c r="N1154" s="3">
        <v>1175</v>
      </c>
      <c r="O1154" s="3" t="str" cm="1">
        <f t="array" ref="O1154" xml:space="preserve"> _xlfn.SWITCH(Sales[[#This Row],[Subscription Type]],"Basic", "10",,"Premium","10","Business","25","Enterprise","27")</f>
        <v>27</v>
      </c>
      <c r="P1154" s="3">
        <f xml:space="preserve"> IF(Sales[[#This Row],[Number of Users]]-Sales[[#This Row],[Licenses Bought]] &gt; 0,Sales[[#This Row],[Number of Users]]-Sales[[#This Row],[Licenses Bought]],0)</f>
        <v>2</v>
      </c>
      <c r="Q1154" s="3">
        <f>IF(Sales[[#This Row],[Sales Month]]=MAX(Sales[Sales Month]),Sales[[#This Row],[Upsell $ Per Non-Paying User]]*Sales[[#This Row],[Non-Paying Users]],0)</f>
        <v>0</v>
      </c>
      <c r="R1154" s="3" t="str" cm="1">
        <f t="array" ref="R1154" xml:space="preserve"> _xlfn.IFS(Sales[[#This Row],[Current Upsell $]]=0," ",Sales[[#This Row],[Current Upsell $]]&gt;=400,"high",Sales[[#This Row],[Current Upsell $]]&gt;=100,"medium",Sales[[#This Row],[Current Upsell $]]&lt;100,"low")</f>
        <v xml:space="preserve"> </v>
      </c>
      <c r="S1154" s="3" t="str">
        <f xml:space="preserve"> IF(Sales[[#This Row],[Current Upsell $]]&gt;0,_xlfn.CONCAT(Sales[[#This Row],[Subscription Type]],"  ",Sales[[#This Row],[Upsell Priority]],"  ",TEXT(Sales[[#This Row],[Current Upsell $]],"$#"))," ")</f>
        <v xml:space="preserve"> </v>
      </c>
      <c r="T1154" s="3"/>
      <c r="U1154" s="1"/>
    </row>
    <row r="1155" spans="1:21" x14ac:dyDescent="0.3">
      <c r="A1155">
        <v>100112</v>
      </c>
      <c r="B1155" t="s">
        <v>1</v>
      </c>
      <c r="D1155" s="1"/>
      <c r="E1155" s="1"/>
      <c r="F1155" s="3">
        <v>47</v>
      </c>
      <c r="G1155" s="3">
        <v>47</v>
      </c>
      <c r="H1155" s="1">
        <v>44075</v>
      </c>
      <c r="I1155" s="1">
        <v>44378</v>
      </c>
      <c r="J1155">
        <v>10</v>
      </c>
      <c r="K1155">
        <v>0</v>
      </c>
      <c r="L1155" s="1">
        <v>44287</v>
      </c>
      <c r="M1155" s="3">
        <f>IF(Sales[[#This Row],[Sales Amount]] = 0, 0,N1155 / F1155)</f>
        <v>25</v>
      </c>
      <c r="N1155" s="3">
        <v>1175</v>
      </c>
      <c r="O1155" s="3" t="str" cm="1">
        <f t="array" ref="O1155" xml:space="preserve"> _xlfn.SWITCH(Sales[[#This Row],[Subscription Type]],"Basic", "10",,"Premium","10","Business","25","Enterprise","27")</f>
        <v>27</v>
      </c>
      <c r="P1155" s="3">
        <f xml:space="preserve"> IF(Sales[[#This Row],[Number of Users]]-Sales[[#This Row],[Licenses Bought]] &gt; 0,Sales[[#This Row],[Number of Users]]-Sales[[#This Row],[Licenses Bought]],0)</f>
        <v>0</v>
      </c>
      <c r="Q1155" s="3">
        <f>IF(Sales[[#This Row],[Sales Month]]=MAX(Sales[Sales Month]),Sales[[#This Row],[Upsell $ Per Non-Paying User]]*Sales[[#This Row],[Non-Paying Users]],0)</f>
        <v>0</v>
      </c>
      <c r="R1155" s="3" t="str" cm="1">
        <f t="array" ref="R1155" xml:space="preserve"> _xlfn.IFS(Sales[[#This Row],[Current Upsell $]]=0," ",Sales[[#This Row],[Current Upsell $]]&gt;=400,"high",Sales[[#This Row],[Current Upsell $]]&gt;=100,"medium",Sales[[#This Row],[Current Upsell $]]&lt;100,"low")</f>
        <v xml:space="preserve"> </v>
      </c>
      <c r="S1155" s="3" t="str">
        <f xml:space="preserve"> IF(Sales[[#This Row],[Current Upsell $]]&gt;0,_xlfn.CONCAT(Sales[[#This Row],[Subscription Type]],"  ",Sales[[#This Row],[Upsell Priority]],"  ",TEXT(Sales[[#This Row],[Current Upsell $]],"$#"))," ")</f>
        <v xml:space="preserve"> </v>
      </c>
      <c r="T1155" s="3"/>
      <c r="U1155" s="1"/>
    </row>
    <row r="1156" spans="1:21" x14ac:dyDescent="0.3">
      <c r="A1156">
        <v>100112</v>
      </c>
      <c r="B1156" t="s">
        <v>1</v>
      </c>
      <c r="D1156" s="1"/>
      <c r="E1156" s="1"/>
      <c r="F1156" s="3">
        <v>47</v>
      </c>
      <c r="G1156" s="3">
        <v>55</v>
      </c>
      <c r="H1156" s="1">
        <v>44075</v>
      </c>
      <c r="I1156" s="1">
        <v>44378</v>
      </c>
      <c r="J1156">
        <v>10</v>
      </c>
      <c r="K1156">
        <v>0</v>
      </c>
      <c r="L1156" s="1">
        <v>44317</v>
      </c>
      <c r="M1156" s="3">
        <f>IF(Sales[[#This Row],[Sales Amount]] = 0, 0,N1156 / F1156)</f>
        <v>25</v>
      </c>
      <c r="N1156" s="3">
        <v>1175</v>
      </c>
      <c r="O1156" s="3" t="str" cm="1">
        <f t="array" ref="O1156" xml:space="preserve"> _xlfn.SWITCH(Sales[[#This Row],[Subscription Type]],"Basic", "10",,"Premium","10","Business","25","Enterprise","27")</f>
        <v>27</v>
      </c>
      <c r="P1156" s="3">
        <f xml:space="preserve"> IF(Sales[[#This Row],[Number of Users]]-Sales[[#This Row],[Licenses Bought]] &gt; 0,Sales[[#This Row],[Number of Users]]-Sales[[#This Row],[Licenses Bought]],0)</f>
        <v>8</v>
      </c>
      <c r="Q1156" s="3">
        <f>IF(Sales[[#This Row],[Sales Month]]=MAX(Sales[Sales Month]),Sales[[#This Row],[Upsell $ Per Non-Paying User]]*Sales[[#This Row],[Non-Paying Users]],0)</f>
        <v>0</v>
      </c>
      <c r="R1156" s="3" t="str" cm="1">
        <f t="array" ref="R1156" xml:space="preserve"> _xlfn.IFS(Sales[[#This Row],[Current Upsell $]]=0," ",Sales[[#This Row],[Current Upsell $]]&gt;=400,"high",Sales[[#This Row],[Current Upsell $]]&gt;=100,"medium",Sales[[#This Row],[Current Upsell $]]&lt;100,"low")</f>
        <v xml:space="preserve"> </v>
      </c>
      <c r="S1156" s="3" t="str">
        <f xml:space="preserve"> IF(Sales[[#This Row],[Current Upsell $]]&gt;0,_xlfn.CONCAT(Sales[[#This Row],[Subscription Type]],"  ",Sales[[#This Row],[Upsell Priority]],"  ",TEXT(Sales[[#This Row],[Current Upsell $]],"$#"))," ")</f>
        <v xml:space="preserve"> </v>
      </c>
      <c r="T1156" s="3"/>
      <c r="U1156" s="1"/>
    </row>
    <row r="1157" spans="1:21" x14ac:dyDescent="0.3">
      <c r="A1157">
        <v>100112</v>
      </c>
      <c r="B1157" t="s">
        <v>1</v>
      </c>
      <c r="D1157" s="1"/>
      <c r="E1157" s="1"/>
      <c r="F1157" s="3">
        <v>47</v>
      </c>
      <c r="G1157" s="3">
        <v>54</v>
      </c>
      <c r="H1157" s="1">
        <v>44075</v>
      </c>
      <c r="I1157" s="1">
        <v>44378</v>
      </c>
      <c r="J1157">
        <v>10</v>
      </c>
      <c r="K1157">
        <v>0</v>
      </c>
      <c r="L1157" s="1">
        <v>44348</v>
      </c>
      <c r="M1157" s="3">
        <f>IF(Sales[[#This Row],[Sales Amount]] = 0, 0,N1157 / F1157)</f>
        <v>25</v>
      </c>
      <c r="N1157" s="3">
        <v>1175</v>
      </c>
      <c r="O1157" s="3" t="str" cm="1">
        <f t="array" ref="O1157" xml:space="preserve"> _xlfn.SWITCH(Sales[[#This Row],[Subscription Type]],"Basic", "10",,"Premium","10","Business","25","Enterprise","27")</f>
        <v>27</v>
      </c>
      <c r="P1157" s="3">
        <f xml:space="preserve"> IF(Sales[[#This Row],[Number of Users]]-Sales[[#This Row],[Licenses Bought]] &gt; 0,Sales[[#This Row],[Number of Users]]-Sales[[#This Row],[Licenses Bought]],0)</f>
        <v>7</v>
      </c>
      <c r="Q1157" s="3">
        <f>IF(Sales[[#This Row],[Sales Month]]=MAX(Sales[Sales Month]),Sales[[#This Row],[Upsell $ Per Non-Paying User]]*Sales[[#This Row],[Non-Paying Users]],0)</f>
        <v>189</v>
      </c>
      <c r="R1157" s="3" t="str" cm="1">
        <f t="array" ref="R1157" xml:space="preserve"> _xlfn.IFS(Sales[[#This Row],[Current Upsell $]]=0," ",Sales[[#This Row],[Current Upsell $]]&gt;=400,"high",Sales[[#This Row],[Current Upsell $]]&gt;=100,"medium",Sales[[#This Row],[Current Upsell $]]&lt;100,"low")</f>
        <v>medium</v>
      </c>
      <c r="S1157" s="3" t="str">
        <f xml:space="preserve"> IF(Sales[[#This Row],[Current Upsell $]]&gt;0,_xlfn.CONCAT(Sales[[#This Row],[Subscription Type]],"  ",Sales[[#This Row],[Upsell Priority]],"  ",TEXT(Sales[[#This Row],[Current Upsell $]],"$#"))," ")</f>
        <v>Business  medium  $189</v>
      </c>
      <c r="T1157" s="3"/>
      <c r="U1157" s="1"/>
    </row>
    <row r="1158" spans="1:21" x14ac:dyDescent="0.3">
      <c r="A1158">
        <v>100113</v>
      </c>
      <c r="B1158" t="s">
        <v>3</v>
      </c>
      <c r="D1158" s="1"/>
      <c r="E1158" s="1"/>
      <c r="F1158" s="3">
        <v>0</v>
      </c>
      <c r="G1158" s="3">
        <v>54</v>
      </c>
      <c r="H1158" s="1">
        <v>44075</v>
      </c>
      <c r="I1158" s="1">
        <v>44378</v>
      </c>
      <c r="J1158">
        <v>10</v>
      </c>
      <c r="K1158">
        <v>0</v>
      </c>
      <c r="L1158" s="1">
        <v>44075</v>
      </c>
      <c r="M1158" s="3">
        <f>IF(Sales[[#This Row],[Sales Amount]] = 0, 0,N1158 / F1158)</f>
        <v>0</v>
      </c>
      <c r="N1158" s="3">
        <v>0</v>
      </c>
      <c r="O1158" s="3" t="str" cm="1">
        <f t="array" ref="O1158" xml:space="preserve"> _xlfn.SWITCH(Sales[[#This Row],[Subscription Type]],"Basic", "10",,"Premium","10","Business","25","Enterprise","27")</f>
        <v>10</v>
      </c>
      <c r="P1158" s="3">
        <f xml:space="preserve"> IF(Sales[[#This Row],[Number of Users]]-Sales[[#This Row],[Licenses Bought]] &gt; 0,Sales[[#This Row],[Number of Users]]-Sales[[#This Row],[Licenses Bought]],0)</f>
        <v>54</v>
      </c>
      <c r="Q1158" s="3">
        <f>IF(Sales[[#This Row],[Sales Month]]=MAX(Sales[Sales Month]),Sales[[#This Row],[Upsell $ Per Non-Paying User]]*Sales[[#This Row],[Non-Paying Users]],0)</f>
        <v>0</v>
      </c>
      <c r="R1158" s="3" t="str" cm="1">
        <f t="array" ref="R1158" xml:space="preserve"> _xlfn.IFS(Sales[[#This Row],[Current Upsell $]]=0," ",Sales[[#This Row],[Current Upsell $]]&gt;=400,"high",Sales[[#This Row],[Current Upsell $]]&gt;=100,"medium",Sales[[#This Row],[Current Upsell $]]&lt;100,"low")</f>
        <v xml:space="preserve"> </v>
      </c>
      <c r="S1158" s="3" t="str">
        <f xml:space="preserve"> IF(Sales[[#This Row],[Current Upsell $]]&gt;0,_xlfn.CONCAT(Sales[[#This Row],[Subscription Type]],"  ",Sales[[#This Row],[Upsell Priority]],"  ",TEXT(Sales[[#This Row],[Current Upsell $]],"$#"))," ")</f>
        <v xml:space="preserve"> </v>
      </c>
      <c r="T1158" s="3"/>
      <c r="U1158" s="1"/>
    </row>
    <row r="1159" spans="1:21" x14ac:dyDescent="0.3">
      <c r="A1159">
        <v>100113</v>
      </c>
      <c r="B1159" t="s">
        <v>1</v>
      </c>
      <c r="D1159" s="1"/>
      <c r="E1159" s="1"/>
      <c r="F1159" s="3">
        <v>14</v>
      </c>
      <c r="G1159" s="3">
        <v>58</v>
      </c>
      <c r="H1159" s="1">
        <v>44075</v>
      </c>
      <c r="I1159" s="1">
        <v>44378</v>
      </c>
      <c r="J1159">
        <v>10</v>
      </c>
      <c r="K1159">
        <v>0</v>
      </c>
      <c r="L1159" s="1">
        <v>44105</v>
      </c>
      <c r="M1159" s="3">
        <f>IF(Sales[[#This Row],[Sales Amount]] = 0, 0,N1159 / F1159)</f>
        <v>25</v>
      </c>
      <c r="N1159" s="3">
        <v>350</v>
      </c>
      <c r="O1159" s="3" t="str" cm="1">
        <f t="array" ref="O1159" xml:space="preserve"> _xlfn.SWITCH(Sales[[#This Row],[Subscription Type]],"Basic", "10",,"Premium","10","Business","25","Enterprise","27")</f>
        <v>27</v>
      </c>
      <c r="P1159" s="3">
        <f xml:space="preserve"> IF(Sales[[#This Row],[Number of Users]]-Sales[[#This Row],[Licenses Bought]] &gt; 0,Sales[[#This Row],[Number of Users]]-Sales[[#This Row],[Licenses Bought]],0)</f>
        <v>44</v>
      </c>
      <c r="Q1159" s="3">
        <f>IF(Sales[[#This Row],[Sales Month]]=MAX(Sales[Sales Month]),Sales[[#This Row],[Upsell $ Per Non-Paying User]]*Sales[[#This Row],[Non-Paying Users]],0)</f>
        <v>0</v>
      </c>
      <c r="R1159" s="3" t="str" cm="1">
        <f t="array" ref="R1159" xml:space="preserve"> _xlfn.IFS(Sales[[#This Row],[Current Upsell $]]=0," ",Sales[[#This Row],[Current Upsell $]]&gt;=400,"high",Sales[[#This Row],[Current Upsell $]]&gt;=100,"medium",Sales[[#This Row],[Current Upsell $]]&lt;100,"low")</f>
        <v xml:space="preserve"> </v>
      </c>
      <c r="S1159" s="3" t="str">
        <f xml:space="preserve"> IF(Sales[[#This Row],[Current Upsell $]]&gt;0,_xlfn.CONCAT(Sales[[#This Row],[Subscription Type]],"  ",Sales[[#This Row],[Upsell Priority]],"  ",TEXT(Sales[[#This Row],[Current Upsell $]],"$#"))," ")</f>
        <v xml:space="preserve"> </v>
      </c>
      <c r="T1159" s="3"/>
      <c r="U1159" s="1"/>
    </row>
    <row r="1160" spans="1:21" x14ac:dyDescent="0.3">
      <c r="A1160">
        <v>100113</v>
      </c>
      <c r="B1160" t="s">
        <v>1</v>
      </c>
      <c r="D1160" s="1"/>
      <c r="E1160" s="1"/>
      <c r="F1160" s="3">
        <v>27</v>
      </c>
      <c r="G1160" s="3">
        <v>48</v>
      </c>
      <c r="H1160" s="1">
        <v>44075</v>
      </c>
      <c r="I1160" s="1">
        <v>44378</v>
      </c>
      <c r="J1160">
        <v>10</v>
      </c>
      <c r="K1160">
        <v>0</v>
      </c>
      <c r="L1160" s="1">
        <v>44136</v>
      </c>
      <c r="M1160" s="3">
        <f>IF(Sales[[#This Row],[Sales Amount]] = 0, 0,N1160 / F1160)</f>
        <v>25</v>
      </c>
      <c r="N1160" s="3">
        <v>675</v>
      </c>
      <c r="O1160" s="3" t="str" cm="1">
        <f t="array" ref="O1160" xml:space="preserve"> _xlfn.SWITCH(Sales[[#This Row],[Subscription Type]],"Basic", "10",,"Premium","10","Business","25","Enterprise","27")</f>
        <v>27</v>
      </c>
      <c r="P1160" s="3">
        <f xml:space="preserve"> IF(Sales[[#This Row],[Number of Users]]-Sales[[#This Row],[Licenses Bought]] &gt; 0,Sales[[#This Row],[Number of Users]]-Sales[[#This Row],[Licenses Bought]],0)</f>
        <v>21</v>
      </c>
      <c r="Q1160" s="3">
        <f>IF(Sales[[#This Row],[Sales Month]]=MAX(Sales[Sales Month]),Sales[[#This Row],[Upsell $ Per Non-Paying User]]*Sales[[#This Row],[Non-Paying Users]],0)</f>
        <v>0</v>
      </c>
      <c r="R1160" s="3" t="str" cm="1">
        <f t="array" ref="R1160" xml:space="preserve"> _xlfn.IFS(Sales[[#This Row],[Current Upsell $]]=0," ",Sales[[#This Row],[Current Upsell $]]&gt;=400,"high",Sales[[#This Row],[Current Upsell $]]&gt;=100,"medium",Sales[[#This Row],[Current Upsell $]]&lt;100,"low")</f>
        <v xml:space="preserve"> </v>
      </c>
      <c r="S1160" s="3" t="str">
        <f xml:space="preserve"> IF(Sales[[#This Row],[Current Upsell $]]&gt;0,_xlfn.CONCAT(Sales[[#This Row],[Subscription Type]],"  ",Sales[[#This Row],[Upsell Priority]],"  ",TEXT(Sales[[#This Row],[Current Upsell $]],"$#"))," ")</f>
        <v xml:space="preserve"> </v>
      </c>
      <c r="T1160" s="3"/>
      <c r="U1160" s="1"/>
    </row>
    <row r="1161" spans="1:21" x14ac:dyDescent="0.3">
      <c r="A1161">
        <v>100113</v>
      </c>
      <c r="B1161" t="s">
        <v>1</v>
      </c>
      <c r="D1161" s="1"/>
      <c r="E1161" s="1"/>
      <c r="F1161" s="3">
        <v>45</v>
      </c>
      <c r="G1161" s="3">
        <v>47</v>
      </c>
      <c r="H1161" s="1">
        <v>44075</v>
      </c>
      <c r="I1161" s="1">
        <v>44378</v>
      </c>
      <c r="J1161">
        <v>10</v>
      </c>
      <c r="K1161">
        <v>0</v>
      </c>
      <c r="L1161" s="1">
        <v>44166</v>
      </c>
      <c r="M1161" s="3">
        <f>IF(Sales[[#This Row],[Sales Amount]] = 0, 0,N1161 / F1161)</f>
        <v>25</v>
      </c>
      <c r="N1161" s="3">
        <v>1125</v>
      </c>
      <c r="O1161" s="3" t="str" cm="1">
        <f t="array" ref="O1161" xml:space="preserve"> _xlfn.SWITCH(Sales[[#This Row],[Subscription Type]],"Basic", "10",,"Premium","10","Business","25","Enterprise","27")</f>
        <v>27</v>
      </c>
      <c r="P1161" s="3">
        <f xml:space="preserve"> IF(Sales[[#This Row],[Number of Users]]-Sales[[#This Row],[Licenses Bought]] &gt; 0,Sales[[#This Row],[Number of Users]]-Sales[[#This Row],[Licenses Bought]],0)</f>
        <v>2</v>
      </c>
      <c r="Q1161" s="3">
        <f>IF(Sales[[#This Row],[Sales Month]]=MAX(Sales[Sales Month]),Sales[[#This Row],[Upsell $ Per Non-Paying User]]*Sales[[#This Row],[Non-Paying Users]],0)</f>
        <v>0</v>
      </c>
      <c r="R1161" s="3" t="str" cm="1">
        <f t="array" ref="R1161" xml:space="preserve"> _xlfn.IFS(Sales[[#This Row],[Current Upsell $]]=0," ",Sales[[#This Row],[Current Upsell $]]&gt;=400,"high",Sales[[#This Row],[Current Upsell $]]&gt;=100,"medium",Sales[[#This Row],[Current Upsell $]]&lt;100,"low")</f>
        <v xml:space="preserve"> </v>
      </c>
      <c r="S1161" s="3" t="str">
        <f xml:space="preserve"> IF(Sales[[#This Row],[Current Upsell $]]&gt;0,_xlfn.CONCAT(Sales[[#This Row],[Subscription Type]],"  ",Sales[[#This Row],[Upsell Priority]],"  ",TEXT(Sales[[#This Row],[Current Upsell $]],"$#"))," ")</f>
        <v xml:space="preserve"> </v>
      </c>
      <c r="T1161" s="3"/>
      <c r="U1161" s="1"/>
    </row>
    <row r="1162" spans="1:21" x14ac:dyDescent="0.3">
      <c r="A1162">
        <v>100113</v>
      </c>
      <c r="B1162" t="s">
        <v>1</v>
      </c>
      <c r="D1162" s="1"/>
      <c r="E1162" s="1"/>
      <c r="F1162" s="3">
        <v>45</v>
      </c>
      <c r="G1162" s="3">
        <v>58</v>
      </c>
      <c r="H1162" s="1">
        <v>44075</v>
      </c>
      <c r="I1162" s="1">
        <v>44378</v>
      </c>
      <c r="J1162">
        <v>10</v>
      </c>
      <c r="K1162">
        <v>0</v>
      </c>
      <c r="L1162" s="1">
        <v>44197</v>
      </c>
      <c r="M1162" s="3">
        <f>IF(Sales[[#This Row],[Sales Amount]] = 0, 0,N1162 / F1162)</f>
        <v>25</v>
      </c>
      <c r="N1162" s="3">
        <v>1125</v>
      </c>
      <c r="O1162" s="3" t="str" cm="1">
        <f t="array" ref="O1162" xml:space="preserve"> _xlfn.SWITCH(Sales[[#This Row],[Subscription Type]],"Basic", "10",,"Premium","10","Business","25","Enterprise","27")</f>
        <v>27</v>
      </c>
      <c r="P1162" s="3">
        <f xml:space="preserve"> IF(Sales[[#This Row],[Number of Users]]-Sales[[#This Row],[Licenses Bought]] &gt; 0,Sales[[#This Row],[Number of Users]]-Sales[[#This Row],[Licenses Bought]],0)</f>
        <v>13</v>
      </c>
      <c r="Q1162" s="3">
        <f>IF(Sales[[#This Row],[Sales Month]]=MAX(Sales[Sales Month]),Sales[[#This Row],[Upsell $ Per Non-Paying User]]*Sales[[#This Row],[Non-Paying Users]],0)</f>
        <v>0</v>
      </c>
      <c r="R1162" s="3" t="str" cm="1">
        <f t="array" ref="R1162" xml:space="preserve"> _xlfn.IFS(Sales[[#This Row],[Current Upsell $]]=0," ",Sales[[#This Row],[Current Upsell $]]&gt;=400,"high",Sales[[#This Row],[Current Upsell $]]&gt;=100,"medium",Sales[[#This Row],[Current Upsell $]]&lt;100,"low")</f>
        <v xml:space="preserve"> </v>
      </c>
      <c r="S1162" s="3" t="str">
        <f xml:space="preserve"> IF(Sales[[#This Row],[Current Upsell $]]&gt;0,_xlfn.CONCAT(Sales[[#This Row],[Subscription Type]],"  ",Sales[[#This Row],[Upsell Priority]],"  ",TEXT(Sales[[#This Row],[Current Upsell $]],"$#"))," ")</f>
        <v xml:space="preserve"> </v>
      </c>
      <c r="T1162" s="3"/>
      <c r="U1162" s="1"/>
    </row>
    <row r="1163" spans="1:21" x14ac:dyDescent="0.3">
      <c r="A1163">
        <v>100113</v>
      </c>
      <c r="B1163" t="s">
        <v>1</v>
      </c>
      <c r="D1163" s="1"/>
      <c r="E1163" s="1"/>
      <c r="F1163" s="3">
        <v>45</v>
      </c>
      <c r="G1163" s="3">
        <v>51</v>
      </c>
      <c r="H1163" s="1">
        <v>44075</v>
      </c>
      <c r="I1163" s="1">
        <v>44378</v>
      </c>
      <c r="J1163">
        <v>10</v>
      </c>
      <c r="K1163">
        <v>0</v>
      </c>
      <c r="L1163" s="1">
        <v>44228</v>
      </c>
      <c r="M1163" s="3">
        <f>IF(Sales[[#This Row],[Sales Amount]] = 0, 0,N1163 / F1163)</f>
        <v>25</v>
      </c>
      <c r="N1163" s="3">
        <v>1125</v>
      </c>
      <c r="O1163" s="3" t="str" cm="1">
        <f t="array" ref="O1163" xml:space="preserve"> _xlfn.SWITCH(Sales[[#This Row],[Subscription Type]],"Basic", "10",,"Premium","10","Business","25","Enterprise","27")</f>
        <v>27</v>
      </c>
      <c r="P1163" s="3">
        <f xml:space="preserve"> IF(Sales[[#This Row],[Number of Users]]-Sales[[#This Row],[Licenses Bought]] &gt; 0,Sales[[#This Row],[Number of Users]]-Sales[[#This Row],[Licenses Bought]],0)</f>
        <v>6</v>
      </c>
      <c r="Q1163" s="3">
        <f>IF(Sales[[#This Row],[Sales Month]]=MAX(Sales[Sales Month]),Sales[[#This Row],[Upsell $ Per Non-Paying User]]*Sales[[#This Row],[Non-Paying Users]],0)</f>
        <v>0</v>
      </c>
      <c r="R1163" s="3" t="str" cm="1">
        <f t="array" ref="R1163" xml:space="preserve"> _xlfn.IFS(Sales[[#This Row],[Current Upsell $]]=0," ",Sales[[#This Row],[Current Upsell $]]&gt;=400,"high",Sales[[#This Row],[Current Upsell $]]&gt;=100,"medium",Sales[[#This Row],[Current Upsell $]]&lt;100,"low")</f>
        <v xml:space="preserve"> </v>
      </c>
      <c r="S1163" s="3" t="str">
        <f xml:space="preserve"> IF(Sales[[#This Row],[Current Upsell $]]&gt;0,_xlfn.CONCAT(Sales[[#This Row],[Subscription Type]],"  ",Sales[[#This Row],[Upsell Priority]],"  ",TEXT(Sales[[#This Row],[Current Upsell $]],"$#"))," ")</f>
        <v xml:space="preserve"> </v>
      </c>
      <c r="T1163" s="3"/>
      <c r="U1163" s="1"/>
    </row>
    <row r="1164" spans="1:21" x14ac:dyDescent="0.3">
      <c r="A1164">
        <v>100113</v>
      </c>
      <c r="B1164" t="s">
        <v>1</v>
      </c>
      <c r="D1164" s="1"/>
      <c r="E1164" s="1"/>
      <c r="F1164" s="3">
        <v>45</v>
      </c>
      <c r="G1164" s="3">
        <v>61</v>
      </c>
      <c r="H1164" s="1">
        <v>44075</v>
      </c>
      <c r="I1164" s="1">
        <v>44378</v>
      </c>
      <c r="J1164">
        <v>10</v>
      </c>
      <c r="K1164">
        <v>0</v>
      </c>
      <c r="L1164" s="1">
        <v>44256</v>
      </c>
      <c r="M1164" s="3">
        <f>IF(Sales[[#This Row],[Sales Amount]] = 0, 0,N1164 / F1164)</f>
        <v>25</v>
      </c>
      <c r="N1164" s="3">
        <v>1125</v>
      </c>
      <c r="O1164" s="3" t="str" cm="1">
        <f t="array" ref="O1164" xml:space="preserve"> _xlfn.SWITCH(Sales[[#This Row],[Subscription Type]],"Basic", "10",,"Premium","10","Business","25","Enterprise","27")</f>
        <v>27</v>
      </c>
      <c r="P1164" s="3">
        <f xml:space="preserve"> IF(Sales[[#This Row],[Number of Users]]-Sales[[#This Row],[Licenses Bought]] &gt; 0,Sales[[#This Row],[Number of Users]]-Sales[[#This Row],[Licenses Bought]],0)</f>
        <v>16</v>
      </c>
      <c r="Q1164" s="3">
        <f>IF(Sales[[#This Row],[Sales Month]]=MAX(Sales[Sales Month]),Sales[[#This Row],[Upsell $ Per Non-Paying User]]*Sales[[#This Row],[Non-Paying Users]],0)</f>
        <v>0</v>
      </c>
      <c r="R1164" s="3" t="str" cm="1">
        <f t="array" ref="R1164" xml:space="preserve"> _xlfn.IFS(Sales[[#This Row],[Current Upsell $]]=0," ",Sales[[#This Row],[Current Upsell $]]&gt;=400,"high",Sales[[#This Row],[Current Upsell $]]&gt;=100,"medium",Sales[[#This Row],[Current Upsell $]]&lt;100,"low")</f>
        <v xml:space="preserve"> </v>
      </c>
      <c r="S1164" s="3" t="str">
        <f xml:space="preserve"> IF(Sales[[#This Row],[Current Upsell $]]&gt;0,_xlfn.CONCAT(Sales[[#This Row],[Subscription Type]],"  ",Sales[[#This Row],[Upsell Priority]],"  ",TEXT(Sales[[#This Row],[Current Upsell $]],"$#"))," ")</f>
        <v xml:space="preserve"> </v>
      </c>
      <c r="T1164" s="3"/>
      <c r="U1164" s="1"/>
    </row>
    <row r="1165" spans="1:21" x14ac:dyDescent="0.3">
      <c r="A1165">
        <v>100113</v>
      </c>
      <c r="B1165" t="s">
        <v>1</v>
      </c>
      <c r="D1165" s="1"/>
      <c r="E1165" s="1"/>
      <c r="F1165" s="3">
        <v>45</v>
      </c>
      <c r="G1165" s="3">
        <v>46</v>
      </c>
      <c r="H1165" s="1">
        <v>44075</v>
      </c>
      <c r="I1165" s="1">
        <v>44378</v>
      </c>
      <c r="J1165">
        <v>10</v>
      </c>
      <c r="K1165">
        <v>0</v>
      </c>
      <c r="L1165" s="1">
        <v>44287</v>
      </c>
      <c r="M1165" s="3">
        <f>IF(Sales[[#This Row],[Sales Amount]] = 0, 0,N1165 / F1165)</f>
        <v>25</v>
      </c>
      <c r="N1165" s="3">
        <v>1125</v>
      </c>
      <c r="O1165" s="3" t="str" cm="1">
        <f t="array" ref="O1165" xml:space="preserve"> _xlfn.SWITCH(Sales[[#This Row],[Subscription Type]],"Basic", "10",,"Premium","10","Business","25","Enterprise","27")</f>
        <v>27</v>
      </c>
      <c r="P1165" s="3">
        <f xml:space="preserve"> IF(Sales[[#This Row],[Number of Users]]-Sales[[#This Row],[Licenses Bought]] &gt; 0,Sales[[#This Row],[Number of Users]]-Sales[[#This Row],[Licenses Bought]],0)</f>
        <v>1</v>
      </c>
      <c r="Q1165" s="3">
        <f>IF(Sales[[#This Row],[Sales Month]]=MAX(Sales[Sales Month]),Sales[[#This Row],[Upsell $ Per Non-Paying User]]*Sales[[#This Row],[Non-Paying Users]],0)</f>
        <v>0</v>
      </c>
      <c r="R1165" s="3" t="str" cm="1">
        <f t="array" ref="R1165" xml:space="preserve"> _xlfn.IFS(Sales[[#This Row],[Current Upsell $]]=0," ",Sales[[#This Row],[Current Upsell $]]&gt;=400,"high",Sales[[#This Row],[Current Upsell $]]&gt;=100,"medium",Sales[[#This Row],[Current Upsell $]]&lt;100,"low")</f>
        <v xml:space="preserve"> </v>
      </c>
      <c r="S1165" s="3" t="str">
        <f xml:space="preserve"> IF(Sales[[#This Row],[Current Upsell $]]&gt;0,_xlfn.CONCAT(Sales[[#This Row],[Subscription Type]],"  ",Sales[[#This Row],[Upsell Priority]],"  ",TEXT(Sales[[#This Row],[Current Upsell $]],"$#"))," ")</f>
        <v xml:space="preserve"> </v>
      </c>
      <c r="T1165" s="3"/>
      <c r="U1165" s="1"/>
    </row>
    <row r="1166" spans="1:21" x14ac:dyDescent="0.3">
      <c r="A1166">
        <v>100113</v>
      </c>
      <c r="B1166" t="s">
        <v>1</v>
      </c>
      <c r="D1166" s="1"/>
      <c r="E1166" s="1"/>
      <c r="F1166" s="3">
        <v>45</v>
      </c>
      <c r="G1166" s="3">
        <v>58</v>
      </c>
      <c r="H1166" s="1">
        <v>44075</v>
      </c>
      <c r="I1166" s="1">
        <v>44378</v>
      </c>
      <c r="J1166">
        <v>10</v>
      </c>
      <c r="K1166">
        <v>0</v>
      </c>
      <c r="L1166" s="1">
        <v>44317</v>
      </c>
      <c r="M1166" s="3">
        <f>IF(Sales[[#This Row],[Sales Amount]] = 0, 0,N1166 / F1166)</f>
        <v>25</v>
      </c>
      <c r="N1166" s="3">
        <v>1125</v>
      </c>
      <c r="O1166" s="3" t="str" cm="1">
        <f t="array" ref="O1166" xml:space="preserve"> _xlfn.SWITCH(Sales[[#This Row],[Subscription Type]],"Basic", "10",,"Premium","10","Business","25","Enterprise","27")</f>
        <v>27</v>
      </c>
      <c r="P1166" s="3">
        <f xml:space="preserve"> IF(Sales[[#This Row],[Number of Users]]-Sales[[#This Row],[Licenses Bought]] &gt; 0,Sales[[#This Row],[Number of Users]]-Sales[[#This Row],[Licenses Bought]],0)</f>
        <v>13</v>
      </c>
      <c r="Q1166" s="3">
        <f>IF(Sales[[#This Row],[Sales Month]]=MAX(Sales[Sales Month]),Sales[[#This Row],[Upsell $ Per Non-Paying User]]*Sales[[#This Row],[Non-Paying Users]],0)</f>
        <v>0</v>
      </c>
      <c r="R1166" s="3" t="str" cm="1">
        <f t="array" ref="R1166" xml:space="preserve"> _xlfn.IFS(Sales[[#This Row],[Current Upsell $]]=0," ",Sales[[#This Row],[Current Upsell $]]&gt;=400,"high",Sales[[#This Row],[Current Upsell $]]&gt;=100,"medium",Sales[[#This Row],[Current Upsell $]]&lt;100,"low")</f>
        <v xml:space="preserve"> </v>
      </c>
      <c r="S1166" s="3" t="str">
        <f xml:space="preserve"> IF(Sales[[#This Row],[Current Upsell $]]&gt;0,_xlfn.CONCAT(Sales[[#This Row],[Subscription Type]],"  ",Sales[[#This Row],[Upsell Priority]],"  ",TEXT(Sales[[#This Row],[Current Upsell $]],"$#"))," ")</f>
        <v xml:space="preserve"> </v>
      </c>
      <c r="T1166" s="3"/>
      <c r="U1166" s="1"/>
    </row>
    <row r="1167" spans="1:21" x14ac:dyDescent="0.3">
      <c r="A1167">
        <v>100113</v>
      </c>
      <c r="B1167" t="s">
        <v>1</v>
      </c>
      <c r="D1167" s="1"/>
      <c r="E1167" s="1"/>
      <c r="F1167" s="3">
        <v>45</v>
      </c>
      <c r="G1167" s="3">
        <v>63</v>
      </c>
      <c r="H1167" s="1">
        <v>44075</v>
      </c>
      <c r="I1167" s="1">
        <v>44378</v>
      </c>
      <c r="J1167">
        <v>10</v>
      </c>
      <c r="K1167">
        <v>0</v>
      </c>
      <c r="L1167" s="1">
        <v>44348</v>
      </c>
      <c r="M1167" s="3">
        <f>IF(Sales[[#This Row],[Sales Amount]] = 0, 0,N1167 / F1167)</f>
        <v>25</v>
      </c>
      <c r="N1167" s="3">
        <v>1125</v>
      </c>
      <c r="O1167" s="3" t="str" cm="1">
        <f t="array" ref="O1167" xml:space="preserve"> _xlfn.SWITCH(Sales[[#This Row],[Subscription Type]],"Basic", "10",,"Premium","10","Business","25","Enterprise","27")</f>
        <v>27</v>
      </c>
      <c r="P1167" s="3">
        <f xml:space="preserve"> IF(Sales[[#This Row],[Number of Users]]-Sales[[#This Row],[Licenses Bought]] &gt; 0,Sales[[#This Row],[Number of Users]]-Sales[[#This Row],[Licenses Bought]],0)</f>
        <v>18</v>
      </c>
      <c r="Q1167" s="3">
        <f>IF(Sales[[#This Row],[Sales Month]]=MAX(Sales[Sales Month]),Sales[[#This Row],[Upsell $ Per Non-Paying User]]*Sales[[#This Row],[Non-Paying Users]],0)</f>
        <v>486</v>
      </c>
      <c r="R1167" s="3" t="str" cm="1">
        <f t="array" ref="R1167" xml:space="preserve"> _xlfn.IFS(Sales[[#This Row],[Current Upsell $]]=0," ",Sales[[#This Row],[Current Upsell $]]&gt;=400,"high",Sales[[#This Row],[Current Upsell $]]&gt;=100,"medium",Sales[[#This Row],[Current Upsell $]]&lt;100,"low")</f>
        <v>high</v>
      </c>
      <c r="S1167" s="3" t="str">
        <f xml:space="preserve"> IF(Sales[[#This Row],[Current Upsell $]]&gt;0,_xlfn.CONCAT(Sales[[#This Row],[Subscription Type]],"  ",Sales[[#This Row],[Upsell Priority]],"  ",TEXT(Sales[[#This Row],[Current Upsell $]],"$#"))," ")</f>
        <v>Business  high  $486</v>
      </c>
      <c r="T1167" s="3"/>
      <c r="U1167" s="1"/>
    </row>
    <row r="1168" spans="1:21" x14ac:dyDescent="0.3">
      <c r="A1168">
        <v>100114</v>
      </c>
      <c r="B1168" t="s">
        <v>3</v>
      </c>
      <c r="D1168" s="1"/>
      <c r="E1168" s="1"/>
      <c r="F1168" s="3">
        <v>0</v>
      </c>
      <c r="G1168" s="3">
        <v>61</v>
      </c>
      <c r="H1168" s="1">
        <v>44075</v>
      </c>
      <c r="I1168" s="1">
        <v>44378</v>
      </c>
      <c r="J1168">
        <v>10</v>
      </c>
      <c r="K1168">
        <v>0</v>
      </c>
      <c r="L1168" s="1">
        <v>44075</v>
      </c>
      <c r="M1168" s="3">
        <f>IF(Sales[[#This Row],[Sales Amount]] = 0, 0,N1168 / F1168)</f>
        <v>0</v>
      </c>
      <c r="N1168" s="3">
        <v>0</v>
      </c>
      <c r="O1168" s="3" t="str" cm="1">
        <f t="array" ref="O1168" xml:space="preserve"> _xlfn.SWITCH(Sales[[#This Row],[Subscription Type]],"Basic", "10",,"Premium","10","Business","25","Enterprise","27")</f>
        <v>10</v>
      </c>
      <c r="P1168" s="3">
        <f xml:space="preserve"> IF(Sales[[#This Row],[Number of Users]]-Sales[[#This Row],[Licenses Bought]] &gt; 0,Sales[[#This Row],[Number of Users]]-Sales[[#This Row],[Licenses Bought]],0)</f>
        <v>61</v>
      </c>
      <c r="Q1168" s="3">
        <f>IF(Sales[[#This Row],[Sales Month]]=MAX(Sales[Sales Month]),Sales[[#This Row],[Upsell $ Per Non-Paying User]]*Sales[[#This Row],[Non-Paying Users]],0)</f>
        <v>0</v>
      </c>
      <c r="R1168" s="3" t="str" cm="1">
        <f t="array" ref="R1168" xml:space="preserve"> _xlfn.IFS(Sales[[#This Row],[Current Upsell $]]=0," ",Sales[[#This Row],[Current Upsell $]]&gt;=400,"high",Sales[[#This Row],[Current Upsell $]]&gt;=100,"medium",Sales[[#This Row],[Current Upsell $]]&lt;100,"low")</f>
        <v xml:space="preserve"> </v>
      </c>
      <c r="S1168" s="3" t="str">
        <f xml:space="preserve"> IF(Sales[[#This Row],[Current Upsell $]]&gt;0,_xlfn.CONCAT(Sales[[#This Row],[Subscription Type]],"  ",Sales[[#This Row],[Upsell Priority]],"  ",TEXT(Sales[[#This Row],[Current Upsell $]],"$#"))," ")</f>
        <v xml:space="preserve"> </v>
      </c>
      <c r="T1168" s="3"/>
      <c r="U1168" s="1"/>
    </row>
    <row r="1169" spans="1:21" x14ac:dyDescent="0.3">
      <c r="A1169">
        <v>100114</v>
      </c>
      <c r="B1169" t="s">
        <v>1</v>
      </c>
      <c r="D1169" s="1"/>
      <c r="E1169" s="1"/>
      <c r="F1169" s="3">
        <v>16</v>
      </c>
      <c r="G1169" s="3">
        <v>63</v>
      </c>
      <c r="H1169" s="1">
        <v>44075</v>
      </c>
      <c r="I1169" s="1">
        <v>44378</v>
      </c>
      <c r="J1169">
        <v>10</v>
      </c>
      <c r="K1169">
        <v>0</v>
      </c>
      <c r="L1169" s="1">
        <v>44105</v>
      </c>
      <c r="M1169" s="3">
        <f>IF(Sales[[#This Row],[Sales Amount]] = 0, 0,N1169 / F1169)</f>
        <v>25</v>
      </c>
      <c r="N1169" s="3">
        <v>400</v>
      </c>
      <c r="O1169" s="3" t="str" cm="1">
        <f t="array" ref="O1169" xml:space="preserve"> _xlfn.SWITCH(Sales[[#This Row],[Subscription Type]],"Basic", "10",,"Premium","10","Business","25","Enterprise","27")</f>
        <v>27</v>
      </c>
      <c r="P1169" s="3">
        <f xml:space="preserve"> IF(Sales[[#This Row],[Number of Users]]-Sales[[#This Row],[Licenses Bought]] &gt; 0,Sales[[#This Row],[Number of Users]]-Sales[[#This Row],[Licenses Bought]],0)</f>
        <v>47</v>
      </c>
      <c r="Q1169" s="3">
        <f>IF(Sales[[#This Row],[Sales Month]]=MAX(Sales[Sales Month]),Sales[[#This Row],[Upsell $ Per Non-Paying User]]*Sales[[#This Row],[Non-Paying Users]],0)</f>
        <v>0</v>
      </c>
      <c r="R1169" s="3" t="str" cm="1">
        <f t="array" ref="R1169" xml:space="preserve"> _xlfn.IFS(Sales[[#This Row],[Current Upsell $]]=0," ",Sales[[#This Row],[Current Upsell $]]&gt;=400,"high",Sales[[#This Row],[Current Upsell $]]&gt;=100,"medium",Sales[[#This Row],[Current Upsell $]]&lt;100,"low")</f>
        <v xml:space="preserve"> </v>
      </c>
      <c r="S1169" s="3" t="str">
        <f xml:space="preserve"> IF(Sales[[#This Row],[Current Upsell $]]&gt;0,_xlfn.CONCAT(Sales[[#This Row],[Subscription Type]],"  ",Sales[[#This Row],[Upsell Priority]],"  ",TEXT(Sales[[#This Row],[Current Upsell $]],"$#"))," ")</f>
        <v xml:space="preserve"> </v>
      </c>
      <c r="T1169" s="3"/>
      <c r="U1169" s="1"/>
    </row>
    <row r="1170" spans="1:21" x14ac:dyDescent="0.3">
      <c r="A1170">
        <v>100114</v>
      </c>
      <c r="B1170" t="s">
        <v>1</v>
      </c>
      <c r="D1170" s="1"/>
      <c r="E1170" s="1"/>
      <c r="F1170" s="3">
        <v>29</v>
      </c>
      <c r="G1170" s="3">
        <v>46</v>
      </c>
      <c r="H1170" s="1">
        <v>44075</v>
      </c>
      <c r="I1170" s="1">
        <v>44378</v>
      </c>
      <c r="J1170">
        <v>10</v>
      </c>
      <c r="K1170">
        <v>0</v>
      </c>
      <c r="L1170" s="1">
        <v>44136</v>
      </c>
      <c r="M1170" s="3">
        <f>IF(Sales[[#This Row],[Sales Amount]] = 0, 0,N1170 / F1170)</f>
        <v>25</v>
      </c>
      <c r="N1170" s="3">
        <v>725</v>
      </c>
      <c r="O1170" s="3" t="str" cm="1">
        <f t="array" ref="O1170" xml:space="preserve"> _xlfn.SWITCH(Sales[[#This Row],[Subscription Type]],"Basic", "10",,"Premium","10","Business","25","Enterprise","27")</f>
        <v>27</v>
      </c>
      <c r="P1170" s="3">
        <f xml:space="preserve"> IF(Sales[[#This Row],[Number of Users]]-Sales[[#This Row],[Licenses Bought]] &gt; 0,Sales[[#This Row],[Number of Users]]-Sales[[#This Row],[Licenses Bought]],0)</f>
        <v>17</v>
      </c>
      <c r="Q1170" s="3">
        <f>IF(Sales[[#This Row],[Sales Month]]=MAX(Sales[Sales Month]),Sales[[#This Row],[Upsell $ Per Non-Paying User]]*Sales[[#This Row],[Non-Paying Users]],0)</f>
        <v>0</v>
      </c>
      <c r="R1170" s="3" t="str" cm="1">
        <f t="array" ref="R1170" xml:space="preserve"> _xlfn.IFS(Sales[[#This Row],[Current Upsell $]]=0," ",Sales[[#This Row],[Current Upsell $]]&gt;=400,"high",Sales[[#This Row],[Current Upsell $]]&gt;=100,"medium",Sales[[#This Row],[Current Upsell $]]&lt;100,"low")</f>
        <v xml:space="preserve"> </v>
      </c>
      <c r="S1170" s="3" t="str">
        <f xml:space="preserve"> IF(Sales[[#This Row],[Current Upsell $]]&gt;0,_xlfn.CONCAT(Sales[[#This Row],[Subscription Type]],"  ",Sales[[#This Row],[Upsell Priority]],"  ",TEXT(Sales[[#This Row],[Current Upsell $]],"$#"))," ")</f>
        <v xml:space="preserve"> </v>
      </c>
      <c r="T1170" s="3"/>
      <c r="U1170" s="1"/>
    </row>
    <row r="1171" spans="1:21" x14ac:dyDescent="0.3">
      <c r="A1171">
        <v>100114</v>
      </c>
      <c r="B1171" t="s">
        <v>1</v>
      </c>
      <c r="D1171" s="1"/>
      <c r="E1171" s="1"/>
      <c r="F1171" s="3">
        <v>43</v>
      </c>
      <c r="G1171" s="3">
        <v>46</v>
      </c>
      <c r="H1171" s="1">
        <v>44075</v>
      </c>
      <c r="I1171" s="1">
        <v>44378</v>
      </c>
      <c r="J1171">
        <v>10</v>
      </c>
      <c r="K1171">
        <v>0</v>
      </c>
      <c r="L1171" s="1">
        <v>44166</v>
      </c>
      <c r="M1171" s="3">
        <f>IF(Sales[[#This Row],[Sales Amount]] = 0, 0,N1171 / F1171)</f>
        <v>25</v>
      </c>
      <c r="N1171" s="3">
        <v>1075</v>
      </c>
      <c r="O1171" s="3" t="str" cm="1">
        <f t="array" ref="O1171" xml:space="preserve"> _xlfn.SWITCH(Sales[[#This Row],[Subscription Type]],"Basic", "10",,"Premium","10","Business","25","Enterprise","27")</f>
        <v>27</v>
      </c>
      <c r="P1171" s="3">
        <f xml:space="preserve"> IF(Sales[[#This Row],[Number of Users]]-Sales[[#This Row],[Licenses Bought]] &gt; 0,Sales[[#This Row],[Number of Users]]-Sales[[#This Row],[Licenses Bought]],0)</f>
        <v>3</v>
      </c>
      <c r="Q1171" s="3">
        <f>IF(Sales[[#This Row],[Sales Month]]=MAX(Sales[Sales Month]),Sales[[#This Row],[Upsell $ Per Non-Paying User]]*Sales[[#This Row],[Non-Paying Users]],0)</f>
        <v>0</v>
      </c>
      <c r="R1171" s="3" t="str" cm="1">
        <f t="array" ref="R1171" xml:space="preserve"> _xlfn.IFS(Sales[[#This Row],[Current Upsell $]]=0," ",Sales[[#This Row],[Current Upsell $]]&gt;=400,"high",Sales[[#This Row],[Current Upsell $]]&gt;=100,"medium",Sales[[#This Row],[Current Upsell $]]&lt;100,"low")</f>
        <v xml:space="preserve"> </v>
      </c>
      <c r="S1171" s="3" t="str">
        <f xml:space="preserve"> IF(Sales[[#This Row],[Current Upsell $]]&gt;0,_xlfn.CONCAT(Sales[[#This Row],[Subscription Type]],"  ",Sales[[#This Row],[Upsell Priority]],"  ",TEXT(Sales[[#This Row],[Current Upsell $]],"$#"))," ")</f>
        <v xml:space="preserve"> </v>
      </c>
      <c r="T1171" s="3"/>
      <c r="U1171" s="1"/>
    </row>
    <row r="1172" spans="1:21" x14ac:dyDescent="0.3">
      <c r="A1172">
        <v>100114</v>
      </c>
      <c r="B1172" t="s">
        <v>1</v>
      </c>
      <c r="D1172" s="1"/>
      <c r="E1172" s="1"/>
      <c r="F1172" s="3">
        <v>43</v>
      </c>
      <c r="G1172" s="3">
        <v>60</v>
      </c>
      <c r="H1172" s="1">
        <v>44075</v>
      </c>
      <c r="I1172" s="1">
        <v>44378</v>
      </c>
      <c r="J1172">
        <v>10</v>
      </c>
      <c r="K1172">
        <v>0</v>
      </c>
      <c r="L1172" s="1">
        <v>44197</v>
      </c>
      <c r="M1172" s="3">
        <f>IF(Sales[[#This Row],[Sales Amount]] = 0, 0,N1172 / F1172)</f>
        <v>25</v>
      </c>
      <c r="N1172" s="3">
        <v>1075</v>
      </c>
      <c r="O1172" s="3" t="str" cm="1">
        <f t="array" ref="O1172" xml:space="preserve"> _xlfn.SWITCH(Sales[[#This Row],[Subscription Type]],"Basic", "10",,"Premium","10","Business","25","Enterprise","27")</f>
        <v>27</v>
      </c>
      <c r="P1172" s="3">
        <f xml:space="preserve"> IF(Sales[[#This Row],[Number of Users]]-Sales[[#This Row],[Licenses Bought]] &gt; 0,Sales[[#This Row],[Number of Users]]-Sales[[#This Row],[Licenses Bought]],0)</f>
        <v>17</v>
      </c>
      <c r="Q1172" s="3">
        <f>IF(Sales[[#This Row],[Sales Month]]=MAX(Sales[Sales Month]),Sales[[#This Row],[Upsell $ Per Non-Paying User]]*Sales[[#This Row],[Non-Paying Users]],0)</f>
        <v>0</v>
      </c>
      <c r="R1172" s="3" t="str" cm="1">
        <f t="array" ref="R1172" xml:space="preserve"> _xlfn.IFS(Sales[[#This Row],[Current Upsell $]]=0," ",Sales[[#This Row],[Current Upsell $]]&gt;=400,"high",Sales[[#This Row],[Current Upsell $]]&gt;=100,"medium",Sales[[#This Row],[Current Upsell $]]&lt;100,"low")</f>
        <v xml:space="preserve"> </v>
      </c>
      <c r="S1172" s="3" t="str">
        <f xml:space="preserve"> IF(Sales[[#This Row],[Current Upsell $]]&gt;0,_xlfn.CONCAT(Sales[[#This Row],[Subscription Type]],"  ",Sales[[#This Row],[Upsell Priority]],"  ",TEXT(Sales[[#This Row],[Current Upsell $]],"$#"))," ")</f>
        <v xml:space="preserve"> </v>
      </c>
      <c r="T1172" s="3"/>
      <c r="U1172" s="1"/>
    </row>
    <row r="1173" spans="1:21" x14ac:dyDescent="0.3">
      <c r="A1173">
        <v>100114</v>
      </c>
      <c r="B1173" t="s">
        <v>1</v>
      </c>
      <c r="D1173" s="1"/>
      <c r="E1173" s="1"/>
      <c r="F1173" s="3">
        <v>43</v>
      </c>
      <c r="G1173" s="3">
        <v>54</v>
      </c>
      <c r="H1173" s="1">
        <v>44075</v>
      </c>
      <c r="I1173" s="1">
        <v>44378</v>
      </c>
      <c r="J1173">
        <v>10</v>
      </c>
      <c r="K1173">
        <v>0</v>
      </c>
      <c r="L1173" s="1">
        <v>44228</v>
      </c>
      <c r="M1173" s="3">
        <f>IF(Sales[[#This Row],[Sales Amount]] = 0, 0,N1173 / F1173)</f>
        <v>25</v>
      </c>
      <c r="N1173" s="3">
        <v>1075</v>
      </c>
      <c r="O1173" s="3" t="str" cm="1">
        <f t="array" ref="O1173" xml:space="preserve"> _xlfn.SWITCH(Sales[[#This Row],[Subscription Type]],"Basic", "10",,"Premium","10","Business","25","Enterprise","27")</f>
        <v>27</v>
      </c>
      <c r="P1173" s="3">
        <f xml:space="preserve"> IF(Sales[[#This Row],[Number of Users]]-Sales[[#This Row],[Licenses Bought]] &gt; 0,Sales[[#This Row],[Number of Users]]-Sales[[#This Row],[Licenses Bought]],0)</f>
        <v>11</v>
      </c>
      <c r="Q1173" s="3">
        <f>IF(Sales[[#This Row],[Sales Month]]=MAX(Sales[Sales Month]),Sales[[#This Row],[Upsell $ Per Non-Paying User]]*Sales[[#This Row],[Non-Paying Users]],0)</f>
        <v>0</v>
      </c>
      <c r="R1173" s="3" t="str" cm="1">
        <f t="array" ref="R1173" xml:space="preserve"> _xlfn.IFS(Sales[[#This Row],[Current Upsell $]]=0," ",Sales[[#This Row],[Current Upsell $]]&gt;=400,"high",Sales[[#This Row],[Current Upsell $]]&gt;=100,"medium",Sales[[#This Row],[Current Upsell $]]&lt;100,"low")</f>
        <v xml:space="preserve"> </v>
      </c>
      <c r="S1173" s="3" t="str">
        <f xml:space="preserve"> IF(Sales[[#This Row],[Current Upsell $]]&gt;0,_xlfn.CONCAT(Sales[[#This Row],[Subscription Type]],"  ",Sales[[#This Row],[Upsell Priority]],"  ",TEXT(Sales[[#This Row],[Current Upsell $]],"$#"))," ")</f>
        <v xml:space="preserve"> </v>
      </c>
      <c r="T1173" s="3"/>
      <c r="U1173" s="1"/>
    </row>
    <row r="1174" spans="1:21" x14ac:dyDescent="0.3">
      <c r="A1174">
        <v>100114</v>
      </c>
      <c r="B1174" t="s">
        <v>1</v>
      </c>
      <c r="D1174" s="1"/>
      <c r="E1174" s="1"/>
      <c r="F1174" s="3">
        <v>43</v>
      </c>
      <c r="G1174" s="3">
        <v>48</v>
      </c>
      <c r="H1174" s="1">
        <v>44075</v>
      </c>
      <c r="I1174" s="1">
        <v>44378</v>
      </c>
      <c r="J1174">
        <v>10</v>
      </c>
      <c r="K1174">
        <v>0</v>
      </c>
      <c r="L1174" s="1">
        <v>44256</v>
      </c>
      <c r="M1174" s="3">
        <f>IF(Sales[[#This Row],[Sales Amount]] = 0, 0,N1174 / F1174)</f>
        <v>25</v>
      </c>
      <c r="N1174" s="3">
        <v>1075</v>
      </c>
      <c r="O1174" s="3" t="str" cm="1">
        <f t="array" ref="O1174" xml:space="preserve"> _xlfn.SWITCH(Sales[[#This Row],[Subscription Type]],"Basic", "10",,"Premium","10","Business","25","Enterprise","27")</f>
        <v>27</v>
      </c>
      <c r="P1174" s="3">
        <f xml:space="preserve"> IF(Sales[[#This Row],[Number of Users]]-Sales[[#This Row],[Licenses Bought]] &gt; 0,Sales[[#This Row],[Number of Users]]-Sales[[#This Row],[Licenses Bought]],0)</f>
        <v>5</v>
      </c>
      <c r="Q1174" s="3">
        <f>IF(Sales[[#This Row],[Sales Month]]=MAX(Sales[Sales Month]),Sales[[#This Row],[Upsell $ Per Non-Paying User]]*Sales[[#This Row],[Non-Paying Users]],0)</f>
        <v>0</v>
      </c>
      <c r="R1174" s="3" t="str" cm="1">
        <f t="array" ref="R1174" xml:space="preserve"> _xlfn.IFS(Sales[[#This Row],[Current Upsell $]]=0," ",Sales[[#This Row],[Current Upsell $]]&gt;=400,"high",Sales[[#This Row],[Current Upsell $]]&gt;=100,"medium",Sales[[#This Row],[Current Upsell $]]&lt;100,"low")</f>
        <v xml:space="preserve"> </v>
      </c>
      <c r="S1174" s="3" t="str">
        <f xml:space="preserve"> IF(Sales[[#This Row],[Current Upsell $]]&gt;0,_xlfn.CONCAT(Sales[[#This Row],[Subscription Type]],"  ",Sales[[#This Row],[Upsell Priority]],"  ",TEXT(Sales[[#This Row],[Current Upsell $]],"$#"))," ")</f>
        <v xml:space="preserve"> </v>
      </c>
      <c r="T1174" s="3"/>
      <c r="U1174" s="1"/>
    </row>
    <row r="1175" spans="1:21" x14ac:dyDescent="0.3">
      <c r="A1175">
        <v>100114</v>
      </c>
      <c r="B1175" t="s">
        <v>1</v>
      </c>
      <c r="D1175" s="1"/>
      <c r="E1175" s="1"/>
      <c r="F1175" s="3">
        <v>43</v>
      </c>
      <c r="G1175" s="3">
        <v>53</v>
      </c>
      <c r="H1175" s="1">
        <v>44075</v>
      </c>
      <c r="I1175" s="1">
        <v>44378</v>
      </c>
      <c r="J1175">
        <v>10</v>
      </c>
      <c r="K1175">
        <v>0</v>
      </c>
      <c r="L1175" s="1">
        <v>44287</v>
      </c>
      <c r="M1175" s="3">
        <f>IF(Sales[[#This Row],[Sales Amount]] = 0, 0,N1175 / F1175)</f>
        <v>25</v>
      </c>
      <c r="N1175" s="3">
        <v>1075</v>
      </c>
      <c r="O1175" s="3" t="str" cm="1">
        <f t="array" ref="O1175" xml:space="preserve"> _xlfn.SWITCH(Sales[[#This Row],[Subscription Type]],"Basic", "10",,"Premium","10","Business","25","Enterprise","27")</f>
        <v>27</v>
      </c>
      <c r="P1175" s="3">
        <f xml:space="preserve"> IF(Sales[[#This Row],[Number of Users]]-Sales[[#This Row],[Licenses Bought]] &gt; 0,Sales[[#This Row],[Number of Users]]-Sales[[#This Row],[Licenses Bought]],0)</f>
        <v>10</v>
      </c>
      <c r="Q1175" s="3">
        <f>IF(Sales[[#This Row],[Sales Month]]=MAX(Sales[Sales Month]),Sales[[#This Row],[Upsell $ Per Non-Paying User]]*Sales[[#This Row],[Non-Paying Users]],0)</f>
        <v>0</v>
      </c>
      <c r="R1175" s="3" t="str" cm="1">
        <f t="array" ref="R1175" xml:space="preserve"> _xlfn.IFS(Sales[[#This Row],[Current Upsell $]]=0," ",Sales[[#This Row],[Current Upsell $]]&gt;=400,"high",Sales[[#This Row],[Current Upsell $]]&gt;=100,"medium",Sales[[#This Row],[Current Upsell $]]&lt;100,"low")</f>
        <v xml:space="preserve"> </v>
      </c>
      <c r="S1175" s="3" t="str">
        <f xml:space="preserve"> IF(Sales[[#This Row],[Current Upsell $]]&gt;0,_xlfn.CONCAT(Sales[[#This Row],[Subscription Type]],"  ",Sales[[#This Row],[Upsell Priority]],"  ",TEXT(Sales[[#This Row],[Current Upsell $]],"$#"))," ")</f>
        <v xml:space="preserve"> </v>
      </c>
      <c r="T1175" s="3"/>
      <c r="U1175" s="1"/>
    </row>
    <row r="1176" spans="1:21" x14ac:dyDescent="0.3">
      <c r="A1176">
        <v>100114</v>
      </c>
      <c r="B1176" t="s">
        <v>1</v>
      </c>
      <c r="D1176" s="1"/>
      <c r="E1176" s="1"/>
      <c r="F1176" s="3">
        <v>43</v>
      </c>
      <c r="G1176" s="3">
        <v>49</v>
      </c>
      <c r="H1176" s="1">
        <v>44075</v>
      </c>
      <c r="I1176" s="1">
        <v>44378</v>
      </c>
      <c r="J1176">
        <v>10</v>
      </c>
      <c r="K1176">
        <v>0</v>
      </c>
      <c r="L1176" s="1">
        <v>44317</v>
      </c>
      <c r="M1176" s="3">
        <f>IF(Sales[[#This Row],[Sales Amount]] = 0, 0,N1176 / F1176)</f>
        <v>25</v>
      </c>
      <c r="N1176" s="3">
        <v>1075</v>
      </c>
      <c r="O1176" s="3" t="str" cm="1">
        <f t="array" ref="O1176" xml:space="preserve"> _xlfn.SWITCH(Sales[[#This Row],[Subscription Type]],"Basic", "10",,"Premium","10","Business","25","Enterprise","27")</f>
        <v>27</v>
      </c>
      <c r="P1176" s="3">
        <f xml:space="preserve"> IF(Sales[[#This Row],[Number of Users]]-Sales[[#This Row],[Licenses Bought]] &gt; 0,Sales[[#This Row],[Number of Users]]-Sales[[#This Row],[Licenses Bought]],0)</f>
        <v>6</v>
      </c>
      <c r="Q1176" s="3">
        <f>IF(Sales[[#This Row],[Sales Month]]=MAX(Sales[Sales Month]),Sales[[#This Row],[Upsell $ Per Non-Paying User]]*Sales[[#This Row],[Non-Paying Users]],0)</f>
        <v>0</v>
      </c>
      <c r="R1176" s="3" t="str" cm="1">
        <f t="array" ref="R1176" xml:space="preserve"> _xlfn.IFS(Sales[[#This Row],[Current Upsell $]]=0," ",Sales[[#This Row],[Current Upsell $]]&gt;=400,"high",Sales[[#This Row],[Current Upsell $]]&gt;=100,"medium",Sales[[#This Row],[Current Upsell $]]&lt;100,"low")</f>
        <v xml:space="preserve"> </v>
      </c>
      <c r="S1176" s="3" t="str">
        <f xml:space="preserve"> IF(Sales[[#This Row],[Current Upsell $]]&gt;0,_xlfn.CONCAT(Sales[[#This Row],[Subscription Type]],"  ",Sales[[#This Row],[Upsell Priority]],"  ",TEXT(Sales[[#This Row],[Current Upsell $]],"$#"))," ")</f>
        <v xml:space="preserve"> </v>
      </c>
      <c r="T1176" s="3"/>
      <c r="U1176" s="1"/>
    </row>
    <row r="1177" spans="1:21" x14ac:dyDescent="0.3">
      <c r="A1177">
        <v>100114</v>
      </c>
      <c r="B1177" t="s">
        <v>1</v>
      </c>
      <c r="D1177" s="1"/>
      <c r="E1177" s="1"/>
      <c r="F1177" s="3">
        <v>43</v>
      </c>
      <c r="G1177" s="3">
        <v>53</v>
      </c>
      <c r="H1177" s="1">
        <v>44075</v>
      </c>
      <c r="I1177" s="1">
        <v>44378</v>
      </c>
      <c r="J1177">
        <v>10</v>
      </c>
      <c r="K1177">
        <v>0</v>
      </c>
      <c r="L1177" s="1">
        <v>44348</v>
      </c>
      <c r="M1177" s="3">
        <f>IF(Sales[[#This Row],[Sales Amount]] = 0, 0,N1177 / F1177)</f>
        <v>25</v>
      </c>
      <c r="N1177" s="3">
        <v>1075</v>
      </c>
      <c r="O1177" s="3" t="str" cm="1">
        <f t="array" ref="O1177" xml:space="preserve"> _xlfn.SWITCH(Sales[[#This Row],[Subscription Type]],"Basic", "10",,"Premium","10","Business","25","Enterprise","27")</f>
        <v>27</v>
      </c>
      <c r="P1177" s="3">
        <f xml:space="preserve"> IF(Sales[[#This Row],[Number of Users]]-Sales[[#This Row],[Licenses Bought]] &gt; 0,Sales[[#This Row],[Number of Users]]-Sales[[#This Row],[Licenses Bought]],0)</f>
        <v>10</v>
      </c>
      <c r="Q1177" s="3">
        <f>IF(Sales[[#This Row],[Sales Month]]=MAX(Sales[Sales Month]),Sales[[#This Row],[Upsell $ Per Non-Paying User]]*Sales[[#This Row],[Non-Paying Users]],0)</f>
        <v>270</v>
      </c>
      <c r="R1177" s="3" t="str" cm="1">
        <f t="array" ref="R1177" xml:space="preserve"> _xlfn.IFS(Sales[[#This Row],[Current Upsell $]]=0," ",Sales[[#This Row],[Current Upsell $]]&gt;=400,"high",Sales[[#This Row],[Current Upsell $]]&gt;=100,"medium",Sales[[#This Row],[Current Upsell $]]&lt;100,"low")</f>
        <v>medium</v>
      </c>
      <c r="S1177" s="3" t="str">
        <f xml:space="preserve"> IF(Sales[[#This Row],[Current Upsell $]]&gt;0,_xlfn.CONCAT(Sales[[#This Row],[Subscription Type]],"  ",Sales[[#This Row],[Upsell Priority]],"  ",TEXT(Sales[[#This Row],[Current Upsell $]],"$#"))," ")</f>
        <v>Business  medium  $270</v>
      </c>
      <c r="T1177" s="3"/>
      <c r="U1177" s="1"/>
    </row>
    <row r="1178" spans="1:21" x14ac:dyDescent="0.3">
      <c r="A1178">
        <v>100115</v>
      </c>
      <c r="B1178" t="s">
        <v>3</v>
      </c>
      <c r="D1178" s="1"/>
      <c r="E1178" s="1"/>
      <c r="F1178" s="3">
        <v>0</v>
      </c>
      <c r="G1178" s="3">
        <v>43</v>
      </c>
      <c r="H1178" s="1">
        <v>44075</v>
      </c>
      <c r="I1178" s="1">
        <v>44378</v>
      </c>
      <c r="J1178">
        <v>10</v>
      </c>
      <c r="K1178">
        <v>0</v>
      </c>
      <c r="L1178" s="1">
        <v>44075</v>
      </c>
      <c r="M1178" s="3">
        <f>IF(Sales[[#This Row],[Sales Amount]] = 0, 0,N1178 / F1178)</f>
        <v>0</v>
      </c>
      <c r="N1178" s="3">
        <v>0</v>
      </c>
      <c r="O1178" s="3" t="str" cm="1">
        <f t="array" ref="O1178" xml:space="preserve"> _xlfn.SWITCH(Sales[[#This Row],[Subscription Type]],"Basic", "10",,"Premium","10","Business","25","Enterprise","27")</f>
        <v>10</v>
      </c>
      <c r="P1178" s="3">
        <f xml:space="preserve"> IF(Sales[[#This Row],[Number of Users]]-Sales[[#This Row],[Licenses Bought]] &gt; 0,Sales[[#This Row],[Number of Users]]-Sales[[#This Row],[Licenses Bought]],0)</f>
        <v>43</v>
      </c>
      <c r="Q1178" s="3">
        <f>IF(Sales[[#This Row],[Sales Month]]=MAX(Sales[Sales Month]),Sales[[#This Row],[Upsell $ Per Non-Paying User]]*Sales[[#This Row],[Non-Paying Users]],0)</f>
        <v>0</v>
      </c>
      <c r="R1178" s="3" t="str" cm="1">
        <f t="array" ref="R1178" xml:space="preserve"> _xlfn.IFS(Sales[[#This Row],[Current Upsell $]]=0," ",Sales[[#This Row],[Current Upsell $]]&gt;=400,"high",Sales[[#This Row],[Current Upsell $]]&gt;=100,"medium",Sales[[#This Row],[Current Upsell $]]&lt;100,"low")</f>
        <v xml:space="preserve"> </v>
      </c>
      <c r="S1178" s="3" t="str">
        <f xml:space="preserve"> IF(Sales[[#This Row],[Current Upsell $]]&gt;0,_xlfn.CONCAT(Sales[[#This Row],[Subscription Type]],"  ",Sales[[#This Row],[Upsell Priority]],"  ",TEXT(Sales[[#This Row],[Current Upsell $]],"$#"))," ")</f>
        <v xml:space="preserve"> </v>
      </c>
      <c r="T1178" s="3"/>
      <c r="U1178" s="1"/>
    </row>
    <row r="1179" spans="1:21" x14ac:dyDescent="0.3">
      <c r="A1179">
        <v>100115</v>
      </c>
      <c r="B1179" t="s">
        <v>0</v>
      </c>
      <c r="D1179" s="1"/>
      <c r="E1179" s="1"/>
      <c r="F1179" s="3">
        <v>13</v>
      </c>
      <c r="G1179" s="3">
        <v>29</v>
      </c>
      <c r="H1179" s="1">
        <v>44075</v>
      </c>
      <c r="I1179" s="1">
        <v>44378</v>
      </c>
      <c r="J1179">
        <v>10</v>
      </c>
      <c r="K1179">
        <v>0</v>
      </c>
      <c r="L1179" s="1">
        <v>44105</v>
      </c>
      <c r="M1179" s="3">
        <f>IF(Sales[[#This Row],[Sales Amount]] = 0, 0,N1179 / F1179)</f>
        <v>10</v>
      </c>
      <c r="N1179" s="3">
        <v>130</v>
      </c>
      <c r="O1179" s="3" t="str" cm="1">
        <f t="array" ref="O1179" xml:space="preserve"> _xlfn.SWITCH(Sales[[#This Row],[Subscription Type]],"Basic", "10",,"Premium","10","Business","25","Enterprise","27")</f>
        <v>27</v>
      </c>
      <c r="P1179" s="3">
        <f xml:space="preserve"> IF(Sales[[#This Row],[Number of Users]]-Sales[[#This Row],[Licenses Bought]] &gt; 0,Sales[[#This Row],[Number of Users]]-Sales[[#This Row],[Licenses Bought]],0)</f>
        <v>16</v>
      </c>
      <c r="Q1179" s="3">
        <f>IF(Sales[[#This Row],[Sales Month]]=MAX(Sales[Sales Month]),Sales[[#This Row],[Upsell $ Per Non-Paying User]]*Sales[[#This Row],[Non-Paying Users]],0)</f>
        <v>0</v>
      </c>
      <c r="R1179" s="3" t="str" cm="1">
        <f t="array" ref="R1179" xml:space="preserve"> _xlfn.IFS(Sales[[#This Row],[Current Upsell $]]=0," ",Sales[[#This Row],[Current Upsell $]]&gt;=400,"high",Sales[[#This Row],[Current Upsell $]]&gt;=100,"medium",Sales[[#This Row],[Current Upsell $]]&lt;100,"low")</f>
        <v xml:space="preserve"> </v>
      </c>
      <c r="S1179" s="3" t="str">
        <f xml:space="preserve"> IF(Sales[[#This Row],[Current Upsell $]]&gt;0,_xlfn.CONCAT(Sales[[#This Row],[Subscription Type]],"  ",Sales[[#This Row],[Upsell Priority]],"  ",TEXT(Sales[[#This Row],[Current Upsell $]],"$#"))," ")</f>
        <v xml:space="preserve"> </v>
      </c>
      <c r="T1179" s="3"/>
      <c r="U1179" s="1"/>
    </row>
    <row r="1180" spans="1:21" x14ac:dyDescent="0.3">
      <c r="A1180">
        <v>100115</v>
      </c>
      <c r="B1180" t="s">
        <v>0</v>
      </c>
      <c r="D1180" s="1"/>
      <c r="E1180" s="1"/>
      <c r="F1180" s="3">
        <v>33</v>
      </c>
      <c r="G1180" s="3">
        <v>45</v>
      </c>
      <c r="H1180" s="1">
        <v>44075</v>
      </c>
      <c r="I1180" s="1">
        <v>44378</v>
      </c>
      <c r="J1180">
        <v>10</v>
      </c>
      <c r="K1180">
        <v>0</v>
      </c>
      <c r="L1180" s="1">
        <v>44136</v>
      </c>
      <c r="M1180" s="3">
        <f>IF(Sales[[#This Row],[Sales Amount]] = 0, 0,N1180 / F1180)</f>
        <v>10</v>
      </c>
      <c r="N1180" s="3">
        <v>330</v>
      </c>
      <c r="O1180" s="3" t="str" cm="1">
        <f t="array" ref="O1180" xml:space="preserve"> _xlfn.SWITCH(Sales[[#This Row],[Subscription Type]],"Basic", "10",,"Premium","10","Business","25","Enterprise","27")</f>
        <v>27</v>
      </c>
      <c r="P1180" s="3">
        <f xml:space="preserve"> IF(Sales[[#This Row],[Number of Users]]-Sales[[#This Row],[Licenses Bought]] &gt; 0,Sales[[#This Row],[Number of Users]]-Sales[[#This Row],[Licenses Bought]],0)</f>
        <v>12</v>
      </c>
      <c r="Q1180" s="3">
        <f>IF(Sales[[#This Row],[Sales Month]]=MAX(Sales[Sales Month]),Sales[[#This Row],[Upsell $ Per Non-Paying User]]*Sales[[#This Row],[Non-Paying Users]],0)</f>
        <v>0</v>
      </c>
      <c r="R1180" s="3" t="str" cm="1">
        <f t="array" ref="R1180" xml:space="preserve"> _xlfn.IFS(Sales[[#This Row],[Current Upsell $]]=0," ",Sales[[#This Row],[Current Upsell $]]&gt;=400,"high",Sales[[#This Row],[Current Upsell $]]&gt;=100,"medium",Sales[[#This Row],[Current Upsell $]]&lt;100,"low")</f>
        <v xml:space="preserve"> </v>
      </c>
      <c r="S1180" s="3" t="str">
        <f xml:space="preserve"> IF(Sales[[#This Row],[Current Upsell $]]&gt;0,_xlfn.CONCAT(Sales[[#This Row],[Subscription Type]],"  ",Sales[[#This Row],[Upsell Priority]],"  ",TEXT(Sales[[#This Row],[Current Upsell $]],"$#"))," ")</f>
        <v xml:space="preserve"> </v>
      </c>
      <c r="T1180" s="3"/>
      <c r="U1180" s="1"/>
    </row>
    <row r="1181" spans="1:21" x14ac:dyDescent="0.3">
      <c r="A1181">
        <v>100115</v>
      </c>
      <c r="B1181" t="s">
        <v>0</v>
      </c>
      <c r="D1181" s="1"/>
      <c r="E1181" s="1"/>
      <c r="F1181" s="3">
        <v>33</v>
      </c>
      <c r="G1181" s="3">
        <v>43</v>
      </c>
      <c r="H1181" s="1">
        <v>44075</v>
      </c>
      <c r="I1181" s="1">
        <v>44378</v>
      </c>
      <c r="J1181">
        <v>10</v>
      </c>
      <c r="K1181">
        <v>0</v>
      </c>
      <c r="L1181" s="1">
        <v>44166</v>
      </c>
      <c r="M1181" s="3">
        <f>IF(Sales[[#This Row],[Sales Amount]] = 0, 0,N1181 / F1181)</f>
        <v>10</v>
      </c>
      <c r="N1181" s="3">
        <v>330</v>
      </c>
      <c r="O1181" s="3" t="str" cm="1">
        <f t="array" ref="O1181" xml:space="preserve"> _xlfn.SWITCH(Sales[[#This Row],[Subscription Type]],"Basic", "10",,"Premium","10","Business","25","Enterprise","27")</f>
        <v>27</v>
      </c>
      <c r="P1181" s="3">
        <f xml:space="preserve"> IF(Sales[[#This Row],[Number of Users]]-Sales[[#This Row],[Licenses Bought]] &gt; 0,Sales[[#This Row],[Number of Users]]-Sales[[#This Row],[Licenses Bought]],0)</f>
        <v>10</v>
      </c>
      <c r="Q1181" s="3">
        <f>IF(Sales[[#This Row],[Sales Month]]=MAX(Sales[Sales Month]),Sales[[#This Row],[Upsell $ Per Non-Paying User]]*Sales[[#This Row],[Non-Paying Users]],0)</f>
        <v>0</v>
      </c>
      <c r="R1181" s="3" t="str" cm="1">
        <f t="array" ref="R1181" xml:space="preserve"> _xlfn.IFS(Sales[[#This Row],[Current Upsell $]]=0," ",Sales[[#This Row],[Current Upsell $]]&gt;=400,"high",Sales[[#This Row],[Current Upsell $]]&gt;=100,"medium",Sales[[#This Row],[Current Upsell $]]&lt;100,"low")</f>
        <v xml:space="preserve"> </v>
      </c>
      <c r="S1181" s="3" t="str">
        <f xml:space="preserve"> IF(Sales[[#This Row],[Current Upsell $]]&gt;0,_xlfn.CONCAT(Sales[[#This Row],[Subscription Type]],"  ",Sales[[#This Row],[Upsell Priority]],"  ",TEXT(Sales[[#This Row],[Current Upsell $]],"$#"))," ")</f>
        <v xml:space="preserve"> </v>
      </c>
      <c r="T1181" s="3"/>
      <c r="U1181" s="1"/>
    </row>
    <row r="1182" spans="1:21" x14ac:dyDescent="0.3">
      <c r="A1182">
        <v>100115</v>
      </c>
      <c r="B1182" t="s">
        <v>0</v>
      </c>
      <c r="D1182" s="1"/>
      <c r="E1182" s="1"/>
      <c r="F1182" s="3">
        <v>33</v>
      </c>
      <c r="G1182" s="3">
        <v>39</v>
      </c>
      <c r="H1182" s="1">
        <v>44075</v>
      </c>
      <c r="I1182" s="1">
        <v>44378</v>
      </c>
      <c r="J1182">
        <v>10</v>
      </c>
      <c r="K1182">
        <v>0</v>
      </c>
      <c r="L1182" s="1">
        <v>44197</v>
      </c>
      <c r="M1182" s="3">
        <f>IF(Sales[[#This Row],[Sales Amount]] = 0, 0,N1182 / F1182)</f>
        <v>10</v>
      </c>
      <c r="N1182" s="3">
        <v>330</v>
      </c>
      <c r="O1182" s="3" t="str" cm="1">
        <f t="array" ref="O1182" xml:space="preserve"> _xlfn.SWITCH(Sales[[#This Row],[Subscription Type]],"Basic", "10",,"Premium","10","Business","25","Enterprise","27")</f>
        <v>27</v>
      </c>
      <c r="P1182" s="3">
        <f xml:space="preserve"> IF(Sales[[#This Row],[Number of Users]]-Sales[[#This Row],[Licenses Bought]] &gt; 0,Sales[[#This Row],[Number of Users]]-Sales[[#This Row],[Licenses Bought]],0)</f>
        <v>6</v>
      </c>
      <c r="Q1182" s="3">
        <f>IF(Sales[[#This Row],[Sales Month]]=MAX(Sales[Sales Month]),Sales[[#This Row],[Upsell $ Per Non-Paying User]]*Sales[[#This Row],[Non-Paying Users]],0)</f>
        <v>0</v>
      </c>
      <c r="R1182" s="3" t="str" cm="1">
        <f t="array" ref="R1182" xml:space="preserve"> _xlfn.IFS(Sales[[#This Row],[Current Upsell $]]=0," ",Sales[[#This Row],[Current Upsell $]]&gt;=400,"high",Sales[[#This Row],[Current Upsell $]]&gt;=100,"medium",Sales[[#This Row],[Current Upsell $]]&lt;100,"low")</f>
        <v xml:space="preserve"> </v>
      </c>
      <c r="S1182" s="3" t="str">
        <f xml:space="preserve"> IF(Sales[[#This Row],[Current Upsell $]]&gt;0,_xlfn.CONCAT(Sales[[#This Row],[Subscription Type]],"  ",Sales[[#This Row],[Upsell Priority]],"  ",TEXT(Sales[[#This Row],[Current Upsell $]],"$#"))," ")</f>
        <v xml:space="preserve"> </v>
      </c>
      <c r="T1182" s="3"/>
      <c r="U1182" s="1"/>
    </row>
    <row r="1183" spans="1:21" x14ac:dyDescent="0.3">
      <c r="A1183">
        <v>100115</v>
      </c>
      <c r="B1183" t="s">
        <v>0</v>
      </c>
      <c r="D1183" s="1"/>
      <c r="E1183" s="1"/>
      <c r="F1183" s="3">
        <v>33</v>
      </c>
      <c r="G1183" s="3">
        <v>43</v>
      </c>
      <c r="H1183" s="1">
        <v>44075</v>
      </c>
      <c r="I1183" s="1">
        <v>44378</v>
      </c>
      <c r="J1183">
        <v>10</v>
      </c>
      <c r="K1183">
        <v>0</v>
      </c>
      <c r="L1183" s="1">
        <v>44228</v>
      </c>
      <c r="M1183" s="3">
        <f>IF(Sales[[#This Row],[Sales Amount]] = 0, 0,N1183 / F1183)</f>
        <v>10</v>
      </c>
      <c r="N1183" s="3">
        <v>330</v>
      </c>
      <c r="O1183" s="3" t="str" cm="1">
        <f t="array" ref="O1183" xml:space="preserve"> _xlfn.SWITCH(Sales[[#This Row],[Subscription Type]],"Basic", "10",,"Premium","10","Business","25","Enterprise","27")</f>
        <v>27</v>
      </c>
      <c r="P1183" s="3">
        <f xml:space="preserve"> IF(Sales[[#This Row],[Number of Users]]-Sales[[#This Row],[Licenses Bought]] &gt; 0,Sales[[#This Row],[Number of Users]]-Sales[[#This Row],[Licenses Bought]],0)</f>
        <v>10</v>
      </c>
      <c r="Q1183" s="3">
        <f>IF(Sales[[#This Row],[Sales Month]]=MAX(Sales[Sales Month]),Sales[[#This Row],[Upsell $ Per Non-Paying User]]*Sales[[#This Row],[Non-Paying Users]],0)</f>
        <v>0</v>
      </c>
      <c r="R1183" s="3" t="str" cm="1">
        <f t="array" ref="R1183" xml:space="preserve"> _xlfn.IFS(Sales[[#This Row],[Current Upsell $]]=0," ",Sales[[#This Row],[Current Upsell $]]&gt;=400,"high",Sales[[#This Row],[Current Upsell $]]&gt;=100,"medium",Sales[[#This Row],[Current Upsell $]]&lt;100,"low")</f>
        <v xml:space="preserve"> </v>
      </c>
      <c r="S1183" s="3" t="str">
        <f xml:space="preserve"> IF(Sales[[#This Row],[Current Upsell $]]&gt;0,_xlfn.CONCAT(Sales[[#This Row],[Subscription Type]],"  ",Sales[[#This Row],[Upsell Priority]],"  ",TEXT(Sales[[#This Row],[Current Upsell $]],"$#"))," ")</f>
        <v xml:space="preserve"> </v>
      </c>
      <c r="T1183" s="3"/>
      <c r="U1183" s="1"/>
    </row>
    <row r="1184" spans="1:21" x14ac:dyDescent="0.3">
      <c r="A1184">
        <v>100115</v>
      </c>
      <c r="B1184" t="s">
        <v>0</v>
      </c>
      <c r="D1184" s="1"/>
      <c r="E1184" s="1"/>
      <c r="F1184" s="3">
        <v>33</v>
      </c>
      <c r="G1184" s="3">
        <v>50</v>
      </c>
      <c r="H1184" s="1">
        <v>44075</v>
      </c>
      <c r="I1184" s="1">
        <v>44378</v>
      </c>
      <c r="J1184">
        <v>10</v>
      </c>
      <c r="K1184">
        <v>0</v>
      </c>
      <c r="L1184" s="1">
        <v>44256</v>
      </c>
      <c r="M1184" s="3">
        <f>IF(Sales[[#This Row],[Sales Amount]] = 0, 0,N1184 / F1184)</f>
        <v>10</v>
      </c>
      <c r="N1184" s="3">
        <v>330</v>
      </c>
      <c r="O1184" s="3" t="str" cm="1">
        <f t="array" ref="O1184" xml:space="preserve"> _xlfn.SWITCH(Sales[[#This Row],[Subscription Type]],"Basic", "10",,"Premium","10","Business","25","Enterprise","27")</f>
        <v>27</v>
      </c>
      <c r="P1184" s="3">
        <f xml:space="preserve"> IF(Sales[[#This Row],[Number of Users]]-Sales[[#This Row],[Licenses Bought]] &gt; 0,Sales[[#This Row],[Number of Users]]-Sales[[#This Row],[Licenses Bought]],0)</f>
        <v>17</v>
      </c>
      <c r="Q1184" s="3">
        <f>IF(Sales[[#This Row],[Sales Month]]=MAX(Sales[Sales Month]),Sales[[#This Row],[Upsell $ Per Non-Paying User]]*Sales[[#This Row],[Non-Paying Users]],0)</f>
        <v>0</v>
      </c>
      <c r="R1184" s="3" t="str" cm="1">
        <f t="array" ref="R1184" xml:space="preserve"> _xlfn.IFS(Sales[[#This Row],[Current Upsell $]]=0," ",Sales[[#This Row],[Current Upsell $]]&gt;=400,"high",Sales[[#This Row],[Current Upsell $]]&gt;=100,"medium",Sales[[#This Row],[Current Upsell $]]&lt;100,"low")</f>
        <v xml:space="preserve"> </v>
      </c>
      <c r="S1184" s="3" t="str">
        <f xml:space="preserve"> IF(Sales[[#This Row],[Current Upsell $]]&gt;0,_xlfn.CONCAT(Sales[[#This Row],[Subscription Type]],"  ",Sales[[#This Row],[Upsell Priority]],"  ",TEXT(Sales[[#This Row],[Current Upsell $]],"$#"))," ")</f>
        <v xml:space="preserve"> </v>
      </c>
      <c r="T1184" s="3"/>
      <c r="U1184" s="1"/>
    </row>
    <row r="1185" spans="1:21" x14ac:dyDescent="0.3">
      <c r="A1185">
        <v>100115</v>
      </c>
      <c r="B1185" t="s">
        <v>0</v>
      </c>
      <c r="D1185" s="1"/>
      <c r="E1185" s="1"/>
      <c r="F1185" s="3">
        <v>33</v>
      </c>
      <c r="G1185" s="3">
        <v>41</v>
      </c>
      <c r="H1185" s="1">
        <v>44075</v>
      </c>
      <c r="I1185" s="1">
        <v>44378</v>
      </c>
      <c r="J1185">
        <v>10</v>
      </c>
      <c r="K1185">
        <v>0</v>
      </c>
      <c r="L1185" s="1">
        <v>44287</v>
      </c>
      <c r="M1185" s="3">
        <f>IF(Sales[[#This Row],[Sales Amount]] = 0, 0,N1185 / F1185)</f>
        <v>10</v>
      </c>
      <c r="N1185" s="3">
        <v>330</v>
      </c>
      <c r="O1185" s="3" t="str" cm="1">
        <f t="array" ref="O1185" xml:space="preserve"> _xlfn.SWITCH(Sales[[#This Row],[Subscription Type]],"Basic", "10",,"Premium","10","Business","25","Enterprise","27")</f>
        <v>27</v>
      </c>
      <c r="P1185" s="3">
        <f xml:space="preserve"> IF(Sales[[#This Row],[Number of Users]]-Sales[[#This Row],[Licenses Bought]] &gt; 0,Sales[[#This Row],[Number of Users]]-Sales[[#This Row],[Licenses Bought]],0)</f>
        <v>8</v>
      </c>
      <c r="Q1185" s="3">
        <f>IF(Sales[[#This Row],[Sales Month]]=MAX(Sales[Sales Month]),Sales[[#This Row],[Upsell $ Per Non-Paying User]]*Sales[[#This Row],[Non-Paying Users]],0)</f>
        <v>0</v>
      </c>
      <c r="R1185" s="3" t="str" cm="1">
        <f t="array" ref="R1185" xml:space="preserve"> _xlfn.IFS(Sales[[#This Row],[Current Upsell $]]=0," ",Sales[[#This Row],[Current Upsell $]]&gt;=400,"high",Sales[[#This Row],[Current Upsell $]]&gt;=100,"medium",Sales[[#This Row],[Current Upsell $]]&lt;100,"low")</f>
        <v xml:space="preserve"> </v>
      </c>
      <c r="S1185" s="3" t="str">
        <f xml:space="preserve"> IF(Sales[[#This Row],[Current Upsell $]]&gt;0,_xlfn.CONCAT(Sales[[#This Row],[Subscription Type]],"  ",Sales[[#This Row],[Upsell Priority]],"  ",TEXT(Sales[[#This Row],[Current Upsell $]],"$#"))," ")</f>
        <v xml:space="preserve"> </v>
      </c>
      <c r="T1185" s="3"/>
      <c r="U1185" s="1"/>
    </row>
    <row r="1186" spans="1:21" x14ac:dyDescent="0.3">
      <c r="A1186">
        <v>100115</v>
      </c>
      <c r="B1186" t="s">
        <v>0</v>
      </c>
      <c r="D1186" s="1"/>
      <c r="E1186" s="1"/>
      <c r="F1186" s="3">
        <v>33</v>
      </c>
      <c r="G1186" s="3">
        <v>39</v>
      </c>
      <c r="H1186" s="1">
        <v>44075</v>
      </c>
      <c r="I1186" s="1">
        <v>44378</v>
      </c>
      <c r="J1186">
        <v>10</v>
      </c>
      <c r="K1186">
        <v>0</v>
      </c>
      <c r="L1186" s="1">
        <v>44317</v>
      </c>
      <c r="M1186" s="3">
        <f>IF(Sales[[#This Row],[Sales Amount]] = 0, 0,N1186 / F1186)</f>
        <v>10</v>
      </c>
      <c r="N1186" s="3">
        <v>330</v>
      </c>
      <c r="O1186" s="3" t="str" cm="1">
        <f t="array" ref="O1186" xml:space="preserve"> _xlfn.SWITCH(Sales[[#This Row],[Subscription Type]],"Basic", "10",,"Premium","10","Business","25","Enterprise","27")</f>
        <v>27</v>
      </c>
      <c r="P1186" s="3">
        <f xml:space="preserve"> IF(Sales[[#This Row],[Number of Users]]-Sales[[#This Row],[Licenses Bought]] &gt; 0,Sales[[#This Row],[Number of Users]]-Sales[[#This Row],[Licenses Bought]],0)</f>
        <v>6</v>
      </c>
      <c r="Q1186" s="3">
        <f>IF(Sales[[#This Row],[Sales Month]]=MAX(Sales[Sales Month]),Sales[[#This Row],[Upsell $ Per Non-Paying User]]*Sales[[#This Row],[Non-Paying Users]],0)</f>
        <v>0</v>
      </c>
      <c r="R1186" s="3" t="str" cm="1">
        <f t="array" ref="R1186" xml:space="preserve"> _xlfn.IFS(Sales[[#This Row],[Current Upsell $]]=0," ",Sales[[#This Row],[Current Upsell $]]&gt;=400,"high",Sales[[#This Row],[Current Upsell $]]&gt;=100,"medium",Sales[[#This Row],[Current Upsell $]]&lt;100,"low")</f>
        <v xml:space="preserve"> </v>
      </c>
      <c r="S1186" s="3" t="str">
        <f xml:space="preserve"> IF(Sales[[#This Row],[Current Upsell $]]&gt;0,_xlfn.CONCAT(Sales[[#This Row],[Subscription Type]],"  ",Sales[[#This Row],[Upsell Priority]],"  ",TEXT(Sales[[#This Row],[Current Upsell $]],"$#"))," ")</f>
        <v xml:space="preserve"> </v>
      </c>
      <c r="T1186" s="3"/>
      <c r="U1186" s="1"/>
    </row>
    <row r="1187" spans="1:21" x14ac:dyDescent="0.3">
      <c r="A1187">
        <v>100115</v>
      </c>
      <c r="B1187" t="s">
        <v>0</v>
      </c>
      <c r="D1187" s="1"/>
      <c r="E1187" s="1"/>
      <c r="F1187" s="3">
        <v>33</v>
      </c>
      <c r="G1187" s="3">
        <v>38</v>
      </c>
      <c r="H1187" s="1">
        <v>44075</v>
      </c>
      <c r="I1187" s="1">
        <v>44378</v>
      </c>
      <c r="J1187">
        <v>10</v>
      </c>
      <c r="K1187">
        <v>0</v>
      </c>
      <c r="L1187" s="1">
        <v>44348</v>
      </c>
      <c r="M1187" s="3">
        <f>IF(Sales[[#This Row],[Sales Amount]] = 0, 0,N1187 / F1187)</f>
        <v>10</v>
      </c>
      <c r="N1187" s="3">
        <v>330</v>
      </c>
      <c r="O1187" s="3" t="str" cm="1">
        <f t="array" ref="O1187" xml:space="preserve"> _xlfn.SWITCH(Sales[[#This Row],[Subscription Type]],"Basic", "10",,"Premium","10","Business","25","Enterprise","27")</f>
        <v>27</v>
      </c>
      <c r="P1187" s="3">
        <f xml:space="preserve"> IF(Sales[[#This Row],[Number of Users]]-Sales[[#This Row],[Licenses Bought]] &gt; 0,Sales[[#This Row],[Number of Users]]-Sales[[#This Row],[Licenses Bought]],0)</f>
        <v>5</v>
      </c>
      <c r="Q1187" s="3">
        <f>IF(Sales[[#This Row],[Sales Month]]=MAX(Sales[Sales Month]),Sales[[#This Row],[Upsell $ Per Non-Paying User]]*Sales[[#This Row],[Non-Paying Users]],0)</f>
        <v>135</v>
      </c>
      <c r="R1187" s="3" t="str" cm="1">
        <f t="array" ref="R1187" xml:space="preserve"> _xlfn.IFS(Sales[[#This Row],[Current Upsell $]]=0," ",Sales[[#This Row],[Current Upsell $]]&gt;=400,"high",Sales[[#This Row],[Current Upsell $]]&gt;=100,"medium",Sales[[#This Row],[Current Upsell $]]&lt;100,"low")</f>
        <v>medium</v>
      </c>
      <c r="S1187" s="3" t="str">
        <f xml:space="preserve"> IF(Sales[[#This Row],[Current Upsell $]]&gt;0,_xlfn.CONCAT(Sales[[#This Row],[Subscription Type]],"  ",Sales[[#This Row],[Upsell Priority]],"  ",TEXT(Sales[[#This Row],[Current Upsell $]],"$#"))," ")</f>
        <v>Premium  medium  $135</v>
      </c>
      <c r="T1187" s="3"/>
      <c r="U1187" s="1"/>
    </row>
    <row r="1188" spans="1:21" x14ac:dyDescent="0.3">
      <c r="A1188">
        <v>100116</v>
      </c>
      <c r="B1188" t="s">
        <v>3</v>
      </c>
      <c r="D1188" s="1"/>
      <c r="E1188" s="1"/>
      <c r="F1188" s="3">
        <v>0</v>
      </c>
      <c r="G1188" s="3">
        <v>41</v>
      </c>
      <c r="H1188" s="1">
        <v>44075</v>
      </c>
      <c r="I1188" s="1">
        <v>44378</v>
      </c>
      <c r="J1188">
        <v>10</v>
      </c>
      <c r="K1188">
        <v>0</v>
      </c>
      <c r="L1188" s="1">
        <v>44075</v>
      </c>
      <c r="M1188" s="3">
        <f>IF(Sales[[#This Row],[Sales Amount]] = 0, 0,N1188 / F1188)</f>
        <v>0</v>
      </c>
      <c r="N1188" s="3">
        <v>0</v>
      </c>
      <c r="O1188" s="3" t="str" cm="1">
        <f t="array" ref="O1188" xml:space="preserve"> _xlfn.SWITCH(Sales[[#This Row],[Subscription Type]],"Basic", "10",,"Premium","10","Business","25","Enterprise","27")</f>
        <v>10</v>
      </c>
      <c r="P1188" s="3">
        <f xml:space="preserve"> IF(Sales[[#This Row],[Number of Users]]-Sales[[#This Row],[Licenses Bought]] &gt; 0,Sales[[#This Row],[Number of Users]]-Sales[[#This Row],[Licenses Bought]],0)</f>
        <v>41</v>
      </c>
      <c r="Q1188" s="3">
        <f>IF(Sales[[#This Row],[Sales Month]]=MAX(Sales[Sales Month]),Sales[[#This Row],[Upsell $ Per Non-Paying User]]*Sales[[#This Row],[Non-Paying Users]],0)</f>
        <v>0</v>
      </c>
      <c r="R1188" s="3" t="str" cm="1">
        <f t="array" ref="R1188" xml:space="preserve"> _xlfn.IFS(Sales[[#This Row],[Current Upsell $]]=0," ",Sales[[#This Row],[Current Upsell $]]&gt;=400,"high",Sales[[#This Row],[Current Upsell $]]&gt;=100,"medium",Sales[[#This Row],[Current Upsell $]]&lt;100,"low")</f>
        <v xml:space="preserve"> </v>
      </c>
      <c r="S1188" s="3" t="str">
        <f xml:space="preserve"> IF(Sales[[#This Row],[Current Upsell $]]&gt;0,_xlfn.CONCAT(Sales[[#This Row],[Subscription Type]],"  ",Sales[[#This Row],[Upsell Priority]],"  ",TEXT(Sales[[#This Row],[Current Upsell $]],"$#"))," ")</f>
        <v xml:space="preserve"> </v>
      </c>
      <c r="T1188" s="3"/>
      <c r="U1188" s="1"/>
    </row>
    <row r="1189" spans="1:21" x14ac:dyDescent="0.3">
      <c r="A1189">
        <v>100116</v>
      </c>
      <c r="B1189" t="s">
        <v>0</v>
      </c>
      <c r="D1189" s="1"/>
      <c r="E1189" s="1"/>
      <c r="F1189" s="3">
        <v>18</v>
      </c>
      <c r="G1189" s="3">
        <v>44</v>
      </c>
      <c r="H1189" s="1">
        <v>44075</v>
      </c>
      <c r="I1189" s="1">
        <v>44378</v>
      </c>
      <c r="J1189">
        <v>10</v>
      </c>
      <c r="K1189">
        <v>0</v>
      </c>
      <c r="L1189" s="1">
        <v>44105</v>
      </c>
      <c r="M1189" s="3">
        <f>IF(Sales[[#This Row],[Sales Amount]] = 0, 0,N1189 / F1189)</f>
        <v>10</v>
      </c>
      <c r="N1189" s="3">
        <v>180</v>
      </c>
      <c r="O1189" s="3" t="str" cm="1">
        <f t="array" ref="O1189" xml:space="preserve"> _xlfn.SWITCH(Sales[[#This Row],[Subscription Type]],"Basic", "10",,"Premium","10","Business","25","Enterprise","27")</f>
        <v>27</v>
      </c>
      <c r="P1189" s="3">
        <f xml:space="preserve"> IF(Sales[[#This Row],[Number of Users]]-Sales[[#This Row],[Licenses Bought]] &gt; 0,Sales[[#This Row],[Number of Users]]-Sales[[#This Row],[Licenses Bought]],0)</f>
        <v>26</v>
      </c>
      <c r="Q1189" s="3">
        <f>IF(Sales[[#This Row],[Sales Month]]=MAX(Sales[Sales Month]),Sales[[#This Row],[Upsell $ Per Non-Paying User]]*Sales[[#This Row],[Non-Paying Users]],0)</f>
        <v>0</v>
      </c>
      <c r="R1189" s="3" t="str" cm="1">
        <f t="array" ref="R1189" xml:space="preserve"> _xlfn.IFS(Sales[[#This Row],[Current Upsell $]]=0," ",Sales[[#This Row],[Current Upsell $]]&gt;=400,"high",Sales[[#This Row],[Current Upsell $]]&gt;=100,"medium",Sales[[#This Row],[Current Upsell $]]&lt;100,"low")</f>
        <v xml:space="preserve"> </v>
      </c>
      <c r="S1189" s="3" t="str">
        <f xml:space="preserve"> IF(Sales[[#This Row],[Current Upsell $]]&gt;0,_xlfn.CONCAT(Sales[[#This Row],[Subscription Type]],"  ",Sales[[#This Row],[Upsell Priority]],"  ",TEXT(Sales[[#This Row],[Current Upsell $]],"$#"))," ")</f>
        <v xml:space="preserve"> </v>
      </c>
      <c r="T1189" s="3"/>
      <c r="U1189" s="1"/>
    </row>
    <row r="1190" spans="1:21" x14ac:dyDescent="0.3">
      <c r="A1190">
        <v>100116</v>
      </c>
      <c r="B1190" t="s">
        <v>0</v>
      </c>
      <c r="D1190" s="1"/>
      <c r="E1190" s="1"/>
      <c r="F1190" s="3">
        <v>25</v>
      </c>
      <c r="G1190" s="3">
        <v>43</v>
      </c>
      <c r="H1190" s="1">
        <v>44075</v>
      </c>
      <c r="I1190" s="1">
        <v>44378</v>
      </c>
      <c r="J1190">
        <v>10</v>
      </c>
      <c r="K1190">
        <v>0</v>
      </c>
      <c r="L1190" s="1">
        <v>44136</v>
      </c>
      <c r="M1190" s="3">
        <f>IF(Sales[[#This Row],[Sales Amount]] = 0, 0,N1190 / F1190)</f>
        <v>10</v>
      </c>
      <c r="N1190" s="3">
        <v>250</v>
      </c>
      <c r="O1190" s="3" t="str" cm="1">
        <f t="array" ref="O1190" xml:space="preserve"> _xlfn.SWITCH(Sales[[#This Row],[Subscription Type]],"Basic", "10",,"Premium","10","Business","25","Enterprise","27")</f>
        <v>27</v>
      </c>
      <c r="P1190" s="3">
        <f xml:space="preserve"> IF(Sales[[#This Row],[Number of Users]]-Sales[[#This Row],[Licenses Bought]] &gt; 0,Sales[[#This Row],[Number of Users]]-Sales[[#This Row],[Licenses Bought]],0)</f>
        <v>18</v>
      </c>
      <c r="Q1190" s="3">
        <f>IF(Sales[[#This Row],[Sales Month]]=MAX(Sales[Sales Month]),Sales[[#This Row],[Upsell $ Per Non-Paying User]]*Sales[[#This Row],[Non-Paying Users]],0)</f>
        <v>0</v>
      </c>
      <c r="R1190" s="3" t="str" cm="1">
        <f t="array" ref="R1190" xml:space="preserve"> _xlfn.IFS(Sales[[#This Row],[Current Upsell $]]=0," ",Sales[[#This Row],[Current Upsell $]]&gt;=400,"high",Sales[[#This Row],[Current Upsell $]]&gt;=100,"medium",Sales[[#This Row],[Current Upsell $]]&lt;100,"low")</f>
        <v xml:space="preserve"> </v>
      </c>
      <c r="S1190" s="3" t="str">
        <f xml:space="preserve"> IF(Sales[[#This Row],[Current Upsell $]]&gt;0,_xlfn.CONCAT(Sales[[#This Row],[Subscription Type]],"  ",Sales[[#This Row],[Upsell Priority]],"  ",TEXT(Sales[[#This Row],[Current Upsell $]],"$#"))," ")</f>
        <v xml:space="preserve"> </v>
      </c>
      <c r="T1190" s="3"/>
      <c r="U1190" s="1"/>
    </row>
    <row r="1191" spans="1:21" x14ac:dyDescent="0.3">
      <c r="A1191">
        <v>100116</v>
      </c>
      <c r="B1191" t="s">
        <v>0</v>
      </c>
      <c r="D1191" s="1"/>
      <c r="E1191" s="1"/>
      <c r="F1191" s="3">
        <v>32</v>
      </c>
      <c r="G1191" s="3">
        <v>36</v>
      </c>
      <c r="H1191" s="1">
        <v>44075</v>
      </c>
      <c r="I1191" s="1">
        <v>44378</v>
      </c>
      <c r="J1191">
        <v>10</v>
      </c>
      <c r="K1191">
        <v>0</v>
      </c>
      <c r="L1191" s="1">
        <v>44166</v>
      </c>
      <c r="M1191" s="3">
        <f>IF(Sales[[#This Row],[Sales Amount]] = 0, 0,N1191 / F1191)</f>
        <v>10</v>
      </c>
      <c r="N1191" s="3">
        <v>320</v>
      </c>
      <c r="O1191" s="3" t="str" cm="1">
        <f t="array" ref="O1191" xml:space="preserve"> _xlfn.SWITCH(Sales[[#This Row],[Subscription Type]],"Basic", "10",,"Premium","10","Business","25","Enterprise","27")</f>
        <v>27</v>
      </c>
      <c r="P1191" s="3">
        <f xml:space="preserve"> IF(Sales[[#This Row],[Number of Users]]-Sales[[#This Row],[Licenses Bought]] &gt; 0,Sales[[#This Row],[Number of Users]]-Sales[[#This Row],[Licenses Bought]],0)</f>
        <v>4</v>
      </c>
      <c r="Q1191" s="3">
        <f>IF(Sales[[#This Row],[Sales Month]]=MAX(Sales[Sales Month]),Sales[[#This Row],[Upsell $ Per Non-Paying User]]*Sales[[#This Row],[Non-Paying Users]],0)</f>
        <v>0</v>
      </c>
      <c r="R1191" s="3" t="str" cm="1">
        <f t="array" ref="R1191" xml:space="preserve"> _xlfn.IFS(Sales[[#This Row],[Current Upsell $]]=0," ",Sales[[#This Row],[Current Upsell $]]&gt;=400,"high",Sales[[#This Row],[Current Upsell $]]&gt;=100,"medium",Sales[[#This Row],[Current Upsell $]]&lt;100,"low")</f>
        <v xml:space="preserve"> </v>
      </c>
      <c r="S1191" s="3" t="str">
        <f xml:space="preserve"> IF(Sales[[#This Row],[Current Upsell $]]&gt;0,_xlfn.CONCAT(Sales[[#This Row],[Subscription Type]],"  ",Sales[[#This Row],[Upsell Priority]],"  ",TEXT(Sales[[#This Row],[Current Upsell $]],"$#"))," ")</f>
        <v xml:space="preserve"> </v>
      </c>
      <c r="T1191" s="3"/>
      <c r="U1191" s="1"/>
    </row>
    <row r="1192" spans="1:21" x14ac:dyDescent="0.3">
      <c r="A1192">
        <v>100116</v>
      </c>
      <c r="B1192" t="s">
        <v>0</v>
      </c>
      <c r="D1192" s="1"/>
      <c r="E1192" s="1"/>
      <c r="F1192" s="3">
        <v>32</v>
      </c>
      <c r="G1192" s="3">
        <v>44</v>
      </c>
      <c r="H1192" s="1">
        <v>44075</v>
      </c>
      <c r="I1192" s="1">
        <v>44378</v>
      </c>
      <c r="J1192">
        <v>10</v>
      </c>
      <c r="K1192">
        <v>0</v>
      </c>
      <c r="L1192" s="1">
        <v>44197</v>
      </c>
      <c r="M1192" s="3">
        <f>IF(Sales[[#This Row],[Sales Amount]] = 0, 0,N1192 / F1192)</f>
        <v>10</v>
      </c>
      <c r="N1192" s="3">
        <v>320</v>
      </c>
      <c r="O1192" s="3" t="str" cm="1">
        <f t="array" ref="O1192" xml:space="preserve"> _xlfn.SWITCH(Sales[[#This Row],[Subscription Type]],"Basic", "10",,"Premium","10","Business","25","Enterprise","27")</f>
        <v>27</v>
      </c>
      <c r="P1192" s="3">
        <f xml:space="preserve"> IF(Sales[[#This Row],[Number of Users]]-Sales[[#This Row],[Licenses Bought]] &gt; 0,Sales[[#This Row],[Number of Users]]-Sales[[#This Row],[Licenses Bought]],0)</f>
        <v>12</v>
      </c>
      <c r="Q1192" s="3">
        <f>IF(Sales[[#This Row],[Sales Month]]=MAX(Sales[Sales Month]),Sales[[#This Row],[Upsell $ Per Non-Paying User]]*Sales[[#This Row],[Non-Paying Users]],0)</f>
        <v>0</v>
      </c>
      <c r="R1192" s="3" t="str" cm="1">
        <f t="array" ref="R1192" xml:space="preserve"> _xlfn.IFS(Sales[[#This Row],[Current Upsell $]]=0," ",Sales[[#This Row],[Current Upsell $]]&gt;=400,"high",Sales[[#This Row],[Current Upsell $]]&gt;=100,"medium",Sales[[#This Row],[Current Upsell $]]&lt;100,"low")</f>
        <v xml:space="preserve"> </v>
      </c>
      <c r="S1192" s="3" t="str">
        <f xml:space="preserve"> IF(Sales[[#This Row],[Current Upsell $]]&gt;0,_xlfn.CONCAT(Sales[[#This Row],[Subscription Type]],"  ",Sales[[#This Row],[Upsell Priority]],"  ",TEXT(Sales[[#This Row],[Current Upsell $]],"$#"))," ")</f>
        <v xml:space="preserve"> </v>
      </c>
      <c r="T1192" s="3"/>
      <c r="U1192" s="1"/>
    </row>
    <row r="1193" spans="1:21" x14ac:dyDescent="0.3">
      <c r="A1193">
        <v>100116</v>
      </c>
      <c r="B1193" t="s">
        <v>0</v>
      </c>
      <c r="D1193" s="1"/>
      <c r="E1193" s="1"/>
      <c r="F1193" s="3">
        <v>32</v>
      </c>
      <c r="G1193" s="3">
        <v>40</v>
      </c>
      <c r="H1193" s="1">
        <v>44075</v>
      </c>
      <c r="I1193" s="1">
        <v>44378</v>
      </c>
      <c r="J1193">
        <v>10</v>
      </c>
      <c r="K1193">
        <v>0</v>
      </c>
      <c r="L1193" s="1">
        <v>44228</v>
      </c>
      <c r="M1193" s="3">
        <f>IF(Sales[[#This Row],[Sales Amount]] = 0, 0,N1193 / F1193)</f>
        <v>10</v>
      </c>
      <c r="N1193" s="3">
        <v>320</v>
      </c>
      <c r="O1193" s="3" t="str" cm="1">
        <f t="array" ref="O1193" xml:space="preserve"> _xlfn.SWITCH(Sales[[#This Row],[Subscription Type]],"Basic", "10",,"Premium","10","Business","25","Enterprise","27")</f>
        <v>27</v>
      </c>
      <c r="P1193" s="3">
        <f xml:space="preserve"> IF(Sales[[#This Row],[Number of Users]]-Sales[[#This Row],[Licenses Bought]] &gt; 0,Sales[[#This Row],[Number of Users]]-Sales[[#This Row],[Licenses Bought]],0)</f>
        <v>8</v>
      </c>
      <c r="Q1193" s="3">
        <f>IF(Sales[[#This Row],[Sales Month]]=MAX(Sales[Sales Month]),Sales[[#This Row],[Upsell $ Per Non-Paying User]]*Sales[[#This Row],[Non-Paying Users]],0)</f>
        <v>0</v>
      </c>
      <c r="R1193" s="3" t="str" cm="1">
        <f t="array" ref="R1193" xml:space="preserve"> _xlfn.IFS(Sales[[#This Row],[Current Upsell $]]=0," ",Sales[[#This Row],[Current Upsell $]]&gt;=400,"high",Sales[[#This Row],[Current Upsell $]]&gt;=100,"medium",Sales[[#This Row],[Current Upsell $]]&lt;100,"low")</f>
        <v xml:space="preserve"> </v>
      </c>
      <c r="S1193" s="3" t="str">
        <f xml:space="preserve"> IF(Sales[[#This Row],[Current Upsell $]]&gt;0,_xlfn.CONCAT(Sales[[#This Row],[Subscription Type]],"  ",Sales[[#This Row],[Upsell Priority]],"  ",TEXT(Sales[[#This Row],[Current Upsell $]],"$#"))," ")</f>
        <v xml:space="preserve"> </v>
      </c>
      <c r="T1193" s="3"/>
      <c r="U1193" s="1"/>
    </row>
    <row r="1194" spans="1:21" x14ac:dyDescent="0.3">
      <c r="A1194">
        <v>100116</v>
      </c>
      <c r="B1194" t="s">
        <v>0</v>
      </c>
      <c r="D1194" s="1"/>
      <c r="E1194" s="1"/>
      <c r="F1194" s="3">
        <v>32</v>
      </c>
      <c r="G1194" s="3">
        <v>46</v>
      </c>
      <c r="H1194" s="1">
        <v>44075</v>
      </c>
      <c r="I1194" s="1">
        <v>44378</v>
      </c>
      <c r="J1194">
        <v>10</v>
      </c>
      <c r="K1194">
        <v>0</v>
      </c>
      <c r="L1194" s="1">
        <v>44256</v>
      </c>
      <c r="M1194" s="3">
        <f>IF(Sales[[#This Row],[Sales Amount]] = 0, 0,N1194 / F1194)</f>
        <v>10</v>
      </c>
      <c r="N1194" s="3">
        <v>320</v>
      </c>
      <c r="O1194" s="3" t="str" cm="1">
        <f t="array" ref="O1194" xml:space="preserve"> _xlfn.SWITCH(Sales[[#This Row],[Subscription Type]],"Basic", "10",,"Premium","10","Business","25","Enterprise","27")</f>
        <v>27</v>
      </c>
      <c r="P1194" s="3">
        <f xml:space="preserve"> IF(Sales[[#This Row],[Number of Users]]-Sales[[#This Row],[Licenses Bought]] &gt; 0,Sales[[#This Row],[Number of Users]]-Sales[[#This Row],[Licenses Bought]],0)</f>
        <v>14</v>
      </c>
      <c r="Q1194" s="3">
        <f>IF(Sales[[#This Row],[Sales Month]]=MAX(Sales[Sales Month]),Sales[[#This Row],[Upsell $ Per Non-Paying User]]*Sales[[#This Row],[Non-Paying Users]],0)</f>
        <v>0</v>
      </c>
      <c r="R1194" s="3" t="str" cm="1">
        <f t="array" ref="R1194" xml:space="preserve"> _xlfn.IFS(Sales[[#This Row],[Current Upsell $]]=0," ",Sales[[#This Row],[Current Upsell $]]&gt;=400,"high",Sales[[#This Row],[Current Upsell $]]&gt;=100,"medium",Sales[[#This Row],[Current Upsell $]]&lt;100,"low")</f>
        <v xml:space="preserve"> </v>
      </c>
      <c r="S1194" s="3" t="str">
        <f xml:space="preserve"> IF(Sales[[#This Row],[Current Upsell $]]&gt;0,_xlfn.CONCAT(Sales[[#This Row],[Subscription Type]],"  ",Sales[[#This Row],[Upsell Priority]],"  ",TEXT(Sales[[#This Row],[Current Upsell $]],"$#"))," ")</f>
        <v xml:space="preserve"> </v>
      </c>
      <c r="T1194" s="3"/>
      <c r="U1194" s="1"/>
    </row>
    <row r="1195" spans="1:21" x14ac:dyDescent="0.3">
      <c r="A1195">
        <v>100116</v>
      </c>
      <c r="B1195" t="s">
        <v>0</v>
      </c>
      <c r="D1195" s="1"/>
      <c r="E1195" s="1"/>
      <c r="F1195" s="3">
        <v>32</v>
      </c>
      <c r="G1195" s="3">
        <v>40</v>
      </c>
      <c r="H1195" s="1">
        <v>44075</v>
      </c>
      <c r="I1195" s="1">
        <v>44378</v>
      </c>
      <c r="J1195">
        <v>10</v>
      </c>
      <c r="K1195">
        <v>0</v>
      </c>
      <c r="L1195" s="1">
        <v>44287</v>
      </c>
      <c r="M1195" s="3">
        <f>IF(Sales[[#This Row],[Sales Amount]] = 0, 0,N1195 / F1195)</f>
        <v>10</v>
      </c>
      <c r="N1195" s="3">
        <v>320</v>
      </c>
      <c r="O1195" s="3" t="str" cm="1">
        <f t="array" ref="O1195" xml:space="preserve"> _xlfn.SWITCH(Sales[[#This Row],[Subscription Type]],"Basic", "10",,"Premium","10","Business","25","Enterprise","27")</f>
        <v>27</v>
      </c>
      <c r="P1195" s="3">
        <f xml:space="preserve"> IF(Sales[[#This Row],[Number of Users]]-Sales[[#This Row],[Licenses Bought]] &gt; 0,Sales[[#This Row],[Number of Users]]-Sales[[#This Row],[Licenses Bought]],0)</f>
        <v>8</v>
      </c>
      <c r="Q1195" s="3">
        <f>IF(Sales[[#This Row],[Sales Month]]=MAX(Sales[Sales Month]),Sales[[#This Row],[Upsell $ Per Non-Paying User]]*Sales[[#This Row],[Non-Paying Users]],0)</f>
        <v>0</v>
      </c>
      <c r="R1195" s="3" t="str" cm="1">
        <f t="array" ref="R1195" xml:space="preserve"> _xlfn.IFS(Sales[[#This Row],[Current Upsell $]]=0," ",Sales[[#This Row],[Current Upsell $]]&gt;=400,"high",Sales[[#This Row],[Current Upsell $]]&gt;=100,"medium",Sales[[#This Row],[Current Upsell $]]&lt;100,"low")</f>
        <v xml:space="preserve"> </v>
      </c>
      <c r="S1195" s="3" t="str">
        <f xml:space="preserve"> IF(Sales[[#This Row],[Current Upsell $]]&gt;0,_xlfn.CONCAT(Sales[[#This Row],[Subscription Type]],"  ",Sales[[#This Row],[Upsell Priority]],"  ",TEXT(Sales[[#This Row],[Current Upsell $]],"$#"))," ")</f>
        <v xml:space="preserve"> </v>
      </c>
      <c r="T1195" s="3"/>
      <c r="U1195" s="1"/>
    </row>
    <row r="1196" spans="1:21" x14ac:dyDescent="0.3">
      <c r="A1196">
        <v>100116</v>
      </c>
      <c r="B1196" t="s">
        <v>0</v>
      </c>
      <c r="D1196" s="1"/>
      <c r="E1196" s="1"/>
      <c r="F1196" s="3">
        <v>32</v>
      </c>
      <c r="G1196" s="3">
        <v>48</v>
      </c>
      <c r="H1196" s="1">
        <v>44075</v>
      </c>
      <c r="I1196" s="1">
        <v>44378</v>
      </c>
      <c r="J1196">
        <v>10</v>
      </c>
      <c r="K1196">
        <v>0</v>
      </c>
      <c r="L1196" s="1">
        <v>44317</v>
      </c>
      <c r="M1196" s="3">
        <f>IF(Sales[[#This Row],[Sales Amount]] = 0, 0,N1196 / F1196)</f>
        <v>10</v>
      </c>
      <c r="N1196" s="3">
        <v>320</v>
      </c>
      <c r="O1196" s="3" t="str" cm="1">
        <f t="array" ref="O1196" xml:space="preserve"> _xlfn.SWITCH(Sales[[#This Row],[Subscription Type]],"Basic", "10",,"Premium","10","Business","25","Enterprise","27")</f>
        <v>27</v>
      </c>
      <c r="P1196" s="3">
        <f xml:space="preserve"> IF(Sales[[#This Row],[Number of Users]]-Sales[[#This Row],[Licenses Bought]] &gt; 0,Sales[[#This Row],[Number of Users]]-Sales[[#This Row],[Licenses Bought]],0)</f>
        <v>16</v>
      </c>
      <c r="Q1196" s="3">
        <f>IF(Sales[[#This Row],[Sales Month]]=MAX(Sales[Sales Month]),Sales[[#This Row],[Upsell $ Per Non-Paying User]]*Sales[[#This Row],[Non-Paying Users]],0)</f>
        <v>0</v>
      </c>
      <c r="R1196" s="3" t="str" cm="1">
        <f t="array" ref="R1196" xml:space="preserve"> _xlfn.IFS(Sales[[#This Row],[Current Upsell $]]=0," ",Sales[[#This Row],[Current Upsell $]]&gt;=400,"high",Sales[[#This Row],[Current Upsell $]]&gt;=100,"medium",Sales[[#This Row],[Current Upsell $]]&lt;100,"low")</f>
        <v xml:space="preserve"> </v>
      </c>
      <c r="S1196" s="3" t="str">
        <f xml:space="preserve"> IF(Sales[[#This Row],[Current Upsell $]]&gt;0,_xlfn.CONCAT(Sales[[#This Row],[Subscription Type]],"  ",Sales[[#This Row],[Upsell Priority]],"  ",TEXT(Sales[[#This Row],[Current Upsell $]],"$#"))," ")</f>
        <v xml:space="preserve"> </v>
      </c>
      <c r="T1196" s="3"/>
      <c r="U1196" s="1"/>
    </row>
    <row r="1197" spans="1:21" x14ac:dyDescent="0.3">
      <c r="A1197">
        <v>100116</v>
      </c>
      <c r="B1197" t="s">
        <v>0</v>
      </c>
      <c r="D1197" s="1"/>
      <c r="E1197" s="1"/>
      <c r="F1197" s="3">
        <v>32</v>
      </c>
      <c r="G1197" s="3">
        <v>42</v>
      </c>
      <c r="H1197" s="1">
        <v>44075</v>
      </c>
      <c r="I1197" s="1">
        <v>44378</v>
      </c>
      <c r="J1197">
        <v>10</v>
      </c>
      <c r="K1197">
        <v>0</v>
      </c>
      <c r="L1197" s="1">
        <v>44348</v>
      </c>
      <c r="M1197" s="3">
        <f>IF(Sales[[#This Row],[Sales Amount]] = 0, 0,N1197 / F1197)</f>
        <v>10</v>
      </c>
      <c r="N1197" s="3">
        <v>320</v>
      </c>
      <c r="O1197" s="3" t="str" cm="1">
        <f t="array" ref="O1197" xml:space="preserve"> _xlfn.SWITCH(Sales[[#This Row],[Subscription Type]],"Basic", "10",,"Premium","10","Business","25","Enterprise","27")</f>
        <v>27</v>
      </c>
      <c r="P1197" s="3">
        <f xml:space="preserve"> IF(Sales[[#This Row],[Number of Users]]-Sales[[#This Row],[Licenses Bought]] &gt; 0,Sales[[#This Row],[Number of Users]]-Sales[[#This Row],[Licenses Bought]],0)</f>
        <v>10</v>
      </c>
      <c r="Q1197" s="3">
        <f>IF(Sales[[#This Row],[Sales Month]]=MAX(Sales[Sales Month]),Sales[[#This Row],[Upsell $ Per Non-Paying User]]*Sales[[#This Row],[Non-Paying Users]],0)</f>
        <v>270</v>
      </c>
      <c r="R1197" s="3" t="str" cm="1">
        <f t="array" ref="R1197" xml:space="preserve"> _xlfn.IFS(Sales[[#This Row],[Current Upsell $]]=0," ",Sales[[#This Row],[Current Upsell $]]&gt;=400,"high",Sales[[#This Row],[Current Upsell $]]&gt;=100,"medium",Sales[[#This Row],[Current Upsell $]]&lt;100,"low")</f>
        <v>medium</v>
      </c>
      <c r="S1197" s="3" t="str">
        <f xml:space="preserve"> IF(Sales[[#This Row],[Current Upsell $]]&gt;0,_xlfn.CONCAT(Sales[[#This Row],[Subscription Type]],"  ",Sales[[#This Row],[Upsell Priority]],"  ",TEXT(Sales[[#This Row],[Current Upsell $]],"$#"))," ")</f>
        <v>Premium  medium  $270</v>
      </c>
      <c r="T1197" s="3"/>
      <c r="U1197" s="1"/>
    </row>
    <row r="1198" spans="1:21" x14ac:dyDescent="0.3">
      <c r="A1198">
        <v>100117</v>
      </c>
      <c r="B1198" t="s">
        <v>3</v>
      </c>
      <c r="D1198" s="1"/>
      <c r="E1198" s="1"/>
      <c r="F1198" s="3">
        <v>0</v>
      </c>
      <c r="G1198" s="3">
        <v>41</v>
      </c>
      <c r="H1198" s="1">
        <v>44075</v>
      </c>
      <c r="I1198" s="1">
        <v>44378</v>
      </c>
      <c r="J1198">
        <v>10</v>
      </c>
      <c r="K1198">
        <v>0</v>
      </c>
      <c r="L1198" s="1">
        <v>44075</v>
      </c>
      <c r="M1198" s="3">
        <f>IF(Sales[[#This Row],[Sales Amount]] = 0, 0,N1198 / F1198)</f>
        <v>0</v>
      </c>
      <c r="N1198" s="3">
        <v>0</v>
      </c>
      <c r="O1198" s="3" t="str" cm="1">
        <f t="array" ref="O1198" xml:space="preserve"> _xlfn.SWITCH(Sales[[#This Row],[Subscription Type]],"Basic", "10",,"Premium","10","Business","25","Enterprise","27")</f>
        <v>10</v>
      </c>
      <c r="P1198" s="3">
        <f xml:space="preserve"> IF(Sales[[#This Row],[Number of Users]]-Sales[[#This Row],[Licenses Bought]] &gt; 0,Sales[[#This Row],[Number of Users]]-Sales[[#This Row],[Licenses Bought]],0)</f>
        <v>41</v>
      </c>
      <c r="Q1198" s="3">
        <f>IF(Sales[[#This Row],[Sales Month]]=MAX(Sales[Sales Month]),Sales[[#This Row],[Upsell $ Per Non-Paying User]]*Sales[[#This Row],[Non-Paying Users]],0)</f>
        <v>0</v>
      </c>
      <c r="R1198" s="3" t="str" cm="1">
        <f t="array" ref="R1198" xml:space="preserve"> _xlfn.IFS(Sales[[#This Row],[Current Upsell $]]=0," ",Sales[[#This Row],[Current Upsell $]]&gt;=400,"high",Sales[[#This Row],[Current Upsell $]]&gt;=100,"medium",Sales[[#This Row],[Current Upsell $]]&lt;100,"low")</f>
        <v xml:space="preserve"> </v>
      </c>
      <c r="S1198" s="3" t="str">
        <f xml:space="preserve"> IF(Sales[[#This Row],[Current Upsell $]]&gt;0,_xlfn.CONCAT(Sales[[#This Row],[Subscription Type]],"  ",Sales[[#This Row],[Upsell Priority]],"  ",TEXT(Sales[[#This Row],[Current Upsell $]],"$#"))," ")</f>
        <v xml:space="preserve"> </v>
      </c>
      <c r="T1198" s="3"/>
      <c r="U1198" s="1"/>
    </row>
    <row r="1199" spans="1:21" x14ac:dyDescent="0.3">
      <c r="A1199">
        <v>100117</v>
      </c>
      <c r="B1199" t="s">
        <v>1</v>
      </c>
      <c r="D1199" s="1"/>
      <c r="E1199" s="1"/>
      <c r="F1199" s="3">
        <v>10</v>
      </c>
      <c r="G1199" s="3">
        <v>43</v>
      </c>
      <c r="H1199" s="1">
        <v>44075</v>
      </c>
      <c r="I1199" s="1">
        <v>44378</v>
      </c>
      <c r="J1199">
        <v>10</v>
      </c>
      <c r="K1199">
        <v>0</v>
      </c>
      <c r="L1199" s="1">
        <v>44105</v>
      </c>
      <c r="M1199" s="3">
        <f>IF(Sales[[#This Row],[Sales Amount]] = 0, 0,N1199 / F1199)</f>
        <v>25</v>
      </c>
      <c r="N1199" s="3">
        <v>250</v>
      </c>
      <c r="O1199" s="3" t="str" cm="1">
        <f t="array" ref="O1199" xml:space="preserve"> _xlfn.SWITCH(Sales[[#This Row],[Subscription Type]],"Basic", "10",,"Premium","10","Business","25","Enterprise","27")</f>
        <v>27</v>
      </c>
      <c r="P1199" s="3">
        <f xml:space="preserve"> IF(Sales[[#This Row],[Number of Users]]-Sales[[#This Row],[Licenses Bought]] &gt; 0,Sales[[#This Row],[Number of Users]]-Sales[[#This Row],[Licenses Bought]],0)</f>
        <v>33</v>
      </c>
      <c r="Q1199" s="3">
        <f>IF(Sales[[#This Row],[Sales Month]]=MAX(Sales[Sales Month]),Sales[[#This Row],[Upsell $ Per Non-Paying User]]*Sales[[#This Row],[Non-Paying Users]],0)</f>
        <v>0</v>
      </c>
      <c r="R1199" s="3" t="str" cm="1">
        <f t="array" ref="R1199" xml:space="preserve"> _xlfn.IFS(Sales[[#This Row],[Current Upsell $]]=0," ",Sales[[#This Row],[Current Upsell $]]&gt;=400,"high",Sales[[#This Row],[Current Upsell $]]&gt;=100,"medium",Sales[[#This Row],[Current Upsell $]]&lt;100,"low")</f>
        <v xml:space="preserve"> </v>
      </c>
      <c r="S1199" s="3" t="str">
        <f xml:space="preserve"> IF(Sales[[#This Row],[Current Upsell $]]&gt;0,_xlfn.CONCAT(Sales[[#This Row],[Subscription Type]],"  ",Sales[[#This Row],[Upsell Priority]],"  ",TEXT(Sales[[#This Row],[Current Upsell $]],"$#"))," ")</f>
        <v xml:space="preserve"> </v>
      </c>
      <c r="T1199" s="3"/>
      <c r="U1199" s="1"/>
    </row>
    <row r="1200" spans="1:21" x14ac:dyDescent="0.3">
      <c r="A1200">
        <v>100117</v>
      </c>
      <c r="B1200" t="s">
        <v>1</v>
      </c>
      <c r="D1200" s="1"/>
      <c r="E1200" s="1"/>
      <c r="F1200" s="3">
        <v>23</v>
      </c>
      <c r="G1200" s="3">
        <v>41</v>
      </c>
      <c r="H1200" s="1">
        <v>44075</v>
      </c>
      <c r="I1200" s="1">
        <v>44378</v>
      </c>
      <c r="J1200">
        <v>10</v>
      </c>
      <c r="K1200">
        <v>0</v>
      </c>
      <c r="L1200" s="1">
        <v>44136</v>
      </c>
      <c r="M1200" s="3">
        <f>IF(Sales[[#This Row],[Sales Amount]] = 0, 0,N1200 / F1200)</f>
        <v>25</v>
      </c>
      <c r="N1200" s="3">
        <v>575</v>
      </c>
      <c r="O1200" s="3" t="str" cm="1">
        <f t="array" ref="O1200" xml:space="preserve"> _xlfn.SWITCH(Sales[[#This Row],[Subscription Type]],"Basic", "10",,"Premium","10","Business","25","Enterprise","27")</f>
        <v>27</v>
      </c>
      <c r="P1200" s="3">
        <f xml:space="preserve"> IF(Sales[[#This Row],[Number of Users]]-Sales[[#This Row],[Licenses Bought]] &gt; 0,Sales[[#This Row],[Number of Users]]-Sales[[#This Row],[Licenses Bought]],0)</f>
        <v>18</v>
      </c>
      <c r="Q1200" s="3">
        <f>IF(Sales[[#This Row],[Sales Month]]=MAX(Sales[Sales Month]),Sales[[#This Row],[Upsell $ Per Non-Paying User]]*Sales[[#This Row],[Non-Paying Users]],0)</f>
        <v>0</v>
      </c>
      <c r="R1200" s="3" t="str" cm="1">
        <f t="array" ref="R1200" xml:space="preserve"> _xlfn.IFS(Sales[[#This Row],[Current Upsell $]]=0," ",Sales[[#This Row],[Current Upsell $]]&gt;=400,"high",Sales[[#This Row],[Current Upsell $]]&gt;=100,"medium",Sales[[#This Row],[Current Upsell $]]&lt;100,"low")</f>
        <v xml:space="preserve"> </v>
      </c>
      <c r="S1200" s="3" t="str">
        <f xml:space="preserve"> IF(Sales[[#This Row],[Current Upsell $]]&gt;0,_xlfn.CONCAT(Sales[[#This Row],[Subscription Type]],"  ",Sales[[#This Row],[Upsell Priority]],"  ",TEXT(Sales[[#This Row],[Current Upsell $]],"$#"))," ")</f>
        <v xml:space="preserve"> </v>
      </c>
      <c r="T1200" s="3"/>
      <c r="U1200" s="1"/>
    </row>
    <row r="1201" spans="1:21" x14ac:dyDescent="0.3">
      <c r="A1201">
        <v>100117</v>
      </c>
      <c r="B1201" t="s">
        <v>1</v>
      </c>
      <c r="D1201" s="1"/>
      <c r="E1201" s="1"/>
      <c r="F1201" s="3">
        <v>31</v>
      </c>
      <c r="G1201" s="3">
        <v>39</v>
      </c>
      <c r="H1201" s="1">
        <v>44075</v>
      </c>
      <c r="I1201" s="1">
        <v>44378</v>
      </c>
      <c r="J1201">
        <v>10</v>
      </c>
      <c r="K1201">
        <v>0</v>
      </c>
      <c r="L1201" s="1">
        <v>44166</v>
      </c>
      <c r="M1201" s="3">
        <f>IF(Sales[[#This Row],[Sales Amount]] = 0, 0,N1201 / F1201)</f>
        <v>25</v>
      </c>
      <c r="N1201" s="3">
        <v>775</v>
      </c>
      <c r="O1201" s="3" t="str" cm="1">
        <f t="array" ref="O1201" xml:space="preserve"> _xlfn.SWITCH(Sales[[#This Row],[Subscription Type]],"Basic", "10",,"Premium","10","Business","25","Enterprise","27")</f>
        <v>27</v>
      </c>
      <c r="P1201" s="3">
        <f xml:space="preserve"> IF(Sales[[#This Row],[Number of Users]]-Sales[[#This Row],[Licenses Bought]] &gt; 0,Sales[[#This Row],[Number of Users]]-Sales[[#This Row],[Licenses Bought]],0)</f>
        <v>8</v>
      </c>
      <c r="Q1201" s="3">
        <f>IF(Sales[[#This Row],[Sales Month]]=MAX(Sales[Sales Month]),Sales[[#This Row],[Upsell $ Per Non-Paying User]]*Sales[[#This Row],[Non-Paying Users]],0)</f>
        <v>0</v>
      </c>
      <c r="R1201" s="3" t="str" cm="1">
        <f t="array" ref="R1201" xml:space="preserve"> _xlfn.IFS(Sales[[#This Row],[Current Upsell $]]=0," ",Sales[[#This Row],[Current Upsell $]]&gt;=400,"high",Sales[[#This Row],[Current Upsell $]]&gt;=100,"medium",Sales[[#This Row],[Current Upsell $]]&lt;100,"low")</f>
        <v xml:space="preserve"> </v>
      </c>
      <c r="S1201" s="3" t="str">
        <f xml:space="preserve"> IF(Sales[[#This Row],[Current Upsell $]]&gt;0,_xlfn.CONCAT(Sales[[#This Row],[Subscription Type]],"  ",Sales[[#This Row],[Upsell Priority]],"  ",TEXT(Sales[[#This Row],[Current Upsell $]],"$#"))," ")</f>
        <v xml:space="preserve"> </v>
      </c>
      <c r="T1201" s="3"/>
      <c r="U1201" s="1"/>
    </row>
    <row r="1202" spans="1:21" x14ac:dyDescent="0.3">
      <c r="A1202">
        <v>100117</v>
      </c>
      <c r="B1202" t="s">
        <v>1</v>
      </c>
      <c r="D1202" s="1"/>
      <c r="E1202" s="1"/>
      <c r="F1202" s="3">
        <v>31</v>
      </c>
      <c r="G1202" s="3">
        <v>39</v>
      </c>
      <c r="H1202" s="1">
        <v>44075</v>
      </c>
      <c r="I1202" s="1">
        <v>44378</v>
      </c>
      <c r="J1202">
        <v>10</v>
      </c>
      <c r="K1202">
        <v>0</v>
      </c>
      <c r="L1202" s="1">
        <v>44197</v>
      </c>
      <c r="M1202" s="3">
        <f>IF(Sales[[#This Row],[Sales Amount]] = 0, 0,N1202 / F1202)</f>
        <v>25</v>
      </c>
      <c r="N1202" s="3">
        <v>775</v>
      </c>
      <c r="O1202" s="3" t="str" cm="1">
        <f t="array" ref="O1202" xml:space="preserve"> _xlfn.SWITCH(Sales[[#This Row],[Subscription Type]],"Basic", "10",,"Premium","10","Business","25","Enterprise","27")</f>
        <v>27</v>
      </c>
      <c r="P1202" s="3">
        <f xml:space="preserve"> IF(Sales[[#This Row],[Number of Users]]-Sales[[#This Row],[Licenses Bought]] &gt; 0,Sales[[#This Row],[Number of Users]]-Sales[[#This Row],[Licenses Bought]],0)</f>
        <v>8</v>
      </c>
      <c r="Q1202" s="3">
        <f>IF(Sales[[#This Row],[Sales Month]]=MAX(Sales[Sales Month]),Sales[[#This Row],[Upsell $ Per Non-Paying User]]*Sales[[#This Row],[Non-Paying Users]],0)</f>
        <v>0</v>
      </c>
      <c r="R1202" s="3" t="str" cm="1">
        <f t="array" ref="R1202" xml:space="preserve"> _xlfn.IFS(Sales[[#This Row],[Current Upsell $]]=0," ",Sales[[#This Row],[Current Upsell $]]&gt;=400,"high",Sales[[#This Row],[Current Upsell $]]&gt;=100,"medium",Sales[[#This Row],[Current Upsell $]]&lt;100,"low")</f>
        <v xml:space="preserve"> </v>
      </c>
      <c r="S1202" s="3" t="str">
        <f xml:space="preserve"> IF(Sales[[#This Row],[Current Upsell $]]&gt;0,_xlfn.CONCAT(Sales[[#This Row],[Subscription Type]],"  ",Sales[[#This Row],[Upsell Priority]],"  ",TEXT(Sales[[#This Row],[Current Upsell $]],"$#"))," ")</f>
        <v xml:space="preserve"> </v>
      </c>
      <c r="T1202" s="3"/>
      <c r="U1202" s="1"/>
    </row>
    <row r="1203" spans="1:21" x14ac:dyDescent="0.3">
      <c r="A1203">
        <v>100117</v>
      </c>
      <c r="B1203" t="s">
        <v>1</v>
      </c>
      <c r="D1203" s="1"/>
      <c r="E1203" s="1"/>
      <c r="F1203" s="3">
        <v>31</v>
      </c>
      <c r="G1203" s="3">
        <v>34</v>
      </c>
      <c r="H1203" s="1">
        <v>44075</v>
      </c>
      <c r="I1203" s="1">
        <v>44378</v>
      </c>
      <c r="J1203">
        <v>10</v>
      </c>
      <c r="K1203">
        <v>0</v>
      </c>
      <c r="L1203" s="1">
        <v>44228</v>
      </c>
      <c r="M1203" s="3">
        <f>IF(Sales[[#This Row],[Sales Amount]] = 0, 0,N1203 / F1203)</f>
        <v>25</v>
      </c>
      <c r="N1203" s="3">
        <v>775</v>
      </c>
      <c r="O1203" s="3" t="str" cm="1">
        <f t="array" ref="O1203" xml:space="preserve"> _xlfn.SWITCH(Sales[[#This Row],[Subscription Type]],"Basic", "10",,"Premium","10","Business","25","Enterprise","27")</f>
        <v>27</v>
      </c>
      <c r="P1203" s="3">
        <f xml:space="preserve"> IF(Sales[[#This Row],[Number of Users]]-Sales[[#This Row],[Licenses Bought]] &gt; 0,Sales[[#This Row],[Number of Users]]-Sales[[#This Row],[Licenses Bought]],0)</f>
        <v>3</v>
      </c>
      <c r="Q1203" s="3">
        <f>IF(Sales[[#This Row],[Sales Month]]=MAX(Sales[Sales Month]),Sales[[#This Row],[Upsell $ Per Non-Paying User]]*Sales[[#This Row],[Non-Paying Users]],0)</f>
        <v>0</v>
      </c>
      <c r="R1203" s="3" t="str" cm="1">
        <f t="array" ref="R1203" xml:space="preserve"> _xlfn.IFS(Sales[[#This Row],[Current Upsell $]]=0," ",Sales[[#This Row],[Current Upsell $]]&gt;=400,"high",Sales[[#This Row],[Current Upsell $]]&gt;=100,"medium",Sales[[#This Row],[Current Upsell $]]&lt;100,"low")</f>
        <v xml:space="preserve"> </v>
      </c>
      <c r="S1203" s="3" t="str">
        <f xml:space="preserve"> IF(Sales[[#This Row],[Current Upsell $]]&gt;0,_xlfn.CONCAT(Sales[[#This Row],[Subscription Type]],"  ",Sales[[#This Row],[Upsell Priority]],"  ",TEXT(Sales[[#This Row],[Current Upsell $]],"$#"))," ")</f>
        <v xml:space="preserve"> </v>
      </c>
      <c r="T1203" s="3"/>
      <c r="U1203" s="1"/>
    </row>
    <row r="1204" spans="1:21" x14ac:dyDescent="0.3">
      <c r="A1204">
        <v>100117</v>
      </c>
      <c r="B1204" t="s">
        <v>1</v>
      </c>
      <c r="D1204" s="1"/>
      <c r="E1204" s="1"/>
      <c r="F1204" s="3">
        <v>31</v>
      </c>
      <c r="G1204" s="3">
        <v>43</v>
      </c>
      <c r="H1204" s="1">
        <v>44075</v>
      </c>
      <c r="I1204" s="1">
        <v>44378</v>
      </c>
      <c r="J1204">
        <v>10</v>
      </c>
      <c r="K1204">
        <v>0</v>
      </c>
      <c r="L1204" s="1">
        <v>44256</v>
      </c>
      <c r="M1204" s="3">
        <f>IF(Sales[[#This Row],[Sales Amount]] = 0, 0,N1204 / F1204)</f>
        <v>25</v>
      </c>
      <c r="N1204" s="3">
        <v>775</v>
      </c>
      <c r="O1204" s="3" t="str" cm="1">
        <f t="array" ref="O1204" xml:space="preserve"> _xlfn.SWITCH(Sales[[#This Row],[Subscription Type]],"Basic", "10",,"Premium","10","Business","25","Enterprise","27")</f>
        <v>27</v>
      </c>
      <c r="P1204" s="3">
        <f xml:space="preserve"> IF(Sales[[#This Row],[Number of Users]]-Sales[[#This Row],[Licenses Bought]] &gt; 0,Sales[[#This Row],[Number of Users]]-Sales[[#This Row],[Licenses Bought]],0)</f>
        <v>12</v>
      </c>
      <c r="Q1204" s="3">
        <f>IF(Sales[[#This Row],[Sales Month]]=MAX(Sales[Sales Month]),Sales[[#This Row],[Upsell $ Per Non-Paying User]]*Sales[[#This Row],[Non-Paying Users]],0)</f>
        <v>0</v>
      </c>
      <c r="R1204" s="3" t="str" cm="1">
        <f t="array" ref="R1204" xml:space="preserve"> _xlfn.IFS(Sales[[#This Row],[Current Upsell $]]=0," ",Sales[[#This Row],[Current Upsell $]]&gt;=400,"high",Sales[[#This Row],[Current Upsell $]]&gt;=100,"medium",Sales[[#This Row],[Current Upsell $]]&lt;100,"low")</f>
        <v xml:space="preserve"> </v>
      </c>
      <c r="S1204" s="3" t="str">
        <f xml:space="preserve"> IF(Sales[[#This Row],[Current Upsell $]]&gt;0,_xlfn.CONCAT(Sales[[#This Row],[Subscription Type]],"  ",Sales[[#This Row],[Upsell Priority]],"  ",TEXT(Sales[[#This Row],[Current Upsell $]],"$#"))," ")</f>
        <v xml:space="preserve"> </v>
      </c>
      <c r="T1204" s="3"/>
      <c r="U1204" s="1"/>
    </row>
    <row r="1205" spans="1:21" x14ac:dyDescent="0.3">
      <c r="A1205">
        <v>100117</v>
      </c>
      <c r="B1205" t="s">
        <v>1</v>
      </c>
      <c r="D1205" s="1"/>
      <c r="E1205" s="1"/>
      <c r="F1205" s="3">
        <v>31</v>
      </c>
      <c r="G1205" s="3">
        <v>32</v>
      </c>
      <c r="H1205" s="1">
        <v>44075</v>
      </c>
      <c r="I1205" s="1">
        <v>44378</v>
      </c>
      <c r="J1205">
        <v>10</v>
      </c>
      <c r="K1205">
        <v>0</v>
      </c>
      <c r="L1205" s="1">
        <v>44287</v>
      </c>
      <c r="M1205" s="3">
        <f>IF(Sales[[#This Row],[Sales Amount]] = 0, 0,N1205 / F1205)</f>
        <v>25</v>
      </c>
      <c r="N1205" s="3">
        <v>775</v>
      </c>
      <c r="O1205" s="3" t="str" cm="1">
        <f t="array" ref="O1205" xml:space="preserve"> _xlfn.SWITCH(Sales[[#This Row],[Subscription Type]],"Basic", "10",,"Premium","10","Business","25","Enterprise","27")</f>
        <v>27</v>
      </c>
      <c r="P1205" s="3">
        <f xml:space="preserve"> IF(Sales[[#This Row],[Number of Users]]-Sales[[#This Row],[Licenses Bought]] &gt; 0,Sales[[#This Row],[Number of Users]]-Sales[[#This Row],[Licenses Bought]],0)</f>
        <v>1</v>
      </c>
      <c r="Q1205" s="3">
        <f>IF(Sales[[#This Row],[Sales Month]]=MAX(Sales[Sales Month]),Sales[[#This Row],[Upsell $ Per Non-Paying User]]*Sales[[#This Row],[Non-Paying Users]],0)</f>
        <v>0</v>
      </c>
      <c r="R1205" s="3" t="str" cm="1">
        <f t="array" ref="R1205" xml:space="preserve"> _xlfn.IFS(Sales[[#This Row],[Current Upsell $]]=0," ",Sales[[#This Row],[Current Upsell $]]&gt;=400,"high",Sales[[#This Row],[Current Upsell $]]&gt;=100,"medium",Sales[[#This Row],[Current Upsell $]]&lt;100,"low")</f>
        <v xml:space="preserve"> </v>
      </c>
      <c r="S1205" s="3" t="str">
        <f xml:space="preserve"> IF(Sales[[#This Row],[Current Upsell $]]&gt;0,_xlfn.CONCAT(Sales[[#This Row],[Subscription Type]],"  ",Sales[[#This Row],[Upsell Priority]],"  ",TEXT(Sales[[#This Row],[Current Upsell $]],"$#"))," ")</f>
        <v xml:space="preserve"> </v>
      </c>
      <c r="T1205" s="3"/>
      <c r="U1205" s="1"/>
    </row>
    <row r="1206" spans="1:21" x14ac:dyDescent="0.3">
      <c r="A1206">
        <v>100117</v>
      </c>
      <c r="B1206" t="s">
        <v>1</v>
      </c>
      <c r="D1206" s="1"/>
      <c r="E1206" s="1"/>
      <c r="F1206" s="3">
        <v>31</v>
      </c>
      <c r="G1206" s="3">
        <v>38</v>
      </c>
      <c r="H1206" s="1">
        <v>44075</v>
      </c>
      <c r="I1206" s="1">
        <v>44378</v>
      </c>
      <c r="J1206">
        <v>10</v>
      </c>
      <c r="K1206">
        <v>0</v>
      </c>
      <c r="L1206" s="1">
        <v>44317</v>
      </c>
      <c r="M1206" s="3">
        <f>IF(Sales[[#This Row],[Sales Amount]] = 0, 0,N1206 / F1206)</f>
        <v>25</v>
      </c>
      <c r="N1206" s="3">
        <v>775</v>
      </c>
      <c r="O1206" s="3" t="str" cm="1">
        <f t="array" ref="O1206" xml:space="preserve"> _xlfn.SWITCH(Sales[[#This Row],[Subscription Type]],"Basic", "10",,"Premium","10","Business","25","Enterprise","27")</f>
        <v>27</v>
      </c>
      <c r="P1206" s="3">
        <f xml:space="preserve"> IF(Sales[[#This Row],[Number of Users]]-Sales[[#This Row],[Licenses Bought]] &gt; 0,Sales[[#This Row],[Number of Users]]-Sales[[#This Row],[Licenses Bought]],0)</f>
        <v>7</v>
      </c>
      <c r="Q1206" s="3">
        <f>IF(Sales[[#This Row],[Sales Month]]=MAX(Sales[Sales Month]),Sales[[#This Row],[Upsell $ Per Non-Paying User]]*Sales[[#This Row],[Non-Paying Users]],0)</f>
        <v>0</v>
      </c>
      <c r="R1206" s="3" t="str" cm="1">
        <f t="array" ref="R1206" xml:space="preserve"> _xlfn.IFS(Sales[[#This Row],[Current Upsell $]]=0," ",Sales[[#This Row],[Current Upsell $]]&gt;=400,"high",Sales[[#This Row],[Current Upsell $]]&gt;=100,"medium",Sales[[#This Row],[Current Upsell $]]&lt;100,"low")</f>
        <v xml:space="preserve"> </v>
      </c>
      <c r="S1206" s="3" t="str">
        <f xml:space="preserve"> IF(Sales[[#This Row],[Current Upsell $]]&gt;0,_xlfn.CONCAT(Sales[[#This Row],[Subscription Type]],"  ",Sales[[#This Row],[Upsell Priority]],"  ",TEXT(Sales[[#This Row],[Current Upsell $]],"$#"))," ")</f>
        <v xml:space="preserve"> </v>
      </c>
      <c r="T1206" s="3"/>
      <c r="U1206" s="1"/>
    </row>
    <row r="1207" spans="1:21" x14ac:dyDescent="0.3">
      <c r="A1207">
        <v>100117</v>
      </c>
      <c r="B1207" t="s">
        <v>1</v>
      </c>
      <c r="D1207" s="1"/>
      <c r="E1207" s="1"/>
      <c r="F1207" s="3">
        <v>31</v>
      </c>
      <c r="G1207" s="3">
        <v>50</v>
      </c>
      <c r="H1207" s="1">
        <v>44075</v>
      </c>
      <c r="I1207" s="1">
        <v>44378</v>
      </c>
      <c r="J1207">
        <v>10</v>
      </c>
      <c r="K1207">
        <v>0</v>
      </c>
      <c r="L1207" s="1">
        <v>44348</v>
      </c>
      <c r="M1207" s="3">
        <f>IF(Sales[[#This Row],[Sales Amount]] = 0, 0,N1207 / F1207)</f>
        <v>25</v>
      </c>
      <c r="N1207" s="3">
        <v>775</v>
      </c>
      <c r="O1207" s="3" t="str" cm="1">
        <f t="array" ref="O1207" xml:space="preserve"> _xlfn.SWITCH(Sales[[#This Row],[Subscription Type]],"Basic", "10",,"Premium","10","Business","25","Enterprise","27")</f>
        <v>27</v>
      </c>
      <c r="P1207" s="3">
        <f xml:space="preserve"> IF(Sales[[#This Row],[Number of Users]]-Sales[[#This Row],[Licenses Bought]] &gt; 0,Sales[[#This Row],[Number of Users]]-Sales[[#This Row],[Licenses Bought]],0)</f>
        <v>19</v>
      </c>
      <c r="Q1207" s="3">
        <f>IF(Sales[[#This Row],[Sales Month]]=MAX(Sales[Sales Month]),Sales[[#This Row],[Upsell $ Per Non-Paying User]]*Sales[[#This Row],[Non-Paying Users]],0)</f>
        <v>513</v>
      </c>
      <c r="R1207" s="3" t="str" cm="1">
        <f t="array" ref="R1207" xml:space="preserve"> _xlfn.IFS(Sales[[#This Row],[Current Upsell $]]=0," ",Sales[[#This Row],[Current Upsell $]]&gt;=400,"high",Sales[[#This Row],[Current Upsell $]]&gt;=100,"medium",Sales[[#This Row],[Current Upsell $]]&lt;100,"low")</f>
        <v>high</v>
      </c>
      <c r="S1207" s="3" t="str">
        <f xml:space="preserve"> IF(Sales[[#This Row],[Current Upsell $]]&gt;0,_xlfn.CONCAT(Sales[[#This Row],[Subscription Type]],"  ",Sales[[#This Row],[Upsell Priority]],"  ",TEXT(Sales[[#This Row],[Current Upsell $]],"$#"))," ")</f>
        <v>Business  high  $513</v>
      </c>
      <c r="T1207" s="3"/>
      <c r="U1207" s="1"/>
    </row>
    <row r="1208" spans="1:21" x14ac:dyDescent="0.3">
      <c r="A1208">
        <v>100118</v>
      </c>
      <c r="B1208" t="s">
        <v>3</v>
      </c>
      <c r="D1208" s="1"/>
      <c r="E1208" s="1"/>
      <c r="F1208" s="3">
        <v>0</v>
      </c>
      <c r="G1208" s="3">
        <v>42</v>
      </c>
      <c r="H1208" s="1">
        <v>44075</v>
      </c>
      <c r="I1208" s="1">
        <v>44378</v>
      </c>
      <c r="J1208">
        <v>10</v>
      </c>
      <c r="K1208">
        <v>0</v>
      </c>
      <c r="L1208" s="1">
        <v>44075</v>
      </c>
      <c r="M1208" s="3">
        <f>IF(Sales[[#This Row],[Sales Amount]] = 0, 0,N1208 / F1208)</f>
        <v>0</v>
      </c>
      <c r="N1208" s="3">
        <v>0</v>
      </c>
      <c r="O1208" s="3" t="str" cm="1">
        <f t="array" ref="O1208" xml:space="preserve"> _xlfn.SWITCH(Sales[[#This Row],[Subscription Type]],"Basic", "10",,"Premium","10","Business","25","Enterprise","27")</f>
        <v>10</v>
      </c>
      <c r="P1208" s="3">
        <f xml:space="preserve"> IF(Sales[[#This Row],[Number of Users]]-Sales[[#This Row],[Licenses Bought]] &gt; 0,Sales[[#This Row],[Number of Users]]-Sales[[#This Row],[Licenses Bought]],0)</f>
        <v>42</v>
      </c>
      <c r="Q1208" s="3">
        <f>IF(Sales[[#This Row],[Sales Month]]=MAX(Sales[Sales Month]),Sales[[#This Row],[Upsell $ Per Non-Paying User]]*Sales[[#This Row],[Non-Paying Users]],0)</f>
        <v>0</v>
      </c>
      <c r="R1208" s="3" t="str" cm="1">
        <f t="array" ref="R1208" xml:space="preserve"> _xlfn.IFS(Sales[[#This Row],[Current Upsell $]]=0," ",Sales[[#This Row],[Current Upsell $]]&gt;=400,"high",Sales[[#This Row],[Current Upsell $]]&gt;=100,"medium",Sales[[#This Row],[Current Upsell $]]&lt;100,"low")</f>
        <v xml:space="preserve"> </v>
      </c>
      <c r="S1208" s="3" t="str">
        <f xml:space="preserve"> IF(Sales[[#This Row],[Current Upsell $]]&gt;0,_xlfn.CONCAT(Sales[[#This Row],[Subscription Type]],"  ",Sales[[#This Row],[Upsell Priority]],"  ",TEXT(Sales[[#This Row],[Current Upsell $]],"$#"))," ")</f>
        <v xml:space="preserve"> </v>
      </c>
      <c r="T1208" s="3"/>
      <c r="U1208" s="1"/>
    </row>
    <row r="1209" spans="1:21" x14ac:dyDescent="0.3">
      <c r="A1209">
        <v>100118</v>
      </c>
      <c r="B1209" t="s">
        <v>0</v>
      </c>
      <c r="D1209" s="1"/>
      <c r="E1209" s="1"/>
      <c r="F1209" s="3">
        <v>12</v>
      </c>
      <c r="G1209" s="3">
        <v>34</v>
      </c>
      <c r="H1209" s="1">
        <v>44075</v>
      </c>
      <c r="I1209" s="1">
        <v>44378</v>
      </c>
      <c r="J1209">
        <v>10</v>
      </c>
      <c r="K1209">
        <v>0</v>
      </c>
      <c r="L1209" s="1">
        <v>44105</v>
      </c>
      <c r="M1209" s="3">
        <f>IF(Sales[[#This Row],[Sales Amount]] = 0, 0,N1209 / F1209)</f>
        <v>10</v>
      </c>
      <c r="N1209" s="3">
        <v>120</v>
      </c>
      <c r="O1209" s="3" t="str" cm="1">
        <f t="array" ref="O1209" xml:space="preserve"> _xlfn.SWITCH(Sales[[#This Row],[Subscription Type]],"Basic", "10",,"Premium","10","Business","25","Enterprise","27")</f>
        <v>27</v>
      </c>
      <c r="P1209" s="3">
        <f xml:space="preserve"> IF(Sales[[#This Row],[Number of Users]]-Sales[[#This Row],[Licenses Bought]] &gt; 0,Sales[[#This Row],[Number of Users]]-Sales[[#This Row],[Licenses Bought]],0)</f>
        <v>22</v>
      </c>
      <c r="Q1209" s="3">
        <f>IF(Sales[[#This Row],[Sales Month]]=MAX(Sales[Sales Month]),Sales[[#This Row],[Upsell $ Per Non-Paying User]]*Sales[[#This Row],[Non-Paying Users]],0)</f>
        <v>0</v>
      </c>
      <c r="R1209" s="3" t="str" cm="1">
        <f t="array" ref="R1209" xml:space="preserve"> _xlfn.IFS(Sales[[#This Row],[Current Upsell $]]=0," ",Sales[[#This Row],[Current Upsell $]]&gt;=400,"high",Sales[[#This Row],[Current Upsell $]]&gt;=100,"medium",Sales[[#This Row],[Current Upsell $]]&lt;100,"low")</f>
        <v xml:space="preserve"> </v>
      </c>
      <c r="S1209" s="3" t="str">
        <f xml:space="preserve"> IF(Sales[[#This Row],[Current Upsell $]]&gt;0,_xlfn.CONCAT(Sales[[#This Row],[Subscription Type]],"  ",Sales[[#This Row],[Upsell Priority]],"  ",TEXT(Sales[[#This Row],[Current Upsell $]],"$#"))," ")</f>
        <v xml:space="preserve"> </v>
      </c>
      <c r="T1209" s="3"/>
      <c r="U1209" s="1"/>
    </row>
    <row r="1210" spans="1:21" x14ac:dyDescent="0.3">
      <c r="A1210">
        <v>100118</v>
      </c>
      <c r="B1210" t="s">
        <v>0</v>
      </c>
      <c r="D1210" s="1"/>
      <c r="E1210" s="1"/>
      <c r="F1210" s="3">
        <v>17</v>
      </c>
      <c r="G1210" s="3">
        <v>34</v>
      </c>
      <c r="H1210" s="1">
        <v>44075</v>
      </c>
      <c r="I1210" s="1">
        <v>44378</v>
      </c>
      <c r="J1210">
        <v>10</v>
      </c>
      <c r="K1210">
        <v>0</v>
      </c>
      <c r="L1210" s="1">
        <v>44136</v>
      </c>
      <c r="M1210" s="3">
        <f>IF(Sales[[#This Row],[Sales Amount]] = 0, 0,N1210 / F1210)</f>
        <v>10</v>
      </c>
      <c r="N1210" s="3">
        <v>170</v>
      </c>
      <c r="O1210" s="3" t="str" cm="1">
        <f t="array" ref="O1210" xml:space="preserve"> _xlfn.SWITCH(Sales[[#This Row],[Subscription Type]],"Basic", "10",,"Premium","10","Business","25","Enterprise","27")</f>
        <v>27</v>
      </c>
      <c r="P1210" s="3">
        <f xml:space="preserve"> IF(Sales[[#This Row],[Number of Users]]-Sales[[#This Row],[Licenses Bought]] &gt; 0,Sales[[#This Row],[Number of Users]]-Sales[[#This Row],[Licenses Bought]],0)</f>
        <v>17</v>
      </c>
      <c r="Q1210" s="3">
        <f>IF(Sales[[#This Row],[Sales Month]]=MAX(Sales[Sales Month]),Sales[[#This Row],[Upsell $ Per Non-Paying User]]*Sales[[#This Row],[Non-Paying Users]],0)</f>
        <v>0</v>
      </c>
      <c r="R1210" s="3" t="str" cm="1">
        <f t="array" ref="R1210" xml:space="preserve"> _xlfn.IFS(Sales[[#This Row],[Current Upsell $]]=0," ",Sales[[#This Row],[Current Upsell $]]&gt;=400,"high",Sales[[#This Row],[Current Upsell $]]&gt;=100,"medium",Sales[[#This Row],[Current Upsell $]]&lt;100,"low")</f>
        <v xml:space="preserve"> </v>
      </c>
      <c r="S1210" s="3" t="str">
        <f xml:space="preserve"> IF(Sales[[#This Row],[Current Upsell $]]&gt;0,_xlfn.CONCAT(Sales[[#This Row],[Subscription Type]],"  ",Sales[[#This Row],[Upsell Priority]],"  ",TEXT(Sales[[#This Row],[Current Upsell $]],"$#"))," ")</f>
        <v xml:space="preserve"> </v>
      </c>
      <c r="T1210" s="3"/>
      <c r="U1210" s="1"/>
    </row>
    <row r="1211" spans="1:21" x14ac:dyDescent="0.3">
      <c r="A1211">
        <v>100118</v>
      </c>
      <c r="B1211" t="s">
        <v>0</v>
      </c>
      <c r="D1211" s="1"/>
      <c r="E1211" s="1"/>
      <c r="F1211" s="3">
        <v>26</v>
      </c>
      <c r="G1211" s="3">
        <v>39</v>
      </c>
      <c r="H1211" s="1">
        <v>44075</v>
      </c>
      <c r="I1211" s="1">
        <v>44378</v>
      </c>
      <c r="J1211">
        <v>10</v>
      </c>
      <c r="K1211">
        <v>0</v>
      </c>
      <c r="L1211" s="1">
        <v>44166</v>
      </c>
      <c r="M1211" s="3">
        <f>IF(Sales[[#This Row],[Sales Amount]] = 0, 0,N1211 / F1211)</f>
        <v>10</v>
      </c>
      <c r="N1211" s="3">
        <v>260</v>
      </c>
      <c r="O1211" s="3" t="str" cm="1">
        <f t="array" ref="O1211" xml:space="preserve"> _xlfn.SWITCH(Sales[[#This Row],[Subscription Type]],"Basic", "10",,"Premium","10","Business","25","Enterprise","27")</f>
        <v>27</v>
      </c>
      <c r="P1211" s="3">
        <f xml:space="preserve"> IF(Sales[[#This Row],[Number of Users]]-Sales[[#This Row],[Licenses Bought]] &gt; 0,Sales[[#This Row],[Number of Users]]-Sales[[#This Row],[Licenses Bought]],0)</f>
        <v>13</v>
      </c>
      <c r="Q1211" s="3">
        <f>IF(Sales[[#This Row],[Sales Month]]=MAX(Sales[Sales Month]),Sales[[#This Row],[Upsell $ Per Non-Paying User]]*Sales[[#This Row],[Non-Paying Users]],0)</f>
        <v>0</v>
      </c>
      <c r="R1211" s="3" t="str" cm="1">
        <f t="array" ref="R1211" xml:space="preserve"> _xlfn.IFS(Sales[[#This Row],[Current Upsell $]]=0," ",Sales[[#This Row],[Current Upsell $]]&gt;=400,"high",Sales[[#This Row],[Current Upsell $]]&gt;=100,"medium",Sales[[#This Row],[Current Upsell $]]&lt;100,"low")</f>
        <v xml:space="preserve"> </v>
      </c>
      <c r="S1211" s="3" t="str">
        <f xml:space="preserve"> IF(Sales[[#This Row],[Current Upsell $]]&gt;0,_xlfn.CONCAT(Sales[[#This Row],[Subscription Type]],"  ",Sales[[#This Row],[Upsell Priority]],"  ",TEXT(Sales[[#This Row],[Current Upsell $]],"$#"))," ")</f>
        <v xml:space="preserve"> </v>
      </c>
      <c r="T1211" s="3"/>
      <c r="U1211" s="1"/>
    </row>
    <row r="1212" spans="1:21" x14ac:dyDescent="0.3">
      <c r="A1212">
        <v>100118</v>
      </c>
      <c r="B1212" t="s">
        <v>0</v>
      </c>
      <c r="D1212" s="1"/>
      <c r="E1212" s="1"/>
      <c r="F1212" s="3">
        <v>31</v>
      </c>
      <c r="G1212" s="3">
        <v>31</v>
      </c>
      <c r="H1212" s="1">
        <v>44075</v>
      </c>
      <c r="I1212" s="1">
        <v>44378</v>
      </c>
      <c r="J1212">
        <v>10</v>
      </c>
      <c r="K1212">
        <v>0</v>
      </c>
      <c r="L1212" s="1">
        <v>44197</v>
      </c>
      <c r="M1212" s="3">
        <f>IF(Sales[[#This Row],[Sales Amount]] = 0, 0,N1212 / F1212)</f>
        <v>10</v>
      </c>
      <c r="N1212" s="3">
        <v>310</v>
      </c>
      <c r="O1212" s="3" t="str" cm="1">
        <f t="array" ref="O1212" xml:space="preserve"> _xlfn.SWITCH(Sales[[#This Row],[Subscription Type]],"Basic", "10",,"Premium","10","Business","25","Enterprise","27")</f>
        <v>27</v>
      </c>
      <c r="P1212" s="3">
        <f xml:space="preserve"> IF(Sales[[#This Row],[Number of Users]]-Sales[[#This Row],[Licenses Bought]] &gt; 0,Sales[[#This Row],[Number of Users]]-Sales[[#This Row],[Licenses Bought]],0)</f>
        <v>0</v>
      </c>
      <c r="Q1212" s="3">
        <f>IF(Sales[[#This Row],[Sales Month]]=MAX(Sales[Sales Month]),Sales[[#This Row],[Upsell $ Per Non-Paying User]]*Sales[[#This Row],[Non-Paying Users]],0)</f>
        <v>0</v>
      </c>
      <c r="R1212" s="3" t="str" cm="1">
        <f t="array" ref="R1212" xml:space="preserve"> _xlfn.IFS(Sales[[#This Row],[Current Upsell $]]=0," ",Sales[[#This Row],[Current Upsell $]]&gt;=400,"high",Sales[[#This Row],[Current Upsell $]]&gt;=100,"medium",Sales[[#This Row],[Current Upsell $]]&lt;100,"low")</f>
        <v xml:space="preserve"> </v>
      </c>
      <c r="S1212" s="3" t="str">
        <f xml:space="preserve"> IF(Sales[[#This Row],[Current Upsell $]]&gt;0,_xlfn.CONCAT(Sales[[#This Row],[Subscription Type]],"  ",Sales[[#This Row],[Upsell Priority]],"  ",TEXT(Sales[[#This Row],[Current Upsell $]],"$#"))," ")</f>
        <v xml:space="preserve"> </v>
      </c>
      <c r="T1212" s="3"/>
      <c r="U1212" s="1"/>
    </row>
    <row r="1213" spans="1:21" x14ac:dyDescent="0.3">
      <c r="A1213">
        <v>100118</v>
      </c>
      <c r="B1213" t="s">
        <v>0</v>
      </c>
      <c r="D1213" s="1"/>
      <c r="E1213" s="1"/>
      <c r="F1213" s="3">
        <v>31</v>
      </c>
      <c r="G1213" s="3">
        <v>48</v>
      </c>
      <c r="H1213" s="1">
        <v>44075</v>
      </c>
      <c r="I1213" s="1">
        <v>44378</v>
      </c>
      <c r="J1213">
        <v>10</v>
      </c>
      <c r="K1213">
        <v>0</v>
      </c>
      <c r="L1213" s="1">
        <v>44228</v>
      </c>
      <c r="M1213" s="3">
        <f>IF(Sales[[#This Row],[Sales Amount]] = 0, 0,N1213 / F1213)</f>
        <v>10</v>
      </c>
      <c r="N1213" s="3">
        <v>310</v>
      </c>
      <c r="O1213" s="3" t="str" cm="1">
        <f t="array" ref="O1213" xml:space="preserve"> _xlfn.SWITCH(Sales[[#This Row],[Subscription Type]],"Basic", "10",,"Premium","10","Business","25","Enterprise","27")</f>
        <v>27</v>
      </c>
      <c r="P1213" s="3">
        <f xml:space="preserve"> IF(Sales[[#This Row],[Number of Users]]-Sales[[#This Row],[Licenses Bought]] &gt; 0,Sales[[#This Row],[Number of Users]]-Sales[[#This Row],[Licenses Bought]],0)</f>
        <v>17</v>
      </c>
      <c r="Q1213" s="3">
        <f>IF(Sales[[#This Row],[Sales Month]]=MAX(Sales[Sales Month]),Sales[[#This Row],[Upsell $ Per Non-Paying User]]*Sales[[#This Row],[Non-Paying Users]],0)</f>
        <v>0</v>
      </c>
      <c r="R1213" s="3" t="str" cm="1">
        <f t="array" ref="R1213" xml:space="preserve"> _xlfn.IFS(Sales[[#This Row],[Current Upsell $]]=0," ",Sales[[#This Row],[Current Upsell $]]&gt;=400,"high",Sales[[#This Row],[Current Upsell $]]&gt;=100,"medium",Sales[[#This Row],[Current Upsell $]]&lt;100,"low")</f>
        <v xml:space="preserve"> </v>
      </c>
      <c r="S1213" s="3" t="str">
        <f xml:space="preserve"> IF(Sales[[#This Row],[Current Upsell $]]&gt;0,_xlfn.CONCAT(Sales[[#This Row],[Subscription Type]],"  ",Sales[[#This Row],[Upsell Priority]],"  ",TEXT(Sales[[#This Row],[Current Upsell $]],"$#"))," ")</f>
        <v xml:space="preserve"> </v>
      </c>
      <c r="T1213" s="3"/>
      <c r="U1213" s="1"/>
    </row>
    <row r="1214" spans="1:21" x14ac:dyDescent="0.3">
      <c r="A1214">
        <v>100118</v>
      </c>
      <c r="B1214" t="s">
        <v>0</v>
      </c>
      <c r="D1214" s="1"/>
      <c r="E1214" s="1"/>
      <c r="F1214" s="3">
        <v>31</v>
      </c>
      <c r="G1214" s="3">
        <v>33</v>
      </c>
      <c r="H1214" s="1">
        <v>44075</v>
      </c>
      <c r="I1214" s="1">
        <v>44378</v>
      </c>
      <c r="J1214">
        <v>10</v>
      </c>
      <c r="K1214">
        <v>0</v>
      </c>
      <c r="L1214" s="1">
        <v>44256</v>
      </c>
      <c r="M1214" s="3">
        <f>IF(Sales[[#This Row],[Sales Amount]] = 0, 0,N1214 / F1214)</f>
        <v>10</v>
      </c>
      <c r="N1214" s="3">
        <v>310</v>
      </c>
      <c r="O1214" s="3" t="str" cm="1">
        <f t="array" ref="O1214" xml:space="preserve"> _xlfn.SWITCH(Sales[[#This Row],[Subscription Type]],"Basic", "10",,"Premium","10","Business","25","Enterprise","27")</f>
        <v>27</v>
      </c>
      <c r="P1214" s="3">
        <f xml:space="preserve"> IF(Sales[[#This Row],[Number of Users]]-Sales[[#This Row],[Licenses Bought]] &gt; 0,Sales[[#This Row],[Number of Users]]-Sales[[#This Row],[Licenses Bought]],0)</f>
        <v>2</v>
      </c>
      <c r="Q1214" s="3">
        <f>IF(Sales[[#This Row],[Sales Month]]=MAX(Sales[Sales Month]),Sales[[#This Row],[Upsell $ Per Non-Paying User]]*Sales[[#This Row],[Non-Paying Users]],0)</f>
        <v>0</v>
      </c>
      <c r="R1214" s="3" t="str" cm="1">
        <f t="array" ref="R1214" xml:space="preserve"> _xlfn.IFS(Sales[[#This Row],[Current Upsell $]]=0," ",Sales[[#This Row],[Current Upsell $]]&gt;=400,"high",Sales[[#This Row],[Current Upsell $]]&gt;=100,"medium",Sales[[#This Row],[Current Upsell $]]&lt;100,"low")</f>
        <v xml:space="preserve"> </v>
      </c>
      <c r="S1214" s="3" t="str">
        <f xml:space="preserve"> IF(Sales[[#This Row],[Current Upsell $]]&gt;0,_xlfn.CONCAT(Sales[[#This Row],[Subscription Type]],"  ",Sales[[#This Row],[Upsell Priority]],"  ",TEXT(Sales[[#This Row],[Current Upsell $]],"$#"))," ")</f>
        <v xml:space="preserve"> </v>
      </c>
      <c r="T1214" s="3"/>
      <c r="U1214" s="1"/>
    </row>
    <row r="1215" spans="1:21" x14ac:dyDescent="0.3">
      <c r="A1215">
        <v>100118</v>
      </c>
      <c r="B1215" t="s">
        <v>0</v>
      </c>
      <c r="D1215" s="1"/>
      <c r="E1215" s="1"/>
      <c r="F1215" s="3">
        <v>31</v>
      </c>
      <c r="G1215" s="3">
        <v>34</v>
      </c>
      <c r="H1215" s="1">
        <v>44075</v>
      </c>
      <c r="I1215" s="1">
        <v>44378</v>
      </c>
      <c r="J1215">
        <v>10</v>
      </c>
      <c r="K1215">
        <v>0</v>
      </c>
      <c r="L1215" s="1">
        <v>44287</v>
      </c>
      <c r="M1215" s="3">
        <f>IF(Sales[[#This Row],[Sales Amount]] = 0, 0,N1215 / F1215)</f>
        <v>10</v>
      </c>
      <c r="N1215" s="3">
        <v>310</v>
      </c>
      <c r="O1215" s="3" t="str" cm="1">
        <f t="array" ref="O1215" xml:space="preserve"> _xlfn.SWITCH(Sales[[#This Row],[Subscription Type]],"Basic", "10",,"Premium","10","Business","25","Enterprise","27")</f>
        <v>27</v>
      </c>
      <c r="P1215" s="3">
        <f xml:space="preserve"> IF(Sales[[#This Row],[Number of Users]]-Sales[[#This Row],[Licenses Bought]] &gt; 0,Sales[[#This Row],[Number of Users]]-Sales[[#This Row],[Licenses Bought]],0)</f>
        <v>3</v>
      </c>
      <c r="Q1215" s="3">
        <f>IF(Sales[[#This Row],[Sales Month]]=MAX(Sales[Sales Month]),Sales[[#This Row],[Upsell $ Per Non-Paying User]]*Sales[[#This Row],[Non-Paying Users]],0)</f>
        <v>0</v>
      </c>
      <c r="R1215" s="3" t="str" cm="1">
        <f t="array" ref="R1215" xml:space="preserve"> _xlfn.IFS(Sales[[#This Row],[Current Upsell $]]=0," ",Sales[[#This Row],[Current Upsell $]]&gt;=400,"high",Sales[[#This Row],[Current Upsell $]]&gt;=100,"medium",Sales[[#This Row],[Current Upsell $]]&lt;100,"low")</f>
        <v xml:space="preserve"> </v>
      </c>
      <c r="S1215" s="3" t="str">
        <f xml:space="preserve"> IF(Sales[[#This Row],[Current Upsell $]]&gt;0,_xlfn.CONCAT(Sales[[#This Row],[Subscription Type]],"  ",Sales[[#This Row],[Upsell Priority]],"  ",TEXT(Sales[[#This Row],[Current Upsell $]],"$#"))," ")</f>
        <v xml:space="preserve"> </v>
      </c>
      <c r="T1215" s="3"/>
      <c r="U1215" s="1"/>
    </row>
    <row r="1216" spans="1:21" x14ac:dyDescent="0.3">
      <c r="A1216">
        <v>100118</v>
      </c>
      <c r="B1216" t="s">
        <v>0</v>
      </c>
      <c r="D1216" s="1"/>
      <c r="E1216" s="1"/>
      <c r="F1216" s="3">
        <v>31</v>
      </c>
      <c r="G1216" s="3">
        <v>42</v>
      </c>
      <c r="H1216" s="1">
        <v>44075</v>
      </c>
      <c r="I1216" s="1">
        <v>44378</v>
      </c>
      <c r="J1216">
        <v>10</v>
      </c>
      <c r="K1216">
        <v>0</v>
      </c>
      <c r="L1216" s="1">
        <v>44317</v>
      </c>
      <c r="M1216" s="3">
        <f>IF(Sales[[#This Row],[Sales Amount]] = 0, 0,N1216 / F1216)</f>
        <v>10</v>
      </c>
      <c r="N1216" s="3">
        <v>310</v>
      </c>
      <c r="O1216" s="3" t="str" cm="1">
        <f t="array" ref="O1216" xml:space="preserve"> _xlfn.SWITCH(Sales[[#This Row],[Subscription Type]],"Basic", "10",,"Premium","10","Business","25","Enterprise","27")</f>
        <v>27</v>
      </c>
      <c r="P1216" s="3">
        <f xml:space="preserve"> IF(Sales[[#This Row],[Number of Users]]-Sales[[#This Row],[Licenses Bought]] &gt; 0,Sales[[#This Row],[Number of Users]]-Sales[[#This Row],[Licenses Bought]],0)</f>
        <v>11</v>
      </c>
      <c r="Q1216" s="3">
        <f>IF(Sales[[#This Row],[Sales Month]]=MAX(Sales[Sales Month]),Sales[[#This Row],[Upsell $ Per Non-Paying User]]*Sales[[#This Row],[Non-Paying Users]],0)</f>
        <v>0</v>
      </c>
      <c r="R1216" s="3" t="str" cm="1">
        <f t="array" ref="R1216" xml:space="preserve"> _xlfn.IFS(Sales[[#This Row],[Current Upsell $]]=0," ",Sales[[#This Row],[Current Upsell $]]&gt;=400,"high",Sales[[#This Row],[Current Upsell $]]&gt;=100,"medium",Sales[[#This Row],[Current Upsell $]]&lt;100,"low")</f>
        <v xml:space="preserve"> </v>
      </c>
      <c r="S1216" s="3" t="str">
        <f xml:space="preserve"> IF(Sales[[#This Row],[Current Upsell $]]&gt;0,_xlfn.CONCAT(Sales[[#This Row],[Subscription Type]],"  ",Sales[[#This Row],[Upsell Priority]],"  ",TEXT(Sales[[#This Row],[Current Upsell $]],"$#"))," ")</f>
        <v xml:space="preserve"> </v>
      </c>
      <c r="T1216" s="3"/>
      <c r="U1216" s="1"/>
    </row>
    <row r="1217" spans="1:21" x14ac:dyDescent="0.3">
      <c r="A1217">
        <v>100118</v>
      </c>
      <c r="B1217" t="s">
        <v>0</v>
      </c>
      <c r="D1217" s="1"/>
      <c r="E1217" s="1"/>
      <c r="F1217" s="3">
        <v>31</v>
      </c>
      <c r="G1217" s="3">
        <v>44</v>
      </c>
      <c r="H1217" s="1">
        <v>44075</v>
      </c>
      <c r="I1217" s="1">
        <v>44378</v>
      </c>
      <c r="J1217">
        <v>10</v>
      </c>
      <c r="K1217">
        <v>0</v>
      </c>
      <c r="L1217" s="1">
        <v>44348</v>
      </c>
      <c r="M1217" s="3">
        <f>IF(Sales[[#This Row],[Sales Amount]] = 0, 0,N1217 / F1217)</f>
        <v>10</v>
      </c>
      <c r="N1217" s="3">
        <v>310</v>
      </c>
      <c r="O1217" s="3" t="str" cm="1">
        <f t="array" ref="O1217" xml:space="preserve"> _xlfn.SWITCH(Sales[[#This Row],[Subscription Type]],"Basic", "10",,"Premium","10","Business","25","Enterprise","27")</f>
        <v>27</v>
      </c>
      <c r="P1217" s="3">
        <f xml:space="preserve"> IF(Sales[[#This Row],[Number of Users]]-Sales[[#This Row],[Licenses Bought]] &gt; 0,Sales[[#This Row],[Number of Users]]-Sales[[#This Row],[Licenses Bought]],0)</f>
        <v>13</v>
      </c>
      <c r="Q1217" s="3">
        <f>IF(Sales[[#This Row],[Sales Month]]=MAX(Sales[Sales Month]),Sales[[#This Row],[Upsell $ Per Non-Paying User]]*Sales[[#This Row],[Non-Paying Users]],0)</f>
        <v>351</v>
      </c>
      <c r="R1217" s="3" t="str" cm="1">
        <f t="array" ref="R1217" xml:space="preserve"> _xlfn.IFS(Sales[[#This Row],[Current Upsell $]]=0," ",Sales[[#This Row],[Current Upsell $]]&gt;=400,"high",Sales[[#This Row],[Current Upsell $]]&gt;=100,"medium",Sales[[#This Row],[Current Upsell $]]&lt;100,"low")</f>
        <v>medium</v>
      </c>
      <c r="S1217" s="3" t="str">
        <f xml:space="preserve"> IF(Sales[[#This Row],[Current Upsell $]]&gt;0,_xlfn.CONCAT(Sales[[#This Row],[Subscription Type]],"  ",Sales[[#This Row],[Upsell Priority]],"  ",TEXT(Sales[[#This Row],[Current Upsell $]],"$#"))," ")</f>
        <v>Premium  medium  $351</v>
      </c>
      <c r="T1217" s="3"/>
      <c r="U1217" s="1"/>
    </row>
    <row r="1218" spans="1:21" x14ac:dyDescent="0.3">
      <c r="A1218">
        <v>100119</v>
      </c>
      <c r="B1218" t="s">
        <v>3</v>
      </c>
      <c r="D1218" s="1"/>
      <c r="E1218" s="1"/>
      <c r="F1218" s="3">
        <v>0</v>
      </c>
      <c r="G1218" s="3">
        <v>27</v>
      </c>
      <c r="H1218" s="1">
        <v>44075</v>
      </c>
      <c r="I1218" s="1">
        <v>44378</v>
      </c>
      <c r="J1218">
        <v>10</v>
      </c>
      <c r="K1218">
        <v>0</v>
      </c>
      <c r="L1218" s="1">
        <v>44075</v>
      </c>
      <c r="M1218" s="3">
        <f>IF(Sales[[#This Row],[Sales Amount]] = 0, 0,N1218 / F1218)</f>
        <v>0</v>
      </c>
      <c r="N1218" s="3">
        <v>0</v>
      </c>
      <c r="O1218" s="3" t="str" cm="1">
        <f t="array" ref="O1218" xml:space="preserve"> _xlfn.SWITCH(Sales[[#This Row],[Subscription Type]],"Basic", "10",,"Premium","10","Business","25","Enterprise","27")</f>
        <v>10</v>
      </c>
      <c r="P1218" s="3">
        <f xml:space="preserve"> IF(Sales[[#This Row],[Number of Users]]-Sales[[#This Row],[Licenses Bought]] &gt; 0,Sales[[#This Row],[Number of Users]]-Sales[[#This Row],[Licenses Bought]],0)</f>
        <v>27</v>
      </c>
      <c r="Q1218" s="3">
        <f>IF(Sales[[#This Row],[Sales Month]]=MAX(Sales[Sales Month]),Sales[[#This Row],[Upsell $ Per Non-Paying User]]*Sales[[#This Row],[Non-Paying Users]],0)</f>
        <v>0</v>
      </c>
      <c r="R1218" s="3" t="str" cm="1">
        <f t="array" ref="R1218" xml:space="preserve"> _xlfn.IFS(Sales[[#This Row],[Current Upsell $]]=0," ",Sales[[#This Row],[Current Upsell $]]&gt;=400,"high",Sales[[#This Row],[Current Upsell $]]&gt;=100,"medium",Sales[[#This Row],[Current Upsell $]]&lt;100,"low")</f>
        <v xml:space="preserve"> </v>
      </c>
      <c r="S1218" s="3" t="str">
        <f xml:space="preserve"> IF(Sales[[#This Row],[Current Upsell $]]&gt;0,_xlfn.CONCAT(Sales[[#This Row],[Subscription Type]],"  ",Sales[[#This Row],[Upsell Priority]],"  ",TEXT(Sales[[#This Row],[Current Upsell $]],"$#"))," ")</f>
        <v xml:space="preserve"> </v>
      </c>
      <c r="T1218" s="3"/>
      <c r="U1218" s="1"/>
    </row>
    <row r="1219" spans="1:21" x14ac:dyDescent="0.3">
      <c r="A1219">
        <v>100119</v>
      </c>
      <c r="B1219" t="s">
        <v>0</v>
      </c>
      <c r="D1219" s="1"/>
      <c r="E1219" s="1"/>
      <c r="F1219" s="3">
        <v>16</v>
      </c>
      <c r="G1219" s="3">
        <v>33</v>
      </c>
      <c r="H1219" s="1">
        <v>44075</v>
      </c>
      <c r="I1219" s="1">
        <v>44378</v>
      </c>
      <c r="J1219">
        <v>10</v>
      </c>
      <c r="K1219">
        <v>0</v>
      </c>
      <c r="L1219" s="1">
        <v>44105</v>
      </c>
      <c r="M1219" s="3">
        <f>IF(Sales[[#This Row],[Sales Amount]] = 0, 0,N1219 / F1219)</f>
        <v>10</v>
      </c>
      <c r="N1219" s="3">
        <v>160</v>
      </c>
      <c r="O1219" s="3" t="str" cm="1">
        <f t="array" ref="O1219" xml:space="preserve"> _xlfn.SWITCH(Sales[[#This Row],[Subscription Type]],"Basic", "10",,"Premium","10","Business","25","Enterprise","27")</f>
        <v>27</v>
      </c>
      <c r="P1219" s="3">
        <f xml:space="preserve"> IF(Sales[[#This Row],[Number of Users]]-Sales[[#This Row],[Licenses Bought]] &gt; 0,Sales[[#This Row],[Number of Users]]-Sales[[#This Row],[Licenses Bought]],0)</f>
        <v>17</v>
      </c>
      <c r="Q1219" s="3">
        <f>IF(Sales[[#This Row],[Sales Month]]=MAX(Sales[Sales Month]),Sales[[#This Row],[Upsell $ Per Non-Paying User]]*Sales[[#This Row],[Non-Paying Users]],0)</f>
        <v>0</v>
      </c>
      <c r="R1219" s="3" t="str" cm="1">
        <f t="array" ref="R1219" xml:space="preserve"> _xlfn.IFS(Sales[[#This Row],[Current Upsell $]]=0," ",Sales[[#This Row],[Current Upsell $]]&gt;=400,"high",Sales[[#This Row],[Current Upsell $]]&gt;=100,"medium",Sales[[#This Row],[Current Upsell $]]&lt;100,"low")</f>
        <v xml:space="preserve"> </v>
      </c>
      <c r="S1219" s="3" t="str">
        <f xml:space="preserve"> IF(Sales[[#This Row],[Current Upsell $]]&gt;0,_xlfn.CONCAT(Sales[[#This Row],[Subscription Type]],"  ",Sales[[#This Row],[Upsell Priority]],"  ",TEXT(Sales[[#This Row],[Current Upsell $]],"$#"))," ")</f>
        <v xml:space="preserve"> </v>
      </c>
      <c r="T1219" s="3"/>
      <c r="U1219" s="1"/>
    </row>
    <row r="1220" spans="1:21" x14ac:dyDescent="0.3">
      <c r="A1220">
        <v>100119</v>
      </c>
      <c r="B1220" t="s">
        <v>0</v>
      </c>
      <c r="D1220" s="1"/>
      <c r="E1220" s="1"/>
      <c r="F1220" s="3">
        <v>16</v>
      </c>
      <c r="G1220" s="3">
        <v>36</v>
      </c>
      <c r="H1220" s="1">
        <v>44075</v>
      </c>
      <c r="I1220" s="1">
        <v>44378</v>
      </c>
      <c r="J1220">
        <v>10</v>
      </c>
      <c r="K1220">
        <v>0</v>
      </c>
      <c r="L1220" s="1">
        <v>44136</v>
      </c>
      <c r="M1220" s="3">
        <f>IF(Sales[[#This Row],[Sales Amount]] = 0, 0,N1220 / F1220)</f>
        <v>10</v>
      </c>
      <c r="N1220" s="3">
        <v>160</v>
      </c>
      <c r="O1220" s="3" t="str" cm="1">
        <f t="array" ref="O1220" xml:space="preserve"> _xlfn.SWITCH(Sales[[#This Row],[Subscription Type]],"Basic", "10",,"Premium","10","Business","25","Enterprise","27")</f>
        <v>27</v>
      </c>
      <c r="P1220" s="3">
        <f xml:space="preserve"> IF(Sales[[#This Row],[Number of Users]]-Sales[[#This Row],[Licenses Bought]] &gt; 0,Sales[[#This Row],[Number of Users]]-Sales[[#This Row],[Licenses Bought]],0)</f>
        <v>20</v>
      </c>
      <c r="Q1220" s="3">
        <f>IF(Sales[[#This Row],[Sales Month]]=MAX(Sales[Sales Month]),Sales[[#This Row],[Upsell $ Per Non-Paying User]]*Sales[[#This Row],[Non-Paying Users]],0)</f>
        <v>0</v>
      </c>
      <c r="R1220" s="3" t="str" cm="1">
        <f t="array" ref="R1220" xml:space="preserve"> _xlfn.IFS(Sales[[#This Row],[Current Upsell $]]=0," ",Sales[[#This Row],[Current Upsell $]]&gt;=400,"high",Sales[[#This Row],[Current Upsell $]]&gt;=100,"medium",Sales[[#This Row],[Current Upsell $]]&lt;100,"low")</f>
        <v xml:space="preserve"> </v>
      </c>
      <c r="S1220" s="3" t="str">
        <f xml:space="preserve"> IF(Sales[[#This Row],[Current Upsell $]]&gt;0,_xlfn.CONCAT(Sales[[#This Row],[Subscription Type]],"  ",Sales[[#This Row],[Upsell Priority]],"  ",TEXT(Sales[[#This Row],[Current Upsell $]],"$#"))," ")</f>
        <v xml:space="preserve"> </v>
      </c>
      <c r="T1220" s="3"/>
      <c r="U1220" s="1"/>
    </row>
    <row r="1221" spans="1:21" x14ac:dyDescent="0.3">
      <c r="A1221">
        <v>100119</v>
      </c>
      <c r="B1221" t="s">
        <v>0</v>
      </c>
      <c r="D1221" s="1"/>
      <c r="E1221" s="1"/>
      <c r="F1221" s="3">
        <v>21</v>
      </c>
      <c r="G1221" s="3">
        <v>36</v>
      </c>
      <c r="H1221" s="1">
        <v>44075</v>
      </c>
      <c r="I1221" s="1">
        <v>44378</v>
      </c>
      <c r="J1221">
        <v>10</v>
      </c>
      <c r="K1221">
        <v>0</v>
      </c>
      <c r="L1221" s="1">
        <v>44166</v>
      </c>
      <c r="M1221" s="3">
        <f>IF(Sales[[#This Row],[Sales Amount]] = 0, 0,N1221 / F1221)</f>
        <v>10</v>
      </c>
      <c r="N1221" s="3">
        <v>210</v>
      </c>
      <c r="O1221" s="3" t="str" cm="1">
        <f t="array" ref="O1221" xml:space="preserve"> _xlfn.SWITCH(Sales[[#This Row],[Subscription Type]],"Basic", "10",,"Premium","10","Business","25","Enterprise","27")</f>
        <v>27</v>
      </c>
      <c r="P1221" s="3">
        <f xml:space="preserve"> IF(Sales[[#This Row],[Number of Users]]-Sales[[#This Row],[Licenses Bought]] &gt; 0,Sales[[#This Row],[Number of Users]]-Sales[[#This Row],[Licenses Bought]],0)</f>
        <v>15</v>
      </c>
      <c r="Q1221" s="3">
        <f>IF(Sales[[#This Row],[Sales Month]]=MAX(Sales[Sales Month]),Sales[[#This Row],[Upsell $ Per Non-Paying User]]*Sales[[#This Row],[Non-Paying Users]],0)</f>
        <v>0</v>
      </c>
      <c r="R1221" s="3" t="str" cm="1">
        <f t="array" ref="R1221" xml:space="preserve"> _xlfn.IFS(Sales[[#This Row],[Current Upsell $]]=0," ",Sales[[#This Row],[Current Upsell $]]&gt;=400,"high",Sales[[#This Row],[Current Upsell $]]&gt;=100,"medium",Sales[[#This Row],[Current Upsell $]]&lt;100,"low")</f>
        <v xml:space="preserve"> </v>
      </c>
      <c r="S1221" s="3" t="str">
        <f xml:space="preserve"> IF(Sales[[#This Row],[Current Upsell $]]&gt;0,_xlfn.CONCAT(Sales[[#This Row],[Subscription Type]],"  ",Sales[[#This Row],[Upsell Priority]],"  ",TEXT(Sales[[#This Row],[Current Upsell $]],"$#"))," ")</f>
        <v xml:space="preserve"> </v>
      </c>
      <c r="T1221" s="3"/>
      <c r="U1221" s="1"/>
    </row>
    <row r="1222" spans="1:21" x14ac:dyDescent="0.3">
      <c r="A1222">
        <v>100119</v>
      </c>
      <c r="B1222" t="s">
        <v>0</v>
      </c>
      <c r="D1222" s="1"/>
      <c r="E1222" s="1"/>
      <c r="F1222" s="3">
        <v>26</v>
      </c>
      <c r="G1222" s="3">
        <v>40</v>
      </c>
      <c r="H1222" s="1">
        <v>44075</v>
      </c>
      <c r="I1222" s="1">
        <v>44378</v>
      </c>
      <c r="J1222">
        <v>10</v>
      </c>
      <c r="K1222">
        <v>0</v>
      </c>
      <c r="L1222" s="1">
        <v>44197</v>
      </c>
      <c r="M1222" s="3">
        <f>IF(Sales[[#This Row],[Sales Amount]] = 0, 0,N1222 / F1222)</f>
        <v>10</v>
      </c>
      <c r="N1222" s="3">
        <v>260</v>
      </c>
      <c r="O1222" s="3" t="str" cm="1">
        <f t="array" ref="O1222" xml:space="preserve"> _xlfn.SWITCH(Sales[[#This Row],[Subscription Type]],"Basic", "10",,"Premium","10","Business","25","Enterprise","27")</f>
        <v>27</v>
      </c>
      <c r="P1222" s="3">
        <f xml:space="preserve"> IF(Sales[[#This Row],[Number of Users]]-Sales[[#This Row],[Licenses Bought]] &gt; 0,Sales[[#This Row],[Number of Users]]-Sales[[#This Row],[Licenses Bought]],0)</f>
        <v>14</v>
      </c>
      <c r="Q1222" s="3">
        <f>IF(Sales[[#This Row],[Sales Month]]=MAX(Sales[Sales Month]),Sales[[#This Row],[Upsell $ Per Non-Paying User]]*Sales[[#This Row],[Non-Paying Users]],0)</f>
        <v>0</v>
      </c>
      <c r="R1222" s="3" t="str" cm="1">
        <f t="array" ref="R1222" xml:space="preserve"> _xlfn.IFS(Sales[[#This Row],[Current Upsell $]]=0," ",Sales[[#This Row],[Current Upsell $]]&gt;=400,"high",Sales[[#This Row],[Current Upsell $]]&gt;=100,"medium",Sales[[#This Row],[Current Upsell $]]&lt;100,"low")</f>
        <v xml:space="preserve"> </v>
      </c>
      <c r="S1222" s="3" t="str">
        <f xml:space="preserve"> IF(Sales[[#This Row],[Current Upsell $]]&gt;0,_xlfn.CONCAT(Sales[[#This Row],[Subscription Type]],"  ",Sales[[#This Row],[Upsell Priority]],"  ",TEXT(Sales[[#This Row],[Current Upsell $]],"$#"))," ")</f>
        <v xml:space="preserve"> </v>
      </c>
      <c r="T1222" s="3"/>
      <c r="U1222" s="1"/>
    </row>
    <row r="1223" spans="1:21" x14ac:dyDescent="0.3">
      <c r="A1223">
        <v>100119</v>
      </c>
      <c r="B1223" t="s">
        <v>0</v>
      </c>
      <c r="D1223" s="1"/>
      <c r="E1223" s="1"/>
      <c r="F1223" s="3">
        <v>26</v>
      </c>
      <c r="G1223" s="3">
        <v>31</v>
      </c>
      <c r="H1223" s="1">
        <v>44075</v>
      </c>
      <c r="I1223" s="1">
        <v>44378</v>
      </c>
      <c r="J1223">
        <v>10</v>
      </c>
      <c r="K1223">
        <v>0</v>
      </c>
      <c r="L1223" s="1">
        <v>44228</v>
      </c>
      <c r="M1223" s="3">
        <f>IF(Sales[[#This Row],[Sales Amount]] = 0, 0,N1223 / F1223)</f>
        <v>10</v>
      </c>
      <c r="N1223" s="3">
        <v>260</v>
      </c>
      <c r="O1223" s="3" t="str" cm="1">
        <f t="array" ref="O1223" xml:space="preserve"> _xlfn.SWITCH(Sales[[#This Row],[Subscription Type]],"Basic", "10",,"Premium","10","Business","25","Enterprise","27")</f>
        <v>27</v>
      </c>
      <c r="P1223" s="3">
        <f xml:space="preserve"> IF(Sales[[#This Row],[Number of Users]]-Sales[[#This Row],[Licenses Bought]] &gt; 0,Sales[[#This Row],[Number of Users]]-Sales[[#This Row],[Licenses Bought]],0)</f>
        <v>5</v>
      </c>
      <c r="Q1223" s="3">
        <f>IF(Sales[[#This Row],[Sales Month]]=MAX(Sales[Sales Month]),Sales[[#This Row],[Upsell $ Per Non-Paying User]]*Sales[[#This Row],[Non-Paying Users]],0)</f>
        <v>0</v>
      </c>
      <c r="R1223" s="3" t="str" cm="1">
        <f t="array" ref="R1223" xml:space="preserve"> _xlfn.IFS(Sales[[#This Row],[Current Upsell $]]=0," ",Sales[[#This Row],[Current Upsell $]]&gt;=400,"high",Sales[[#This Row],[Current Upsell $]]&gt;=100,"medium",Sales[[#This Row],[Current Upsell $]]&lt;100,"low")</f>
        <v xml:space="preserve"> </v>
      </c>
      <c r="S1223" s="3" t="str">
        <f xml:space="preserve"> IF(Sales[[#This Row],[Current Upsell $]]&gt;0,_xlfn.CONCAT(Sales[[#This Row],[Subscription Type]],"  ",Sales[[#This Row],[Upsell Priority]],"  ",TEXT(Sales[[#This Row],[Current Upsell $]],"$#"))," ")</f>
        <v xml:space="preserve"> </v>
      </c>
      <c r="T1223" s="3"/>
      <c r="U1223" s="1"/>
    </row>
    <row r="1224" spans="1:21" x14ac:dyDescent="0.3">
      <c r="A1224">
        <v>100119</v>
      </c>
      <c r="B1224" t="s">
        <v>0</v>
      </c>
      <c r="D1224" s="1"/>
      <c r="E1224" s="1"/>
      <c r="F1224" s="3">
        <v>26</v>
      </c>
      <c r="G1224" s="3">
        <v>36</v>
      </c>
      <c r="H1224" s="1">
        <v>44075</v>
      </c>
      <c r="I1224" s="1">
        <v>44378</v>
      </c>
      <c r="J1224">
        <v>10</v>
      </c>
      <c r="K1224">
        <v>0</v>
      </c>
      <c r="L1224" s="1">
        <v>44256</v>
      </c>
      <c r="M1224" s="3">
        <f>IF(Sales[[#This Row],[Sales Amount]] = 0, 0,N1224 / F1224)</f>
        <v>10</v>
      </c>
      <c r="N1224" s="3">
        <v>260</v>
      </c>
      <c r="O1224" s="3" t="str" cm="1">
        <f t="array" ref="O1224" xml:space="preserve"> _xlfn.SWITCH(Sales[[#This Row],[Subscription Type]],"Basic", "10",,"Premium","10","Business","25","Enterprise","27")</f>
        <v>27</v>
      </c>
      <c r="P1224" s="3">
        <f xml:space="preserve"> IF(Sales[[#This Row],[Number of Users]]-Sales[[#This Row],[Licenses Bought]] &gt; 0,Sales[[#This Row],[Number of Users]]-Sales[[#This Row],[Licenses Bought]],0)</f>
        <v>10</v>
      </c>
      <c r="Q1224" s="3">
        <f>IF(Sales[[#This Row],[Sales Month]]=MAX(Sales[Sales Month]),Sales[[#This Row],[Upsell $ Per Non-Paying User]]*Sales[[#This Row],[Non-Paying Users]],0)</f>
        <v>0</v>
      </c>
      <c r="R1224" s="3" t="str" cm="1">
        <f t="array" ref="R1224" xml:space="preserve"> _xlfn.IFS(Sales[[#This Row],[Current Upsell $]]=0," ",Sales[[#This Row],[Current Upsell $]]&gt;=400,"high",Sales[[#This Row],[Current Upsell $]]&gt;=100,"medium",Sales[[#This Row],[Current Upsell $]]&lt;100,"low")</f>
        <v xml:space="preserve"> </v>
      </c>
      <c r="S1224" s="3" t="str">
        <f xml:space="preserve"> IF(Sales[[#This Row],[Current Upsell $]]&gt;0,_xlfn.CONCAT(Sales[[#This Row],[Subscription Type]],"  ",Sales[[#This Row],[Upsell Priority]],"  ",TEXT(Sales[[#This Row],[Current Upsell $]],"$#"))," ")</f>
        <v xml:space="preserve"> </v>
      </c>
      <c r="T1224" s="3"/>
      <c r="U1224" s="1"/>
    </row>
    <row r="1225" spans="1:21" x14ac:dyDescent="0.3">
      <c r="A1225">
        <v>100119</v>
      </c>
      <c r="B1225" t="s">
        <v>0</v>
      </c>
      <c r="D1225" s="1"/>
      <c r="E1225" s="1"/>
      <c r="F1225" s="3">
        <v>26</v>
      </c>
      <c r="G1225" s="3">
        <v>30</v>
      </c>
      <c r="H1225" s="1">
        <v>44075</v>
      </c>
      <c r="I1225" s="1">
        <v>44378</v>
      </c>
      <c r="J1225">
        <v>10</v>
      </c>
      <c r="K1225">
        <v>0</v>
      </c>
      <c r="L1225" s="1">
        <v>44287</v>
      </c>
      <c r="M1225" s="3">
        <f>IF(Sales[[#This Row],[Sales Amount]] = 0, 0,N1225 / F1225)</f>
        <v>10</v>
      </c>
      <c r="N1225" s="3">
        <v>260</v>
      </c>
      <c r="O1225" s="3" t="str" cm="1">
        <f t="array" ref="O1225" xml:space="preserve"> _xlfn.SWITCH(Sales[[#This Row],[Subscription Type]],"Basic", "10",,"Premium","10","Business","25","Enterprise","27")</f>
        <v>27</v>
      </c>
      <c r="P1225" s="3">
        <f xml:space="preserve"> IF(Sales[[#This Row],[Number of Users]]-Sales[[#This Row],[Licenses Bought]] &gt; 0,Sales[[#This Row],[Number of Users]]-Sales[[#This Row],[Licenses Bought]],0)</f>
        <v>4</v>
      </c>
      <c r="Q1225" s="3">
        <f>IF(Sales[[#This Row],[Sales Month]]=MAX(Sales[Sales Month]),Sales[[#This Row],[Upsell $ Per Non-Paying User]]*Sales[[#This Row],[Non-Paying Users]],0)</f>
        <v>0</v>
      </c>
      <c r="R1225" s="3" t="str" cm="1">
        <f t="array" ref="R1225" xml:space="preserve"> _xlfn.IFS(Sales[[#This Row],[Current Upsell $]]=0," ",Sales[[#This Row],[Current Upsell $]]&gt;=400,"high",Sales[[#This Row],[Current Upsell $]]&gt;=100,"medium",Sales[[#This Row],[Current Upsell $]]&lt;100,"low")</f>
        <v xml:space="preserve"> </v>
      </c>
      <c r="S1225" s="3" t="str">
        <f xml:space="preserve"> IF(Sales[[#This Row],[Current Upsell $]]&gt;0,_xlfn.CONCAT(Sales[[#This Row],[Subscription Type]],"  ",Sales[[#This Row],[Upsell Priority]],"  ",TEXT(Sales[[#This Row],[Current Upsell $]],"$#"))," ")</f>
        <v xml:space="preserve"> </v>
      </c>
      <c r="T1225" s="3"/>
      <c r="U1225" s="1"/>
    </row>
    <row r="1226" spans="1:21" x14ac:dyDescent="0.3">
      <c r="A1226">
        <v>100119</v>
      </c>
      <c r="B1226" t="s">
        <v>0</v>
      </c>
      <c r="D1226" s="1"/>
      <c r="E1226" s="1"/>
      <c r="F1226" s="3">
        <v>26</v>
      </c>
      <c r="G1226" s="3">
        <v>20</v>
      </c>
      <c r="H1226" s="1">
        <v>44075</v>
      </c>
      <c r="I1226" s="1">
        <v>44378</v>
      </c>
      <c r="J1226">
        <v>10</v>
      </c>
      <c r="K1226">
        <v>0</v>
      </c>
      <c r="L1226" s="1">
        <v>44317</v>
      </c>
      <c r="M1226" s="3">
        <f>IF(Sales[[#This Row],[Sales Amount]] = 0, 0,N1226 / F1226)</f>
        <v>10</v>
      </c>
      <c r="N1226" s="3">
        <v>260</v>
      </c>
      <c r="O1226" s="3" t="str" cm="1">
        <f t="array" ref="O1226" xml:space="preserve"> _xlfn.SWITCH(Sales[[#This Row],[Subscription Type]],"Basic", "10",,"Premium","10","Business","25","Enterprise","27")</f>
        <v>27</v>
      </c>
      <c r="P1226" s="3">
        <f xml:space="preserve"> IF(Sales[[#This Row],[Number of Users]]-Sales[[#This Row],[Licenses Bought]] &gt; 0,Sales[[#This Row],[Number of Users]]-Sales[[#This Row],[Licenses Bought]],0)</f>
        <v>0</v>
      </c>
      <c r="Q1226" s="3">
        <f>IF(Sales[[#This Row],[Sales Month]]=MAX(Sales[Sales Month]),Sales[[#This Row],[Upsell $ Per Non-Paying User]]*Sales[[#This Row],[Non-Paying Users]],0)</f>
        <v>0</v>
      </c>
      <c r="R1226" s="3" t="str" cm="1">
        <f t="array" ref="R1226" xml:space="preserve"> _xlfn.IFS(Sales[[#This Row],[Current Upsell $]]=0," ",Sales[[#This Row],[Current Upsell $]]&gt;=400,"high",Sales[[#This Row],[Current Upsell $]]&gt;=100,"medium",Sales[[#This Row],[Current Upsell $]]&lt;100,"low")</f>
        <v xml:space="preserve"> </v>
      </c>
      <c r="S1226" s="3" t="str">
        <f xml:space="preserve"> IF(Sales[[#This Row],[Current Upsell $]]&gt;0,_xlfn.CONCAT(Sales[[#This Row],[Subscription Type]],"  ",Sales[[#This Row],[Upsell Priority]],"  ",TEXT(Sales[[#This Row],[Current Upsell $]],"$#"))," ")</f>
        <v xml:space="preserve"> </v>
      </c>
      <c r="T1226" s="3"/>
      <c r="U1226" s="1"/>
    </row>
    <row r="1227" spans="1:21" x14ac:dyDescent="0.3">
      <c r="A1227">
        <v>100119</v>
      </c>
      <c r="B1227" t="s">
        <v>0</v>
      </c>
      <c r="D1227" s="1"/>
      <c r="E1227" s="1"/>
      <c r="F1227" s="3">
        <v>26</v>
      </c>
      <c r="G1227" s="3">
        <v>35</v>
      </c>
      <c r="H1227" s="1">
        <v>44075</v>
      </c>
      <c r="I1227" s="1">
        <v>44378</v>
      </c>
      <c r="J1227">
        <v>10</v>
      </c>
      <c r="K1227">
        <v>0</v>
      </c>
      <c r="L1227" s="1">
        <v>44348</v>
      </c>
      <c r="M1227" s="3">
        <f>IF(Sales[[#This Row],[Sales Amount]] = 0, 0,N1227 / F1227)</f>
        <v>10</v>
      </c>
      <c r="N1227" s="3">
        <v>260</v>
      </c>
      <c r="O1227" s="3" t="str" cm="1">
        <f t="array" ref="O1227" xml:space="preserve"> _xlfn.SWITCH(Sales[[#This Row],[Subscription Type]],"Basic", "10",,"Premium","10","Business","25","Enterprise","27")</f>
        <v>27</v>
      </c>
      <c r="P1227" s="3">
        <f xml:space="preserve"> IF(Sales[[#This Row],[Number of Users]]-Sales[[#This Row],[Licenses Bought]] &gt; 0,Sales[[#This Row],[Number of Users]]-Sales[[#This Row],[Licenses Bought]],0)</f>
        <v>9</v>
      </c>
      <c r="Q1227" s="3">
        <f>IF(Sales[[#This Row],[Sales Month]]=MAX(Sales[Sales Month]),Sales[[#This Row],[Upsell $ Per Non-Paying User]]*Sales[[#This Row],[Non-Paying Users]],0)</f>
        <v>243</v>
      </c>
      <c r="R1227" s="3" t="str" cm="1">
        <f t="array" ref="R1227" xml:space="preserve"> _xlfn.IFS(Sales[[#This Row],[Current Upsell $]]=0," ",Sales[[#This Row],[Current Upsell $]]&gt;=400,"high",Sales[[#This Row],[Current Upsell $]]&gt;=100,"medium",Sales[[#This Row],[Current Upsell $]]&lt;100,"low")</f>
        <v>medium</v>
      </c>
      <c r="S1227" s="3" t="str">
        <f xml:space="preserve"> IF(Sales[[#This Row],[Current Upsell $]]&gt;0,_xlfn.CONCAT(Sales[[#This Row],[Subscription Type]],"  ",Sales[[#This Row],[Upsell Priority]],"  ",TEXT(Sales[[#This Row],[Current Upsell $]],"$#"))," ")</f>
        <v>Premium  medium  $243</v>
      </c>
      <c r="T1227" s="3"/>
      <c r="U1227" s="1"/>
    </row>
    <row r="1228" spans="1:21" x14ac:dyDescent="0.3">
      <c r="A1228">
        <v>100120</v>
      </c>
      <c r="B1228" t="s">
        <v>3</v>
      </c>
      <c r="D1228" s="1"/>
      <c r="E1228" s="1"/>
      <c r="F1228" s="3">
        <v>0</v>
      </c>
      <c r="G1228" s="3">
        <v>21</v>
      </c>
      <c r="H1228" s="1">
        <v>44075</v>
      </c>
      <c r="I1228" s="1">
        <v>44378</v>
      </c>
      <c r="J1228">
        <v>10</v>
      </c>
      <c r="K1228">
        <v>0</v>
      </c>
      <c r="L1228" s="1">
        <v>44075</v>
      </c>
      <c r="M1228" s="3">
        <f>IF(Sales[[#This Row],[Sales Amount]] = 0, 0,N1228 / F1228)</f>
        <v>0</v>
      </c>
      <c r="N1228" s="3">
        <v>0</v>
      </c>
      <c r="O1228" s="3" t="str" cm="1">
        <f t="array" ref="O1228" xml:space="preserve"> _xlfn.SWITCH(Sales[[#This Row],[Subscription Type]],"Basic", "10",,"Premium","10","Business","25","Enterprise","27")</f>
        <v>10</v>
      </c>
      <c r="P1228" s="3">
        <f xml:space="preserve"> IF(Sales[[#This Row],[Number of Users]]-Sales[[#This Row],[Licenses Bought]] &gt; 0,Sales[[#This Row],[Number of Users]]-Sales[[#This Row],[Licenses Bought]],0)</f>
        <v>21</v>
      </c>
      <c r="Q1228" s="3">
        <f>IF(Sales[[#This Row],[Sales Month]]=MAX(Sales[Sales Month]),Sales[[#This Row],[Upsell $ Per Non-Paying User]]*Sales[[#This Row],[Non-Paying Users]],0)</f>
        <v>0</v>
      </c>
      <c r="R1228" s="3" t="str" cm="1">
        <f t="array" ref="R1228" xml:space="preserve"> _xlfn.IFS(Sales[[#This Row],[Current Upsell $]]=0," ",Sales[[#This Row],[Current Upsell $]]&gt;=400,"high",Sales[[#This Row],[Current Upsell $]]&gt;=100,"medium",Sales[[#This Row],[Current Upsell $]]&lt;100,"low")</f>
        <v xml:space="preserve"> </v>
      </c>
      <c r="S1228" s="3" t="str">
        <f xml:space="preserve"> IF(Sales[[#This Row],[Current Upsell $]]&gt;0,_xlfn.CONCAT(Sales[[#This Row],[Subscription Type]],"  ",Sales[[#This Row],[Upsell Priority]],"  ",TEXT(Sales[[#This Row],[Current Upsell $]],"$#"))," ")</f>
        <v xml:space="preserve"> </v>
      </c>
      <c r="T1228" s="3"/>
      <c r="U1228" s="1"/>
    </row>
    <row r="1229" spans="1:21" x14ac:dyDescent="0.3">
      <c r="A1229">
        <v>100120</v>
      </c>
      <c r="B1229" t="s">
        <v>1</v>
      </c>
      <c r="D1229" s="1"/>
      <c r="E1229" s="1"/>
      <c r="F1229" s="3">
        <v>14</v>
      </c>
      <c r="G1229" s="3">
        <v>22</v>
      </c>
      <c r="H1229" s="1">
        <v>44075</v>
      </c>
      <c r="I1229" s="1">
        <v>44378</v>
      </c>
      <c r="J1229">
        <v>10</v>
      </c>
      <c r="K1229">
        <v>0</v>
      </c>
      <c r="L1229" s="1">
        <v>44105</v>
      </c>
      <c r="M1229" s="3">
        <f>IF(Sales[[#This Row],[Sales Amount]] = 0, 0,N1229 / F1229)</f>
        <v>25</v>
      </c>
      <c r="N1229" s="3">
        <v>350</v>
      </c>
      <c r="O1229" s="3" t="str" cm="1">
        <f t="array" ref="O1229" xml:space="preserve"> _xlfn.SWITCH(Sales[[#This Row],[Subscription Type]],"Basic", "10",,"Premium","10","Business","25","Enterprise","27")</f>
        <v>27</v>
      </c>
      <c r="P1229" s="3">
        <f xml:space="preserve"> IF(Sales[[#This Row],[Number of Users]]-Sales[[#This Row],[Licenses Bought]] &gt; 0,Sales[[#This Row],[Number of Users]]-Sales[[#This Row],[Licenses Bought]],0)</f>
        <v>8</v>
      </c>
      <c r="Q1229" s="3">
        <f>IF(Sales[[#This Row],[Sales Month]]=MAX(Sales[Sales Month]),Sales[[#This Row],[Upsell $ Per Non-Paying User]]*Sales[[#This Row],[Non-Paying Users]],0)</f>
        <v>0</v>
      </c>
      <c r="R1229" s="3" t="str" cm="1">
        <f t="array" ref="R1229" xml:space="preserve"> _xlfn.IFS(Sales[[#This Row],[Current Upsell $]]=0," ",Sales[[#This Row],[Current Upsell $]]&gt;=400,"high",Sales[[#This Row],[Current Upsell $]]&gt;=100,"medium",Sales[[#This Row],[Current Upsell $]]&lt;100,"low")</f>
        <v xml:space="preserve"> </v>
      </c>
      <c r="S1229" s="3" t="str">
        <f xml:space="preserve"> IF(Sales[[#This Row],[Current Upsell $]]&gt;0,_xlfn.CONCAT(Sales[[#This Row],[Subscription Type]],"  ",Sales[[#This Row],[Upsell Priority]],"  ",TEXT(Sales[[#This Row],[Current Upsell $]],"$#"))," ")</f>
        <v xml:space="preserve"> </v>
      </c>
      <c r="T1229" s="3"/>
      <c r="U1229" s="1"/>
    </row>
    <row r="1230" spans="1:21" x14ac:dyDescent="0.3">
      <c r="A1230">
        <v>100120</v>
      </c>
      <c r="B1230" t="s">
        <v>1</v>
      </c>
      <c r="D1230" s="1"/>
      <c r="E1230" s="1"/>
      <c r="F1230" s="3">
        <v>9</v>
      </c>
      <c r="G1230" s="3">
        <v>21</v>
      </c>
      <c r="H1230" s="1">
        <v>44075</v>
      </c>
      <c r="I1230" s="1">
        <v>44378</v>
      </c>
      <c r="J1230">
        <v>10</v>
      </c>
      <c r="K1230">
        <v>0</v>
      </c>
      <c r="L1230" s="1">
        <v>44136</v>
      </c>
      <c r="M1230" s="3">
        <f>IF(Sales[[#This Row],[Sales Amount]] = 0, 0,N1230 / F1230)</f>
        <v>25</v>
      </c>
      <c r="N1230" s="3">
        <v>225</v>
      </c>
      <c r="O1230" s="3" t="str" cm="1">
        <f t="array" ref="O1230" xml:space="preserve"> _xlfn.SWITCH(Sales[[#This Row],[Subscription Type]],"Basic", "10",,"Premium","10","Business","25","Enterprise","27")</f>
        <v>27</v>
      </c>
      <c r="P1230" s="3">
        <f xml:space="preserve"> IF(Sales[[#This Row],[Number of Users]]-Sales[[#This Row],[Licenses Bought]] &gt; 0,Sales[[#This Row],[Number of Users]]-Sales[[#This Row],[Licenses Bought]],0)</f>
        <v>12</v>
      </c>
      <c r="Q1230" s="3">
        <f>IF(Sales[[#This Row],[Sales Month]]=MAX(Sales[Sales Month]),Sales[[#This Row],[Upsell $ Per Non-Paying User]]*Sales[[#This Row],[Non-Paying Users]],0)</f>
        <v>0</v>
      </c>
      <c r="R1230" s="3" t="str" cm="1">
        <f t="array" ref="R1230" xml:space="preserve"> _xlfn.IFS(Sales[[#This Row],[Current Upsell $]]=0," ",Sales[[#This Row],[Current Upsell $]]&gt;=400,"high",Sales[[#This Row],[Current Upsell $]]&gt;=100,"medium",Sales[[#This Row],[Current Upsell $]]&lt;100,"low")</f>
        <v xml:space="preserve"> </v>
      </c>
      <c r="S1230" s="3" t="str">
        <f xml:space="preserve"> IF(Sales[[#This Row],[Current Upsell $]]&gt;0,_xlfn.CONCAT(Sales[[#This Row],[Subscription Type]],"  ",Sales[[#This Row],[Upsell Priority]],"  ",TEXT(Sales[[#This Row],[Current Upsell $]],"$#"))," ")</f>
        <v xml:space="preserve"> </v>
      </c>
      <c r="T1230" s="3"/>
      <c r="U1230" s="1"/>
    </row>
    <row r="1231" spans="1:21" x14ac:dyDescent="0.3">
      <c r="A1231">
        <v>100120</v>
      </c>
      <c r="B1231" t="s">
        <v>1</v>
      </c>
      <c r="D1231" s="1"/>
      <c r="E1231" s="1"/>
      <c r="F1231" s="3">
        <v>16</v>
      </c>
      <c r="G1231" s="3">
        <v>26</v>
      </c>
      <c r="H1231" s="1">
        <v>44075</v>
      </c>
      <c r="I1231" s="1">
        <v>44378</v>
      </c>
      <c r="J1231">
        <v>10</v>
      </c>
      <c r="K1231">
        <v>0</v>
      </c>
      <c r="L1231" s="1">
        <v>44166</v>
      </c>
      <c r="M1231" s="3">
        <f>IF(Sales[[#This Row],[Sales Amount]] = 0, 0,N1231 / F1231)</f>
        <v>25</v>
      </c>
      <c r="N1231" s="3">
        <v>400</v>
      </c>
      <c r="O1231" s="3" t="str" cm="1">
        <f t="array" ref="O1231" xml:space="preserve"> _xlfn.SWITCH(Sales[[#This Row],[Subscription Type]],"Basic", "10",,"Premium","10","Business","25","Enterprise","27")</f>
        <v>27</v>
      </c>
      <c r="P1231" s="3">
        <f xml:space="preserve"> IF(Sales[[#This Row],[Number of Users]]-Sales[[#This Row],[Licenses Bought]] &gt; 0,Sales[[#This Row],[Number of Users]]-Sales[[#This Row],[Licenses Bought]],0)</f>
        <v>10</v>
      </c>
      <c r="Q1231" s="3">
        <f>IF(Sales[[#This Row],[Sales Month]]=MAX(Sales[Sales Month]),Sales[[#This Row],[Upsell $ Per Non-Paying User]]*Sales[[#This Row],[Non-Paying Users]],0)</f>
        <v>0</v>
      </c>
      <c r="R1231" s="3" t="str" cm="1">
        <f t="array" ref="R1231" xml:space="preserve"> _xlfn.IFS(Sales[[#This Row],[Current Upsell $]]=0," ",Sales[[#This Row],[Current Upsell $]]&gt;=400,"high",Sales[[#This Row],[Current Upsell $]]&gt;=100,"medium",Sales[[#This Row],[Current Upsell $]]&lt;100,"low")</f>
        <v xml:space="preserve"> </v>
      </c>
      <c r="S1231" s="3" t="str">
        <f xml:space="preserve"> IF(Sales[[#This Row],[Current Upsell $]]&gt;0,_xlfn.CONCAT(Sales[[#This Row],[Subscription Type]],"  ",Sales[[#This Row],[Upsell Priority]],"  ",TEXT(Sales[[#This Row],[Current Upsell $]],"$#"))," ")</f>
        <v xml:space="preserve"> </v>
      </c>
      <c r="T1231" s="3"/>
      <c r="U1231" s="1"/>
    </row>
    <row r="1232" spans="1:21" x14ac:dyDescent="0.3">
      <c r="A1232">
        <v>100120</v>
      </c>
      <c r="B1232" t="s">
        <v>1</v>
      </c>
      <c r="D1232" s="1"/>
      <c r="E1232" s="1"/>
      <c r="F1232" s="3">
        <v>16</v>
      </c>
      <c r="G1232" s="3">
        <v>17</v>
      </c>
      <c r="H1232" s="1">
        <v>44075</v>
      </c>
      <c r="I1232" s="1">
        <v>44378</v>
      </c>
      <c r="J1232">
        <v>10</v>
      </c>
      <c r="K1232">
        <v>0</v>
      </c>
      <c r="L1232" s="1">
        <v>44197</v>
      </c>
      <c r="M1232" s="3">
        <f>IF(Sales[[#This Row],[Sales Amount]] = 0, 0,N1232 / F1232)</f>
        <v>25</v>
      </c>
      <c r="N1232" s="3">
        <v>400</v>
      </c>
      <c r="O1232" s="3" t="str" cm="1">
        <f t="array" ref="O1232" xml:space="preserve"> _xlfn.SWITCH(Sales[[#This Row],[Subscription Type]],"Basic", "10",,"Premium","10","Business","25","Enterprise","27")</f>
        <v>27</v>
      </c>
      <c r="P1232" s="3">
        <f xml:space="preserve"> IF(Sales[[#This Row],[Number of Users]]-Sales[[#This Row],[Licenses Bought]] &gt; 0,Sales[[#This Row],[Number of Users]]-Sales[[#This Row],[Licenses Bought]],0)</f>
        <v>1</v>
      </c>
      <c r="Q1232" s="3">
        <f>IF(Sales[[#This Row],[Sales Month]]=MAX(Sales[Sales Month]),Sales[[#This Row],[Upsell $ Per Non-Paying User]]*Sales[[#This Row],[Non-Paying Users]],0)</f>
        <v>0</v>
      </c>
      <c r="R1232" s="3" t="str" cm="1">
        <f t="array" ref="R1232" xml:space="preserve"> _xlfn.IFS(Sales[[#This Row],[Current Upsell $]]=0," ",Sales[[#This Row],[Current Upsell $]]&gt;=400,"high",Sales[[#This Row],[Current Upsell $]]&gt;=100,"medium",Sales[[#This Row],[Current Upsell $]]&lt;100,"low")</f>
        <v xml:space="preserve"> </v>
      </c>
      <c r="S1232" s="3" t="str">
        <f xml:space="preserve"> IF(Sales[[#This Row],[Current Upsell $]]&gt;0,_xlfn.CONCAT(Sales[[#This Row],[Subscription Type]],"  ",Sales[[#This Row],[Upsell Priority]],"  ",TEXT(Sales[[#This Row],[Current Upsell $]],"$#"))," ")</f>
        <v xml:space="preserve"> </v>
      </c>
      <c r="T1232" s="3"/>
      <c r="U1232" s="1"/>
    </row>
    <row r="1233" spans="1:21" x14ac:dyDescent="0.3">
      <c r="A1233">
        <v>100120</v>
      </c>
      <c r="B1233" t="s">
        <v>1</v>
      </c>
      <c r="D1233" s="1"/>
      <c r="E1233" s="1"/>
      <c r="F1233" s="3">
        <v>16</v>
      </c>
      <c r="G1233" s="3">
        <v>22</v>
      </c>
      <c r="H1233" s="1">
        <v>44075</v>
      </c>
      <c r="I1233" s="1">
        <v>44378</v>
      </c>
      <c r="J1233">
        <v>10</v>
      </c>
      <c r="K1233">
        <v>0</v>
      </c>
      <c r="L1233" s="1">
        <v>44228</v>
      </c>
      <c r="M1233" s="3">
        <f>IF(Sales[[#This Row],[Sales Amount]] = 0, 0,N1233 / F1233)</f>
        <v>25</v>
      </c>
      <c r="N1233" s="3">
        <v>400</v>
      </c>
      <c r="O1233" s="3" t="str" cm="1">
        <f t="array" ref="O1233" xml:space="preserve"> _xlfn.SWITCH(Sales[[#This Row],[Subscription Type]],"Basic", "10",,"Premium","10","Business","25","Enterprise","27")</f>
        <v>27</v>
      </c>
      <c r="P1233" s="3">
        <f xml:space="preserve"> IF(Sales[[#This Row],[Number of Users]]-Sales[[#This Row],[Licenses Bought]] &gt; 0,Sales[[#This Row],[Number of Users]]-Sales[[#This Row],[Licenses Bought]],0)</f>
        <v>6</v>
      </c>
      <c r="Q1233" s="3">
        <f>IF(Sales[[#This Row],[Sales Month]]=MAX(Sales[Sales Month]),Sales[[#This Row],[Upsell $ Per Non-Paying User]]*Sales[[#This Row],[Non-Paying Users]],0)</f>
        <v>0</v>
      </c>
      <c r="R1233" s="3" t="str" cm="1">
        <f t="array" ref="R1233" xml:space="preserve"> _xlfn.IFS(Sales[[#This Row],[Current Upsell $]]=0," ",Sales[[#This Row],[Current Upsell $]]&gt;=400,"high",Sales[[#This Row],[Current Upsell $]]&gt;=100,"medium",Sales[[#This Row],[Current Upsell $]]&lt;100,"low")</f>
        <v xml:space="preserve"> </v>
      </c>
      <c r="S1233" s="3" t="str">
        <f xml:space="preserve"> IF(Sales[[#This Row],[Current Upsell $]]&gt;0,_xlfn.CONCAT(Sales[[#This Row],[Subscription Type]],"  ",Sales[[#This Row],[Upsell Priority]],"  ",TEXT(Sales[[#This Row],[Current Upsell $]],"$#"))," ")</f>
        <v xml:space="preserve"> </v>
      </c>
      <c r="T1233" s="3"/>
      <c r="U1233" s="1"/>
    </row>
    <row r="1234" spans="1:21" x14ac:dyDescent="0.3">
      <c r="A1234">
        <v>100120</v>
      </c>
      <c r="B1234" t="s">
        <v>1</v>
      </c>
      <c r="D1234" s="1"/>
      <c r="E1234" s="1"/>
      <c r="F1234" s="3">
        <v>16</v>
      </c>
      <c r="G1234" s="3">
        <v>24</v>
      </c>
      <c r="H1234" s="1">
        <v>44075</v>
      </c>
      <c r="I1234" s="1">
        <v>44378</v>
      </c>
      <c r="J1234">
        <v>10</v>
      </c>
      <c r="K1234">
        <v>0</v>
      </c>
      <c r="L1234" s="1">
        <v>44256</v>
      </c>
      <c r="M1234" s="3">
        <f>IF(Sales[[#This Row],[Sales Amount]] = 0, 0,N1234 / F1234)</f>
        <v>25</v>
      </c>
      <c r="N1234" s="3">
        <v>400</v>
      </c>
      <c r="O1234" s="3" t="str" cm="1">
        <f t="array" ref="O1234" xml:space="preserve"> _xlfn.SWITCH(Sales[[#This Row],[Subscription Type]],"Basic", "10",,"Premium","10","Business","25","Enterprise","27")</f>
        <v>27</v>
      </c>
      <c r="P1234" s="3">
        <f xml:space="preserve"> IF(Sales[[#This Row],[Number of Users]]-Sales[[#This Row],[Licenses Bought]] &gt; 0,Sales[[#This Row],[Number of Users]]-Sales[[#This Row],[Licenses Bought]],0)</f>
        <v>8</v>
      </c>
      <c r="Q1234" s="3">
        <f>IF(Sales[[#This Row],[Sales Month]]=MAX(Sales[Sales Month]),Sales[[#This Row],[Upsell $ Per Non-Paying User]]*Sales[[#This Row],[Non-Paying Users]],0)</f>
        <v>0</v>
      </c>
      <c r="R1234" s="3" t="str" cm="1">
        <f t="array" ref="R1234" xml:space="preserve"> _xlfn.IFS(Sales[[#This Row],[Current Upsell $]]=0," ",Sales[[#This Row],[Current Upsell $]]&gt;=400,"high",Sales[[#This Row],[Current Upsell $]]&gt;=100,"medium",Sales[[#This Row],[Current Upsell $]]&lt;100,"low")</f>
        <v xml:space="preserve"> </v>
      </c>
      <c r="S1234" s="3" t="str">
        <f xml:space="preserve"> IF(Sales[[#This Row],[Current Upsell $]]&gt;0,_xlfn.CONCAT(Sales[[#This Row],[Subscription Type]],"  ",Sales[[#This Row],[Upsell Priority]],"  ",TEXT(Sales[[#This Row],[Current Upsell $]],"$#"))," ")</f>
        <v xml:space="preserve"> </v>
      </c>
      <c r="T1234" s="3"/>
      <c r="U1234" s="1"/>
    </row>
    <row r="1235" spans="1:21" x14ac:dyDescent="0.3">
      <c r="A1235">
        <v>100120</v>
      </c>
      <c r="B1235" t="s">
        <v>1</v>
      </c>
      <c r="D1235" s="1"/>
      <c r="E1235" s="1"/>
      <c r="F1235" s="3">
        <v>16</v>
      </c>
      <c r="G1235" s="3">
        <v>21</v>
      </c>
      <c r="H1235" s="1">
        <v>44075</v>
      </c>
      <c r="I1235" s="1">
        <v>44378</v>
      </c>
      <c r="J1235">
        <v>10</v>
      </c>
      <c r="K1235">
        <v>0</v>
      </c>
      <c r="L1235" s="1">
        <v>44287</v>
      </c>
      <c r="M1235" s="3">
        <f>IF(Sales[[#This Row],[Sales Amount]] = 0, 0,N1235 / F1235)</f>
        <v>25</v>
      </c>
      <c r="N1235" s="3">
        <v>400</v>
      </c>
      <c r="O1235" s="3" t="str" cm="1">
        <f t="array" ref="O1235" xml:space="preserve"> _xlfn.SWITCH(Sales[[#This Row],[Subscription Type]],"Basic", "10",,"Premium","10","Business","25","Enterprise","27")</f>
        <v>27</v>
      </c>
      <c r="P1235" s="3">
        <f xml:space="preserve"> IF(Sales[[#This Row],[Number of Users]]-Sales[[#This Row],[Licenses Bought]] &gt; 0,Sales[[#This Row],[Number of Users]]-Sales[[#This Row],[Licenses Bought]],0)</f>
        <v>5</v>
      </c>
      <c r="Q1235" s="3">
        <f>IF(Sales[[#This Row],[Sales Month]]=MAX(Sales[Sales Month]),Sales[[#This Row],[Upsell $ Per Non-Paying User]]*Sales[[#This Row],[Non-Paying Users]],0)</f>
        <v>0</v>
      </c>
      <c r="R1235" s="3" t="str" cm="1">
        <f t="array" ref="R1235" xml:space="preserve"> _xlfn.IFS(Sales[[#This Row],[Current Upsell $]]=0," ",Sales[[#This Row],[Current Upsell $]]&gt;=400,"high",Sales[[#This Row],[Current Upsell $]]&gt;=100,"medium",Sales[[#This Row],[Current Upsell $]]&lt;100,"low")</f>
        <v xml:space="preserve"> </v>
      </c>
      <c r="S1235" s="3" t="str">
        <f xml:space="preserve"> IF(Sales[[#This Row],[Current Upsell $]]&gt;0,_xlfn.CONCAT(Sales[[#This Row],[Subscription Type]],"  ",Sales[[#This Row],[Upsell Priority]],"  ",TEXT(Sales[[#This Row],[Current Upsell $]],"$#"))," ")</f>
        <v xml:space="preserve"> </v>
      </c>
      <c r="T1235" s="3"/>
      <c r="U1235" s="1"/>
    </row>
    <row r="1236" spans="1:21" x14ac:dyDescent="0.3">
      <c r="A1236">
        <v>100120</v>
      </c>
      <c r="B1236" t="s">
        <v>1</v>
      </c>
      <c r="D1236" s="1"/>
      <c r="E1236" s="1"/>
      <c r="F1236" s="3">
        <v>16</v>
      </c>
      <c r="G1236" s="3">
        <v>22</v>
      </c>
      <c r="H1236" s="1">
        <v>44075</v>
      </c>
      <c r="I1236" s="1">
        <v>44378</v>
      </c>
      <c r="J1236">
        <v>10</v>
      </c>
      <c r="K1236">
        <v>0</v>
      </c>
      <c r="L1236" s="1">
        <v>44317</v>
      </c>
      <c r="M1236" s="3">
        <f>IF(Sales[[#This Row],[Sales Amount]] = 0, 0,N1236 / F1236)</f>
        <v>25</v>
      </c>
      <c r="N1236" s="3">
        <v>400</v>
      </c>
      <c r="O1236" s="3" t="str" cm="1">
        <f t="array" ref="O1236" xml:space="preserve"> _xlfn.SWITCH(Sales[[#This Row],[Subscription Type]],"Basic", "10",,"Premium","10","Business","25","Enterprise","27")</f>
        <v>27</v>
      </c>
      <c r="P1236" s="3">
        <f xml:space="preserve"> IF(Sales[[#This Row],[Number of Users]]-Sales[[#This Row],[Licenses Bought]] &gt; 0,Sales[[#This Row],[Number of Users]]-Sales[[#This Row],[Licenses Bought]],0)</f>
        <v>6</v>
      </c>
      <c r="Q1236" s="3">
        <f>IF(Sales[[#This Row],[Sales Month]]=MAX(Sales[Sales Month]),Sales[[#This Row],[Upsell $ Per Non-Paying User]]*Sales[[#This Row],[Non-Paying Users]],0)</f>
        <v>0</v>
      </c>
      <c r="R1236" s="3" t="str" cm="1">
        <f t="array" ref="R1236" xml:space="preserve"> _xlfn.IFS(Sales[[#This Row],[Current Upsell $]]=0," ",Sales[[#This Row],[Current Upsell $]]&gt;=400,"high",Sales[[#This Row],[Current Upsell $]]&gt;=100,"medium",Sales[[#This Row],[Current Upsell $]]&lt;100,"low")</f>
        <v xml:space="preserve"> </v>
      </c>
      <c r="S1236" s="3" t="str">
        <f xml:space="preserve"> IF(Sales[[#This Row],[Current Upsell $]]&gt;0,_xlfn.CONCAT(Sales[[#This Row],[Subscription Type]],"  ",Sales[[#This Row],[Upsell Priority]],"  ",TEXT(Sales[[#This Row],[Current Upsell $]],"$#"))," ")</f>
        <v xml:space="preserve"> </v>
      </c>
      <c r="T1236" s="3"/>
      <c r="U1236" s="1"/>
    </row>
    <row r="1237" spans="1:21" x14ac:dyDescent="0.3">
      <c r="A1237">
        <v>100120</v>
      </c>
      <c r="B1237" t="s">
        <v>1</v>
      </c>
      <c r="D1237" s="1"/>
      <c r="E1237" s="1"/>
      <c r="F1237" s="3">
        <v>16</v>
      </c>
      <c r="G1237" s="3">
        <v>21</v>
      </c>
      <c r="H1237" s="1">
        <v>44075</v>
      </c>
      <c r="I1237" s="1">
        <v>44378</v>
      </c>
      <c r="J1237">
        <v>10</v>
      </c>
      <c r="K1237">
        <v>0</v>
      </c>
      <c r="L1237" s="1">
        <v>44348</v>
      </c>
      <c r="M1237" s="3">
        <f>IF(Sales[[#This Row],[Sales Amount]] = 0, 0,N1237 / F1237)</f>
        <v>25</v>
      </c>
      <c r="N1237" s="3">
        <v>400</v>
      </c>
      <c r="O1237" s="3" t="str" cm="1">
        <f t="array" ref="O1237" xml:space="preserve"> _xlfn.SWITCH(Sales[[#This Row],[Subscription Type]],"Basic", "10",,"Premium","10","Business","25","Enterprise","27")</f>
        <v>27</v>
      </c>
      <c r="P1237" s="3">
        <f xml:space="preserve"> IF(Sales[[#This Row],[Number of Users]]-Sales[[#This Row],[Licenses Bought]] &gt; 0,Sales[[#This Row],[Number of Users]]-Sales[[#This Row],[Licenses Bought]],0)</f>
        <v>5</v>
      </c>
      <c r="Q1237" s="3">
        <f>IF(Sales[[#This Row],[Sales Month]]=MAX(Sales[Sales Month]),Sales[[#This Row],[Upsell $ Per Non-Paying User]]*Sales[[#This Row],[Non-Paying Users]],0)</f>
        <v>135</v>
      </c>
      <c r="R1237" s="3" t="str" cm="1">
        <f t="array" ref="R1237" xml:space="preserve"> _xlfn.IFS(Sales[[#This Row],[Current Upsell $]]=0," ",Sales[[#This Row],[Current Upsell $]]&gt;=400,"high",Sales[[#This Row],[Current Upsell $]]&gt;=100,"medium",Sales[[#This Row],[Current Upsell $]]&lt;100,"low")</f>
        <v>medium</v>
      </c>
      <c r="S1237" s="3" t="str">
        <f xml:space="preserve"> IF(Sales[[#This Row],[Current Upsell $]]&gt;0,_xlfn.CONCAT(Sales[[#This Row],[Subscription Type]],"  ",Sales[[#This Row],[Upsell Priority]],"  ",TEXT(Sales[[#This Row],[Current Upsell $]],"$#"))," ")</f>
        <v>Business  medium  $135</v>
      </c>
      <c r="T1237" s="3"/>
      <c r="U1237" s="1"/>
    </row>
    <row r="1238" spans="1:21" x14ac:dyDescent="0.3">
      <c r="A1238">
        <v>100121</v>
      </c>
      <c r="B1238" t="s">
        <v>3</v>
      </c>
      <c r="D1238" s="1"/>
      <c r="E1238" s="1"/>
      <c r="F1238" s="3">
        <v>0</v>
      </c>
      <c r="G1238" s="3">
        <v>21</v>
      </c>
      <c r="H1238" s="1">
        <v>44075</v>
      </c>
      <c r="I1238" s="1">
        <v>44378</v>
      </c>
      <c r="J1238">
        <v>10</v>
      </c>
      <c r="K1238">
        <v>0</v>
      </c>
      <c r="L1238" s="1">
        <v>44075</v>
      </c>
      <c r="M1238" s="3">
        <f>IF(Sales[[#This Row],[Sales Amount]] = 0, 0,N1238 / F1238)</f>
        <v>0</v>
      </c>
      <c r="N1238" s="3">
        <v>0</v>
      </c>
      <c r="O1238" s="3" t="str" cm="1">
        <f t="array" ref="O1238" xml:space="preserve"> _xlfn.SWITCH(Sales[[#This Row],[Subscription Type]],"Basic", "10",,"Premium","10","Business","25","Enterprise","27")</f>
        <v>10</v>
      </c>
      <c r="P1238" s="3">
        <f xml:space="preserve"> IF(Sales[[#This Row],[Number of Users]]-Sales[[#This Row],[Licenses Bought]] &gt; 0,Sales[[#This Row],[Number of Users]]-Sales[[#This Row],[Licenses Bought]],0)</f>
        <v>21</v>
      </c>
      <c r="Q1238" s="3">
        <f>IF(Sales[[#This Row],[Sales Month]]=MAX(Sales[Sales Month]),Sales[[#This Row],[Upsell $ Per Non-Paying User]]*Sales[[#This Row],[Non-Paying Users]],0)</f>
        <v>0</v>
      </c>
      <c r="R1238" s="3" t="str" cm="1">
        <f t="array" ref="R1238" xml:space="preserve"> _xlfn.IFS(Sales[[#This Row],[Current Upsell $]]=0," ",Sales[[#This Row],[Current Upsell $]]&gt;=400,"high",Sales[[#This Row],[Current Upsell $]]&gt;=100,"medium",Sales[[#This Row],[Current Upsell $]]&lt;100,"low")</f>
        <v xml:space="preserve"> </v>
      </c>
      <c r="S1238" s="3" t="str">
        <f xml:space="preserve"> IF(Sales[[#This Row],[Current Upsell $]]&gt;0,_xlfn.CONCAT(Sales[[#This Row],[Subscription Type]],"  ",Sales[[#This Row],[Upsell Priority]],"  ",TEXT(Sales[[#This Row],[Current Upsell $]],"$#"))," ")</f>
        <v xml:space="preserve"> </v>
      </c>
      <c r="T1238" s="3"/>
      <c r="U1238" s="1"/>
    </row>
    <row r="1239" spans="1:21" x14ac:dyDescent="0.3">
      <c r="A1239">
        <v>100121</v>
      </c>
      <c r="B1239" t="s">
        <v>1</v>
      </c>
      <c r="D1239" s="1"/>
      <c r="E1239" s="1"/>
      <c r="F1239" s="3">
        <v>13</v>
      </c>
      <c r="G1239" s="3">
        <v>17</v>
      </c>
      <c r="H1239" s="1">
        <v>44075</v>
      </c>
      <c r="I1239" s="1">
        <v>44378</v>
      </c>
      <c r="J1239">
        <v>10</v>
      </c>
      <c r="K1239">
        <v>0</v>
      </c>
      <c r="L1239" s="1">
        <v>44105</v>
      </c>
      <c r="M1239" s="3">
        <f>IF(Sales[[#This Row],[Sales Amount]] = 0, 0,N1239 / F1239)</f>
        <v>25</v>
      </c>
      <c r="N1239" s="3">
        <v>325</v>
      </c>
      <c r="O1239" s="3" t="str" cm="1">
        <f t="array" ref="O1239" xml:space="preserve"> _xlfn.SWITCH(Sales[[#This Row],[Subscription Type]],"Basic", "10",,"Premium","10","Business","25","Enterprise","27")</f>
        <v>27</v>
      </c>
      <c r="P1239" s="3">
        <f xml:space="preserve"> IF(Sales[[#This Row],[Number of Users]]-Sales[[#This Row],[Licenses Bought]] &gt; 0,Sales[[#This Row],[Number of Users]]-Sales[[#This Row],[Licenses Bought]],0)</f>
        <v>4</v>
      </c>
      <c r="Q1239" s="3">
        <f>IF(Sales[[#This Row],[Sales Month]]=MAX(Sales[Sales Month]),Sales[[#This Row],[Upsell $ Per Non-Paying User]]*Sales[[#This Row],[Non-Paying Users]],0)</f>
        <v>0</v>
      </c>
      <c r="R1239" s="3" t="str" cm="1">
        <f t="array" ref="R1239" xml:space="preserve"> _xlfn.IFS(Sales[[#This Row],[Current Upsell $]]=0," ",Sales[[#This Row],[Current Upsell $]]&gt;=400,"high",Sales[[#This Row],[Current Upsell $]]&gt;=100,"medium",Sales[[#This Row],[Current Upsell $]]&lt;100,"low")</f>
        <v xml:space="preserve"> </v>
      </c>
      <c r="S1239" s="3" t="str">
        <f xml:space="preserve"> IF(Sales[[#This Row],[Current Upsell $]]&gt;0,_xlfn.CONCAT(Sales[[#This Row],[Subscription Type]],"  ",Sales[[#This Row],[Upsell Priority]],"  ",TEXT(Sales[[#This Row],[Current Upsell $]],"$#"))," ")</f>
        <v xml:space="preserve"> </v>
      </c>
      <c r="T1239" s="3"/>
      <c r="U1239" s="1"/>
    </row>
    <row r="1240" spans="1:21" x14ac:dyDescent="0.3">
      <c r="A1240">
        <v>100121</v>
      </c>
      <c r="B1240" t="s">
        <v>1</v>
      </c>
      <c r="D1240" s="1"/>
      <c r="E1240" s="1"/>
      <c r="F1240" s="3">
        <v>9</v>
      </c>
      <c r="G1240" s="3">
        <v>18</v>
      </c>
      <c r="H1240" s="1">
        <v>44075</v>
      </c>
      <c r="I1240" s="1">
        <v>44378</v>
      </c>
      <c r="J1240">
        <v>10</v>
      </c>
      <c r="K1240">
        <v>0</v>
      </c>
      <c r="L1240" s="1">
        <v>44136</v>
      </c>
      <c r="M1240" s="3">
        <f>IF(Sales[[#This Row],[Sales Amount]] = 0, 0,N1240 / F1240)</f>
        <v>25</v>
      </c>
      <c r="N1240" s="3">
        <v>225</v>
      </c>
      <c r="O1240" s="3" t="str" cm="1">
        <f t="array" ref="O1240" xml:space="preserve"> _xlfn.SWITCH(Sales[[#This Row],[Subscription Type]],"Basic", "10",,"Premium","10","Business","25","Enterprise","27")</f>
        <v>27</v>
      </c>
      <c r="P1240" s="3">
        <f xml:space="preserve"> IF(Sales[[#This Row],[Number of Users]]-Sales[[#This Row],[Licenses Bought]] &gt; 0,Sales[[#This Row],[Number of Users]]-Sales[[#This Row],[Licenses Bought]],0)</f>
        <v>9</v>
      </c>
      <c r="Q1240" s="3">
        <f>IF(Sales[[#This Row],[Sales Month]]=MAX(Sales[Sales Month]),Sales[[#This Row],[Upsell $ Per Non-Paying User]]*Sales[[#This Row],[Non-Paying Users]],0)</f>
        <v>0</v>
      </c>
      <c r="R1240" s="3" t="str" cm="1">
        <f t="array" ref="R1240" xml:space="preserve"> _xlfn.IFS(Sales[[#This Row],[Current Upsell $]]=0," ",Sales[[#This Row],[Current Upsell $]]&gt;=400,"high",Sales[[#This Row],[Current Upsell $]]&gt;=100,"medium",Sales[[#This Row],[Current Upsell $]]&lt;100,"low")</f>
        <v xml:space="preserve"> </v>
      </c>
      <c r="S1240" s="3" t="str">
        <f xml:space="preserve"> IF(Sales[[#This Row],[Current Upsell $]]&gt;0,_xlfn.CONCAT(Sales[[#This Row],[Subscription Type]],"  ",Sales[[#This Row],[Upsell Priority]],"  ",TEXT(Sales[[#This Row],[Current Upsell $]],"$#"))," ")</f>
        <v xml:space="preserve"> </v>
      </c>
      <c r="T1240" s="3"/>
      <c r="U1240" s="1"/>
    </row>
    <row r="1241" spans="1:21" x14ac:dyDescent="0.3">
      <c r="A1241">
        <v>100121</v>
      </c>
      <c r="B1241" t="s">
        <v>1</v>
      </c>
      <c r="D1241" s="1"/>
      <c r="E1241" s="1"/>
      <c r="F1241" s="3">
        <v>16</v>
      </c>
      <c r="G1241" s="3">
        <v>19</v>
      </c>
      <c r="H1241" s="1">
        <v>44075</v>
      </c>
      <c r="I1241" s="1">
        <v>44378</v>
      </c>
      <c r="J1241">
        <v>10</v>
      </c>
      <c r="K1241">
        <v>0</v>
      </c>
      <c r="L1241" s="1">
        <v>44166</v>
      </c>
      <c r="M1241" s="3">
        <f>IF(Sales[[#This Row],[Sales Amount]] = 0, 0,N1241 / F1241)</f>
        <v>25</v>
      </c>
      <c r="N1241" s="3">
        <v>400</v>
      </c>
      <c r="O1241" s="3" t="str" cm="1">
        <f t="array" ref="O1241" xml:space="preserve"> _xlfn.SWITCH(Sales[[#This Row],[Subscription Type]],"Basic", "10",,"Premium","10","Business","25","Enterprise","27")</f>
        <v>27</v>
      </c>
      <c r="P1241" s="3">
        <f xml:space="preserve"> IF(Sales[[#This Row],[Number of Users]]-Sales[[#This Row],[Licenses Bought]] &gt; 0,Sales[[#This Row],[Number of Users]]-Sales[[#This Row],[Licenses Bought]],0)</f>
        <v>3</v>
      </c>
      <c r="Q1241" s="3">
        <f>IF(Sales[[#This Row],[Sales Month]]=MAX(Sales[Sales Month]),Sales[[#This Row],[Upsell $ Per Non-Paying User]]*Sales[[#This Row],[Non-Paying Users]],0)</f>
        <v>0</v>
      </c>
      <c r="R1241" s="3" t="str" cm="1">
        <f t="array" ref="R1241" xml:space="preserve"> _xlfn.IFS(Sales[[#This Row],[Current Upsell $]]=0," ",Sales[[#This Row],[Current Upsell $]]&gt;=400,"high",Sales[[#This Row],[Current Upsell $]]&gt;=100,"medium",Sales[[#This Row],[Current Upsell $]]&lt;100,"low")</f>
        <v xml:space="preserve"> </v>
      </c>
      <c r="S1241" s="3" t="str">
        <f xml:space="preserve"> IF(Sales[[#This Row],[Current Upsell $]]&gt;0,_xlfn.CONCAT(Sales[[#This Row],[Subscription Type]],"  ",Sales[[#This Row],[Upsell Priority]],"  ",TEXT(Sales[[#This Row],[Current Upsell $]],"$#"))," ")</f>
        <v xml:space="preserve"> </v>
      </c>
      <c r="T1241" s="3"/>
      <c r="U1241" s="1"/>
    </row>
    <row r="1242" spans="1:21" x14ac:dyDescent="0.3">
      <c r="A1242">
        <v>100121</v>
      </c>
      <c r="B1242" t="s">
        <v>1</v>
      </c>
      <c r="D1242" s="1"/>
      <c r="E1242" s="1"/>
      <c r="F1242" s="3">
        <v>16</v>
      </c>
      <c r="G1242" s="3">
        <v>19</v>
      </c>
      <c r="H1242" s="1">
        <v>44075</v>
      </c>
      <c r="I1242" s="1">
        <v>44378</v>
      </c>
      <c r="J1242">
        <v>10</v>
      </c>
      <c r="K1242">
        <v>0</v>
      </c>
      <c r="L1242" s="1">
        <v>44197</v>
      </c>
      <c r="M1242" s="3">
        <f>IF(Sales[[#This Row],[Sales Amount]] = 0, 0,N1242 / F1242)</f>
        <v>25</v>
      </c>
      <c r="N1242" s="3">
        <v>400</v>
      </c>
      <c r="O1242" s="3" t="str" cm="1">
        <f t="array" ref="O1242" xml:space="preserve"> _xlfn.SWITCH(Sales[[#This Row],[Subscription Type]],"Basic", "10",,"Premium","10","Business","25","Enterprise","27")</f>
        <v>27</v>
      </c>
      <c r="P1242" s="3">
        <f xml:space="preserve"> IF(Sales[[#This Row],[Number of Users]]-Sales[[#This Row],[Licenses Bought]] &gt; 0,Sales[[#This Row],[Number of Users]]-Sales[[#This Row],[Licenses Bought]],0)</f>
        <v>3</v>
      </c>
      <c r="Q1242" s="3">
        <f>IF(Sales[[#This Row],[Sales Month]]=MAX(Sales[Sales Month]),Sales[[#This Row],[Upsell $ Per Non-Paying User]]*Sales[[#This Row],[Non-Paying Users]],0)</f>
        <v>0</v>
      </c>
      <c r="R1242" s="3" t="str" cm="1">
        <f t="array" ref="R1242" xml:space="preserve"> _xlfn.IFS(Sales[[#This Row],[Current Upsell $]]=0," ",Sales[[#This Row],[Current Upsell $]]&gt;=400,"high",Sales[[#This Row],[Current Upsell $]]&gt;=100,"medium",Sales[[#This Row],[Current Upsell $]]&lt;100,"low")</f>
        <v xml:space="preserve"> </v>
      </c>
      <c r="S1242" s="3" t="str">
        <f xml:space="preserve"> IF(Sales[[#This Row],[Current Upsell $]]&gt;0,_xlfn.CONCAT(Sales[[#This Row],[Subscription Type]],"  ",Sales[[#This Row],[Upsell Priority]],"  ",TEXT(Sales[[#This Row],[Current Upsell $]],"$#"))," ")</f>
        <v xml:space="preserve"> </v>
      </c>
      <c r="T1242" s="3"/>
      <c r="U1242" s="1"/>
    </row>
    <row r="1243" spans="1:21" x14ac:dyDescent="0.3">
      <c r="A1243">
        <v>100121</v>
      </c>
      <c r="B1243" t="s">
        <v>1</v>
      </c>
      <c r="D1243" s="1"/>
      <c r="E1243" s="1"/>
      <c r="F1243" s="3">
        <v>16</v>
      </c>
      <c r="G1243" s="3">
        <v>20</v>
      </c>
      <c r="H1243" s="1">
        <v>44075</v>
      </c>
      <c r="I1243" s="1">
        <v>44378</v>
      </c>
      <c r="J1243">
        <v>10</v>
      </c>
      <c r="K1243">
        <v>0</v>
      </c>
      <c r="L1243" s="1">
        <v>44228</v>
      </c>
      <c r="M1243" s="3">
        <f>IF(Sales[[#This Row],[Sales Amount]] = 0, 0,N1243 / F1243)</f>
        <v>25</v>
      </c>
      <c r="N1243" s="3">
        <v>400</v>
      </c>
      <c r="O1243" s="3" t="str" cm="1">
        <f t="array" ref="O1243" xml:space="preserve"> _xlfn.SWITCH(Sales[[#This Row],[Subscription Type]],"Basic", "10",,"Premium","10","Business","25","Enterprise","27")</f>
        <v>27</v>
      </c>
      <c r="P1243" s="3">
        <f xml:space="preserve"> IF(Sales[[#This Row],[Number of Users]]-Sales[[#This Row],[Licenses Bought]] &gt; 0,Sales[[#This Row],[Number of Users]]-Sales[[#This Row],[Licenses Bought]],0)</f>
        <v>4</v>
      </c>
      <c r="Q1243" s="3">
        <f>IF(Sales[[#This Row],[Sales Month]]=MAX(Sales[Sales Month]),Sales[[#This Row],[Upsell $ Per Non-Paying User]]*Sales[[#This Row],[Non-Paying Users]],0)</f>
        <v>0</v>
      </c>
      <c r="R1243" s="3" t="str" cm="1">
        <f t="array" ref="R1243" xml:space="preserve"> _xlfn.IFS(Sales[[#This Row],[Current Upsell $]]=0," ",Sales[[#This Row],[Current Upsell $]]&gt;=400,"high",Sales[[#This Row],[Current Upsell $]]&gt;=100,"medium",Sales[[#This Row],[Current Upsell $]]&lt;100,"low")</f>
        <v xml:space="preserve"> </v>
      </c>
      <c r="S1243" s="3" t="str">
        <f xml:space="preserve"> IF(Sales[[#This Row],[Current Upsell $]]&gt;0,_xlfn.CONCAT(Sales[[#This Row],[Subscription Type]],"  ",Sales[[#This Row],[Upsell Priority]],"  ",TEXT(Sales[[#This Row],[Current Upsell $]],"$#"))," ")</f>
        <v xml:space="preserve"> </v>
      </c>
      <c r="T1243" s="3"/>
      <c r="U1243" s="1"/>
    </row>
    <row r="1244" spans="1:21" x14ac:dyDescent="0.3">
      <c r="A1244">
        <v>100121</v>
      </c>
      <c r="B1244" t="s">
        <v>1</v>
      </c>
      <c r="D1244" s="1"/>
      <c r="E1244" s="1"/>
      <c r="F1244" s="3">
        <v>16</v>
      </c>
      <c r="G1244" s="3">
        <v>20</v>
      </c>
      <c r="H1244" s="1">
        <v>44075</v>
      </c>
      <c r="I1244" s="1">
        <v>44378</v>
      </c>
      <c r="J1244">
        <v>10</v>
      </c>
      <c r="K1244">
        <v>0</v>
      </c>
      <c r="L1244" s="1">
        <v>44256</v>
      </c>
      <c r="M1244" s="3">
        <f>IF(Sales[[#This Row],[Sales Amount]] = 0, 0,N1244 / F1244)</f>
        <v>25</v>
      </c>
      <c r="N1244" s="3">
        <v>400</v>
      </c>
      <c r="O1244" s="3" t="str" cm="1">
        <f t="array" ref="O1244" xml:space="preserve"> _xlfn.SWITCH(Sales[[#This Row],[Subscription Type]],"Basic", "10",,"Premium","10","Business","25","Enterprise","27")</f>
        <v>27</v>
      </c>
      <c r="P1244" s="3">
        <f xml:space="preserve"> IF(Sales[[#This Row],[Number of Users]]-Sales[[#This Row],[Licenses Bought]] &gt; 0,Sales[[#This Row],[Number of Users]]-Sales[[#This Row],[Licenses Bought]],0)</f>
        <v>4</v>
      </c>
      <c r="Q1244" s="3">
        <f>IF(Sales[[#This Row],[Sales Month]]=MAX(Sales[Sales Month]),Sales[[#This Row],[Upsell $ Per Non-Paying User]]*Sales[[#This Row],[Non-Paying Users]],0)</f>
        <v>0</v>
      </c>
      <c r="R1244" s="3" t="str" cm="1">
        <f t="array" ref="R1244" xml:space="preserve"> _xlfn.IFS(Sales[[#This Row],[Current Upsell $]]=0," ",Sales[[#This Row],[Current Upsell $]]&gt;=400,"high",Sales[[#This Row],[Current Upsell $]]&gt;=100,"medium",Sales[[#This Row],[Current Upsell $]]&lt;100,"low")</f>
        <v xml:space="preserve"> </v>
      </c>
      <c r="S1244" s="3" t="str">
        <f xml:space="preserve"> IF(Sales[[#This Row],[Current Upsell $]]&gt;0,_xlfn.CONCAT(Sales[[#This Row],[Subscription Type]],"  ",Sales[[#This Row],[Upsell Priority]],"  ",TEXT(Sales[[#This Row],[Current Upsell $]],"$#"))," ")</f>
        <v xml:space="preserve"> </v>
      </c>
      <c r="T1244" s="3"/>
      <c r="U1244" s="1"/>
    </row>
    <row r="1245" spans="1:21" x14ac:dyDescent="0.3">
      <c r="A1245">
        <v>100121</v>
      </c>
      <c r="B1245" t="s">
        <v>1</v>
      </c>
      <c r="D1245" s="1"/>
      <c r="E1245" s="1"/>
      <c r="F1245" s="3">
        <v>16</v>
      </c>
      <c r="G1245" s="3">
        <v>13</v>
      </c>
      <c r="H1245" s="1">
        <v>44075</v>
      </c>
      <c r="I1245" s="1">
        <v>44378</v>
      </c>
      <c r="J1245">
        <v>10</v>
      </c>
      <c r="K1245">
        <v>0</v>
      </c>
      <c r="L1245" s="1">
        <v>44287</v>
      </c>
      <c r="M1245" s="3">
        <f>IF(Sales[[#This Row],[Sales Amount]] = 0, 0,N1245 / F1245)</f>
        <v>25</v>
      </c>
      <c r="N1245" s="3">
        <v>400</v>
      </c>
      <c r="O1245" s="3" t="str" cm="1">
        <f t="array" ref="O1245" xml:space="preserve"> _xlfn.SWITCH(Sales[[#This Row],[Subscription Type]],"Basic", "10",,"Premium","10","Business","25","Enterprise","27")</f>
        <v>27</v>
      </c>
      <c r="P1245" s="3">
        <f xml:space="preserve"> IF(Sales[[#This Row],[Number of Users]]-Sales[[#This Row],[Licenses Bought]] &gt; 0,Sales[[#This Row],[Number of Users]]-Sales[[#This Row],[Licenses Bought]],0)</f>
        <v>0</v>
      </c>
      <c r="Q1245" s="3">
        <f>IF(Sales[[#This Row],[Sales Month]]=MAX(Sales[Sales Month]),Sales[[#This Row],[Upsell $ Per Non-Paying User]]*Sales[[#This Row],[Non-Paying Users]],0)</f>
        <v>0</v>
      </c>
      <c r="R1245" s="3" t="str" cm="1">
        <f t="array" ref="R1245" xml:space="preserve"> _xlfn.IFS(Sales[[#This Row],[Current Upsell $]]=0," ",Sales[[#This Row],[Current Upsell $]]&gt;=400,"high",Sales[[#This Row],[Current Upsell $]]&gt;=100,"medium",Sales[[#This Row],[Current Upsell $]]&lt;100,"low")</f>
        <v xml:space="preserve"> </v>
      </c>
      <c r="S1245" s="3" t="str">
        <f xml:space="preserve"> IF(Sales[[#This Row],[Current Upsell $]]&gt;0,_xlfn.CONCAT(Sales[[#This Row],[Subscription Type]],"  ",Sales[[#This Row],[Upsell Priority]],"  ",TEXT(Sales[[#This Row],[Current Upsell $]],"$#"))," ")</f>
        <v xml:space="preserve"> </v>
      </c>
      <c r="T1245" s="3"/>
      <c r="U1245" s="1"/>
    </row>
    <row r="1246" spans="1:21" x14ac:dyDescent="0.3">
      <c r="A1246">
        <v>100121</v>
      </c>
      <c r="B1246" t="s">
        <v>1</v>
      </c>
      <c r="D1246" s="1"/>
      <c r="E1246" s="1"/>
      <c r="F1246" s="3">
        <v>16</v>
      </c>
      <c r="G1246" s="3">
        <v>27</v>
      </c>
      <c r="H1246" s="1">
        <v>44075</v>
      </c>
      <c r="I1246" s="1">
        <v>44378</v>
      </c>
      <c r="J1246">
        <v>10</v>
      </c>
      <c r="K1246">
        <v>0</v>
      </c>
      <c r="L1246" s="1">
        <v>44317</v>
      </c>
      <c r="M1246" s="3">
        <f>IF(Sales[[#This Row],[Sales Amount]] = 0, 0,N1246 / F1246)</f>
        <v>25</v>
      </c>
      <c r="N1246" s="3">
        <v>400</v>
      </c>
      <c r="O1246" s="3" t="str" cm="1">
        <f t="array" ref="O1246" xml:space="preserve"> _xlfn.SWITCH(Sales[[#This Row],[Subscription Type]],"Basic", "10",,"Premium","10","Business","25","Enterprise","27")</f>
        <v>27</v>
      </c>
      <c r="P1246" s="3">
        <f xml:space="preserve"> IF(Sales[[#This Row],[Number of Users]]-Sales[[#This Row],[Licenses Bought]] &gt; 0,Sales[[#This Row],[Number of Users]]-Sales[[#This Row],[Licenses Bought]],0)</f>
        <v>11</v>
      </c>
      <c r="Q1246" s="3">
        <f>IF(Sales[[#This Row],[Sales Month]]=MAX(Sales[Sales Month]),Sales[[#This Row],[Upsell $ Per Non-Paying User]]*Sales[[#This Row],[Non-Paying Users]],0)</f>
        <v>0</v>
      </c>
      <c r="R1246" s="3" t="str" cm="1">
        <f t="array" ref="R1246" xml:space="preserve"> _xlfn.IFS(Sales[[#This Row],[Current Upsell $]]=0," ",Sales[[#This Row],[Current Upsell $]]&gt;=400,"high",Sales[[#This Row],[Current Upsell $]]&gt;=100,"medium",Sales[[#This Row],[Current Upsell $]]&lt;100,"low")</f>
        <v xml:space="preserve"> </v>
      </c>
      <c r="S1246" s="3" t="str">
        <f xml:space="preserve"> IF(Sales[[#This Row],[Current Upsell $]]&gt;0,_xlfn.CONCAT(Sales[[#This Row],[Subscription Type]],"  ",Sales[[#This Row],[Upsell Priority]],"  ",TEXT(Sales[[#This Row],[Current Upsell $]],"$#"))," ")</f>
        <v xml:space="preserve"> </v>
      </c>
      <c r="T1246" s="3"/>
      <c r="U1246" s="1"/>
    </row>
    <row r="1247" spans="1:21" x14ac:dyDescent="0.3">
      <c r="A1247">
        <v>100121</v>
      </c>
      <c r="B1247" t="s">
        <v>1</v>
      </c>
      <c r="D1247" s="1"/>
      <c r="E1247" s="1"/>
      <c r="F1247" s="3">
        <v>16</v>
      </c>
      <c r="G1247" s="3">
        <v>21</v>
      </c>
      <c r="H1247" s="1">
        <v>44075</v>
      </c>
      <c r="I1247" s="1">
        <v>44378</v>
      </c>
      <c r="J1247">
        <v>10</v>
      </c>
      <c r="K1247">
        <v>0</v>
      </c>
      <c r="L1247" s="1">
        <v>44348</v>
      </c>
      <c r="M1247" s="3">
        <f>IF(Sales[[#This Row],[Sales Amount]] = 0, 0,N1247 / F1247)</f>
        <v>25</v>
      </c>
      <c r="N1247" s="3">
        <v>400</v>
      </c>
      <c r="O1247" s="3" t="str" cm="1">
        <f t="array" ref="O1247" xml:space="preserve"> _xlfn.SWITCH(Sales[[#This Row],[Subscription Type]],"Basic", "10",,"Premium","10","Business","25","Enterprise","27")</f>
        <v>27</v>
      </c>
      <c r="P1247" s="3">
        <f xml:space="preserve"> IF(Sales[[#This Row],[Number of Users]]-Sales[[#This Row],[Licenses Bought]] &gt; 0,Sales[[#This Row],[Number of Users]]-Sales[[#This Row],[Licenses Bought]],0)</f>
        <v>5</v>
      </c>
      <c r="Q1247" s="3">
        <f>IF(Sales[[#This Row],[Sales Month]]=MAX(Sales[Sales Month]),Sales[[#This Row],[Upsell $ Per Non-Paying User]]*Sales[[#This Row],[Non-Paying Users]],0)</f>
        <v>135</v>
      </c>
      <c r="R1247" s="3" t="str" cm="1">
        <f t="array" ref="R1247" xml:space="preserve"> _xlfn.IFS(Sales[[#This Row],[Current Upsell $]]=0," ",Sales[[#This Row],[Current Upsell $]]&gt;=400,"high",Sales[[#This Row],[Current Upsell $]]&gt;=100,"medium",Sales[[#This Row],[Current Upsell $]]&lt;100,"low")</f>
        <v>medium</v>
      </c>
      <c r="S1247" s="3" t="str">
        <f xml:space="preserve"> IF(Sales[[#This Row],[Current Upsell $]]&gt;0,_xlfn.CONCAT(Sales[[#This Row],[Subscription Type]],"  ",Sales[[#This Row],[Upsell Priority]],"  ",TEXT(Sales[[#This Row],[Current Upsell $]],"$#"))," ")</f>
        <v>Business  medium  $135</v>
      </c>
      <c r="T1247" s="3"/>
      <c r="U1247" s="1"/>
    </row>
    <row r="1248" spans="1:21" x14ac:dyDescent="0.3">
      <c r="A1248">
        <v>100122</v>
      </c>
      <c r="B1248" t="s">
        <v>3</v>
      </c>
      <c r="D1248" s="1"/>
      <c r="E1248" s="1"/>
      <c r="F1248" s="3">
        <v>0</v>
      </c>
      <c r="G1248" s="3">
        <v>16</v>
      </c>
      <c r="H1248" s="1">
        <v>44075</v>
      </c>
      <c r="I1248" s="1">
        <v>44378</v>
      </c>
      <c r="J1248">
        <v>10</v>
      </c>
      <c r="K1248">
        <v>0</v>
      </c>
      <c r="L1248" s="1">
        <v>44075</v>
      </c>
      <c r="M1248" s="3">
        <f>IF(Sales[[#This Row],[Sales Amount]] = 0, 0,N1248 / F1248)</f>
        <v>0</v>
      </c>
      <c r="N1248" s="3">
        <v>0</v>
      </c>
      <c r="O1248" s="3" t="str" cm="1">
        <f t="array" ref="O1248" xml:space="preserve"> _xlfn.SWITCH(Sales[[#This Row],[Subscription Type]],"Basic", "10",,"Premium","10","Business","25","Enterprise","27")</f>
        <v>10</v>
      </c>
      <c r="P1248" s="3">
        <f xml:space="preserve"> IF(Sales[[#This Row],[Number of Users]]-Sales[[#This Row],[Licenses Bought]] &gt; 0,Sales[[#This Row],[Number of Users]]-Sales[[#This Row],[Licenses Bought]],0)</f>
        <v>16</v>
      </c>
      <c r="Q1248" s="3">
        <f>IF(Sales[[#This Row],[Sales Month]]=MAX(Sales[Sales Month]),Sales[[#This Row],[Upsell $ Per Non-Paying User]]*Sales[[#This Row],[Non-Paying Users]],0)</f>
        <v>0</v>
      </c>
      <c r="R1248" s="3" t="str" cm="1">
        <f t="array" ref="R1248" xml:space="preserve"> _xlfn.IFS(Sales[[#This Row],[Current Upsell $]]=0," ",Sales[[#This Row],[Current Upsell $]]&gt;=400,"high",Sales[[#This Row],[Current Upsell $]]&gt;=100,"medium",Sales[[#This Row],[Current Upsell $]]&lt;100,"low")</f>
        <v xml:space="preserve"> </v>
      </c>
      <c r="S1248" s="3" t="str">
        <f xml:space="preserve"> IF(Sales[[#This Row],[Current Upsell $]]&gt;0,_xlfn.CONCAT(Sales[[#This Row],[Subscription Type]],"  ",Sales[[#This Row],[Upsell Priority]],"  ",TEXT(Sales[[#This Row],[Current Upsell $]],"$#"))," ")</f>
        <v xml:space="preserve"> </v>
      </c>
      <c r="T1248" s="3"/>
      <c r="U1248" s="1"/>
    </row>
    <row r="1249" spans="1:21" x14ac:dyDescent="0.3">
      <c r="A1249">
        <v>100122</v>
      </c>
      <c r="B1249" t="s">
        <v>0</v>
      </c>
      <c r="D1249" s="1"/>
      <c r="E1249" s="1"/>
      <c r="F1249" s="3">
        <v>6</v>
      </c>
      <c r="G1249" s="3">
        <v>18</v>
      </c>
      <c r="H1249" s="1">
        <v>44075</v>
      </c>
      <c r="I1249" s="1">
        <v>44378</v>
      </c>
      <c r="J1249">
        <v>10</v>
      </c>
      <c r="K1249">
        <v>0</v>
      </c>
      <c r="L1249" s="1">
        <v>44105</v>
      </c>
      <c r="M1249" s="3">
        <f>IF(Sales[[#This Row],[Sales Amount]] = 0, 0,N1249 / F1249)</f>
        <v>10</v>
      </c>
      <c r="N1249" s="3">
        <v>60</v>
      </c>
      <c r="O1249" s="3" t="str" cm="1">
        <f t="array" ref="O1249" xml:space="preserve"> _xlfn.SWITCH(Sales[[#This Row],[Subscription Type]],"Basic", "10",,"Premium","10","Business","25","Enterprise","27")</f>
        <v>27</v>
      </c>
      <c r="P1249" s="3">
        <f xml:space="preserve"> IF(Sales[[#This Row],[Number of Users]]-Sales[[#This Row],[Licenses Bought]] &gt; 0,Sales[[#This Row],[Number of Users]]-Sales[[#This Row],[Licenses Bought]],0)</f>
        <v>12</v>
      </c>
      <c r="Q1249" s="3">
        <f>IF(Sales[[#This Row],[Sales Month]]=MAX(Sales[Sales Month]),Sales[[#This Row],[Upsell $ Per Non-Paying User]]*Sales[[#This Row],[Non-Paying Users]],0)</f>
        <v>0</v>
      </c>
      <c r="R1249" s="3" t="str" cm="1">
        <f t="array" ref="R1249" xml:space="preserve"> _xlfn.IFS(Sales[[#This Row],[Current Upsell $]]=0," ",Sales[[#This Row],[Current Upsell $]]&gt;=400,"high",Sales[[#This Row],[Current Upsell $]]&gt;=100,"medium",Sales[[#This Row],[Current Upsell $]]&lt;100,"low")</f>
        <v xml:space="preserve"> </v>
      </c>
      <c r="S1249" s="3" t="str">
        <f xml:space="preserve"> IF(Sales[[#This Row],[Current Upsell $]]&gt;0,_xlfn.CONCAT(Sales[[#This Row],[Subscription Type]],"  ",Sales[[#This Row],[Upsell Priority]],"  ",TEXT(Sales[[#This Row],[Current Upsell $]],"$#"))," ")</f>
        <v xml:space="preserve"> </v>
      </c>
      <c r="T1249" s="3"/>
      <c r="U1249" s="1"/>
    </row>
    <row r="1250" spans="1:21" x14ac:dyDescent="0.3">
      <c r="A1250">
        <v>100122</v>
      </c>
      <c r="B1250" t="s">
        <v>0</v>
      </c>
      <c r="D1250" s="1"/>
      <c r="E1250" s="1"/>
      <c r="F1250" s="3">
        <v>13</v>
      </c>
      <c r="G1250" s="3">
        <v>19</v>
      </c>
      <c r="H1250" s="1">
        <v>44075</v>
      </c>
      <c r="I1250" s="1">
        <v>44378</v>
      </c>
      <c r="J1250">
        <v>10</v>
      </c>
      <c r="K1250">
        <v>0</v>
      </c>
      <c r="L1250" s="1">
        <v>44136</v>
      </c>
      <c r="M1250" s="3">
        <f>IF(Sales[[#This Row],[Sales Amount]] = 0, 0,N1250 / F1250)</f>
        <v>10</v>
      </c>
      <c r="N1250" s="3">
        <v>130</v>
      </c>
      <c r="O1250" s="3" t="str" cm="1">
        <f t="array" ref="O1250" xml:space="preserve"> _xlfn.SWITCH(Sales[[#This Row],[Subscription Type]],"Basic", "10",,"Premium","10","Business","25","Enterprise","27")</f>
        <v>27</v>
      </c>
      <c r="P1250" s="3">
        <f xml:space="preserve"> IF(Sales[[#This Row],[Number of Users]]-Sales[[#This Row],[Licenses Bought]] &gt; 0,Sales[[#This Row],[Number of Users]]-Sales[[#This Row],[Licenses Bought]],0)</f>
        <v>6</v>
      </c>
      <c r="Q1250" s="3">
        <f>IF(Sales[[#This Row],[Sales Month]]=MAX(Sales[Sales Month]),Sales[[#This Row],[Upsell $ Per Non-Paying User]]*Sales[[#This Row],[Non-Paying Users]],0)</f>
        <v>0</v>
      </c>
      <c r="R1250" s="3" t="str" cm="1">
        <f t="array" ref="R1250" xml:space="preserve"> _xlfn.IFS(Sales[[#This Row],[Current Upsell $]]=0," ",Sales[[#This Row],[Current Upsell $]]&gt;=400,"high",Sales[[#This Row],[Current Upsell $]]&gt;=100,"medium",Sales[[#This Row],[Current Upsell $]]&lt;100,"low")</f>
        <v xml:space="preserve"> </v>
      </c>
      <c r="S1250" s="3" t="str">
        <f xml:space="preserve"> IF(Sales[[#This Row],[Current Upsell $]]&gt;0,_xlfn.CONCAT(Sales[[#This Row],[Subscription Type]],"  ",Sales[[#This Row],[Upsell Priority]],"  ",TEXT(Sales[[#This Row],[Current Upsell $]],"$#"))," ")</f>
        <v xml:space="preserve"> </v>
      </c>
      <c r="T1250" s="3"/>
      <c r="U1250" s="1"/>
    </row>
    <row r="1251" spans="1:21" x14ac:dyDescent="0.3">
      <c r="A1251">
        <v>100122</v>
      </c>
      <c r="B1251" t="s">
        <v>0</v>
      </c>
      <c r="D1251" s="1"/>
      <c r="E1251" s="1"/>
      <c r="F1251" s="3">
        <v>14</v>
      </c>
      <c r="G1251" s="3">
        <v>17</v>
      </c>
      <c r="H1251" s="1">
        <v>44075</v>
      </c>
      <c r="I1251" s="1">
        <v>44378</v>
      </c>
      <c r="J1251">
        <v>10</v>
      </c>
      <c r="K1251">
        <v>0</v>
      </c>
      <c r="L1251" s="1">
        <v>44166</v>
      </c>
      <c r="M1251" s="3">
        <f>IF(Sales[[#This Row],[Sales Amount]] = 0, 0,N1251 / F1251)</f>
        <v>10</v>
      </c>
      <c r="N1251" s="3">
        <v>140</v>
      </c>
      <c r="O1251" s="3" t="str" cm="1">
        <f t="array" ref="O1251" xml:space="preserve"> _xlfn.SWITCH(Sales[[#This Row],[Subscription Type]],"Basic", "10",,"Premium","10","Business","25","Enterprise","27")</f>
        <v>27</v>
      </c>
      <c r="P1251" s="3">
        <f xml:space="preserve"> IF(Sales[[#This Row],[Number of Users]]-Sales[[#This Row],[Licenses Bought]] &gt; 0,Sales[[#This Row],[Number of Users]]-Sales[[#This Row],[Licenses Bought]],0)</f>
        <v>3</v>
      </c>
      <c r="Q1251" s="3">
        <f>IF(Sales[[#This Row],[Sales Month]]=MAX(Sales[Sales Month]),Sales[[#This Row],[Upsell $ Per Non-Paying User]]*Sales[[#This Row],[Non-Paying Users]],0)</f>
        <v>0</v>
      </c>
      <c r="R1251" s="3" t="str" cm="1">
        <f t="array" ref="R1251" xml:space="preserve"> _xlfn.IFS(Sales[[#This Row],[Current Upsell $]]=0," ",Sales[[#This Row],[Current Upsell $]]&gt;=400,"high",Sales[[#This Row],[Current Upsell $]]&gt;=100,"medium",Sales[[#This Row],[Current Upsell $]]&lt;100,"low")</f>
        <v xml:space="preserve"> </v>
      </c>
      <c r="S1251" s="3" t="str">
        <f xml:space="preserve"> IF(Sales[[#This Row],[Current Upsell $]]&gt;0,_xlfn.CONCAT(Sales[[#This Row],[Subscription Type]],"  ",Sales[[#This Row],[Upsell Priority]],"  ",TEXT(Sales[[#This Row],[Current Upsell $]],"$#"))," ")</f>
        <v xml:space="preserve"> </v>
      </c>
      <c r="T1251" s="3"/>
      <c r="U1251" s="1"/>
    </row>
    <row r="1252" spans="1:21" x14ac:dyDescent="0.3">
      <c r="A1252">
        <v>100122</v>
      </c>
      <c r="B1252" t="s">
        <v>0</v>
      </c>
      <c r="D1252" s="1"/>
      <c r="E1252" s="1"/>
      <c r="F1252" s="3">
        <v>14</v>
      </c>
      <c r="G1252" s="3">
        <v>18</v>
      </c>
      <c r="H1252" s="1">
        <v>44075</v>
      </c>
      <c r="I1252" s="1">
        <v>44378</v>
      </c>
      <c r="J1252">
        <v>10</v>
      </c>
      <c r="K1252">
        <v>0</v>
      </c>
      <c r="L1252" s="1">
        <v>44197</v>
      </c>
      <c r="M1252" s="3">
        <f>IF(Sales[[#This Row],[Sales Amount]] = 0, 0,N1252 / F1252)</f>
        <v>10</v>
      </c>
      <c r="N1252" s="3">
        <v>140</v>
      </c>
      <c r="O1252" s="3" t="str" cm="1">
        <f t="array" ref="O1252" xml:space="preserve"> _xlfn.SWITCH(Sales[[#This Row],[Subscription Type]],"Basic", "10",,"Premium","10","Business","25","Enterprise","27")</f>
        <v>27</v>
      </c>
      <c r="P1252" s="3">
        <f xml:space="preserve"> IF(Sales[[#This Row],[Number of Users]]-Sales[[#This Row],[Licenses Bought]] &gt; 0,Sales[[#This Row],[Number of Users]]-Sales[[#This Row],[Licenses Bought]],0)</f>
        <v>4</v>
      </c>
      <c r="Q1252" s="3">
        <f>IF(Sales[[#This Row],[Sales Month]]=MAX(Sales[Sales Month]),Sales[[#This Row],[Upsell $ Per Non-Paying User]]*Sales[[#This Row],[Non-Paying Users]],0)</f>
        <v>0</v>
      </c>
      <c r="R1252" s="3" t="str" cm="1">
        <f t="array" ref="R1252" xml:space="preserve"> _xlfn.IFS(Sales[[#This Row],[Current Upsell $]]=0," ",Sales[[#This Row],[Current Upsell $]]&gt;=400,"high",Sales[[#This Row],[Current Upsell $]]&gt;=100,"medium",Sales[[#This Row],[Current Upsell $]]&lt;100,"low")</f>
        <v xml:space="preserve"> </v>
      </c>
      <c r="S1252" s="3" t="str">
        <f xml:space="preserve"> IF(Sales[[#This Row],[Current Upsell $]]&gt;0,_xlfn.CONCAT(Sales[[#This Row],[Subscription Type]],"  ",Sales[[#This Row],[Upsell Priority]],"  ",TEXT(Sales[[#This Row],[Current Upsell $]],"$#"))," ")</f>
        <v xml:space="preserve"> </v>
      </c>
      <c r="T1252" s="3"/>
      <c r="U1252" s="1"/>
    </row>
    <row r="1253" spans="1:21" x14ac:dyDescent="0.3">
      <c r="A1253">
        <v>100122</v>
      </c>
      <c r="B1253" t="s">
        <v>0</v>
      </c>
      <c r="D1253" s="1"/>
      <c r="E1253" s="1"/>
      <c r="F1253" s="3">
        <v>14</v>
      </c>
      <c r="G1253" s="3">
        <v>17</v>
      </c>
      <c r="H1253" s="1">
        <v>44075</v>
      </c>
      <c r="I1253" s="1">
        <v>44378</v>
      </c>
      <c r="J1253">
        <v>10</v>
      </c>
      <c r="K1253">
        <v>0</v>
      </c>
      <c r="L1253" s="1">
        <v>44228</v>
      </c>
      <c r="M1253" s="3">
        <f>IF(Sales[[#This Row],[Sales Amount]] = 0, 0,N1253 / F1253)</f>
        <v>10</v>
      </c>
      <c r="N1253" s="3">
        <v>140</v>
      </c>
      <c r="O1253" s="3" t="str" cm="1">
        <f t="array" ref="O1253" xml:space="preserve"> _xlfn.SWITCH(Sales[[#This Row],[Subscription Type]],"Basic", "10",,"Premium","10","Business","25","Enterprise","27")</f>
        <v>27</v>
      </c>
      <c r="P1253" s="3">
        <f xml:space="preserve"> IF(Sales[[#This Row],[Number of Users]]-Sales[[#This Row],[Licenses Bought]] &gt; 0,Sales[[#This Row],[Number of Users]]-Sales[[#This Row],[Licenses Bought]],0)</f>
        <v>3</v>
      </c>
      <c r="Q1253" s="3">
        <f>IF(Sales[[#This Row],[Sales Month]]=MAX(Sales[Sales Month]),Sales[[#This Row],[Upsell $ Per Non-Paying User]]*Sales[[#This Row],[Non-Paying Users]],0)</f>
        <v>0</v>
      </c>
      <c r="R1253" s="3" t="str" cm="1">
        <f t="array" ref="R1253" xml:space="preserve"> _xlfn.IFS(Sales[[#This Row],[Current Upsell $]]=0," ",Sales[[#This Row],[Current Upsell $]]&gt;=400,"high",Sales[[#This Row],[Current Upsell $]]&gt;=100,"medium",Sales[[#This Row],[Current Upsell $]]&lt;100,"low")</f>
        <v xml:space="preserve"> </v>
      </c>
      <c r="S1253" s="3" t="str">
        <f xml:space="preserve"> IF(Sales[[#This Row],[Current Upsell $]]&gt;0,_xlfn.CONCAT(Sales[[#This Row],[Subscription Type]],"  ",Sales[[#This Row],[Upsell Priority]],"  ",TEXT(Sales[[#This Row],[Current Upsell $]],"$#"))," ")</f>
        <v xml:space="preserve"> </v>
      </c>
      <c r="T1253" s="3"/>
      <c r="U1253" s="1"/>
    </row>
    <row r="1254" spans="1:21" x14ac:dyDescent="0.3">
      <c r="A1254">
        <v>100122</v>
      </c>
      <c r="B1254" t="s">
        <v>0</v>
      </c>
      <c r="D1254" s="1"/>
      <c r="E1254" s="1"/>
      <c r="F1254" s="3">
        <v>14</v>
      </c>
      <c r="G1254" s="3">
        <v>16</v>
      </c>
      <c r="H1254" s="1">
        <v>44075</v>
      </c>
      <c r="I1254" s="1">
        <v>44378</v>
      </c>
      <c r="J1254">
        <v>10</v>
      </c>
      <c r="K1254">
        <v>0</v>
      </c>
      <c r="L1254" s="1">
        <v>44256</v>
      </c>
      <c r="M1254" s="3">
        <f>IF(Sales[[#This Row],[Sales Amount]] = 0, 0,N1254 / F1254)</f>
        <v>10</v>
      </c>
      <c r="N1254" s="3">
        <v>140</v>
      </c>
      <c r="O1254" s="3" t="str" cm="1">
        <f t="array" ref="O1254" xml:space="preserve"> _xlfn.SWITCH(Sales[[#This Row],[Subscription Type]],"Basic", "10",,"Premium","10","Business","25","Enterprise","27")</f>
        <v>27</v>
      </c>
      <c r="P1254" s="3">
        <f xml:space="preserve"> IF(Sales[[#This Row],[Number of Users]]-Sales[[#This Row],[Licenses Bought]] &gt; 0,Sales[[#This Row],[Number of Users]]-Sales[[#This Row],[Licenses Bought]],0)</f>
        <v>2</v>
      </c>
      <c r="Q1254" s="3">
        <f>IF(Sales[[#This Row],[Sales Month]]=MAX(Sales[Sales Month]),Sales[[#This Row],[Upsell $ Per Non-Paying User]]*Sales[[#This Row],[Non-Paying Users]],0)</f>
        <v>0</v>
      </c>
      <c r="R1254" s="3" t="str" cm="1">
        <f t="array" ref="R1254" xml:space="preserve"> _xlfn.IFS(Sales[[#This Row],[Current Upsell $]]=0," ",Sales[[#This Row],[Current Upsell $]]&gt;=400,"high",Sales[[#This Row],[Current Upsell $]]&gt;=100,"medium",Sales[[#This Row],[Current Upsell $]]&lt;100,"low")</f>
        <v xml:space="preserve"> </v>
      </c>
      <c r="S1254" s="3" t="str">
        <f xml:space="preserve"> IF(Sales[[#This Row],[Current Upsell $]]&gt;0,_xlfn.CONCAT(Sales[[#This Row],[Subscription Type]],"  ",Sales[[#This Row],[Upsell Priority]],"  ",TEXT(Sales[[#This Row],[Current Upsell $]],"$#"))," ")</f>
        <v xml:space="preserve"> </v>
      </c>
      <c r="T1254" s="3"/>
      <c r="U1254" s="1"/>
    </row>
    <row r="1255" spans="1:21" x14ac:dyDescent="0.3">
      <c r="A1255">
        <v>100122</v>
      </c>
      <c r="B1255" t="s">
        <v>0</v>
      </c>
      <c r="D1255" s="1"/>
      <c r="E1255" s="1"/>
      <c r="F1255" s="3">
        <v>14</v>
      </c>
      <c r="G1255" s="3">
        <v>17</v>
      </c>
      <c r="H1255" s="1">
        <v>44075</v>
      </c>
      <c r="I1255" s="1">
        <v>44378</v>
      </c>
      <c r="J1255">
        <v>10</v>
      </c>
      <c r="K1255">
        <v>0</v>
      </c>
      <c r="L1255" s="1">
        <v>44287</v>
      </c>
      <c r="M1255" s="3">
        <f>IF(Sales[[#This Row],[Sales Amount]] = 0, 0,N1255 / F1255)</f>
        <v>10</v>
      </c>
      <c r="N1255" s="3">
        <v>140</v>
      </c>
      <c r="O1255" s="3" t="str" cm="1">
        <f t="array" ref="O1255" xml:space="preserve"> _xlfn.SWITCH(Sales[[#This Row],[Subscription Type]],"Basic", "10",,"Premium","10","Business","25","Enterprise","27")</f>
        <v>27</v>
      </c>
      <c r="P1255" s="3">
        <f xml:space="preserve"> IF(Sales[[#This Row],[Number of Users]]-Sales[[#This Row],[Licenses Bought]] &gt; 0,Sales[[#This Row],[Number of Users]]-Sales[[#This Row],[Licenses Bought]],0)</f>
        <v>3</v>
      </c>
      <c r="Q1255" s="3">
        <f>IF(Sales[[#This Row],[Sales Month]]=MAX(Sales[Sales Month]),Sales[[#This Row],[Upsell $ Per Non-Paying User]]*Sales[[#This Row],[Non-Paying Users]],0)</f>
        <v>0</v>
      </c>
      <c r="R1255" s="3" t="str" cm="1">
        <f t="array" ref="R1255" xml:space="preserve"> _xlfn.IFS(Sales[[#This Row],[Current Upsell $]]=0," ",Sales[[#This Row],[Current Upsell $]]&gt;=400,"high",Sales[[#This Row],[Current Upsell $]]&gt;=100,"medium",Sales[[#This Row],[Current Upsell $]]&lt;100,"low")</f>
        <v xml:space="preserve"> </v>
      </c>
      <c r="S1255" s="3" t="str">
        <f xml:space="preserve"> IF(Sales[[#This Row],[Current Upsell $]]&gt;0,_xlfn.CONCAT(Sales[[#This Row],[Subscription Type]],"  ",Sales[[#This Row],[Upsell Priority]],"  ",TEXT(Sales[[#This Row],[Current Upsell $]],"$#"))," ")</f>
        <v xml:space="preserve"> </v>
      </c>
      <c r="T1255" s="3"/>
      <c r="U1255" s="1"/>
    </row>
    <row r="1256" spans="1:21" x14ac:dyDescent="0.3">
      <c r="A1256">
        <v>100122</v>
      </c>
      <c r="B1256" t="s">
        <v>0</v>
      </c>
      <c r="D1256" s="1"/>
      <c r="E1256" s="1"/>
      <c r="F1256" s="3">
        <v>14</v>
      </c>
      <c r="G1256" s="3">
        <v>16</v>
      </c>
      <c r="H1256" s="1">
        <v>44075</v>
      </c>
      <c r="I1256" s="1">
        <v>44378</v>
      </c>
      <c r="J1256">
        <v>10</v>
      </c>
      <c r="K1256">
        <v>0</v>
      </c>
      <c r="L1256" s="1">
        <v>44317</v>
      </c>
      <c r="M1256" s="3">
        <f>IF(Sales[[#This Row],[Sales Amount]] = 0, 0,N1256 / F1256)</f>
        <v>10</v>
      </c>
      <c r="N1256" s="3">
        <v>140</v>
      </c>
      <c r="O1256" s="3" t="str" cm="1">
        <f t="array" ref="O1256" xml:space="preserve"> _xlfn.SWITCH(Sales[[#This Row],[Subscription Type]],"Basic", "10",,"Premium","10","Business","25","Enterprise","27")</f>
        <v>27</v>
      </c>
      <c r="P1256" s="3">
        <f xml:space="preserve"> IF(Sales[[#This Row],[Number of Users]]-Sales[[#This Row],[Licenses Bought]] &gt; 0,Sales[[#This Row],[Number of Users]]-Sales[[#This Row],[Licenses Bought]],0)</f>
        <v>2</v>
      </c>
      <c r="Q1256" s="3">
        <f>IF(Sales[[#This Row],[Sales Month]]=MAX(Sales[Sales Month]),Sales[[#This Row],[Upsell $ Per Non-Paying User]]*Sales[[#This Row],[Non-Paying Users]],0)</f>
        <v>0</v>
      </c>
      <c r="R1256" s="3" t="str" cm="1">
        <f t="array" ref="R1256" xml:space="preserve"> _xlfn.IFS(Sales[[#This Row],[Current Upsell $]]=0," ",Sales[[#This Row],[Current Upsell $]]&gt;=400,"high",Sales[[#This Row],[Current Upsell $]]&gt;=100,"medium",Sales[[#This Row],[Current Upsell $]]&lt;100,"low")</f>
        <v xml:space="preserve"> </v>
      </c>
      <c r="S1256" s="3" t="str">
        <f xml:space="preserve"> IF(Sales[[#This Row],[Current Upsell $]]&gt;0,_xlfn.CONCAT(Sales[[#This Row],[Subscription Type]],"  ",Sales[[#This Row],[Upsell Priority]],"  ",TEXT(Sales[[#This Row],[Current Upsell $]],"$#"))," ")</f>
        <v xml:space="preserve"> </v>
      </c>
      <c r="T1256" s="3"/>
      <c r="U1256" s="1"/>
    </row>
    <row r="1257" spans="1:21" x14ac:dyDescent="0.3">
      <c r="A1257">
        <v>100122</v>
      </c>
      <c r="B1257" t="s">
        <v>0</v>
      </c>
      <c r="D1257" s="1"/>
      <c r="E1257" s="1"/>
      <c r="F1257" s="3">
        <v>14</v>
      </c>
      <c r="G1257" s="3">
        <v>17</v>
      </c>
      <c r="H1257" s="1">
        <v>44075</v>
      </c>
      <c r="I1257" s="1">
        <v>44378</v>
      </c>
      <c r="J1257">
        <v>10</v>
      </c>
      <c r="K1257">
        <v>0</v>
      </c>
      <c r="L1257" s="1">
        <v>44348</v>
      </c>
      <c r="M1257" s="3">
        <f>IF(Sales[[#This Row],[Sales Amount]] = 0, 0,N1257 / F1257)</f>
        <v>10</v>
      </c>
      <c r="N1257" s="3">
        <v>140</v>
      </c>
      <c r="O1257" s="3" t="str" cm="1">
        <f t="array" ref="O1257" xml:space="preserve"> _xlfn.SWITCH(Sales[[#This Row],[Subscription Type]],"Basic", "10",,"Premium","10","Business","25","Enterprise","27")</f>
        <v>27</v>
      </c>
      <c r="P1257" s="3">
        <f xml:space="preserve"> IF(Sales[[#This Row],[Number of Users]]-Sales[[#This Row],[Licenses Bought]] &gt; 0,Sales[[#This Row],[Number of Users]]-Sales[[#This Row],[Licenses Bought]],0)</f>
        <v>3</v>
      </c>
      <c r="Q1257" s="3">
        <f>IF(Sales[[#This Row],[Sales Month]]=MAX(Sales[Sales Month]),Sales[[#This Row],[Upsell $ Per Non-Paying User]]*Sales[[#This Row],[Non-Paying Users]],0)</f>
        <v>81</v>
      </c>
      <c r="R1257" s="3" t="str" cm="1">
        <f t="array" ref="R1257" xml:space="preserve"> _xlfn.IFS(Sales[[#This Row],[Current Upsell $]]=0," ",Sales[[#This Row],[Current Upsell $]]&gt;=400,"high",Sales[[#This Row],[Current Upsell $]]&gt;=100,"medium",Sales[[#This Row],[Current Upsell $]]&lt;100,"low")</f>
        <v>low</v>
      </c>
      <c r="S1257" s="3" t="str">
        <f xml:space="preserve"> IF(Sales[[#This Row],[Current Upsell $]]&gt;0,_xlfn.CONCAT(Sales[[#This Row],[Subscription Type]],"  ",Sales[[#This Row],[Upsell Priority]],"  ",TEXT(Sales[[#This Row],[Current Upsell $]],"$#"))," ")</f>
        <v>Premium  low  $81</v>
      </c>
      <c r="T1257" s="3"/>
      <c r="U1257" s="1"/>
    </row>
    <row r="1258" spans="1:21" x14ac:dyDescent="0.3">
      <c r="A1258">
        <v>100123</v>
      </c>
      <c r="B1258" t="s">
        <v>3</v>
      </c>
      <c r="F1258" s="3">
        <v>0</v>
      </c>
      <c r="G1258" s="3">
        <v>12</v>
      </c>
      <c r="H1258" s="1">
        <v>44075</v>
      </c>
      <c r="I1258" s="1">
        <v>44136</v>
      </c>
      <c r="J1258">
        <v>2</v>
      </c>
      <c r="K1258">
        <v>7</v>
      </c>
      <c r="L1258" s="1">
        <v>44075</v>
      </c>
      <c r="M1258" s="3">
        <f>IF(Sales[[#This Row],[Sales Amount]] = 0, 0,N1258 / F1258)</f>
        <v>0</v>
      </c>
      <c r="N1258" s="3">
        <v>0</v>
      </c>
      <c r="O1258" s="3" t="str" cm="1">
        <f t="array" ref="O1258" xml:space="preserve"> _xlfn.SWITCH(Sales[[#This Row],[Subscription Type]],"Basic", "10",,"Premium","10","Business","25","Enterprise","27")</f>
        <v>10</v>
      </c>
      <c r="P1258" s="3">
        <f xml:space="preserve"> IF(Sales[[#This Row],[Number of Users]]-Sales[[#This Row],[Licenses Bought]] &gt; 0,Sales[[#This Row],[Number of Users]]-Sales[[#This Row],[Licenses Bought]],0)</f>
        <v>12</v>
      </c>
      <c r="Q1258" s="3">
        <f>IF(Sales[[#This Row],[Sales Month]]=MAX(Sales[Sales Month]),Sales[[#This Row],[Upsell $ Per Non-Paying User]]*Sales[[#This Row],[Non-Paying Users]],0)</f>
        <v>0</v>
      </c>
      <c r="R1258" s="3" t="str" cm="1">
        <f t="array" ref="R1258" xml:space="preserve"> _xlfn.IFS(Sales[[#This Row],[Current Upsell $]]=0," ",Sales[[#This Row],[Current Upsell $]]&gt;=400,"high",Sales[[#This Row],[Current Upsell $]]&gt;=100,"medium",Sales[[#This Row],[Current Upsell $]]&lt;100,"low")</f>
        <v xml:space="preserve"> </v>
      </c>
      <c r="S1258" s="3" t="str">
        <f xml:space="preserve"> IF(Sales[[#This Row],[Current Upsell $]]&gt;0,_xlfn.CONCAT(Sales[[#This Row],[Subscription Type]],"  ",Sales[[#This Row],[Upsell Priority]],"  ",TEXT(Sales[[#This Row],[Current Upsell $]],"$#"))," ")</f>
        <v xml:space="preserve"> </v>
      </c>
      <c r="T1258" s="3"/>
      <c r="U1258" s="1"/>
    </row>
    <row r="1259" spans="1:21" x14ac:dyDescent="0.3">
      <c r="A1259">
        <v>100123</v>
      </c>
      <c r="B1259" t="s">
        <v>3</v>
      </c>
      <c r="F1259" s="3">
        <v>0</v>
      </c>
      <c r="G1259" s="3">
        <v>13</v>
      </c>
      <c r="H1259" s="1">
        <v>44075</v>
      </c>
      <c r="I1259" s="1">
        <v>44136</v>
      </c>
      <c r="J1259">
        <v>2</v>
      </c>
      <c r="K1259">
        <v>7</v>
      </c>
      <c r="L1259" s="1">
        <v>44105</v>
      </c>
      <c r="M1259" s="3">
        <f>IF(Sales[[#This Row],[Sales Amount]] = 0, 0,N1259 / F1259)</f>
        <v>0</v>
      </c>
      <c r="N1259" s="3">
        <v>0</v>
      </c>
      <c r="O1259" s="3" t="str" cm="1">
        <f t="array" ref="O1259" xml:space="preserve"> _xlfn.SWITCH(Sales[[#This Row],[Subscription Type]],"Basic", "10",,"Premium","10","Business","25","Enterprise","27")</f>
        <v>10</v>
      </c>
      <c r="P1259" s="3">
        <f xml:space="preserve"> IF(Sales[[#This Row],[Number of Users]]-Sales[[#This Row],[Licenses Bought]] &gt; 0,Sales[[#This Row],[Number of Users]]-Sales[[#This Row],[Licenses Bought]],0)</f>
        <v>13</v>
      </c>
      <c r="Q1259" s="3">
        <f>IF(Sales[[#This Row],[Sales Month]]=MAX(Sales[Sales Month]),Sales[[#This Row],[Upsell $ Per Non-Paying User]]*Sales[[#This Row],[Non-Paying Users]],0)</f>
        <v>0</v>
      </c>
      <c r="R1259" s="3" t="str" cm="1">
        <f t="array" ref="R1259" xml:space="preserve"> _xlfn.IFS(Sales[[#This Row],[Current Upsell $]]=0," ",Sales[[#This Row],[Current Upsell $]]&gt;=400,"high",Sales[[#This Row],[Current Upsell $]]&gt;=100,"medium",Sales[[#This Row],[Current Upsell $]]&lt;100,"low")</f>
        <v xml:space="preserve"> </v>
      </c>
      <c r="S1259" s="3" t="str">
        <f xml:space="preserve"> IF(Sales[[#This Row],[Current Upsell $]]&gt;0,_xlfn.CONCAT(Sales[[#This Row],[Subscription Type]],"  ",Sales[[#This Row],[Upsell Priority]],"  ",TEXT(Sales[[#This Row],[Current Upsell $]],"$#"))," ")</f>
        <v xml:space="preserve"> </v>
      </c>
      <c r="T1259" s="3"/>
      <c r="U1259" s="1"/>
    </row>
    <row r="1260" spans="1:21" x14ac:dyDescent="0.3">
      <c r="A1260">
        <v>100123</v>
      </c>
      <c r="B1260" t="s">
        <v>3</v>
      </c>
      <c r="F1260" s="3">
        <v>0</v>
      </c>
      <c r="G1260" s="3">
        <v>15</v>
      </c>
      <c r="H1260" s="1">
        <v>44075</v>
      </c>
      <c r="I1260" s="1">
        <v>44136</v>
      </c>
      <c r="J1260">
        <v>2</v>
      </c>
      <c r="K1260">
        <v>7</v>
      </c>
      <c r="L1260" s="1">
        <v>44136</v>
      </c>
      <c r="M1260" s="3">
        <f>IF(Sales[[#This Row],[Sales Amount]] = 0, 0,N1260 / F1260)</f>
        <v>0</v>
      </c>
      <c r="N1260" s="3">
        <v>0</v>
      </c>
      <c r="O1260" s="3" t="str" cm="1">
        <f t="array" ref="O1260" xml:space="preserve"> _xlfn.SWITCH(Sales[[#This Row],[Subscription Type]],"Basic", "10",,"Premium","10","Business","25","Enterprise","27")</f>
        <v>10</v>
      </c>
      <c r="P1260" s="3">
        <f xml:space="preserve"> IF(Sales[[#This Row],[Number of Users]]-Sales[[#This Row],[Licenses Bought]] &gt; 0,Sales[[#This Row],[Number of Users]]-Sales[[#This Row],[Licenses Bought]],0)</f>
        <v>15</v>
      </c>
      <c r="Q1260" s="3">
        <f>IF(Sales[[#This Row],[Sales Month]]=MAX(Sales[Sales Month]),Sales[[#This Row],[Upsell $ Per Non-Paying User]]*Sales[[#This Row],[Non-Paying Users]],0)</f>
        <v>0</v>
      </c>
      <c r="R1260" s="3" t="str" cm="1">
        <f t="array" ref="R1260" xml:space="preserve"> _xlfn.IFS(Sales[[#This Row],[Current Upsell $]]=0," ",Sales[[#This Row],[Current Upsell $]]&gt;=400,"high",Sales[[#This Row],[Current Upsell $]]&gt;=100,"medium",Sales[[#This Row],[Current Upsell $]]&lt;100,"low")</f>
        <v xml:space="preserve"> </v>
      </c>
      <c r="S1260" s="3" t="str">
        <f xml:space="preserve"> IF(Sales[[#This Row],[Current Upsell $]]&gt;0,_xlfn.CONCAT(Sales[[#This Row],[Subscription Type]],"  ",Sales[[#This Row],[Upsell Priority]],"  ",TEXT(Sales[[#This Row],[Current Upsell $]],"$#"))," ")</f>
        <v xml:space="preserve"> </v>
      </c>
      <c r="T1260" s="3"/>
      <c r="U1260" s="1"/>
    </row>
    <row r="1261" spans="1:21" x14ac:dyDescent="0.3">
      <c r="A1261">
        <v>100124</v>
      </c>
      <c r="B1261" t="s">
        <v>3</v>
      </c>
      <c r="F1261" s="3">
        <v>0</v>
      </c>
      <c r="G1261" s="3">
        <v>14</v>
      </c>
      <c r="H1261" s="1">
        <v>44075</v>
      </c>
      <c r="I1261" s="1">
        <v>44378</v>
      </c>
      <c r="J1261">
        <v>10</v>
      </c>
      <c r="K1261">
        <v>0</v>
      </c>
      <c r="L1261" s="1">
        <v>44075</v>
      </c>
      <c r="M1261" s="3">
        <f>IF(Sales[[#This Row],[Sales Amount]] = 0, 0,N1261 / F1261)</f>
        <v>0</v>
      </c>
      <c r="N1261" s="3">
        <v>0</v>
      </c>
      <c r="O1261" s="3" t="str" cm="1">
        <f t="array" ref="O1261" xml:space="preserve"> _xlfn.SWITCH(Sales[[#This Row],[Subscription Type]],"Basic", "10",,"Premium","10","Business","25","Enterprise","27")</f>
        <v>10</v>
      </c>
      <c r="P1261" s="3">
        <f xml:space="preserve"> IF(Sales[[#This Row],[Number of Users]]-Sales[[#This Row],[Licenses Bought]] &gt; 0,Sales[[#This Row],[Number of Users]]-Sales[[#This Row],[Licenses Bought]],0)</f>
        <v>14</v>
      </c>
      <c r="Q1261" s="3">
        <f>IF(Sales[[#This Row],[Sales Month]]=MAX(Sales[Sales Month]),Sales[[#This Row],[Upsell $ Per Non-Paying User]]*Sales[[#This Row],[Non-Paying Users]],0)</f>
        <v>0</v>
      </c>
      <c r="R1261" s="3" t="str" cm="1">
        <f t="array" ref="R1261" xml:space="preserve"> _xlfn.IFS(Sales[[#This Row],[Current Upsell $]]=0," ",Sales[[#This Row],[Current Upsell $]]&gt;=400,"high",Sales[[#This Row],[Current Upsell $]]&gt;=100,"medium",Sales[[#This Row],[Current Upsell $]]&lt;100,"low")</f>
        <v xml:space="preserve"> </v>
      </c>
      <c r="S1261" s="3" t="str">
        <f xml:space="preserve"> IF(Sales[[#This Row],[Current Upsell $]]&gt;0,_xlfn.CONCAT(Sales[[#This Row],[Subscription Type]],"  ",Sales[[#This Row],[Upsell Priority]],"  ",TEXT(Sales[[#This Row],[Current Upsell $]],"$#"))," ")</f>
        <v xml:space="preserve"> </v>
      </c>
      <c r="T1261" s="3"/>
      <c r="U1261" s="1"/>
    </row>
    <row r="1262" spans="1:21" x14ac:dyDescent="0.3">
      <c r="A1262">
        <v>100124</v>
      </c>
      <c r="B1262" t="s">
        <v>3</v>
      </c>
      <c r="F1262" s="3">
        <v>0</v>
      </c>
      <c r="G1262" s="3">
        <v>15</v>
      </c>
      <c r="H1262" s="1">
        <v>44075</v>
      </c>
      <c r="I1262" s="1">
        <v>44378</v>
      </c>
      <c r="J1262">
        <v>10</v>
      </c>
      <c r="K1262">
        <v>0</v>
      </c>
      <c r="L1262" s="1">
        <v>44105</v>
      </c>
      <c r="M1262" s="3">
        <f>IF(Sales[[#This Row],[Sales Amount]] = 0, 0,N1262 / F1262)</f>
        <v>0</v>
      </c>
      <c r="N1262" s="3">
        <v>0</v>
      </c>
      <c r="O1262" s="3" t="str" cm="1">
        <f t="array" ref="O1262" xml:space="preserve"> _xlfn.SWITCH(Sales[[#This Row],[Subscription Type]],"Basic", "10",,"Premium","10","Business","25","Enterprise","27")</f>
        <v>10</v>
      </c>
      <c r="P1262" s="3">
        <f xml:space="preserve"> IF(Sales[[#This Row],[Number of Users]]-Sales[[#This Row],[Licenses Bought]] &gt; 0,Sales[[#This Row],[Number of Users]]-Sales[[#This Row],[Licenses Bought]],0)</f>
        <v>15</v>
      </c>
      <c r="Q1262" s="3">
        <f>IF(Sales[[#This Row],[Sales Month]]=MAX(Sales[Sales Month]),Sales[[#This Row],[Upsell $ Per Non-Paying User]]*Sales[[#This Row],[Non-Paying Users]],0)</f>
        <v>0</v>
      </c>
      <c r="R1262" s="3" t="str" cm="1">
        <f t="array" ref="R1262" xml:space="preserve"> _xlfn.IFS(Sales[[#This Row],[Current Upsell $]]=0," ",Sales[[#This Row],[Current Upsell $]]&gt;=400,"high",Sales[[#This Row],[Current Upsell $]]&gt;=100,"medium",Sales[[#This Row],[Current Upsell $]]&lt;100,"low")</f>
        <v xml:space="preserve"> </v>
      </c>
      <c r="S1262" s="3" t="str">
        <f xml:space="preserve"> IF(Sales[[#This Row],[Current Upsell $]]&gt;0,_xlfn.CONCAT(Sales[[#This Row],[Subscription Type]],"  ",Sales[[#This Row],[Upsell Priority]],"  ",TEXT(Sales[[#This Row],[Current Upsell $]],"$#"))," ")</f>
        <v xml:space="preserve"> </v>
      </c>
      <c r="T1262" s="3"/>
      <c r="U1262" s="1"/>
    </row>
    <row r="1263" spans="1:21" x14ac:dyDescent="0.3">
      <c r="A1263">
        <v>100124</v>
      </c>
      <c r="B1263" t="s">
        <v>3</v>
      </c>
      <c r="F1263" s="3">
        <v>0</v>
      </c>
      <c r="G1263" s="3">
        <v>17</v>
      </c>
      <c r="H1263" s="1">
        <v>44075</v>
      </c>
      <c r="I1263" s="1">
        <v>44378</v>
      </c>
      <c r="J1263">
        <v>10</v>
      </c>
      <c r="K1263">
        <v>0</v>
      </c>
      <c r="L1263" s="1">
        <v>44136</v>
      </c>
      <c r="M1263" s="3">
        <f>IF(Sales[[#This Row],[Sales Amount]] = 0, 0,N1263 / F1263)</f>
        <v>0</v>
      </c>
      <c r="N1263" s="3">
        <v>0</v>
      </c>
      <c r="O1263" s="3" t="str" cm="1">
        <f t="array" ref="O1263" xml:space="preserve"> _xlfn.SWITCH(Sales[[#This Row],[Subscription Type]],"Basic", "10",,"Premium","10","Business","25","Enterprise","27")</f>
        <v>10</v>
      </c>
      <c r="P1263" s="3">
        <f xml:space="preserve"> IF(Sales[[#This Row],[Number of Users]]-Sales[[#This Row],[Licenses Bought]] &gt; 0,Sales[[#This Row],[Number of Users]]-Sales[[#This Row],[Licenses Bought]],0)</f>
        <v>17</v>
      </c>
      <c r="Q1263" s="3">
        <f>IF(Sales[[#This Row],[Sales Month]]=MAX(Sales[Sales Month]),Sales[[#This Row],[Upsell $ Per Non-Paying User]]*Sales[[#This Row],[Non-Paying Users]],0)</f>
        <v>0</v>
      </c>
      <c r="R1263" s="3" t="str" cm="1">
        <f t="array" ref="R1263" xml:space="preserve"> _xlfn.IFS(Sales[[#This Row],[Current Upsell $]]=0," ",Sales[[#This Row],[Current Upsell $]]&gt;=400,"high",Sales[[#This Row],[Current Upsell $]]&gt;=100,"medium",Sales[[#This Row],[Current Upsell $]]&lt;100,"low")</f>
        <v xml:space="preserve"> </v>
      </c>
      <c r="S1263" s="3" t="str">
        <f xml:space="preserve"> IF(Sales[[#This Row],[Current Upsell $]]&gt;0,_xlfn.CONCAT(Sales[[#This Row],[Subscription Type]],"  ",Sales[[#This Row],[Upsell Priority]],"  ",TEXT(Sales[[#This Row],[Current Upsell $]],"$#"))," ")</f>
        <v xml:space="preserve"> </v>
      </c>
      <c r="T1263" s="3"/>
      <c r="U1263" s="1"/>
    </row>
    <row r="1264" spans="1:21" x14ac:dyDescent="0.3">
      <c r="A1264">
        <v>100124</v>
      </c>
      <c r="B1264" t="s">
        <v>3</v>
      </c>
      <c r="F1264" s="3">
        <v>0</v>
      </c>
      <c r="G1264" s="3">
        <v>11</v>
      </c>
      <c r="H1264" s="1">
        <v>44075</v>
      </c>
      <c r="I1264" s="1">
        <v>44378</v>
      </c>
      <c r="J1264">
        <v>10</v>
      </c>
      <c r="K1264">
        <v>0</v>
      </c>
      <c r="L1264" s="1">
        <v>44166</v>
      </c>
      <c r="M1264" s="3">
        <f>IF(Sales[[#This Row],[Sales Amount]] = 0, 0,N1264 / F1264)</f>
        <v>0</v>
      </c>
      <c r="N1264" s="3">
        <v>0</v>
      </c>
      <c r="O1264" s="3" t="str" cm="1">
        <f t="array" ref="O1264" xml:space="preserve"> _xlfn.SWITCH(Sales[[#This Row],[Subscription Type]],"Basic", "10",,"Premium","10","Business","25","Enterprise","27")</f>
        <v>10</v>
      </c>
      <c r="P1264" s="3">
        <f xml:space="preserve"> IF(Sales[[#This Row],[Number of Users]]-Sales[[#This Row],[Licenses Bought]] &gt; 0,Sales[[#This Row],[Number of Users]]-Sales[[#This Row],[Licenses Bought]],0)</f>
        <v>11</v>
      </c>
      <c r="Q1264" s="3">
        <f>IF(Sales[[#This Row],[Sales Month]]=MAX(Sales[Sales Month]),Sales[[#This Row],[Upsell $ Per Non-Paying User]]*Sales[[#This Row],[Non-Paying Users]],0)</f>
        <v>0</v>
      </c>
      <c r="R1264" s="3" t="str" cm="1">
        <f t="array" ref="R1264" xml:space="preserve"> _xlfn.IFS(Sales[[#This Row],[Current Upsell $]]=0," ",Sales[[#This Row],[Current Upsell $]]&gt;=400,"high",Sales[[#This Row],[Current Upsell $]]&gt;=100,"medium",Sales[[#This Row],[Current Upsell $]]&lt;100,"low")</f>
        <v xml:space="preserve"> </v>
      </c>
      <c r="S1264" s="3" t="str">
        <f xml:space="preserve"> IF(Sales[[#This Row],[Current Upsell $]]&gt;0,_xlfn.CONCAT(Sales[[#This Row],[Subscription Type]],"  ",Sales[[#This Row],[Upsell Priority]],"  ",TEXT(Sales[[#This Row],[Current Upsell $]],"$#"))," ")</f>
        <v xml:space="preserve"> </v>
      </c>
      <c r="T1264" s="3"/>
      <c r="U1264" s="1"/>
    </row>
    <row r="1265" spans="1:21" x14ac:dyDescent="0.3">
      <c r="A1265">
        <v>100124</v>
      </c>
      <c r="B1265" t="s">
        <v>3</v>
      </c>
      <c r="F1265" s="3">
        <v>0</v>
      </c>
      <c r="G1265" s="3">
        <v>10</v>
      </c>
      <c r="H1265" s="1">
        <v>44075</v>
      </c>
      <c r="I1265" s="1">
        <v>44378</v>
      </c>
      <c r="J1265">
        <v>10</v>
      </c>
      <c r="K1265">
        <v>0</v>
      </c>
      <c r="L1265" s="1">
        <v>44197</v>
      </c>
      <c r="M1265" s="3">
        <f>IF(Sales[[#This Row],[Sales Amount]] = 0, 0,N1265 / F1265)</f>
        <v>0</v>
      </c>
      <c r="N1265" s="3">
        <v>0</v>
      </c>
      <c r="O1265" s="3" t="str" cm="1">
        <f t="array" ref="O1265" xml:space="preserve"> _xlfn.SWITCH(Sales[[#This Row],[Subscription Type]],"Basic", "10",,"Premium","10","Business","25","Enterprise","27")</f>
        <v>10</v>
      </c>
      <c r="P1265" s="3">
        <f xml:space="preserve"> IF(Sales[[#This Row],[Number of Users]]-Sales[[#This Row],[Licenses Bought]] &gt; 0,Sales[[#This Row],[Number of Users]]-Sales[[#This Row],[Licenses Bought]],0)</f>
        <v>10</v>
      </c>
      <c r="Q1265" s="3">
        <f>IF(Sales[[#This Row],[Sales Month]]=MAX(Sales[Sales Month]),Sales[[#This Row],[Upsell $ Per Non-Paying User]]*Sales[[#This Row],[Non-Paying Users]],0)</f>
        <v>0</v>
      </c>
      <c r="R1265" s="3" t="str" cm="1">
        <f t="array" ref="R1265" xml:space="preserve"> _xlfn.IFS(Sales[[#This Row],[Current Upsell $]]=0," ",Sales[[#This Row],[Current Upsell $]]&gt;=400,"high",Sales[[#This Row],[Current Upsell $]]&gt;=100,"medium",Sales[[#This Row],[Current Upsell $]]&lt;100,"low")</f>
        <v xml:space="preserve"> </v>
      </c>
      <c r="S1265" s="3" t="str">
        <f xml:space="preserve"> IF(Sales[[#This Row],[Current Upsell $]]&gt;0,_xlfn.CONCAT(Sales[[#This Row],[Subscription Type]],"  ",Sales[[#This Row],[Upsell Priority]],"  ",TEXT(Sales[[#This Row],[Current Upsell $]],"$#"))," ")</f>
        <v xml:space="preserve"> </v>
      </c>
      <c r="T1265" s="3"/>
      <c r="U1265" s="1"/>
    </row>
    <row r="1266" spans="1:21" x14ac:dyDescent="0.3">
      <c r="A1266">
        <v>100124</v>
      </c>
      <c r="B1266" t="s">
        <v>3</v>
      </c>
      <c r="F1266" s="3">
        <v>0</v>
      </c>
      <c r="G1266" s="3">
        <v>15</v>
      </c>
      <c r="H1266" s="1">
        <v>44075</v>
      </c>
      <c r="I1266" s="1">
        <v>44378</v>
      </c>
      <c r="J1266">
        <v>10</v>
      </c>
      <c r="K1266">
        <v>0</v>
      </c>
      <c r="L1266" s="1">
        <v>44228</v>
      </c>
      <c r="M1266" s="3">
        <f>IF(Sales[[#This Row],[Sales Amount]] = 0, 0,N1266 / F1266)</f>
        <v>0</v>
      </c>
      <c r="N1266" s="3">
        <v>0</v>
      </c>
      <c r="O1266" s="3" t="str" cm="1">
        <f t="array" ref="O1266" xml:space="preserve"> _xlfn.SWITCH(Sales[[#This Row],[Subscription Type]],"Basic", "10",,"Premium","10","Business","25","Enterprise","27")</f>
        <v>10</v>
      </c>
      <c r="P1266" s="3">
        <f xml:space="preserve"> IF(Sales[[#This Row],[Number of Users]]-Sales[[#This Row],[Licenses Bought]] &gt; 0,Sales[[#This Row],[Number of Users]]-Sales[[#This Row],[Licenses Bought]],0)</f>
        <v>15</v>
      </c>
      <c r="Q1266" s="3">
        <f>IF(Sales[[#This Row],[Sales Month]]=MAX(Sales[Sales Month]),Sales[[#This Row],[Upsell $ Per Non-Paying User]]*Sales[[#This Row],[Non-Paying Users]],0)</f>
        <v>0</v>
      </c>
      <c r="R1266" s="3" t="str" cm="1">
        <f t="array" ref="R1266" xml:space="preserve"> _xlfn.IFS(Sales[[#This Row],[Current Upsell $]]=0," ",Sales[[#This Row],[Current Upsell $]]&gt;=400,"high",Sales[[#This Row],[Current Upsell $]]&gt;=100,"medium",Sales[[#This Row],[Current Upsell $]]&lt;100,"low")</f>
        <v xml:space="preserve"> </v>
      </c>
      <c r="S1266" s="3" t="str">
        <f xml:space="preserve"> IF(Sales[[#This Row],[Current Upsell $]]&gt;0,_xlfn.CONCAT(Sales[[#This Row],[Subscription Type]],"  ",Sales[[#This Row],[Upsell Priority]],"  ",TEXT(Sales[[#This Row],[Current Upsell $]],"$#"))," ")</f>
        <v xml:space="preserve"> </v>
      </c>
      <c r="T1266" s="3"/>
      <c r="U1266" s="1"/>
    </row>
    <row r="1267" spans="1:21" x14ac:dyDescent="0.3">
      <c r="A1267">
        <v>100124</v>
      </c>
      <c r="B1267" t="s">
        <v>3</v>
      </c>
      <c r="F1267" s="3">
        <v>0</v>
      </c>
      <c r="G1267" s="3">
        <v>14</v>
      </c>
      <c r="H1267" s="1">
        <v>44075</v>
      </c>
      <c r="I1267" s="1">
        <v>44378</v>
      </c>
      <c r="J1267">
        <v>10</v>
      </c>
      <c r="K1267">
        <v>0</v>
      </c>
      <c r="L1267" s="1">
        <v>44256</v>
      </c>
      <c r="M1267" s="3">
        <f>IF(Sales[[#This Row],[Sales Amount]] = 0, 0,N1267 / F1267)</f>
        <v>0</v>
      </c>
      <c r="N1267" s="3">
        <v>0</v>
      </c>
      <c r="O1267" s="3" t="str" cm="1">
        <f t="array" ref="O1267" xml:space="preserve"> _xlfn.SWITCH(Sales[[#This Row],[Subscription Type]],"Basic", "10",,"Premium","10","Business","25","Enterprise","27")</f>
        <v>10</v>
      </c>
      <c r="P1267" s="3">
        <f xml:space="preserve"> IF(Sales[[#This Row],[Number of Users]]-Sales[[#This Row],[Licenses Bought]] &gt; 0,Sales[[#This Row],[Number of Users]]-Sales[[#This Row],[Licenses Bought]],0)</f>
        <v>14</v>
      </c>
      <c r="Q1267" s="3">
        <f>IF(Sales[[#This Row],[Sales Month]]=MAX(Sales[Sales Month]),Sales[[#This Row],[Upsell $ Per Non-Paying User]]*Sales[[#This Row],[Non-Paying Users]],0)</f>
        <v>0</v>
      </c>
      <c r="R1267" s="3" t="str" cm="1">
        <f t="array" ref="R1267" xml:space="preserve"> _xlfn.IFS(Sales[[#This Row],[Current Upsell $]]=0," ",Sales[[#This Row],[Current Upsell $]]&gt;=400,"high",Sales[[#This Row],[Current Upsell $]]&gt;=100,"medium",Sales[[#This Row],[Current Upsell $]]&lt;100,"low")</f>
        <v xml:space="preserve"> </v>
      </c>
      <c r="S1267" s="3" t="str">
        <f xml:space="preserve"> IF(Sales[[#This Row],[Current Upsell $]]&gt;0,_xlfn.CONCAT(Sales[[#This Row],[Subscription Type]],"  ",Sales[[#This Row],[Upsell Priority]],"  ",TEXT(Sales[[#This Row],[Current Upsell $]],"$#"))," ")</f>
        <v xml:space="preserve"> </v>
      </c>
      <c r="T1267" s="3"/>
      <c r="U1267" s="1"/>
    </row>
    <row r="1268" spans="1:21" x14ac:dyDescent="0.3">
      <c r="A1268">
        <v>100124</v>
      </c>
      <c r="B1268" t="s">
        <v>3</v>
      </c>
      <c r="F1268" s="3">
        <v>0</v>
      </c>
      <c r="G1268" s="3">
        <v>13</v>
      </c>
      <c r="H1268" s="1">
        <v>44075</v>
      </c>
      <c r="I1268" s="1">
        <v>44378</v>
      </c>
      <c r="J1268">
        <v>10</v>
      </c>
      <c r="K1268">
        <v>0</v>
      </c>
      <c r="L1268" s="1">
        <v>44287</v>
      </c>
      <c r="M1268" s="3">
        <f>IF(Sales[[#This Row],[Sales Amount]] = 0, 0,N1268 / F1268)</f>
        <v>0</v>
      </c>
      <c r="N1268" s="3">
        <v>0</v>
      </c>
      <c r="O1268" s="3" t="str" cm="1">
        <f t="array" ref="O1268" xml:space="preserve"> _xlfn.SWITCH(Sales[[#This Row],[Subscription Type]],"Basic", "10",,"Premium","10","Business","25","Enterprise","27")</f>
        <v>10</v>
      </c>
      <c r="P1268" s="3">
        <f xml:space="preserve"> IF(Sales[[#This Row],[Number of Users]]-Sales[[#This Row],[Licenses Bought]] &gt; 0,Sales[[#This Row],[Number of Users]]-Sales[[#This Row],[Licenses Bought]],0)</f>
        <v>13</v>
      </c>
      <c r="Q1268" s="3">
        <f>IF(Sales[[#This Row],[Sales Month]]=MAX(Sales[Sales Month]),Sales[[#This Row],[Upsell $ Per Non-Paying User]]*Sales[[#This Row],[Non-Paying Users]],0)</f>
        <v>0</v>
      </c>
      <c r="R1268" s="3" t="str" cm="1">
        <f t="array" ref="R1268" xml:space="preserve"> _xlfn.IFS(Sales[[#This Row],[Current Upsell $]]=0," ",Sales[[#This Row],[Current Upsell $]]&gt;=400,"high",Sales[[#This Row],[Current Upsell $]]&gt;=100,"medium",Sales[[#This Row],[Current Upsell $]]&lt;100,"low")</f>
        <v xml:space="preserve"> </v>
      </c>
      <c r="S1268" s="3" t="str">
        <f xml:space="preserve"> IF(Sales[[#This Row],[Current Upsell $]]&gt;0,_xlfn.CONCAT(Sales[[#This Row],[Subscription Type]],"  ",Sales[[#This Row],[Upsell Priority]],"  ",TEXT(Sales[[#This Row],[Current Upsell $]],"$#"))," ")</f>
        <v xml:space="preserve"> </v>
      </c>
      <c r="T1268" s="3"/>
      <c r="U1268" s="1"/>
    </row>
    <row r="1269" spans="1:21" x14ac:dyDescent="0.3">
      <c r="A1269">
        <v>100124</v>
      </c>
      <c r="B1269" t="s">
        <v>3</v>
      </c>
      <c r="F1269" s="3">
        <v>0</v>
      </c>
      <c r="G1269" s="3">
        <v>12</v>
      </c>
      <c r="H1269" s="1">
        <v>44075</v>
      </c>
      <c r="I1269" s="1">
        <v>44378</v>
      </c>
      <c r="J1269">
        <v>10</v>
      </c>
      <c r="K1269">
        <v>0</v>
      </c>
      <c r="L1269" s="1">
        <v>44317</v>
      </c>
      <c r="M1269" s="3">
        <f>IF(Sales[[#This Row],[Sales Amount]] = 0, 0,N1269 / F1269)</f>
        <v>0</v>
      </c>
      <c r="N1269" s="3">
        <v>0</v>
      </c>
      <c r="O1269" s="3" t="str" cm="1">
        <f t="array" ref="O1269" xml:space="preserve"> _xlfn.SWITCH(Sales[[#This Row],[Subscription Type]],"Basic", "10",,"Premium","10","Business","25","Enterprise","27")</f>
        <v>10</v>
      </c>
      <c r="P1269" s="3">
        <f xml:space="preserve"> IF(Sales[[#This Row],[Number of Users]]-Sales[[#This Row],[Licenses Bought]] &gt; 0,Sales[[#This Row],[Number of Users]]-Sales[[#This Row],[Licenses Bought]],0)</f>
        <v>12</v>
      </c>
      <c r="Q1269" s="3">
        <f>IF(Sales[[#This Row],[Sales Month]]=MAX(Sales[Sales Month]),Sales[[#This Row],[Upsell $ Per Non-Paying User]]*Sales[[#This Row],[Non-Paying Users]],0)</f>
        <v>0</v>
      </c>
      <c r="R1269" s="3" t="str" cm="1">
        <f t="array" ref="R1269" xml:space="preserve"> _xlfn.IFS(Sales[[#This Row],[Current Upsell $]]=0," ",Sales[[#This Row],[Current Upsell $]]&gt;=400,"high",Sales[[#This Row],[Current Upsell $]]&gt;=100,"medium",Sales[[#This Row],[Current Upsell $]]&lt;100,"low")</f>
        <v xml:space="preserve"> </v>
      </c>
      <c r="S1269" s="3" t="str">
        <f xml:space="preserve"> IF(Sales[[#This Row],[Current Upsell $]]&gt;0,_xlfn.CONCAT(Sales[[#This Row],[Subscription Type]],"  ",Sales[[#This Row],[Upsell Priority]],"  ",TEXT(Sales[[#This Row],[Current Upsell $]],"$#"))," ")</f>
        <v xml:space="preserve"> </v>
      </c>
      <c r="T1269" s="3"/>
      <c r="U1269" s="1"/>
    </row>
    <row r="1270" spans="1:21" x14ac:dyDescent="0.3">
      <c r="A1270">
        <v>100124</v>
      </c>
      <c r="B1270" t="s">
        <v>3</v>
      </c>
      <c r="F1270" s="3">
        <v>0</v>
      </c>
      <c r="G1270" s="3">
        <v>14</v>
      </c>
      <c r="H1270" s="1">
        <v>44075</v>
      </c>
      <c r="I1270" s="1">
        <v>44378</v>
      </c>
      <c r="J1270">
        <v>10</v>
      </c>
      <c r="K1270">
        <v>0</v>
      </c>
      <c r="L1270" s="1">
        <v>44348</v>
      </c>
      <c r="M1270" s="3">
        <f>IF(Sales[[#This Row],[Sales Amount]] = 0, 0,N1270 / F1270)</f>
        <v>0</v>
      </c>
      <c r="N1270" s="3">
        <v>0</v>
      </c>
      <c r="O1270" s="3" t="str" cm="1">
        <f t="array" ref="O1270" xml:space="preserve"> _xlfn.SWITCH(Sales[[#This Row],[Subscription Type]],"Basic", "10",,"Premium","10","Business","25","Enterprise","27")</f>
        <v>10</v>
      </c>
      <c r="P1270" s="3">
        <f xml:space="preserve"> IF(Sales[[#This Row],[Number of Users]]-Sales[[#This Row],[Licenses Bought]] &gt; 0,Sales[[#This Row],[Number of Users]]-Sales[[#This Row],[Licenses Bought]],0)</f>
        <v>14</v>
      </c>
      <c r="Q1270" s="3">
        <f>IF(Sales[[#This Row],[Sales Month]]=MAX(Sales[Sales Month]),Sales[[#This Row],[Upsell $ Per Non-Paying User]]*Sales[[#This Row],[Non-Paying Users]],0)</f>
        <v>140</v>
      </c>
      <c r="R1270" s="3" t="str" cm="1">
        <f t="array" ref="R1270" xml:space="preserve"> _xlfn.IFS(Sales[[#This Row],[Current Upsell $]]=0," ",Sales[[#This Row],[Current Upsell $]]&gt;=400,"high",Sales[[#This Row],[Current Upsell $]]&gt;=100,"medium",Sales[[#This Row],[Current Upsell $]]&lt;100,"low")</f>
        <v>medium</v>
      </c>
      <c r="S1270" s="3" t="str">
        <f xml:space="preserve"> IF(Sales[[#This Row],[Current Upsell $]]&gt;0,_xlfn.CONCAT(Sales[[#This Row],[Subscription Type]],"  ",Sales[[#This Row],[Upsell Priority]],"  ",TEXT(Sales[[#This Row],[Current Upsell $]],"$#"))," ")</f>
        <v>Basic  medium  $140</v>
      </c>
      <c r="T1270" s="3"/>
      <c r="U1270" s="1"/>
    </row>
    <row r="1271" spans="1:21" x14ac:dyDescent="0.3">
      <c r="A1271">
        <v>100125</v>
      </c>
      <c r="B1271" t="s">
        <v>3</v>
      </c>
      <c r="D1271" s="1"/>
      <c r="E1271" s="1"/>
      <c r="F1271" s="3">
        <v>0</v>
      </c>
      <c r="G1271" s="3">
        <v>11</v>
      </c>
      <c r="H1271" s="1">
        <v>44075</v>
      </c>
      <c r="I1271" s="1">
        <v>44378</v>
      </c>
      <c r="J1271">
        <v>10</v>
      </c>
      <c r="K1271">
        <v>0</v>
      </c>
      <c r="L1271" s="1">
        <v>44075</v>
      </c>
      <c r="M1271" s="3">
        <f>IF(Sales[[#This Row],[Sales Amount]] = 0, 0,N1271 / F1271)</f>
        <v>0</v>
      </c>
      <c r="N1271" s="3">
        <v>0</v>
      </c>
      <c r="O1271" s="3" t="str" cm="1">
        <f t="array" ref="O1271" xml:space="preserve"> _xlfn.SWITCH(Sales[[#This Row],[Subscription Type]],"Basic", "10",,"Premium","10","Business","25","Enterprise","27")</f>
        <v>10</v>
      </c>
      <c r="P1271" s="3">
        <f xml:space="preserve"> IF(Sales[[#This Row],[Number of Users]]-Sales[[#This Row],[Licenses Bought]] &gt; 0,Sales[[#This Row],[Number of Users]]-Sales[[#This Row],[Licenses Bought]],0)</f>
        <v>11</v>
      </c>
      <c r="Q1271" s="3">
        <f>IF(Sales[[#This Row],[Sales Month]]=MAX(Sales[Sales Month]),Sales[[#This Row],[Upsell $ Per Non-Paying User]]*Sales[[#This Row],[Non-Paying Users]],0)</f>
        <v>0</v>
      </c>
      <c r="R1271" s="3" t="str" cm="1">
        <f t="array" ref="R1271" xml:space="preserve"> _xlfn.IFS(Sales[[#This Row],[Current Upsell $]]=0," ",Sales[[#This Row],[Current Upsell $]]&gt;=400,"high",Sales[[#This Row],[Current Upsell $]]&gt;=100,"medium",Sales[[#This Row],[Current Upsell $]]&lt;100,"low")</f>
        <v xml:space="preserve"> </v>
      </c>
      <c r="S1271" s="3" t="str">
        <f xml:space="preserve"> IF(Sales[[#This Row],[Current Upsell $]]&gt;0,_xlfn.CONCAT(Sales[[#This Row],[Subscription Type]],"  ",Sales[[#This Row],[Upsell Priority]],"  ",TEXT(Sales[[#This Row],[Current Upsell $]],"$#"))," ")</f>
        <v xml:space="preserve"> </v>
      </c>
      <c r="T1271" s="3"/>
      <c r="U1271" s="1"/>
    </row>
    <row r="1272" spans="1:21" x14ac:dyDescent="0.3">
      <c r="A1272">
        <v>100125</v>
      </c>
      <c r="B1272" t="s">
        <v>1</v>
      </c>
      <c r="D1272" s="1"/>
      <c r="E1272" s="1"/>
      <c r="F1272" s="3">
        <v>4</v>
      </c>
      <c r="G1272" s="3">
        <v>11</v>
      </c>
      <c r="H1272" s="1">
        <v>44075</v>
      </c>
      <c r="I1272" s="1">
        <v>44378</v>
      </c>
      <c r="J1272">
        <v>10</v>
      </c>
      <c r="K1272">
        <v>0</v>
      </c>
      <c r="L1272" s="1">
        <v>44105</v>
      </c>
      <c r="M1272" s="3">
        <f>IF(Sales[[#This Row],[Sales Amount]] = 0, 0,N1272 / F1272)</f>
        <v>25</v>
      </c>
      <c r="N1272" s="3">
        <v>100</v>
      </c>
      <c r="O1272" s="3" t="str" cm="1">
        <f t="array" ref="O1272" xml:space="preserve"> _xlfn.SWITCH(Sales[[#This Row],[Subscription Type]],"Basic", "10",,"Premium","10","Business","25","Enterprise","27")</f>
        <v>27</v>
      </c>
      <c r="P1272" s="3">
        <f xml:space="preserve"> IF(Sales[[#This Row],[Number of Users]]-Sales[[#This Row],[Licenses Bought]] &gt; 0,Sales[[#This Row],[Number of Users]]-Sales[[#This Row],[Licenses Bought]],0)</f>
        <v>7</v>
      </c>
      <c r="Q1272" s="3">
        <f>IF(Sales[[#This Row],[Sales Month]]=MAX(Sales[Sales Month]),Sales[[#This Row],[Upsell $ Per Non-Paying User]]*Sales[[#This Row],[Non-Paying Users]],0)</f>
        <v>0</v>
      </c>
      <c r="R1272" s="3" t="str" cm="1">
        <f t="array" ref="R1272" xml:space="preserve"> _xlfn.IFS(Sales[[#This Row],[Current Upsell $]]=0," ",Sales[[#This Row],[Current Upsell $]]&gt;=400,"high",Sales[[#This Row],[Current Upsell $]]&gt;=100,"medium",Sales[[#This Row],[Current Upsell $]]&lt;100,"low")</f>
        <v xml:space="preserve"> </v>
      </c>
      <c r="S1272" s="3" t="str">
        <f xml:space="preserve"> IF(Sales[[#This Row],[Current Upsell $]]&gt;0,_xlfn.CONCAT(Sales[[#This Row],[Subscription Type]],"  ",Sales[[#This Row],[Upsell Priority]],"  ",TEXT(Sales[[#This Row],[Current Upsell $]],"$#"))," ")</f>
        <v xml:space="preserve"> </v>
      </c>
      <c r="T1272" s="3"/>
      <c r="U1272" s="1"/>
    </row>
    <row r="1273" spans="1:21" x14ac:dyDescent="0.3">
      <c r="A1273">
        <v>100125</v>
      </c>
      <c r="B1273" t="s">
        <v>1</v>
      </c>
      <c r="D1273" s="1"/>
      <c r="E1273" s="1"/>
      <c r="F1273" s="3">
        <v>11</v>
      </c>
      <c r="G1273" s="3">
        <v>12</v>
      </c>
      <c r="H1273" s="1">
        <v>44075</v>
      </c>
      <c r="I1273" s="1">
        <v>44378</v>
      </c>
      <c r="J1273">
        <v>10</v>
      </c>
      <c r="K1273">
        <v>0</v>
      </c>
      <c r="L1273" s="1">
        <v>44136</v>
      </c>
      <c r="M1273" s="3">
        <f>IF(Sales[[#This Row],[Sales Amount]] = 0, 0,N1273 / F1273)</f>
        <v>25</v>
      </c>
      <c r="N1273" s="3">
        <v>275</v>
      </c>
      <c r="O1273" s="3" t="str" cm="1">
        <f t="array" ref="O1273" xml:space="preserve"> _xlfn.SWITCH(Sales[[#This Row],[Subscription Type]],"Basic", "10",,"Premium","10","Business","25","Enterprise","27")</f>
        <v>27</v>
      </c>
      <c r="P1273" s="3">
        <f xml:space="preserve"> IF(Sales[[#This Row],[Number of Users]]-Sales[[#This Row],[Licenses Bought]] &gt; 0,Sales[[#This Row],[Number of Users]]-Sales[[#This Row],[Licenses Bought]],0)</f>
        <v>1</v>
      </c>
      <c r="Q1273" s="3">
        <f>IF(Sales[[#This Row],[Sales Month]]=MAX(Sales[Sales Month]),Sales[[#This Row],[Upsell $ Per Non-Paying User]]*Sales[[#This Row],[Non-Paying Users]],0)</f>
        <v>0</v>
      </c>
      <c r="R1273" s="3" t="str" cm="1">
        <f t="array" ref="R1273" xml:space="preserve"> _xlfn.IFS(Sales[[#This Row],[Current Upsell $]]=0," ",Sales[[#This Row],[Current Upsell $]]&gt;=400,"high",Sales[[#This Row],[Current Upsell $]]&gt;=100,"medium",Sales[[#This Row],[Current Upsell $]]&lt;100,"low")</f>
        <v xml:space="preserve"> </v>
      </c>
      <c r="S1273" s="3" t="str">
        <f xml:space="preserve"> IF(Sales[[#This Row],[Current Upsell $]]&gt;0,_xlfn.CONCAT(Sales[[#This Row],[Subscription Type]],"  ",Sales[[#This Row],[Upsell Priority]],"  ",TEXT(Sales[[#This Row],[Current Upsell $]],"$#"))," ")</f>
        <v xml:space="preserve"> </v>
      </c>
      <c r="T1273" s="3"/>
      <c r="U1273" s="1"/>
    </row>
    <row r="1274" spans="1:21" x14ac:dyDescent="0.3">
      <c r="A1274">
        <v>100125</v>
      </c>
      <c r="B1274" t="s">
        <v>1</v>
      </c>
      <c r="D1274" s="1"/>
      <c r="E1274" s="1"/>
      <c r="F1274" s="3">
        <v>11</v>
      </c>
      <c r="G1274" s="3">
        <v>14</v>
      </c>
      <c r="H1274" s="1">
        <v>44075</v>
      </c>
      <c r="I1274" s="1">
        <v>44378</v>
      </c>
      <c r="J1274">
        <v>10</v>
      </c>
      <c r="K1274">
        <v>0</v>
      </c>
      <c r="L1274" s="1">
        <v>44166</v>
      </c>
      <c r="M1274" s="3">
        <f>IF(Sales[[#This Row],[Sales Amount]] = 0, 0,N1274 / F1274)</f>
        <v>25</v>
      </c>
      <c r="N1274" s="3">
        <v>275</v>
      </c>
      <c r="O1274" s="3" t="str" cm="1">
        <f t="array" ref="O1274" xml:space="preserve"> _xlfn.SWITCH(Sales[[#This Row],[Subscription Type]],"Basic", "10",,"Premium","10","Business","25","Enterprise","27")</f>
        <v>27</v>
      </c>
      <c r="P1274" s="3">
        <f xml:space="preserve"> IF(Sales[[#This Row],[Number of Users]]-Sales[[#This Row],[Licenses Bought]] &gt; 0,Sales[[#This Row],[Number of Users]]-Sales[[#This Row],[Licenses Bought]],0)</f>
        <v>3</v>
      </c>
      <c r="Q1274" s="3">
        <f>IF(Sales[[#This Row],[Sales Month]]=MAX(Sales[Sales Month]),Sales[[#This Row],[Upsell $ Per Non-Paying User]]*Sales[[#This Row],[Non-Paying Users]],0)</f>
        <v>0</v>
      </c>
      <c r="R1274" s="3" t="str" cm="1">
        <f t="array" ref="R1274" xml:space="preserve"> _xlfn.IFS(Sales[[#This Row],[Current Upsell $]]=0," ",Sales[[#This Row],[Current Upsell $]]&gt;=400,"high",Sales[[#This Row],[Current Upsell $]]&gt;=100,"medium",Sales[[#This Row],[Current Upsell $]]&lt;100,"low")</f>
        <v xml:space="preserve"> </v>
      </c>
      <c r="S1274" s="3" t="str">
        <f xml:space="preserve"> IF(Sales[[#This Row],[Current Upsell $]]&gt;0,_xlfn.CONCAT(Sales[[#This Row],[Subscription Type]],"  ",Sales[[#This Row],[Upsell Priority]],"  ",TEXT(Sales[[#This Row],[Current Upsell $]],"$#"))," ")</f>
        <v xml:space="preserve"> </v>
      </c>
      <c r="T1274" s="3"/>
      <c r="U1274" s="1"/>
    </row>
    <row r="1275" spans="1:21" x14ac:dyDescent="0.3">
      <c r="A1275">
        <v>100125</v>
      </c>
      <c r="B1275" t="s">
        <v>1</v>
      </c>
      <c r="D1275" s="1"/>
      <c r="E1275" s="1"/>
      <c r="F1275" s="3">
        <v>11</v>
      </c>
      <c r="G1275" s="3">
        <v>12</v>
      </c>
      <c r="H1275" s="1">
        <v>44075</v>
      </c>
      <c r="I1275" s="1">
        <v>44378</v>
      </c>
      <c r="J1275">
        <v>10</v>
      </c>
      <c r="K1275">
        <v>0</v>
      </c>
      <c r="L1275" s="1">
        <v>44197</v>
      </c>
      <c r="M1275" s="3">
        <f>IF(Sales[[#This Row],[Sales Amount]] = 0, 0,N1275 / F1275)</f>
        <v>25</v>
      </c>
      <c r="N1275" s="3">
        <v>275</v>
      </c>
      <c r="O1275" s="3" t="str" cm="1">
        <f t="array" ref="O1275" xml:space="preserve"> _xlfn.SWITCH(Sales[[#This Row],[Subscription Type]],"Basic", "10",,"Premium","10","Business","25","Enterprise","27")</f>
        <v>27</v>
      </c>
      <c r="P1275" s="3">
        <f xml:space="preserve"> IF(Sales[[#This Row],[Number of Users]]-Sales[[#This Row],[Licenses Bought]] &gt; 0,Sales[[#This Row],[Number of Users]]-Sales[[#This Row],[Licenses Bought]],0)</f>
        <v>1</v>
      </c>
      <c r="Q1275" s="3">
        <f>IF(Sales[[#This Row],[Sales Month]]=MAX(Sales[Sales Month]),Sales[[#This Row],[Upsell $ Per Non-Paying User]]*Sales[[#This Row],[Non-Paying Users]],0)</f>
        <v>0</v>
      </c>
      <c r="R1275" s="3" t="str" cm="1">
        <f t="array" ref="R1275" xml:space="preserve"> _xlfn.IFS(Sales[[#This Row],[Current Upsell $]]=0," ",Sales[[#This Row],[Current Upsell $]]&gt;=400,"high",Sales[[#This Row],[Current Upsell $]]&gt;=100,"medium",Sales[[#This Row],[Current Upsell $]]&lt;100,"low")</f>
        <v xml:space="preserve"> </v>
      </c>
      <c r="S1275" s="3" t="str">
        <f xml:space="preserve"> IF(Sales[[#This Row],[Current Upsell $]]&gt;0,_xlfn.CONCAT(Sales[[#This Row],[Subscription Type]],"  ",Sales[[#This Row],[Upsell Priority]],"  ",TEXT(Sales[[#This Row],[Current Upsell $]],"$#"))," ")</f>
        <v xml:space="preserve"> </v>
      </c>
      <c r="T1275" s="3"/>
      <c r="U1275" s="1"/>
    </row>
    <row r="1276" spans="1:21" x14ac:dyDescent="0.3">
      <c r="A1276">
        <v>100125</v>
      </c>
      <c r="B1276" t="s">
        <v>1</v>
      </c>
      <c r="D1276" s="1"/>
      <c r="E1276" s="1"/>
      <c r="F1276" s="3">
        <v>11</v>
      </c>
      <c r="G1276" s="3">
        <v>12</v>
      </c>
      <c r="H1276" s="1">
        <v>44075</v>
      </c>
      <c r="I1276" s="1">
        <v>44378</v>
      </c>
      <c r="J1276">
        <v>10</v>
      </c>
      <c r="K1276">
        <v>0</v>
      </c>
      <c r="L1276" s="1">
        <v>44228</v>
      </c>
      <c r="M1276" s="3">
        <f>IF(Sales[[#This Row],[Sales Amount]] = 0, 0,N1276 / F1276)</f>
        <v>25</v>
      </c>
      <c r="N1276" s="3">
        <v>275</v>
      </c>
      <c r="O1276" s="3" t="str" cm="1">
        <f t="array" ref="O1276" xml:space="preserve"> _xlfn.SWITCH(Sales[[#This Row],[Subscription Type]],"Basic", "10",,"Premium","10","Business","25","Enterprise","27")</f>
        <v>27</v>
      </c>
      <c r="P1276" s="3">
        <f xml:space="preserve"> IF(Sales[[#This Row],[Number of Users]]-Sales[[#This Row],[Licenses Bought]] &gt; 0,Sales[[#This Row],[Number of Users]]-Sales[[#This Row],[Licenses Bought]],0)</f>
        <v>1</v>
      </c>
      <c r="Q1276" s="3">
        <f>IF(Sales[[#This Row],[Sales Month]]=MAX(Sales[Sales Month]),Sales[[#This Row],[Upsell $ Per Non-Paying User]]*Sales[[#This Row],[Non-Paying Users]],0)</f>
        <v>0</v>
      </c>
      <c r="R1276" s="3" t="str" cm="1">
        <f t="array" ref="R1276" xml:space="preserve"> _xlfn.IFS(Sales[[#This Row],[Current Upsell $]]=0," ",Sales[[#This Row],[Current Upsell $]]&gt;=400,"high",Sales[[#This Row],[Current Upsell $]]&gt;=100,"medium",Sales[[#This Row],[Current Upsell $]]&lt;100,"low")</f>
        <v xml:space="preserve"> </v>
      </c>
      <c r="S1276" s="3" t="str">
        <f xml:space="preserve"> IF(Sales[[#This Row],[Current Upsell $]]&gt;0,_xlfn.CONCAT(Sales[[#This Row],[Subscription Type]],"  ",Sales[[#This Row],[Upsell Priority]],"  ",TEXT(Sales[[#This Row],[Current Upsell $]],"$#"))," ")</f>
        <v xml:space="preserve"> </v>
      </c>
      <c r="T1276" s="3"/>
      <c r="U1276" s="1"/>
    </row>
    <row r="1277" spans="1:21" x14ac:dyDescent="0.3">
      <c r="A1277">
        <v>100125</v>
      </c>
      <c r="B1277" t="s">
        <v>1</v>
      </c>
      <c r="D1277" s="1"/>
      <c r="E1277" s="1"/>
      <c r="F1277" s="3">
        <v>11</v>
      </c>
      <c r="G1277" s="3">
        <v>13</v>
      </c>
      <c r="H1277" s="1">
        <v>44075</v>
      </c>
      <c r="I1277" s="1">
        <v>44378</v>
      </c>
      <c r="J1277">
        <v>10</v>
      </c>
      <c r="K1277">
        <v>0</v>
      </c>
      <c r="L1277" s="1">
        <v>44256</v>
      </c>
      <c r="M1277" s="3">
        <f>IF(Sales[[#This Row],[Sales Amount]] = 0, 0,N1277 / F1277)</f>
        <v>25</v>
      </c>
      <c r="N1277" s="3">
        <v>275</v>
      </c>
      <c r="O1277" s="3" t="str" cm="1">
        <f t="array" ref="O1277" xml:space="preserve"> _xlfn.SWITCH(Sales[[#This Row],[Subscription Type]],"Basic", "10",,"Premium","10","Business","25","Enterprise","27")</f>
        <v>27</v>
      </c>
      <c r="P1277" s="3">
        <f xml:space="preserve"> IF(Sales[[#This Row],[Number of Users]]-Sales[[#This Row],[Licenses Bought]] &gt; 0,Sales[[#This Row],[Number of Users]]-Sales[[#This Row],[Licenses Bought]],0)</f>
        <v>2</v>
      </c>
      <c r="Q1277" s="3">
        <f>IF(Sales[[#This Row],[Sales Month]]=MAX(Sales[Sales Month]),Sales[[#This Row],[Upsell $ Per Non-Paying User]]*Sales[[#This Row],[Non-Paying Users]],0)</f>
        <v>0</v>
      </c>
      <c r="R1277" s="3" t="str" cm="1">
        <f t="array" ref="R1277" xml:space="preserve"> _xlfn.IFS(Sales[[#This Row],[Current Upsell $]]=0," ",Sales[[#This Row],[Current Upsell $]]&gt;=400,"high",Sales[[#This Row],[Current Upsell $]]&gt;=100,"medium",Sales[[#This Row],[Current Upsell $]]&lt;100,"low")</f>
        <v xml:space="preserve"> </v>
      </c>
      <c r="S1277" s="3" t="str">
        <f xml:space="preserve"> IF(Sales[[#This Row],[Current Upsell $]]&gt;0,_xlfn.CONCAT(Sales[[#This Row],[Subscription Type]],"  ",Sales[[#This Row],[Upsell Priority]],"  ",TEXT(Sales[[#This Row],[Current Upsell $]],"$#"))," ")</f>
        <v xml:space="preserve"> </v>
      </c>
      <c r="T1277" s="3"/>
      <c r="U1277" s="1"/>
    </row>
    <row r="1278" spans="1:21" x14ac:dyDescent="0.3">
      <c r="A1278">
        <v>100125</v>
      </c>
      <c r="B1278" t="s">
        <v>1</v>
      </c>
      <c r="D1278" s="1"/>
      <c r="E1278" s="1"/>
      <c r="F1278" s="3">
        <v>11</v>
      </c>
      <c r="G1278" s="3">
        <v>12</v>
      </c>
      <c r="H1278" s="1">
        <v>44075</v>
      </c>
      <c r="I1278" s="1">
        <v>44378</v>
      </c>
      <c r="J1278">
        <v>10</v>
      </c>
      <c r="K1278">
        <v>0</v>
      </c>
      <c r="L1278" s="1">
        <v>44287</v>
      </c>
      <c r="M1278" s="3">
        <f>IF(Sales[[#This Row],[Sales Amount]] = 0, 0,N1278 / F1278)</f>
        <v>25</v>
      </c>
      <c r="N1278" s="3">
        <v>275</v>
      </c>
      <c r="O1278" s="3" t="str" cm="1">
        <f t="array" ref="O1278" xml:space="preserve"> _xlfn.SWITCH(Sales[[#This Row],[Subscription Type]],"Basic", "10",,"Premium","10","Business","25","Enterprise","27")</f>
        <v>27</v>
      </c>
      <c r="P1278" s="3">
        <f xml:space="preserve"> IF(Sales[[#This Row],[Number of Users]]-Sales[[#This Row],[Licenses Bought]] &gt; 0,Sales[[#This Row],[Number of Users]]-Sales[[#This Row],[Licenses Bought]],0)</f>
        <v>1</v>
      </c>
      <c r="Q1278" s="3">
        <f>IF(Sales[[#This Row],[Sales Month]]=MAX(Sales[Sales Month]),Sales[[#This Row],[Upsell $ Per Non-Paying User]]*Sales[[#This Row],[Non-Paying Users]],0)</f>
        <v>0</v>
      </c>
      <c r="R1278" s="3" t="str" cm="1">
        <f t="array" ref="R1278" xml:space="preserve"> _xlfn.IFS(Sales[[#This Row],[Current Upsell $]]=0," ",Sales[[#This Row],[Current Upsell $]]&gt;=400,"high",Sales[[#This Row],[Current Upsell $]]&gt;=100,"medium",Sales[[#This Row],[Current Upsell $]]&lt;100,"low")</f>
        <v xml:space="preserve"> </v>
      </c>
      <c r="S1278" s="3" t="str">
        <f xml:space="preserve"> IF(Sales[[#This Row],[Current Upsell $]]&gt;0,_xlfn.CONCAT(Sales[[#This Row],[Subscription Type]],"  ",Sales[[#This Row],[Upsell Priority]],"  ",TEXT(Sales[[#This Row],[Current Upsell $]],"$#"))," ")</f>
        <v xml:space="preserve"> </v>
      </c>
      <c r="T1278" s="3"/>
      <c r="U1278" s="1"/>
    </row>
    <row r="1279" spans="1:21" x14ac:dyDescent="0.3">
      <c r="A1279">
        <v>100125</v>
      </c>
      <c r="B1279" t="s">
        <v>1</v>
      </c>
      <c r="D1279" s="1"/>
      <c r="E1279" s="1"/>
      <c r="F1279" s="3">
        <v>11</v>
      </c>
      <c r="G1279" s="3">
        <v>13</v>
      </c>
      <c r="H1279" s="1">
        <v>44075</v>
      </c>
      <c r="I1279" s="1">
        <v>44378</v>
      </c>
      <c r="J1279">
        <v>10</v>
      </c>
      <c r="K1279">
        <v>0</v>
      </c>
      <c r="L1279" s="1">
        <v>44317</v>
      </c>
      <c r="M1279" s="3">
        <f>IF(Sales[[#This Row],[Sales Amount]] = 0, 0,N1279 / F1279)</f>
        <v>25</v>
      </c>
      <c r="N1279" s="3">
        <v>275</v>
      </c>
      <c r="O1279" s="3" t="str" cm="1">
        <f t="array" ref="O1279" xml:space="preserve"> _xlfn.SWITCH(Sales[[#This Row],[Subscription Type]],"Basic", "10",,"Premium","10","Business","25","Enterprise","27")</f>
        <v>27</v>
      </c>
      <c r="P1279" s="3">
        <f xml:space="preserve"> IF(Sales[[#This Row],[Number of Users]]-Sales[[#This Row],[Licenses Bought]] &gt; 0,Sales[[#This Row],[Number of Users]]-Sales[[#This Row],[Licenses Bought]],0)</f>
        <v>2</v>
      </c>
      <c r="Q1279" s="3">
        <f>IF(Sales[[#This Row],[Sales Month]]=MAX(Sales[Sales Month]),Sales[[#This Row],[Upsell $ Per Non-Paying User]]*Sales[[#This Row],[Non-Paying Users]],0)</f>
        <v>0</v>
      </c>
      <c r="R1279" s="3" t="str" cm="1">
        <f t="array" ref="R1279" xml:space="preserve"> _xlfn.IFS(Sales[[#This Row],[Current Upsell $]]=0," ",Sales[[#This Row],[Current Upsell $]]&gt;=400,"high",Sales[[#This Row],[Current Upsell $]]&gt;=100,"medium",Sales[[#This Row],[Current Upsell $]]&lt;100,"low")</f>
        <v xml:space="preserve"> </v>
      </c>
      <c r="S1279" s="3" t="str">
        <f xml:space="preserve"> IF(Sales[[#This Row],[Current Upsell $]]&gt;0,_xlfn.CONCAT(Sales[[#This Row],[Subscription Type]],"  ",Sales[[#This Row],[Upsell Priority]],"  ",TEXT(Sales[[#This Row],[Current Upsell $]],"$#"))," ")</f>
        <v xml:space="preserve"> </v>
      </c>
      <c r="T1279" s="3"/>
      <c r="U1279" s="1"/>
    </row>
    <row r="1280" spans="1:21" x14ac:dyDescent="0.3">
      <c r="A1280">
        <v>100125</v>
      </c>
      <c r="B1280" t="s">
        <v>1</v>
      </c>
      <c r="D1280" s="1"/>
      <c r="E1280" s="1"/>
      <c r="F1280" s="3">
        <v>11</v>
      </c>
      <c r="G1280" s="3">
        <v>13</v>
      </c>
      <c r="H1280" s="1">
        <v>44075</v>
      </c>
      <c r="I1280" s="1">
        <v>44378</v>
      </c>
      <c r="J1280">
        <v>10</v>
      </c>
      <c r="K1280">
        <v>0</v>
      </c>
      <c r="L1280" s="1">
        <v>44348</v>
      </c>
      <c r="M1280" s="3">
        <f>IF(Sales[[#This Row],[Sales Amount]] = 0, 0,N1280 / F1280)</f>
        <v>25</v>
      </c>
      <c r="N1280" s="3">
        <v>275</v>
      </c>
      <c r="O1280" s="3" t="str" cm="1">
        <f t="array" ref="O1280" xml:space="preserve"> _xlfn.SWITCH(Sales[[#This Row],[Subscription Type]],"Basic", "10",,"Premium","10","Business","25","Enterprise","27")</f>
        <v>27</v>
      </c>
      <c r="P1280" s="3">
        <f xml:space="preserve"> IF(Sales[[#This Row],[Number of Users]]-Sales[[#This Row],[Licenses Bought]] &gt; 0,Sales[[#This Row],[Number of Users]]-Sales[[#This Row],[Licenses Bought]],0)</f>
        <v>2</v>
      </c>
      <c r="Q1280" s="3">
        <f>IF(Sales[[#This Row],[Sales Month]]=MAX(Sales[Sales Month]),Sales[[#This Row],[Upsell $ Per Non-Paying User]]*Sales[[#This Row],[Non-Paying Users]],0)</f>
        <v>54</v>
      </c>
      <c r="R1280" s="3" t="str" cm="1">
        <f t="array" ref="R1280" xml:space="preserve"> _xlfn.IFS(Sales[[#This Row],[Current Upsell $]]=0," ",Sales[[#This Row],[Current Upsell $]]&gt;=400,"high",Sales[[#This Row],[Current Upsell $]]&gt;=100,"medium",Sales[[#This Row],[Current Upsell $]]&lt;100,"low")</f>
        <v>low</v>
      </c>
      <c r="S1280" s="3" t="str">
        <f xml:space="preserve"> IF(Sales[[#This Row],[Current Upsell $]]&gt;0,_xlfn.CONCAT(Sales[[#This Row],[Subscription Type]],"  ",Sales[[#This Row],[Upsell Priority]],"  ",TEXT(Sales[[#This Row],[Current Upsell $]],"$#"))," ")</f>
        <v>Business  low  $54</v>
      </c>
      <c r="T1280" s="3"/>
      <c r="U1280" s="1"/>
    </row>
    <row r="1281" spans="1:21" x14ac:dyDescent="0.3">
      <c r="A1281">
        <v>100126</v>
      </c>
      <c r="B1281" t="s">
        <v>3</v>
      </c>
      <c r="D1281" s="1"/>
      <c r="E1281" s="1"/>
      <c r="F1281" s="3">
        <v>0</v>
      </c>
      <c r="G1281" s="3">
        <v>13</v>
      </c>
      <c r="H1281" s="1">
        <v>44075</v>
      </c>
      <c r="I1281" s="1">
        <v>44378</v>
      </c>
      <c r="J1281">
        <v>10</v>
      </c>
      <c r="K1281">
        <v>0</v>
      </c>
      <c r="L1281" s="1">
        <v>44075</v>
      </c>
      <c r="M1281" s="3">
        <f>IF(Sales[[#This Row],[Sales Amount]] = 0, 0,N1281 / F1281)</f>
        <v>0</v>
      </c>
      <c r="N1281" s="3">
        <v>0</v>
      </c>
      <c r="O1281" s="3" t="str" cm="1">
        <f t="array" ref="O1281" xml:space="preserve"> _xlfn.SWITCH(Sales[[#This Row],[Subscription Type]],"Basic", "10",,"Premium","10","Business","25","Enterprise","27")</f>
        <v>10</v>
      </c>
      <c r="P1281" s="3">
        <f xml:space="preserve"> IF(Sales[[#This Row],[Number of Users]]-Sales[[#This Row],[Licenses Bought]] &gt; 0,Sales[[#This Row],[Number of Users]]-Sales[[#This Row],[Licenses Bought]],0)</f>
        <v>13</v>
      </c>
      <c r="Q1281" s="3">
        <f>IF(Sales[[#This Row],[Sales Month]]=MAX(Sales[Sales Month]),Sales[[#This Row],[Upsell $ Per Non-Paying User]]*Sales[[#This Row],[Non-Paying Users]],0)</f>
        <v>0</v>
      </c>
      <c r="R1281" s="3" t="str" cm="1">
        <f t="array" ref="R1281" xml:space="preserve"> _xlfn.IFS(Sales[[#This Row],[Current Upsell $]]=0," ",Sales[[#This Row],[Current Upsell $]]&gt;=400,"high",Sales[[#This Row],[Current Upsell $]]&gt;=100,"medium",Sales[[#This Row],[Current Upsell $]]&lt;100,"low")</f>
        <v xml:space="preserve"> </v>
      </c>
      <c r="S1281" s="3" t="str">
        <f xml:space="preserve"> IF(Sales[[#This Row],[Current Upsell $]]&gt;0,_xlfn.CONCAT(Sales[[#This Row],[Subscription Type]],"  ",Sales[[#This Row],[Upsell Priority]],"  ",TEXT(Sales[[#This Row],[Current Upsell $]],"$#"))," ")</f>
        <v xml:space="preserve"> </v>
      </c>
      <c r="T1281" s="3"/>
      <c r="U1281" s="1"/>
    </row>
    <row r="1282" spans="1:21" x14ac:dyDescent="0.3">
      <c r="A1282">
        <v>100126</v>
      </c>
      <c r="B1282" t="s">
        <v>0</v>
      </c>
      <c r="D1282" s="1"/>
      <c r="E1282" s="1"/>
      <c r="F1282" s="3">
        <v>5</v>
      </c>
      <c r="G1282" s="3">
        <v>14</v>
      </c>
      <c r="H1282" s="1">
        <v>44075</v>
      </c>
      <c r="I1282" s="1">
        <v>44378</v>
      </c>
      <c r="J1282">
        <v>10</v>
      </c>
      <c r="K1282">
        <v>0</v>
      </c>
      <c r="L1282" s="1">
        <v>44105</v>
      </c>
      <c r="M1282" s="3">
        <f>IF(Sales[[#This Row],[Sales Amount]] = 0, 0,N1282 / F1282)</f>
        <v>10</v>
      </c>
      <c r="N1282" s="3">
        <v>50</v>
      </c>
      <c r="O1282" s="3" t="str" cm="1">
        <f t="array" ref="O1282" xml:space="preserve"> _xlfn.SWITCH(Sales[[#This Row],[Subscription Type]],"Basic", "10",,"Premium","10","Business","25","Enterprise","27")</f>
        <v>27</v>
      </c>
      <c r="P1282" s="3">
        <f xml:space="preserve"> IF(Sales[[#This Row],[Number of Users]]-Sales[[#This Row],[Licenses Bought]] &gt; 0,Sales[[#This Row],[Number of Users]]-Sales[[#This Row],[Licenses Bought]],0)</f>
        <v>9</v>
      </c>
      <c r="Q1282" s="3">
        <f>IF(Sales[[#This Row],[Sales Month]]=MAX(Sales[Sales Month]),Sales[[#This Row],[Upsell $ Per Non-Paying User]]*Sales[[#This Row],[Non-Paying Users]],0)</f>
        <v>0</v>
      </c>
      <c r="R1282" s="3" t="str" cm="1">
        <f t="array" ref="R1282" xml:space="preserve"> _xlfn.IFS(Sales[[#This Row],[Current Upsell $]]=0," ",Sales[[#This Row],[Current Upsell $]]&gt;=400,"high",Sales[[#This Row],[Current Upsell $]]&gt;=100,"medium",Sales[[#This Row],[Current Upsell $]]&lt;100,"low")</f>
        <v xml:space="preserve"> </v>
      </c>
      <c r="S1282" s="3" t="str">
        <f xml:space="preserve"> IF(Sales[[#This Row],[Current Upsell $]]&gt;0,_xlfn.CONCAT(Sales[[#This Row],[Subscription Type]],"  ",Sales[[#This Row],[Upsell Priority]],"  ",TEXT(Sales[[#This Row],[Current Upsell $]],"$#"))," ")</f>
        <v xml:space="preserve"> </v>
      </c>
      <c r="T1282" s="3"/>
      <c r="U1282" s="1"/>
    </row>
    <row r="1283" spans="1:21" x14ac:dyDescent="0.3">
      <c r="A1283">
        <v>100126</v>
      </c>
      <c r="B1283" t="s">
        <v>0</v>
      </c>
      <c r="D1283" s="1"/>
      <c r="E1283" s="1"/>
      <c r="F1283" s="3">
        <v>7</v>
      </c>
      <c r="G1283" s="3">
        <v>15</v>
      </c>
      <c r="H1283" s="1">
        <v>44075</v>
      </c>
      <c r="I1283" s="1">
        <v>44378</v>
      </c>
      <c r="J1283">
        <v>10</v>
      </c>
      <c r="K1283">
        <v>0</v>
      </c>
      <c r="L1283" s="1">
        <v>44136</v>
      </c>
      <c r="M1283" s="3">
        <f>IF(Sales[[#This Row],[Sales Amount]] = 0, 0,N1283 / F1283)</f>
        <v>10</v>
      </c>
      <c r="N1283" s="3">
        <v>70</v>
      </c>
      <c r="O1283" s="3" t="str" cm="1">
        <f t="array" ref="O1283" xml:space="preserve"> _xlfn.SWITCH(Sales[[#This Row],[Subscription Type]],"Basic", "10",,"Premium","10","Business","25","Enterprise","27")</f>
        <v>27</v>
      </c>
      <c r="P1283" s="3">
        <f xml:space="preserve"> IF(Sales[[#This Row],[Number of Users]]-Sales[[#This Row],[Licenses Bought]] &gt; 0,Sales[[#This Row],[Number of Users]]-Sales[[#This Row],[Licenses Bought]],0)</f>
        <v>8</v>
      </c>
      <c r="Q1283" s="3">
        <f>IF(Sales[[#This Row],[Sales Month]]=MAX(Sales[Sales Month]),Sales[[#This Row],[Upsell $ Per Non-Paying User]]*Sales[[#This Row],[Non-Paying Users]],0)</f>
        <v>0</v>
      </c>
      <c r="R1283" s="3" t="str" cm="1">
        <f t="array" ref="R1283" xml:space="preserve"> _xlfn.IFS(Sales[[#This Row],[Current Upsell $]]=0," ",Sales[[#This Row],[Current Upsell $]]&gt;=400,"high",Sales[[#This Row],[Current Upsell $]]&gt;=100,"medium",Sales[[#This Row],[Current Upsell $]]&lt;100,"low")</f>
        <v xml:space="preserve"> </v>
      </c>
      <c r="S1283" s="3" t="str">
        <f xml:space="preserve"> IF(Sales[[#This Row],[Current Upsell $]]&gt;0,_xlfn.CONCAT(Sales[[#This Row],[Subscription Type]],"  ",Sales[[#This Row],[Upsell Priority]],"  ",TEXT(Sales[[#This Row],[Current Upsell $]],"$#"))," ")</f>
        <v xml:space="preserve"> </v>
      </c>
      <c r="T1283" s="3"/>
      <c r="U1283" s="1"/>
    </row>
    <row r="1284" spans="1:21" x14ac:dyDescent="0.3">
      <c r="A1284">
        <v>100126</v>
      </c>
      <c r="B1284" t="s">
        <v>0</v>
      </c>
      <c r="D1284" s="1"/>
      <c r="E1284" s="1"/>
      <c r="F1284" s="3">
        <v>11</v>
      </c>
      <c r="G1284" s="3">
        <v>14</v>
      </c>
      <c r="H1284" s="1">
        <v>44075</v>
      </c>
      <c r="I1284" s="1">
        <v>44378</v>
      </c>
      <c r="J1284">
        <v>10</v>
      </c>
      <c r="K1284">
        <v>0</v>
      </c>
      <c r="L1284" s="1">
        <v>44166</v>
      </c>
      <c r="M1284" s="3">
        <f>IF(Sales[[#This Row],[Sales Amount]] = 0, 0,N1284 / F1284)</f>
        <v>10</v>
      </c>
      <c r="N1284" s="3">
        <v>110</v>
      </c>
      <c r="O1284" s="3" t="str" cm="1">
        <f t="array" ref="O1284" xml:space="preserve"> _xlfn.SWITCH(Sales[[#This Row],[Subscription Type]],"Basic", "10",,"Premium","10","Business","25","Enterprise","27")</f>
        <v>27</v>
      </c>
      <c r="P1284" s="3">
        <f xml:space="preserve"> IF(Sales[[#This Row],[Number of Users]]-Sales[[#This Row],[Licenses Bought]] &gt; 0,Sales[[#This Row],[Number of Users]]-Sales[[#This Row],[Licenses Bought]],0)</f>
        <v>3</v>
      </c>
      <c r="Q1284" s="3">
        <f>IF(Sales[[#This Row],[Sales Month]]=MAX(Sales[Sales Month]),Sales[[#This Row],[Upsell $ Per Non-Paying User]]*Sales[[#This Row],[Non-Paying Users]],0)</f>
        <v>0</v>
      </c>
      <c r="R1284" s="3" t="str" cm="1">
        <f t="array" ref="R1284" xml:space="preserve"> _xlfn.IFS(Sales[[#This Row],[Current Upsell $]]=0," ",Sales[[#This Row],[Current Upsell $]]&gt;=400,"high",Sales[[#This Row],[Current Upsell $]]&gt;=100,"medium",Sales[[#This Row],[Current Upsell $]]&lt;100,"low")</f>
        <v xml:space="preserve"> </v>
      </c>
      <c r="S1284" s="3" t="str">
        <f xml:space="preserve"> IF(Sales[[#This Row],[Current Upsell $]]&gt;0,_xlfn.CONCAT(Sales[[#This Row],[Subscription Type]],"  ",Sales[[#This Row],[Upsell Priority]],"  ",TEXT(Sales[[#This Row],[Current Upsell $]],"$#"))," ")</f>
        <v xml:space="preserve"> </v>
      </c>
      <c r="T1284" s="3"/>
      <c r="U1284" s="1"/>
    </row>
    <row r="1285" spans="1:21" x14ac:dyDescent="0.3">
      <c r="A1285">
        <v>100126</v>
      </c>
      <c r="B1285" t="s">
        <v>0</v>
      </c>
      <c r="D1285" s="1"/>
      <c r="E1285" s="1"/>
      <c r="F1285" s="3">
        <v>11</v>
      </c>
      <c r="G1285" s="3">
        <v>15</v>
      </c>
      <c r="H1285" s="1">
        <v>44075</v>
      </c>
      <c r="I1285" s="1">
        <v>44378</v>
      </c>
      <c r="J1285">
        <v>10</v>
      </c>
      <c r="K1285">
        <v>0</v>
      </c>
      <c r="L1285" s="1">
        <v>44197</v>
      </c>
      <c r="M1285" s="3">
        <f>IF(Sales[[#This Row],[Sales Amount]] = 0, 0,N1285 / F1285)</f>
        <v>10</v>
      </c>
      <c r="N1285" s="3">
        <v>110</v>
      </c>
      <c r="O1285" s="3" t="str" cm="1">
        <f t="array" ref="O1285" xml:space="preserve"> _xlfn.SWITCH(Sales[[#This Row],[Subscription Type]],"Basic", "10",,"Premium","10","Business","25","Enterprise","27")</f>
        <v>27</v>
      </c>
      <c r="P1285" s="3">
        <f xml:space="preserve"> IF(Sales[[#This Row],[Number of Users]]-Sales[[#This Row],[Licenses Bought]] &gt; 0,Sales[[#This Row],[Number of Users]]-Sales[[#This Row],[Licenses Bought]],0)</f>
        <v>4</v>
      </c>
      <c r="Q1285" s="3">
        <f>IF(Sales[[#This Row],[Sales Month]]=MAX(Sales[Sales Month]),Sales[[#This Row],[Upsell $ Per Non-Paying User]]*Sales[[#This Row],[Non-Paying Users]],0)</f>
        <v>0</v>
      </c>
      <c r="R1285" s="3" t="str" cm="1">
        <f t="array" ref="R1285" xml:space="preserve"> _xlfn.IFS(Sales[[#This Row],[Current Upsell $]]=0," ",Sales[[#This Row],[Current Upsell $]]&gt;=400,"high",Sales[[#This Row],[Current Upsell $]]&gt;=100,"medium",Sales[[#This Row],[Current Upsell $]]&lt;100,"low")</f>
        <v xml:space="preserve"> </v>
      </c>
      <c r="S1285" s="3" t="str">
        <f xml:space="preserve"> IF(Sales[[#This Row],[Current Upsell $]]&gt;0,_xlfn.CONCAT(Sales[[#This Row],[Subscription Type]],"  ",Sales[[#This Row],[Upsell Priority]],"  ",TEXT(Sales[[#This Row],[Current Upsell $]],"$#"))," ")</f>
        <v xml:space="preserve"> </v>
      </c>
      <c r="T1285" s="3"/>
      <c r="U1285" s="1"/>
    </row>
    <row r="1286" spans="1:21" x14ac:dyDescent="0.3">
      <c r="A1286">
        <v>100126</v>
      </c>
      <c r="B1286" t="s">
        <v>0</v>
      </c>
      <c r="D1286" s="1"/>
      <c r="E1286" s="1"/>
      <c r="F1286" s="3">
        <v>11</v>
      </c>
      <c r="G1286" s="3">
        <v>14</v>
      </c>
      <c r="H1286" s="1">
        <v>44075</v>
      </c>
      <c r="I1286" s="1">
        <v>44378</v>
      </c>
      <c r="J1286">
        <v>10</v>
      </c>
      <c r="K1286">
        <v>0</v>
      </c>
      <c r="L1286" s="1">
        <v>44228</v>
      </c>
      <c r="M1286" s="3">
        <f>IF(Sales[[#This Row],[Sales Amount]] = 0, 0,N1286 / F1286)</f>
        <v>10</v>
      </c>
      <c r="N1286" s="3">
        <v>110</v>
      </c>
      <c r="O1286" s="3" t="str" cm="1">
        <f t="array" ref="O1286" xml:space="preserve"> _xlfn.SWITCH(Sales[[#This Row],[Subscription Type]],"Basic", "10",,"Premium","10","Business","25","Enterprise","27")</f>
        <v>27</v>
      </c>
      <c r="P1286" s="3">
        <f xml:space="preserve"> IF(Sales[[#This Row],[Number of Users]]-Sales[[#This Row],[Licenses Bought]] &gt; 0,Sales[[#This Row],[Number of Users]]-Sales[[#This Row],[Licenses Bought]],0)</f>
        <v>3</v>
      </c>
      <c r="Q1286" s="3">
        <f>IF(Sales[[#This Row],[Sales Month]]=MAX(Sales[Sales Month]),Sales[[#This Row],[Upsell $ Per Non-Paying User]]*Sales[[#This Row],[Non-Paying Users]],0)</f>
        <v>0</v>
      </c>
      <c r="R1286" s="3" t="str" cm="1">
        <f t="array" ref="R1286" xml:space="preserve"> _xlfn.IFS(Sales[[#This Row],[Current Upsell $]]=0," ",Sales[[#This Row],[Current Upsell $]]&gt;=400,"high",Sales[[#This Row],[Current Upsell $]]&gt;=100,"medium",Sales[[#This Row],[Current Upsell $]]&lt;100,"low")</f>
        <v xml:space="preserve"> </v>
      </c>
      <c r="S1286" s="3" t="str">
        <f xml:space="preserve"> IF(Sales[[#This Row],[Current Upsell $]]&gt;0,_xlfn.CONCAT(Sales[[#This Row],[Subscription Type]],"  ",Sales[[#This Row],[Upsell Priority]],"  ",TEXT(Sales[[#This Row],[Current Upsell $]],"$#"))," ")</f>
        <v xml:space="preserve"> </v>
      </c>
      <c r="T1286" s="3"/>
      <c r="U1286" s="1"/>
    </row>
    <row r="1287" spans="1:21" x14ac:dyDescent="0.3">
      <c r="A1287">
        <v>100126</v>
      </c>
      <c r="B1287" t="s">
        <v>0</v>
      </c>
      <c r="D1287" s="1"/>
      <c r="E1287" s="1"/>
      <c r="F1287" s="3">
        <v>11</v>
      </c>
      <c r="G1287" s="3">
        <v>14</v>
      </c>
      <c r="H1287" s="1">
        <v>44075</v>
      </c>
      <c r="I1287" s="1">
        <v>44378</v>
      </c>
      <c r="J1287">
        <v>10</v>
      </c>
      <c r="K1287">
        <v>0</v>
      </c>
      <c r="L1287" s="1">
        <v>44256</v>
      </c>
      <c r="M1287" s="3">
        <f>IF(Sales[[#This Row],[Sales Amount]] = 0, 0,N1287 / F1287)</f>
        <v>10</v>
      </c>
      <c r="N1287" s="3">
        <v>110</v>
      </c>
      <c r="O1287" s="3" t="str" cm="1">
        <f t="array" ref="O1287" xml:space="preserve"> _xlfn.SWITCH(Sales[[#This Row],[Subscription Type]],"Basic", "10",,"Premium","10","Business","25","Enterprise","27")</f>
        <v>27</v>
      </c>
      <c r="P1287" s="3">
        <f xml:space="preserve"> IF(Sales[[#This Row],[Number of Users]]-Sales[[#This Row],[Licenses Bought]] &gt; 0,Sales[[#This Row],[Number of Users]]-Sales[[#This Row],[Licenses Bought]],0)</f>
        <v>3</v>
      </c>
      <c r="Q1287" s="3">
        <f>IF(Sales[[#This Row],[Sales Month]]=MAX(Sales[Sales Month]),Sales[[#This Row],[Upsell $ Per Non-Paying User]]*Sales[[#This Row],[Non-Paying Users]],0)</f>
        <v>0</v>
      </c>
      <c r="R1287" s="3" t="str" cm="1">
        <f t="array" ref="R1287" xml:space="preserve"> _xlfn.IFS(Sales[[#This Row],[Current Upsell $]]=0," ",Sales[[#This Row],[Current Upsell $]]&gt;=400,"high",Sales[[#This Row],[Current Upsell $]]&gt;=100,"medium",Sales[[#This Row],[Current Upsell $]]&lt;100,"low")</f>
        <v xml:space="preserve"> </v>
      </c>
      <c r="S1287" s="3" t="str">
        <f xml:space="preserve"> IF(Sales[[#This Row],[Current Upsell $]]&gt;0,_xlfn.CONCAT(Sales[[#This Row],[Subscription Type]],"  ",Sales[[#This Row],[Upsell Priority]],"  ",TEXT(Sales[[#This Row],[Current Upsell $]],"$#"))," ")</f>
        <v xml:space="preserve"> </v>
      </c>
      <c r="T1287" s="3"/>
      <c r="U1287" s="1"/>
    </row>
    <row r="1288" spans="1:21" x14ac:dyDescent="0.3">
      <c r="A1288">
        <v>100126</v>
      </c>
      <c r="B1288" t="s">
        <v>0</v>
      </c>
      <c r="D1288" s="1"/>
      <c r="E1288" s="1"/>
      <c r="F1288" s="3">
        <v>11</v>
      </c>
      <c r="G1288" s="3">
        <v>13</v>
      </c>
      <c r="H1288" s="1">
        <v>44075</v>
      </c>
      <c r="I1288" s="1">
        <v>44378</v>
      </c>
      <c r="J1288">
        <v>10</v>
      </c>
      <c r="K1288">
        <v>0</v>
      </c>
      <c r="L1288" s="1">
        <v>44287</v>
      </c>
      <c r="M1288" s="3">
        <f>IF(Sales[[#This Row],[Sales Amount]] = 0, 0,N1288 / F1288)</f>
        <v>10</v>
      </c>
      <c r="N1288" s="3">
        <v>110</v>
      </c>
      <c r="O1288" s="3" t="str" cm="1">
        <f t="array" ref="O1288" xml:space="preserve"> _xlfn.SWITCH(Sales[[#This Row],[Subscription Type]],"Basic", "10",,"Premium","10","Business","25","Enterprise","27")</f>
        <v>27</v>
      </c>
      <c r="P1288" s="3">
        <f xml:space="preserve"> IF(Sales[[#This Row],[Number of Users]]-Sales[[#This Row],[Licenses Bought]] &gt; 0,Sales[[#This Row],[Number of Users]]-Sales[[#This Row],[Licenses Bought]],0)</f>
        <v>2</v>
      </c>
      <c r="Q1288" s="3">
        <f>IF(Sales[[#This Row],[Sales Month]]=MAX(Sales[Sales Month]),Sales[[#This Row],[Upsell $ Per Non-Paying User]]*Sales[[#This Row],[Non-Paying Users]],0)</f>
        <v>0</v>
      </c>
      <c r="R1288" s="3" t="str" cm="1">
        <f t="array" ref="R1288" xml:space="preserve"> _xlfn.IFS(Sales[[#This Row],[Current Upsell $]]=0," ",Sales[[#This Row],[Current Upsell $]]&gt;=400,"high",Sales[[#This Row],[Current Upsell $]]&gt;=100,"medium",Sales[[#This Row],[Current Upsell $]]&lt;100,"low")</f>
        <v xml:space="preserve"> </v>
      </c>
      <c r="S1288" s="3" t="str">
        <f xml:space="preserve"> IF(Sales[[#This Row],[Current Upsell $]]&gt;0,_xlfn.CONCAT(Sales[[#This Row],[Subscription Type]],"  ",Sales[[#This Row],[Upsell Priority]],"  ",TEXT(Sales[[#This Row],[Current Upsell $]],"$#"))," ")</f>
        <v xml:space="preserve"> </v>
      </c>
      <c r="T1288" s="3"/>
      <c r="U1288" s="1"/>
    </row>
    <row r="1289" spans="1:21" x14ac:dyDescent="0.3">
      <c r="A1289">
        <v>100126</v>
      </c>
      <c r="B1289" t="s">
        <v>0</v>
      </c>
      <c r="D1289" s="1"/>
      <c r="E1289" s="1"/>
      <c r="F1289" s="3">
        <v>11</v>
      </c>
      <c r="G1289" s="3">
        <v>13</v>
      </c>
      <c r="H1289" s="1">
        <v>44075</v>
      </c>
      <c r="I1289" s="1">
        <v>44378</v>
      </c>
      <c r="J1289">
        <v>10</v>
      </c>
      <c r="K1289">
        <v>0</v>
      </c>
      <c r="L1289" s="1">
        <v>44317</v>
      </c>
      <c r="M1289" s="3">
        <f>IF(Sales[[#This Row],[Sales Amount]] = 0, 0,N1289 / F1289)</f>
        <v>10</v>
      </c>
      <c r="N1289" s="3">
        <v>110</v>
      </c>
      <c r="O1289" s="3" t="str" cm="1">
        <f t="array" ref="O1289" xml:space="preserve"> _xlfn.SWITCH(Sales[[#This Row],[Subscription Type]],"Basic", "10",,"Premium","10","Business","25","Enterprise","27")</f>
        <v>27</v>
      </c>
      <c r="P1289" s="3">
        <f xml:space="preserve"> IF(Sales[[#This Row],[Number of Users]]-Sales[[#This Row],[Licenses Bought]] &gt; 0,Sales[[#This Row],[Number of Users]]-Sales[[#This Row],[Licenses Bought]],0)</f>
        <v>2</v>
      </c>
      <c r="Q1289" s="3">
        <f>IF(Sales[[#This Row],[Sales Month]]=MAX(Sales[Sales Month]),Sales[[#This Row],[Upsell $ Per Non-Paying User]]*Sales[[#This Row],[Non-Paying Users]],0)</f>
        <v>0</v>
      </c>
      <c r="R1289" s="3" t="str" cm="1">
        <f t="array" ref="R1289" xml:space="preserve"> _xlfn.IFS(Sales[[#This Row],[Current Upsell $]]=0," ",Sales[[#This Row],[Current Upsell $]]&gt;=400,"high",Sales[[#This Row],[Current Upsell $]]&gt;=100,"medium",Sales[[#This Row],[Current Upsell $]]&lt;100,"low")</f>
        <v xml:space="preserve"> </v>
      </c>
      <c r="S1289" s="3" t="str">
        <f xml:space="preserve"> IF(Sales[[#This Row],[Current Upsell $]]&gt;0,_xlfn.CONCAT(Sales[[#This Row],[Subscription Type]],"  ",Sales[[#This Row],[Upsell Priority]],"  ",TEXT(Sales[[#This Row],[Current Upsell $]],"$#"))," ")</f>
        <v xml:space="preserve"> </v>
      </c>
      <c r="T1289" s="3"/>
      <c r="U1289" s="1"/>
    </row>
    <row r="1290" spans="1:21" x14ac:dyDescent="0.3">
      <c r="A1290">
        <v>100126</v>
      </c>
      <c r="B1290" t="s">
        <v>0</v>
      </c>
      <c r="D1290" s="1"/>
      <c r="E1290" s="1"/>
      <c r="F1290" s="3">
        <v>11</v>
      </c>
      <c r="G1290" s="3">
        <v>13</v>
      </c>
      <c r="H1290" s="1">
        <v>44075</v>
      </c>
      <c r="I1290" s="1">
        <v>44378</v>
      </c>
      <c r="J1290">
        <v>10</v>
      </c>
      <c r="K1290">
        <v>0</v>
      </c>
      <c r="L1290" s="1">
        <v>44348</v>
      </c>
      <c r="M1290" s="3">
        <f>IF(Sales[[#This Row],[Sales Amount]] = 0, 0,N1290 / F1290)</f>
        <v>10</v>
      </c>
      <c r="N1290" s="3">
        <v>110</v>
      </c>
      <c r="O1290" s="3" t="str" cm="1">
        <f t="array" ref="O1290" xml:space="preserve"> _xlfn.SWITCH(Sales[[#This Row],[Subscription Type]],"Basic", "10",,"Premium","10","Business","25","Enterprise","27")</f>
        <v>27</v>
      </c>
      <c r="P1290" s="3">
        <f xml:space="preserve"> IF(Sales[[#This Row],[Number of Users]]-Sales[[#This Row],[Licenses Bought]] &gt; 0,Sales[[#This Row],[Number of Users]]-Sales[[#This Row],[Licenses Bought]],0)</f>
        <v>2</v>
      </c>
      <c r="Q1290" s="3">
        <f>IF(Sales[[#This Row],[Sales Month]]=MAX(Sales[Sales Month]),Sales[[#This Row],[Upsell $ Per Non-Paying User]]*Sales[[#This Row],[Non-Paying Users]],0)</f>
        <v>54</v>
      </c>
      <c r="R1290" s="3" t="str" cm="1">
        <f t="array" ref="R1290" xml:space="preserve"> _xlfn.IFS(Sales[[#This Row],[Current Upsell $]]=0," ",Sales[[#This Row],[Current Upsell $]]&gt;=400,"high",Sales[[#This Row],[Current Upsell $]]&gt;=100,"medium",Sales[[#This Row],[Current Upsell $]]&lt;100,"low")</f>
        <v>low</v>
      </c>
      <c r="S1290" s="3" t="str">
        <f xml:space="preserve"> IF(Sales[[#This Row],[Current Upsell $]]&gt;0,_xlfn.CONCAT(Sales[[#This Row],[Subscription Type]],"  ",Sales[[#This Row],[Upsell Priority]],"  ",TEXT(Sales[[#This Row],[Current Upsell $]],"$#"))," ")</f>
        <v>Premium  low  $54</v>
      </c>
      <c r="T1290" s="3"/>
      <c r="U1290" s="1"/>
    </row>
    <row r="1291" spans="1:21" x14ac:dyDescent="0.3">
      <c r="A1291">
        <v>100127</v>
      </c>
      <c r="B1291" t="s">
        <v>3</v>
      </c>
      <c r="D1291" s="1"/>
      <c r="E1291" s="1"/>
      <c r="F1291" s="3">
        <v>0</v>
      </c>
      <c r="G1291" s="3">
        <v>13</v>
      </c>
      <c r="H1291" s="1">
        <v>44075</v>
      </c>
      <c r="I1291" s="1">
        <v>44378</v>
      </c>
      <c r="J1291">
        <v>10</v>
      </c>
      <c r="K1291">
        <v>0</v>
      </c>
      <c r="L1291" s="1">
        <v>44075</v>
      </c>
      <c r="M1291" s="3">
        <f>IF(Sales[[#This Row],[Sales Amount]] = 0, 0,N1291 / F1291)</f>
        <v>0</v>
      </c>
      <c r="N1291" s="3">
        <v>0</v>
      </c>
      <c r="O1291" s="3" t="str" cm="1">
        <f t="array" ref="O1291" xml:space="preserve"> _xlfn.SWITCH(Sales[[#This Row],[Subscription Type]],"Basic", "10",,"Premium","10","Business","25","Enterprise","27")</f>
        <v>10</v>
      </c>
      <c r="P1291" s="3">
        <f xml:space="preserve"> IF(Sales[[#This Row],[Number of Users]]-Sales[[#This Row],[Licenses Bought]] &gt; 0,Sales[[#This Row],[Number of Users]]-Sales[[#This Row],[Licenses Bought]],0)</f>
        <v>13</v>
      </c>
      <c r="Q1291" s="3">
        <f>IF(Sales[[#This Row],[Sales Month]]=MAX(Sales[Sales Month]),Sales[[#This Row],[Upsell $ Per Non-Paying User]]*Sales[[#This Row],[Non-Paying Users]],0)</f>
        <v>0</v>
      </c>
      <c r="R1291" s="3" t="str" cm="1">
        <f t="array" ref="R1291" xml:space="preserve"> _xlfn.IFS(Sales[[#This Row],[Current Upsell $]]=0," ",Sales[[#This Row],[Current Upsell $]]&gt;=400,"high",Sales[[#This Row],[Current Upsell $]]&gt;=100,"medium",Sales[[#This Row],[Current Upsell $]]&lt;100,"low")</f>
        <v xml:space="preserve"> </v>
      </c>
      <c r="S1291" s="3" t="str">
        <f xml:space="preserve"> IF(Sales[[#This Row],[Current Upsell $]]&gt;0,_xlfn.CONCAT(Sales[[#This Row],[Subscription Type]],"  ",Sales[[#This Row],[Upsell Priority]],"  ",TEXT(Sales[[#This Row],[Current Upsell $]],"$#"))," ")</f>
        <v xml:space="preserve"> </v>
      </c>
      <c r="T1291" s="3"/>
      <c r="U1291" s="1"/>
    </row>
    <row r="1292" spans="1:21" x14ac:dyDescent="0.3">
      <c r="A1292">
        <v>100127</v>
      </c>
      <c r="B1292" t="s">
        <v>0</v>
      </c>
      <c r="D1292" s="1"/>
      <c r="E1292" s="1"/>
      <c r="F1292" s="3">
        <v>3</v>
      </c>
      <c r="G1292" s="3">
        <v>11</v>
      </c>
      <c r="H1292" s="1">
        <v>44075</v>
      </c>
      <c r="I1292" s="1">
        <v>44378</v>
      </c>
      <c r="J1292">
        <v>10</v>
      </c>
      <c r="K1292">
        <v>0</v>
      </c>
      <c r="L1292" s="1">
        <v>44105</v>
      </c>
      <c r="M1292" s="3">
        <f>IF(Sales[[#This Row],[Sales Amount]] = 0, 0,N1292 / F1292)</f>
        <v>10</v>
      </c>
      <c r="N1292" s="3">
        <v>30</v>
      </c>
      <c r="O1292" s="3" t="str" cm="1">
        <f t="array" ref="O1292" xml:space="preserve"> _xlfn.SWITCH(Sales[[#This Row],[Subscription Type]],"Basic", "10",,"Premium","10","Business","25","Enterprise","27")</f>
        <v>27</v>
      </c>
      <c r="P1292" s="3">
        <f xml:space="preserve"> IF(Sales[[#This Row],[Number of Users]]-Sales[[#This Row],[Licenses Bought]] &gt; 0,Sales[[#This Row],[Number of Users]]-Sales[[#This Row],[Licenses Bought]],0)</f>
        <v>8</v>
      </c>
      <c r="Q1292" s="3">
        <f>IF(Sales[[#This Row],[Sales Month]]=MAX(Sales[Sales Month]),Sales[[#This Row],[Upsell $ Per Non-Paying User]]*Sales[[#This Row],[Non-Paying Users]],0)</f>
        <v>0</v>
      </c>
      <c r="R1292" s="3" t="str" cm="1">
        <f t="array" ref="R1292" xml:space="preserve"> _xlfn.IFS(Sales[[#This Row],[Current Upsell $]]=0," ",Sales[[#This Row],[Current Upsell $]]&gt;=400,"high",Sales[[#This Row],[Current Upsell $]]&gt;=100,"medium",Sales[[#This Row],[Current Upsell $]]&lt;100,"low")</f>
        <v xml:space="preserve"> </v>
      </c>
      <c r="S1292" s="3" t="str">
        <f xml:space="preserve"> IF(Sales[[#This Row],[Current Upsell $]]&gt;0,_xlfn.CONCAT(Sales[[#This Row],[Subscription Type]],"  ",Sales[[#This Row],[Upsell Priority]],"  ",TEXT(Sales[[#This Row],[Current Upsell $]],"$#"))," ")</f>
        <v xml:space="preserve"> </v>
      </c>
      <c r="T1292" s="3"/>
      <c r="U1292" s="1"/>
    </row>
    <row r="1293" spans="1:21" x14ac:dyDescent="0.3">
      <c r="A1293">
        <v>100127</v>
      </c>
      <c r="B1293" t="s">
        <v>0</v>
      </c>
      <c r="D1293" s="1"/>
      <c r="E1293" s="1"/>
      <c r="F1293" s="3">
        <v>10</v>
      </c>
      <c r="G1293" s="3">
        <v>14</v>
      </c>
      <c r="H1293" s="1">
        <v>44075</v>
      </c>
      <c r="I1293" s="1">
        <v>44378</v>
      </c>
      <c r="J1293">
        <v>10</v>
      </c>
      <c r="K1293">
        <v>0</v>
      </c>
      <c r="L1293" s="1">
        <v>44136</v>
      </c>
      <c r="M1293" s="3">
        <f>IF(Sales[[#This Row],[Sales Amount]] = 0, 0,N1293 / F1293)</f>
        <v>10</v>
      </c>
      <c r="N1293" s="3">
        <v>100</v>
      </c>
      <c r="O1293" s="3" t="str" cm="1">
        <f t="array" ref="O1293" xml:space="preserve"> _xlfn.SWITCH(Sales[[#This Row],[Subscription Type]],"Basic", "10",,"Premium","10","Business","25","Enterprise","27")</f>
        <v>27</v>
      </c>
      <c r="P1293" s="3">
        <f xml:space="preserve"> IF(Sales[[#This Row],[Number of Users]]-Sales[[#This Row],[Licenses Bought]] &gt; 0,Sales[[#This Row],[Number of Users]]-Sales[[#This Row],[Licenses Bought]],0)</f>
        <v>4</v>
      </c>
      <c r="Q1293" s="3">
        <f>IF(Sales[[#This Row],[Sales Month]]=MAX(Sales[Sales Month]),Sales[[#This Row],[Upsell $ Per Non-Paying User]]*Sales[[#This Row],[Non-Paying Users]],0)</f>
        <v>0</v>
      </c>
      <c r="R1293" s="3" t="str" cm="1">
        <f t="array" ref="R1293" xml:space="preserve"> _xlfn.IFS(Sales[[#This Row],[Current Upsell $]]=0," ",Sales[[#This Row],[Current Upsell $]]&gt;=400,"high",Sales[[#This Row],[Current Upsell $]]&gt;=100,"medium",Sales[[#This Row],[Current Upsell $]]&lt;100,"low")</f>
        <v xml:space="preserve"> </v>
      </c>
      <c r="S1293" s="3" t="str">
        <f xml:space="preserve"> IF(Sales[[#This Row],[Current Upsell $]]&gt;0,_xlfn.CONCAT(Sales[[#This Row],[Subscription Type]],"  ",Sales[[#This Row],[Upsell Priority]],"  ",TEXT(Sales[[#This Row],[Current Upsell $]],"$#"))," ")</f>
        <v xml:space="preserve"> </v>
      </c>
      <c r="T1293" s="3"/>
      <c r="U1293" s="1"/>
    </row>
    <row r="1294" spans="1:21" x14ac:dyDescent="0.3">
      <c r="A1294">
        <v>100127</v>
      </c>
      <c r="B1294" t="s">
        <v>0</v>
      </c>
      <c r="D1294" s="1"/>
      <c r="E1294" s="1"/>
      <c r="F1294" s="3">
        <v>8</v>
      </c>
      <c r="G1294" s="3">
        <v>12</v>
      </c>
      <c r="H1294" s="1">
        <v>44075</v>
      </c>
      <c r="I1294" s="1">
        <v>44378</v>
      </c>
      <c r="J1294">
        <v>10</v>
      </c>
      <c r="K1294">
        <v>0</v>
      </c>
      <c r="L1294" s="1">
        <v>44166</v>
      </c>
      <c r="M1294" s="3">
        <f>IF(Sales[[#This Row],[Sales Amount]] = 0, 0,N1294 / F1294)</f>
        <v>10</v>
      </c>
      <c r="N1294" s="3">
        <v>80</v>
      </c>
      <c r="O1294" s="3" t="str" cm="1">
        <f t="array" ref="O1294" xml:space="preserve"> _xlfn.SWITCH(Sales[[#This Row],[Subscription Type]],"Basic", "10",,"Premium","10","Business","25","Enterprise","27")</f>
        <v>27</v>
      </c>
      <c r="P1294" s="3">
        <f xml:space="preserve"> IF(Sales[[#This Row],[Number of Users]]-Sales[[#This Row],[Licenses Bought]] &gt; 0,Sales[[#This Row],[Number of Users]]-Sales[[#This Row],[Licenses Bought]],0)</f>
        <v>4</v>
      </c>
      <c r="Q1294" s="3">
        <f>IF(Sales[[#This Row],[Sales Month]]=MAX(Sales[Sales Month]),Sales[[#This Row],[Upsell $ Per Non-Paying User]]*Sales[[#This Row],[Non-Paying Users]],0)</f>
        <v>0</v>
      </c>
      <c r="R1294" s="3" t="str" cm="1">
        <f t="array" ref="R1294" xml:space="preserve"> _xlfn.IFS(Sales[[#This Row],[Current Upsell $]]=0," ",Sales[[#This Row],[Current Upsell $]]&gt;=400,"high",Sales[[#This Row],[Current Upsell $]]&gt;=100,"medium",Sales[[#This Row],[Current Upsell $]]&lt;100,"low")</f>
        <v xml:space="preserve"> </v>
      </c>
      <c r="S1294" s="3" t="str">
        <f xml:space="preserve"> IF(Sales[[#This Row],[Current Upsell $]]&gt;0,_xlfn.CONCAT(Sales[[#This Row],[Subscription Type]],"  ",Sales[[#This Row],[Upsell Priority]],"  ",TEXT(Sales[[#This Row],[Current Upsell $]],"$#"))," ")</f>
        <v xml:space="preserve"> </v>
      </c>
      <c r="T1294" s="3"/>
      <c r="U1294" s="1"/>
    </row>
    <row r="1295" spans="1:21" x14ac:dyDescent="0.3">
      <c r="A1295">
        <v>100127</v>
      </c>
      <c r="B1295" t="s">
        <v>0</v>
      </c>
      <c r="D1295" s="1"/>
      <c r="E1295" s="1"/>
      <c r="F1295" s="3">
        <v>10</v>
      </c>
      <c r="G1295" s="3">
        <v>11</v>
      </c>
      <c r="H1295" s="1">
        <v>44075</v>
      </c>
      <c r="I1295" s="1">
        <v>44378</v>
      </c>
      <c r="J1295">
        <v>10</v>
      </c>
      <c r="K1295">
        <v>0</v>
      </c>
      <c r="L1295" s="1">
        <v>44197</v>
      </c>
      <c r="M1295" s="3">
        <f>IF(Sales[[#This Row],[Sales Amount]] = 0, 0,N1295 / F1295)</f>
        <v>10</v>
      </c>
      <c r="N1295" s="3">
        <v>100</v>
      </c>
      <c r="O1295" s="3" t="str" cm="1">
        <f t="array" ref="O1295" xml:space="preserve"> _xlfn.SWITCH(Sales[[#This Row],[Subscription Type]],"Basic", "10",,"Premium","10","Business","25","Enterprise","27")</f>
        <v>27</v>
      </c>
      <c r="P1295" s="3">
        <f xml:space="preserve"> IF(Sales[[#This Row],[Number of Users]]-Sales[[#This Row],[Licenses Bought]] &gt; 0,Sales[[#This Row],[Number of Users]]-Sales[[#This Row],[Licenses Bought]],0)</f>
        <v>1</v>
      </c>
      <c r="Q1295" s="3">
        <f>IF(Sales[[#This Row],[Sales Month]]=MAX(Sales[Sales Month]),Sales[[#This Row],[Upsell $ Per Non-Paying User]]*Sales[[#This Row],[Non-Paying Users]],0)</f>
        <v>0</v>
      </c>
      <c r="R1295" s="3" t="str" cm="1">
        <f t="array" ref="R1295" xml:space="preserve"> _xlfn.IFS(Sales[[#This Row],[Current Upsell $]]=0," ",Sales[[#This Row],[Current Upsell $]]&gt;=400,"high",Sales[[#This Row],[Current Upsell $]]&gt;=100,"medium",Sales[[#This Row],[Current Upsell $]]&lt;100,"low")</f>
        <v xml:space="preserve"> </v>
      </c>
      <c r="S1295" s="3" t="str">
        <f xml:space="preserve"> IF(Sales[[#This Row],[Current Upsell $]]&gt;0,_xlfn.CONCAT(Sales[[#This Row],[Subscription Type]],"  ",Sales[[#This Row],[Upsell Priority]],"  ",TEXT(Sales[[#This Row],[Current Upsell $]],"$#"))," ")</f>
        <v xml:space="preserve"> </v>
      </c>
      <c r="T1295" s="3"/>
      <c r="U1295" s="1"/>
    </row>
    <row r="1296" spans="1:21" x14ac:dyDescent="0.3">
      <c r="A1296">
        <v>100127</v>
      </c>
      <c r="B1296" t="s">
        <v>0</v>
      </c>
      <c r="D1296" s="1"/>
      <c r="E1296" s="1"/>
      <c r="F1296" s="3">
        <v>10</v>
      </c>
      <c r="G1296" s="3">
        <v>10</v>
      </c>
      <c r="H1296" s="1">
        <v>44075</v>
      </c>
      <c r="I1296" s="1">
        <v>44378</v>
      </c>
      <c r="J1296">
        <v>10</v>
      </c>
      <c r="K1296">
        <v>0</v>
      </c>
      <c r="L1296" s="1">
        <v>44228</v>
      </c>
      <c r="M1296" s="3">
        <f>IF(Sales[[#This Row],[Sales Amount]] = 0, 0,N1296 / F1296)</f>
        <v>10</v>
      </c>
      <c r="N1296" s="3">
        <v>100</v>
      </c>
      <c r="O1296" s="3" t="str" cm="1">
        <f t="array" ref="O1296" xml:space="preserve"> _xlfn.SWITCH(Sales[[#This Row],[Subscription Type]],"Basic", "10",,"Premium","10","Business","25","Enterprise","27")</f>
        <v>27</v>
      </c>
      <c r="P1296" s="3">
        <f xml:space="preserve"> IF(Sales[[#This Row],[Number of Users]]-Sales[[#This Row],[Licenses Bought]] &gt; 0,Sales[[#This Row],[Number of Users]]-Sales[[#This Row],[Licenses Bought]],0)</f>
        <v>0</v>
      </c>
      <c r="Q1296" s="3">
        <f>IF(Sales[[#This Row],[Sales Month]]=MAX(Sales[Sales Month]),Sales[[#This Row],[Upsell $ Per Non-Paying User]]*Sales[[#This Row],[Non-Paying Users]],0)</f>
        <v>0</v>
      </c>
      <c r="R1296" s="3" t="str" cm="1">
        <f t="array" ref="R1296" xml:space="preserve"> _xlfn.IFS(Sales[[#This Row],[Current Upsell $]]=0," ",Sales[[#This Row],[Current Upsell $]]&gt;=400,"high",Sales[[#This Row],[Current Upsell $]]&gt;=100,"medium",Sales[[#This Row],[Current Upsell $]]&lt;100,"low")</f>
        <v xml:space="preserve"> </v>
      </c>
      <c r="S1296" s="3" t="str">
        <f xml:space="preserve"> IF(Sales[[#This Row],[Current Upsell $]]&gt;0,_xlfn.CONCAT(Sales[[#This Row],[Subscription Type]],"  ",Sales[[#This Row],[Upsell Priority]],"  ",TEXT(Sales[[#This Row],[Current Upsell $]],"$#"))," ")</f>
        <v xml:space="preserve"> </v>
      </c>
      <c r="T1296" s="3"/>
      <c r="U1296" s="1"/>
    </row>
    <row r="1297" spans="1:21" x14ac:dyDescent="0.3">
      <c r="A1297">
        <v>100127</v>
      </c>
      <c r="B1297" t="s">
        <v>0</v>
      </c>
      <c r="D1297" s="1"/>
      <c r="E1297" s="1"/>
      <c r="F1297" s="3">
        <v>10</v>
      </c>
      <c r="G1297" s="3">
        <v>12</v>
      </c>
      <c r="H1297" s="1">
        <v>44075</v>
      </c>
      <c r="I1297" s="1">
        <v>44378</v>
      </c>
      <c r="J1297">
        <v>10</v>
      </c>
      <c r="K1297">
        <v>0</v>
      </c>
      <c r="L1297" s="1">
        <v>44256</v>
      </c>
      <c r="M1297" s="3">
        <f>IF(Sales[[#This Row],[Sales Amount]] = 0, 0,N1297 / F1297)</f>
        <v>10</v>
      </c>
      <c r="N1297" s="3">
        <v>100</v>
      </c>
      <c r="O1297" s="3" t="str" cm="1">
        <f t="array" ref="O1297" xml:space="preserve"> _xlfn.SWITCH(Sales[[#This Row],[Subscription Type]],"Basic", "10",,"Premium","10","Business","25","Enterprise","27")</f>
        <v>27</v>
      </c>
      <c r="P1297" s="3">
        <f xml:space="preserve"> IF(Sales[[#This Row],[Number of Users]]-Sales[[#This Row],[Licenses Bought]] &gt; 0,Sales[[#This Row],[Number of Users]]-Sales[[#This Row],[Licenses Bought]],0)</f>
        <v>2</v>
      </c>
      <c r="Q1297" s="3">
        <f>IF(Sales[[#This Row],[Sales Month]]=MAX(Sales[Sales Month]),Sales[[#This Row],[Upsell $ Per Non-Paying User]]*Sales[[#This Row],[Non-Paying Users]],0)</f>
        <v>0</v>
      </c>
      <c r="R1297" s="3" t="str" cm="1">
        <f t="array" ref="R1297" xml:space="preserve"> _xlfn.IFS(Sales[[#This Row],[Current Upsell $]]=0," ",Sales[[#This Row],[Current Upsell $]]&gt;=400,"high",Sales[[#This Row],[Current Upsell $]]&gt;=100,"medium",Sales[[#This Row],[Current Upsell $]]&lt;100,"low")</f>
        <v xml:space="preserve"> </v>
      </c>
      <c r="S1297" s="3" t="str">
        <f xml:space="preserve"> IF(Sales[[#This Row],[Current Upsell $]]&gt;0,_xlfn.CONCAT(Sales[[#This Row],[Subscription Type]],"  ",Sales[[#This Row],[Upsell Priority]],"  ",TEXT(Sales[[#This Row],[Current Upsell $]],"$#"))," ")</f>
        <v xml:space="preserve"> </v>
      </c>
      <c r="T1297" s="3"/>
      <c r="U1297" s="1"/>
    </row>
    <row r="1298" spans="1:21" x14ac:dyDescent="0.3">
      <c r="A1298">
        <v>100127</v>
      </c>
      <c r="B1298" t="s">
        <v>0</v>
      </c>
      <c r="D1298" s="1"/>
      <c r="E1298" s="1"/>
      <c r="F1298" s="3">
        <v>10</v>
      </c>
      <c r="G1298" s="3">
        <v>15</v>
      </c>
      <c r="H1298" s="1">
        <v>44075</v>
      </c>
      <c r="I1298" s="1">
        <v>44378</v>
      </c>
      <c r="J1298">
        <v>10</v>
      </c>
      <c r="K1298">
        <v>0</v>
      </c>
      <c r="L1298" s="1">
        <v>44287</v>
      </c>
      <c r="M1298" s="3">
        <f>IF(Sales[[#This Row],[Sales Amount]] = 0, 0,N1298 / F1298)</f>
        <v>10</v>
      </c>
      <c r="N1298" s="3">
        <v>100</v>
      </c>
      <c r="O1298" s="3" t="str" cm="1">
        <f t="array" ref="O1298" xml:space="preserve"> _xlfn.SWITCH(Sales[[#This Row],[Subscription Type]],"Basic", "10",,"Premium","10","Business","25","Enterprise","27")</f>
        <v>27</v>
      </c>
      <c r="P1298" s="3">
        <f xml:space="preserve"> IF(Sales[[#This Row],[Number of Users]]-Sales[[#This Row],[Licenses Bought]] &gt; 0,Sales[[#This Row],[Number of Users]]-Sales[[#This Row],[Licenses Bought]],0)</f>
        <v>5</v>
      </c>
      <c r="Q1298" s="3">
        <f>IF(Sales[[#This Row],[Sales Month]]=MAX(Sales[Sales Month]),Sales[[#This Row],[Upsell $ Per Non-Paying User]]*Sales[[#This Row],[Non-Paying Users]],0)</f>
        <v>0</v>
      </c>
      <c r="R1298" s="3" t="str" cm="1">
        <f t="array" ref="R1298" xml:space="preserve"> _xlfn.IFS(Sales[[#This Row],[Current Upsell $]]=0," ",Sales[[#This Row],[Current Upsell $]]&gt;=400,"high",Sales[[#This Row],[Current Upsell $]]&gt;=100,"medium",Sales[[#This Row],[Current Upsell $]]&lt;100,"low")</f>
        <v xml:space="preserve"> </v>
      </c>
      <c r="S1298" s="3" t="str">
        <f xml:space="preserve"> IF(Sales[[#This Row],[Current Upsell $]]&gt;0,_xlfn.CONCAT(Sales[[#This Row],[Subscription Type]],"  ",Sales[[#This Row],[Upsell Priority]],"  ",TEXT(Sales[[#This Row],[Current Upsell $]],"$#"))," ")</f>
        <v xml:space="preserve"> </v>
      </c>
      <c r="T1298" s="3"/>
      <c r="U1298" s="1"/>
    </row>
    <row r="1299" spans="1:21" x14ac:dyDescent="0.3">
      <c r="A1299">
        <v>100127</v>
      </c>
      <c r="B1299" t="s">
        <v>0</v>
      </c>
      <c r="D1299" s="1"/>
      <c r="E1299" s="1"/>
      <c r="F1299" s="3">
        <v>10</v>
      </c>
      <c r="G1299" s="3">
        <v>10</v>
      </c>
      <c r="H1299" s="1">
        <v>44075</v>
      </c>
      <c r="I1299" s="1">
        <v>44378</v>
      </c>
      <c r="J1299">
        <v>10</v>
      </c>
      <c r="K1299">
        <v>0</v>
      </c>
      <c r="L1299" s="1">
        <v>44317</v>
      </c>
      <c r="M1299" s="3">
        <f>IF(Sales[[#This Row],[Sales Amount]] = 0, 0,N1299 / F1299)</f>
        <v>10</v>
      </c>
      <c r="N1299" s="3">
        <v>100</v>
      </c>
      <c r="O1299" s="3" t="str" cm="1">
        <f t="array" ref="O1299" xml:space="preserve"> _xlfn.SWITCH(Sales[[#This Row],[Subscription Type]],"Basic", "10",,"Premium","10","Business","25","Enterprise","27")</f>
        <v>27</v>
      </c>
      <c r="P1299" s="3">
        <f xml:space="preserve"> IF(Sales[[#This Row],[Number of Users]]-Sales[[#This Row],[Licenses Bought]] &gt; 0,Sales[[#This Row],[Number of Users]]-Sales[[#This Row],[Licenses Bought]],0)</f>
        <v>0</v>
      </c>
      <c r="Q1299" s="3">
        <f>IF(Sales[[#This Row],[Sales Month]]=MAX(Sales[Sales Month]),Sales[[#This Row],[Upsell $ Per Non-Paying User]]*Sales[[#This Row],[Non-Paying Users]],0)</f>
        <v>0</v>
      </c>
      <c r="R1299" s="3" t="str" cm="1">
        <f t="array" ref="R1299" xml:space="preserve"> _xlfn.IFS(Sales[[#This Row],[Current Upsell $]]=0," ",Sales[[#This Row],[Current Upsell $]]&gt;=400,"high",Sales[[#This Row],[Current Upsell $]]&gt;=100,"medium",Sales[[#This Row],[Current Upsell $]]&lt;100,"low")</f>
        <v xml:space="preserve"> </v>
      </c>
      <c r="S1299" s="3" t="str">
        <f xml:space="preserve"> IF(Sales[[#This Row],[Current Upsell $]]&gt;0,_xlfn.CONCAT(Sales[[#This Row],[Subscription Type]],"  ",Sales[[#This Row],[Upsell Priority]],"  ",TEXT(Sales[[#This Row],[Current Upsell $]],"$#"))," ")</f>
        <v xml:space="preserve"> </v>
      </c>
      <c r="T1299" s="3"/>
      <c r="U1299" s="1"/>
    </row>
    <row r="1300" spans="1:21" x14ac:dyDescent="0.3">
      <c r="A1300">
        <v>100127</v>
      </c>
      <c r="B1300" t="s">
        <v>0</v>
      </c>
      <c r="D1300" s="1"/>
      <c r="E1300" s="1"/>
      <c r="F1300" s="3">
        <v>10</v>
      </c>
      <c r="G1300" s="3">
        <v>16</v>
      </c>
      <c r="H1300" s="1">
        <v>44075</v>
      </c>
      <c r="I1300" s="1">
        <v>44378</v>
      </c>
      <c r="J1300">
        <v>10</v>
      </c>
      <c r="K1300">
        <v>0</v>
      </c>
      <c r="L1300" s="1">
        <v>44348</v>
      </c>
      <c r="M1300" s="3">
        <f>IF(Sales[[#This Row],[Sales Amount]] = 0, 0,N1300 / F1300)</f>
        <v>10</v>
      </c>
      <c r="N1300" s="3">
        <v>100</v>
      </c>
      <c r="O1300" s="3" t="str" cm="1">
        <f t="array" ref="O1300" xml:space="preserve"> _xlfn.SWITCH(Sales[[#This Row],[Subscription Type]],"Basic", "10",,"Premium","10","Business","25","Enterprise","27")</f>
        <v>27</v>
      </c>
      <c r="P1300" s="3">
        <f xml:space="preserve"> IF(Sales[[#This Row],[Number of Users]]-Sales[[#This Row],[Licenses Bought]] &gt; 0,Sales[[#This Row],[Number of Users]]-Sales[[#This Row],[Licenses Bought]],0)</f>
        <v>6</v>
      </c>
      <c r="Q1300" s="3">
        <f>IF(Sales[[#This Row],[Sales Month]]=MAX(Sales[Sales Month]),Sales[[#This Row],[Upsell $ Per Non-Paying User]]*Sales[[#This Row],[Non-Paying Users]],0)</f>
        <v>162</v>
      </c>
      <c r="R1300" s="3" t="str" cm="1">
        <f t="array" ref="R1300" xml:space="preserve"> _xlfn.IFS(Sales[[#This Row],[Current Upsell $]]=0," ",Sales[[#This Row],[Current Upsell $]]&gt;=400,"high",Sales[[#This Row],[Current Upsell $]]&gt;=100,"medium",Sales[[#This Row],[Current Upsell $]]&lt;100,"low")</f>
        <v>medium</v>
      </c>
      <c r="S1300" s="3" t="str">
        <f xml:space="preserve"> IF(Sales[[#This Row],[Current Upsell $]]&gt;0,_xlfn.CONCAT(Sales[[#This Row],[Subscription Type]],"  ",Sales[[#This Row],[Upsell Priority]],"  ",TEXT(Sales[[#This Row],[Current Upsell $]],"$#"))," ")</f>
        <v>Premium  medium  $162</v>
      </c>
      <c r="T1300" s="3"/>
      <c r="U1300" s="1"/>
    </row>
    <row r="1301" spans="1:21" x14ac:dyDescent="0.3">
      <c r="A1301">
        <v>100128</v>
      </c>
      <c r="B1301" t="s">
        <v>3</v>
      </c>
      <c r="F1301" s="3">
        <v>0</v>
      </c>
      <c r="G1301" s="3">
        <v>10</v>
      </c>
      <c r="H1301" s="1">
        <v>44075</v>
      </c>
      <c r="I1301" s="1">
        <v>44105</v>
      </c>
      <c r="J1301">
        <v>1</v>
      </c>
      <c r="K1301">
        <v>8</v>
      </c>
      <c r="L1301" s="1">
        <v>44075</v>
      </c>
      <c r="M1301" s="3">
        <f>IF(Sales[[#This Row],[Sales Amount]] = 0, 0,N1301 / F1301)</f>
        <v>0</v>
      </c>
      <c r="N1301" s="3">
        <v>0</v>
      </c>
      <c r="O1301" s="3" t="str" cm="1">
        <f t="array" ref="O1301" xml:space="preserve"> _xlfn.SWITCH(Sales[[#This Row],[Subscription Type]],"Basic", "10",,"Premium","10","Business","25","Enterprise","27")</f>
        <v>10</v>
      </c>
      <c r="P1301" s="3">
        <f xml:space="preserve"> IF(Sales[[#This Row],[Number of Users]]-Sales[[#This Row],[Licenses Bought]] &gt; 0,Sales[[#This Row],[Number of Users]]-Sales[[#This Row],[Licenses Bought]],0)</f>
        <v>10</v>
      </c>
      <c r="Q1301" s="3">
        <f>IF(Sales[[#This Row],[Sales Month]]=MAX(Sales[Sales Month]),Sales[[#This Row],[Upsell $ Per Non-Paying User]]*Sales[[#This Row],[Non-Paying Users]],0)</f>
        <v>0</v>
      </c>
      <c r="R1301" s="3" t="str" cm="1">
        <f t="array" ref="R1301" xml:space="preserve"> _xlfn.IFS(Sales[[#This Row],[Current Upsell $]]=0," ",Sales[[#This Row],[Current Upsell $]]&gt;=400,"high",Sales[[#This Row],[Current Upsell $]]&gt;=100,"medium",Sales[[#This Row],[Current Upsell $]]&lt;100,"low")</f>
        <v xml:space="preserve"> </v>
      </c>
      <c r="S1301" s="3" t="str">
        <f xml:space="preserve"> IF(Sales[[#This Row],[Current Upsell $]]&gt;0,_xlfn.CONCAT(Sales[[#This Row],[Subscription Type]],"  ",Sales[[#This Row],[Upsell Priority]],"  ",TEXT(Sales[[#This Row],[Current Upsell $]],"$#"))," ")</f>
        <v xml:space="preserve"> </v>
      </c>
      <c r="T1301" s="3"/>
      <c r="U1301" s="1"/>
    </row>
    <row r="1302" spans="1:21" x14ac:dyDescent="0.3">
      <c r="A1302">
        <v>100128</v>
      </c>
      <c r="B1302" t="s">
        <v>3</v>
      </c>
      <c r="F1302" s="3">
        <v>0</v>
      </c>
      <c r="G1302" s="3">
        <v>10</v>
      </c>
      <c r="H1302" s="1">
        <v>44075</v>
      </c>
      <c r="I1302" s="1">
        <v>44105</v>
      </c>
      <c r="J1302">
        <v>1</v>
      </c>
      <c r="K1302">
        <v>8</v>
      </c>
      <c r="L1302" s="1">
        <v>44105</v>
      </c>
      <c r="M1302" s="3">
        <f>IF(Sales[[#This Row],[Sales Amount]] = 0, 0,N1302 / F1302)</f>
        <v>0</v>
      </c>
      <c r="N1302" s="3">
        <v>0</v>
      </c>
      <c r="O1302" s="3" t="str" cm="1">
        <f t="array" ref="O1302" xml:space="preserve"> _xlfn.SWITCH(Sales[[#This Row],[Subscription Type]],"Basic", "10",,"Premium","10","Business","25","Enterprise","27")</f>
        <v>10</v>
      </c>
      <c r="P1302" s="3">
        <f xml:space="preserve"> IF(Sales[[#This Row],[Number of Users]]-Sales[[#This Row],[Licenses Bought]] &gt; 0,Sales[[#This Row],[Number of Users]]-Sales[[#This Row],[Licenses Bought]],0)</f>
        <v>10</v>
      </c>
      <c r="Q1302" s="3">
        <f>IF(Sales[[#This Row],[Sales Month]]=MAX(Sales[Sales Month]),Sales[[#This Row],[Upsell $ Per Non-Paying User]]*Sales[[#This Row],[Non-Paying Users]],0)</f>
        <v>0</v>
      </c>
      <c r="R1302" s="3" t="str" cm="1">
        <f t="array" ref="R1302" xml:space="preserve"> _xlfn.IFS(Sales[[#This Row],[Current Upsell $]]=0," ",Sales[[#This Row],[Current Upsell $]]&gt;=400,"high",Sales[[#This Row],[Current Upsell $]]&gt;=100,"medium",Sales[[#This Row],[Current Upsell $]]&lt;100,"low")</f>
        <v xml:space="preserve"> </v>
      </c>
      <c r="S1302" s="3" t="str">
        <f xml:space="preserve"> IF(Sales[[#This Row],[Current Upsell $]]&gt;0,_xlfn.CONCAT(Sales[[#This Row],[Subscription Type]],"  ",Sales[[#This Row],[Upsell Priority]],"  ",TEXT(Sales[[#This Row],[Current Upsell $]],"$#"))," ")</f>
        <v xml:space="preserve"> </v>
      </c>
      <c r="T1302" s="3"/>
      <c r="U1302" s="1"/>
    </row>
    <row r="1303" spans="1:21" x14ac:dyDescent="0.3">
      <c r="A1303">
        <v>100129</v>
      </c>
      <c r="B1303" t="s">
        <v>3</v>
      </c>
      <c r="F1303" s="3">
        <v>0</v>
      </c>
      <c r="G1303" s="3">
        <v>8</v>
      </c>
      <c r="H1303" s="1">
        <v>44075</v>
      </c>
      <c r="I1303" s="1">
        <v>44197</v>
      </c>
      <c r="J1303">
        <v>4</v>
      </c>
      <c r="K1303">
        <v>5</v>
      </c>
      <c r="L1303" s="1">
        <v>44075</v>
      </c>
      <c r="M1303" s="3">
        <f>IF(Sales[[#This Row],[Sales Amount]] = 0, 0,N1303 / F1303)</f>
        <v>0</v>
      </c>
      <c r="N1303" s="3">
        <v>0</v>
      </c>
      <c r="O1303" s="3" t="str" cm="1">
        <f t="array" ref="O1303" xml:space="preserve"> _xlfn.SWITCH(Sales[[#This Row],[Subscription Type]],"Basic", "10",,"Premium","10","Business","25","Enterprise","27")</f>
        <v>10</v>
      </c>
      <c r="P1303" s="3">
        <f xml:space="preserve"> IF(Sales[[#This Row],[Number of Users]]-Sales[[#This Row],[Licenses Bought]] &gt; 0,Sales[[#This Row],[Number of Users]]-Sales[[#This Row],[Licenses Bought]],0)</f>
        <v>8</v>
      </c>
      <c r="Q1303" s="3">
        <f>IF(Sales[[#This Row],[Sales Month]]=MAX(Sales[Sales Month]),Sales[[#This Row],[Upsell $ Per Non-Paying User]]*Sales[[#This Row],[Non-Paying Users]],0)</f>
        <v>0</v>
      </c>
      <c r="R1303" s="3" t="str" cm="1">
        <f t="array" ref="R1303" xml:space="preserve"> _xlfn.IFS(Sales[[#This Row],[Current Upsell $]]=0," ",Sales[[#This Row],[Current Upsell $]]&gt;=400,"high",Sales[[#This Row],[Current Upsell $]]&gt;=100,"medium",Sales[[#This Row],[Current Upsell $]]&lt;100,"low")</f>
        <v xml:space="preserve"> </v>
      </c>
      <c r="S1303" s="3" t="str">
        <f xml:space="preserve"> IF(Sales[[#This Row],[Current Upsell $]]&gt;0,_xlfn.CONCAT(Sales[[#This Row],[Subscription Type]],"  ",Sales[[#This Row],[Upsell Priority]],"  ",TEXT(Sales[[#This Row],[Current Upsell $]],"$#"))," ")</f>
        <v xml:space="preserve"> </v>
      </c>
      <c r="T1303" s="3"/>
      <c r="U1303" s="1"/>
    </row>
    <row r="1304" spans="1:21" x14ac:dyDescent="0.3">
      <c r="A1304">
        <v>100129</v>
      </c>
      <c r="B1304" t="s">
        <v>3</v>
      </c>
      <c r="F1304" s="3">
        <v>0</v>
      </c>
      <c r="G1304" s="3">
        <v>9</v>
      </c>
      <c r="H1304" s="1">
        <v>44075</v>
      </c>
      <c r="I1304" s="1">
        <v>44197</v>
      </c>
      <c r="J1304">
        <v>4</v>
      </c>
      <c r="K1304">
        <v>5</v>
      </c>
      <c r="L1304" s="1">
        <v>44105</v>
      </c>
      <c r="M1304" s="3">
        <f>IF(Sales[[#This Row],[Sales Amount]] = 0, 0,N1304 / F1304)</f>
        <v>0</v>
      </c>
      <c r="N1304" s="3">
        <v>0</v>
      </c>
      <c r="O1304" s="3" t="str" cm="1">
        <f t="array" ref="O1304" xml:space="preserve"> _xlfn.SWITCH(Sales[[#This Row],[Subscription Type]],"Basic", "10",,"Premium","10","Business","25","Enterprise","27")</f>
        <v>10</v>
      </c>
      <c r="P1304" s="3">
        <f xml:space="preserve"> IF(Sales[[#This Row],[Number of Users]]-Sales[[#This Row],[Licenses Bought]] &gt; 0,Sales[[#This Row],[Number of Users]]-Sales[[#This Row],[Licenses Bought]],0)</f>
        <v>9</v>
      </c>
      <c r="Q1304" s="3">
        <f>IF(Sales[[#This Row],[Sales Month]]=MAX(Sales[Sales Month]),Sales[[#This Row],[Upsell $ Per Non-Paying User]]*Sales[[#This Row],[Non-Paying Users]],0)</f>
        <v>0</v>
      </c>
      <c r="R1304" s="3" t="str" cm="1">
        <f t="array" ref="R1304" xml:space="preserve"> _xlfn.IFS(Sales[[#This Row],[Current Upsell $]]=0," ",Sales[[#This Row],[Current Upsell $]]&gt;=400,"high",Sales[[#This Row],[Current Upsell $]]&gt;=100,"medium",Sales[[#This Row],[Current Upsell $]]&lt;100,"low")</f>
        <v xml:space="preserve"> </v>
      </c>
      <c r="S1304" s="3" t="str">
        <f xml:space="preserve"> IF(Sales[[#This Row],[Current Upsell $]]&gt;0,_xlfn.CONCAT(Sales[[#This Row],[Subscription Type]],"  ",Sales[[#This Row],[Upsell Priority]],"  ",TEXT(Sales[[#This Row],[Current Upsell $]],"$#"))," ")</f>
        <v xml:space="preserve"> </v>
      </c>
      <c r="T1304" s="3"/>
      <c r="U1304" s="1"/>
    </row>
    <row r="1305" spans="1:21" x14ac:dyDescent="0.3">
      <c r="A1305">
        <v>100129</v>
      </c>
      <c r="B1305" t="s">
        <v>3</v>
      </c>
      <c r="F1305" s="3">
        <v>0</v>
      </c>
      <c r="G1305" s="3">
        <v>9</v>
      </c>
      <c r="H1305" s="1">
        <v>44075</v>
      </c>
      <c r="I1305" s="1">
        <v>44197</v>
      </c>
      <c r="J1305">
        <v>4</v>
      </c>
      <c r="K1305">
        <v>5</v>
      </c>
      <c r="L1305" s="1">
        <v>44136</v>
      </c>
      <c r="M1305" s="3">
        <f>IF(Sales[[#This Row],[Sales Amount]] = 0, 0,N1305 / F1305)</f>
        <v>0</v>
      </c>
      <c r="N1305" s="3">
        <v>0</v>
      </c>
      <c r="O1305" s="3" t="str" cm="1">
        <f t="array" ref="O1305" xml:space="preserve"> _xlfn.SWITCH(Sales[[#This Row],[Subscription Type]],"Basic", "10",,"Premium","10","Business","25","Enterprise","27")</f>
        <v>10</v>
      </c>
      <c r="P1305" s="3">
        <f xml:space="preserve"> IF(Sales[[#This Row],[Number of Users]]-Sales[[#This Row],[Licenses Bought]] &gt; 0,Sales[[#This Row],[Number of Users]]-Sales[[#This Row],[Licenses Bought]],0)</f>
        <v>9</v>
      </c>
      <c r="Q1305" s="3">
        <f>IF(Sales[[#This Row],[Sales Month]]=MAX(Sales[Sales Month]),Sales[[#This Row],[Upsell $ Per Non-Paying User]]*Sales[[#This Row],[Non-Paying Users]],0)</f>
        <v>0</v>
      </c>
      <c r="R1305" s="3" t="str" cm="1">
        <f t="array" ref="R1305" xml:space="preserve"> _xlfn.IFS(Sales[[#This Row],[Current Upsell $]]=0," ",Sales[[#This Row],[Current Upsell $]]&gt;=400,"high",Sales[[#This Row],[Current Upsell $]]&gt;=100,"medium",Sales[[#This Row],[Current Upsell $]]&lt;100,"low")</f>
        <v xml:space="preserve"> </v>
      </c>
      <c r="S1305" s="3" t="str">
        <f xml:space="preserve"> IF(Sales[[#This Row],[Current Upsell $]]&gt;0,_xlfn.CONCAT(Sales[[#This Row],[Subscription Type]],"  ",Sales[[#This Row],[Upsell Priority]],"  ",TEXT(Sales[[#This Row],[Current Upsell $]],"$#"))," ")</f>
        <v xml:space="preserve"> </v>
      </c>
      <c r="T1305" s="3"/>
      <c r="U1305" s="1"/>
    </row>
    <row r="1306" spans="1:21" x14ac:dyDescent="0.3">
      <c r="A1306">
        <v>100129</v>
      </c>
      <c r="B1306" t="s">
        <v>3</v>
      </c>
      <c r="F1306" s="3">
        <v>0</v>
      </c>
      <c r="G1306" s="3">
        <v>8</v>
      </c>
      <c r="H1306" s="1">
        <v>44075</v>
      </c>
      <c r="I1306" s="1">
        <v>44197</v>
      </c>
      <c r="J1306">
        <v>4</v>
      </c>
      <c r="K1306">
        <v>5</v>
      </c>
      <c r="L1306" s="1">
        <v>44166</v>
      </c>
      <c r="M1306" s="3">
        <f>IF(Sales[[#This Row],[Sales Amount]] = 0, 0,N1306 / F1306)</f>
        <v>0</v>
      </c>
      <c r="N1306" s="3">
        <v>0</v>
      </c>
      <c r="O1306" s="3" t="str" cm="1">
        <f t="array" ref="O1306" xml:space="preserve"> _xlfn.SWITCH(Sales[[#This Row],[Subscription Type]],"Basic", "10",,"Premium","10","Business","25","Enterprise","27")</f>
        <v>10</v>
      </c>
      <c r="P1306" s="3">
        <f xml:space="preserve"> IF(Sales[[#This Row],[Number of Users]]-Sales[[#This Row],[Licenses Bought]] &gt; 0,Sales[[#This Row],[Number of Users]]-Sales[[#This Row],[Licenses Bought]],0)</f>
        <v>8</v>
      </c>
      <c r="Q1306" s="3">
        <f>IF(Sales[[#This Row],[Sales Month]]=MAX(Sales[Sales Month]),Sales[[#This Row],[Upsell $ Per Non-Paying User]]*Sales[[#This Row],[Non-Paying Users]],0)</f>
        <v>0</v>
      </c>
      <c r="R1306" s="3" t="str" cm="1">
        <f t="array" ref="R1306" xml:space="preserve"> _xlfn.IFS(Sales[[#This Row],[Current Upsell $]]=0," ",Sales[[#This Row],[Current Upsell $]]&gt;=400,"high",Sales[[#This Row],[Current Upsell $]]&gt;=100,"medium",Sales[[#This Row],[Current Upsell $]]&lt;100,"low")</f>
        <v xml:space="preserve"> </v>
      </c>
      <c r="S1306" s="3" t="str">
        <f xml:space="preserve"> IF(Sales[[#This Row],[Current Upsell $]]&gt;0,_xlfn.CONCAT(Sales[[#This Row],[Subscription Type]],"  ",Sales[[#This Row],[Upsell Priority]],"  ",TEXT(Sales[[#This Row],[Current Upsell $]],"$#"))," ")</f>
        <v xml:space="preserve"> </v>
      </c>
      <c r="T1306" s="3"/>
      <c r="U1306" s="1"/>
    </row>
    <row r="1307" spans="1:21" x14ac:dyDescent="0.3">
      <c r="A1307">
        <v>100129</v>
      </c>
      <c r="B1307" t="s">
        <v>3</v>
      </c>
      <c r="F1307" s="3">
        <v>0</v>
      </c>
      <c r="G1307" s="3">
        <v>8</v>
      </c>
      <c r="H1307" s="1">
        <v>44075</v>
      </c>
      <c r="I1307" s="1">
        <v>44197</v>
      </c>
      <c r="J1307">
        <v>4</v>
      </c>
      <c r="K1307">
        <v>5</v>
      </c>
      <c r="L1307" s="1">
        <v>44197</v>
      </c>
      <c r="M1307" s="3">
        <f>IF(Sales[[#This Row],[Sales Amount]] = 0, 0,N1307 / F1307)</f>
        <v>0</v>
      </c>
      <c r="N1307" s="3">
        <v>0</v>
      </c>
      <c r="O1307" s="3" t="str" cm="1">
        <f t="array" ref="O1307" xml:space="preserve"> _xlfn.SWITCH(Sales[[#This Row],[Subscription Type]],"Basic", "10",,"Premium","10","Business","25","Enterprise","27")</f>
        <v>10</v>
      </c>
      <c r="P1307" s="3">
        <f xml:space="preserve"> IF(Sales[[#This Row],[Number of Users]]-Sales[[#This Row],[Licenses Bought]] &gt; 0,Sales[[#This Row],[Number of Users]]-Sales[[#This Row],[Licenses Bought]],0)</f>
        <v>8</v>
      </c>
      <c r="Q1307" s="3">
        <f>IF(Sales[[#This Row],[Sales Month]]=MAX(Sales[Sales Month]),Sales[[#This Row],[Upsell $ Per Non-Paying User]]*Sales[[#This Row],[Non-Paying Users]],0)</f>
        <v>0</v>
      </c>
      <c r="R1307" s="3" t="str" cm="1">
        <f t="array" ref="R1307" xml:space="preserve"> _xlfn.IFS(Sales[[#This Row],[Current Upsell $]]=0," ",Sales[[#This Row],[Current Upsell $]]&gt;=400,"high",Sales[[#This Row],[Current Upsell $]]&gt;=100,"medium",Sales[[#This Row],[Current Upsell $]]&lt;100,"low")</f>
        <v xml:space="preserve"> </v>
      </c>
      <c r="S1307" s="3" t="str">
        <f xml:space="preserve"> IF(Sales[[#This Row],[Current Upsell $]]&gt;0,_xlfn.CONCAT(Sales[[#This Row],[Subscription Type]],"  ",Sales[[#This Row],[Upsell Priority]],"  ",TEXT(Sales[[#This Row],[Current Upsell $]],"$#"))," ")</f>
        <v xml:space="preserve"> </v>
      </c>
      <c r="T1307" s="3"/>
      <c r="U1307" s="1"/>
    </row>
    <row r="1308" spans="1:21" x14ac:dyDescent="0.3">
      <c r="A1308">
        <v>100130</v>
      </c>
      <c r="B1308" t="s">
        <v>3</v>
      </c>
      <c r="F1308" s="3">
        <v>0</v>
      </c>
      <c r="G1308" s="3">
        <v>7</v>
      </c>
      <c r="H1308" s="1">
        <v>44075</v>
      </c>
      <c r="I1308" s="1">
        <v>44378</v>
      </c>
      <c r="J1308">
        <v>10</v>
      </c>
      <c r="K1308">
        <v>0</v>
      </c>
      <c r="L1308" s="1">
        <v>44075</v>
      </c>
      <c r="M1308" s="3">
        <f>IF(Sales[[#This Row],[Sales Amount]] = 0, 0,N1308 / F1308)</f>
        <v>0</v>
      </c>
      <c r="N1308" s="3">
        <v>0</v>
      </c>
      <c r="O1308" s="3" t="str" cm="1">
        <f t="array" ref="O1308" xml:space="preserve"> _xlfn.SWITCH(Sales[[#This Row],[Subscription Type]],"Basic", "10",,"Premium","10","Business","25","Enterprise","27")</f>
        <v>10</v>
      </c>
      <c r="P1308" s="3">
        <f xml:space="preserve"> IF(Sales[[#This Row],[Number of Users]]-Sales[[#This Row],[Licenses Bought]] &gt; 0,Sales[[#This Row],[Number of Users]]-Sales[[#This Row],[Licenses Bought]],0)</f>
        <v>7</v>
      </c>
      <c r="Q1308" s="3">
        <f>IF(Sales[[#This Row],[Sales Month]]=MAX(Sales[Sales Month]),Sales[[#This Row],[Upsell $ Per Non-Paying User]]*Sales[[#This Row],[Non-Paying Users]],0)</f>
        <v>0</v>
      </c>
      <c r="R1308" s="3" t="str" cm="1">
        <f t="array" ref="R1308" xml:space="preserve"> _xlfn.IFS(Sales[[#This Row],[Current Upsell $]]=0," ",Sales[[#This Row],[Current Upsell $]]&gt;=400,"high",Sales[[#This Row],[Current Upsell $]]&gt;=100,"medium",Sales[[#This Row],[Current Upsell $]]&lt;100,"low")</f>
        <v xml:space="preserve"> </v>
      </c>
      <c r="S1308" s="3" t="str">
        <f xml:space="preserve"> IF(Sales[[#This Row],[Current Upsell $]]&gt;0,_xlfn.CONCAT(Sales[[#This Row],[Subscription Type]],"  ",Sales[[#This Row],[Upsell Priority]],"  ",TEXT(Sales[[#This Row],[Current Upsell $]],"$#"))," ")</f>
        <v xml:space="preserve"> </v>
      </c>
      <c r="T1308" s="3"/>
      <c r="U1308" s="1"/>
    </row>
    <row r="1309" spans="1:21" x14ac:dyDescent="0.3">
      <c r="A1309">
        <v>100130</v>
      </c>
      <c r="B1309" t="s">
        <v>3</v>
      </c>
      <c r="F1309" s="3">
        <v>0</v>
      </c>
      <c r="G1309" s="3">
        <v>8</v>
      </c>
      <c r="H1309" s="1">
        <v>44075</v>
      </c>
      <c r="I1309" s="1">
        <v>44378</v>
      </c>
      <c r="J1309">
        <v>10</v>
      </c>
      <c r="K1309">
        <v>0</v>
      </c>
      <c r="L1309" s="1">
        <v>44105</v>
      </c>
      <c r="M1309" s="3">
        <f>IF(Sales[[#This Row],[Sales Amount]] = 0, 0,N1309 / F1309)</f>
        <v>0</v>
      </c>
      <c r="N1309" s="3">
        <v>0</v>
      </c>
      <c r="O1309" s="3" t="str" cm="1">
        <f t="array" ref="O1309" xml:space="preserve"> _xlfn.SWITCH(Sales[[#This Row],[Subscription Type]],"Basic", "10",,"Premium","10","Business","25","Enterprise","27")</f>
        <v>10</v>
      </c>
      <c r="P1309" s="3">
        <f xml:space="preserve"> IF(Sales[[#This Row],[Number of Users]]-Sales[[#This Row],[Licenses Bought]] &gt; 0,Sales[[#This Row],[Number of Users]]-Sales[[#This Row],[Licenses Bought]],0)</f>
        <v>8</v>
      </c>
      <c r="Q1309" s="3">
        <f>IF(Sales[[#This Row],[Sales Month]]=MAX(Sales[Sales Month]),Sales[[#This Row],[Upsell $ Per Non-Paying User]]*Sales[[#This Row],[Non-Paying Users]],0)</f>
        <v>0</v>
      </c>
      <c r="R1309" s="3" t="str" cm="1">
        <f t="array" ref="R1309" xml:space="preserve"> _xlfn.IFS(Sales[[#This Row],[Current Upsell $]]=0," ",Sales[[#This Row],[Current Upsell $]]&gt;=400,"high",Sales[[#This Row],[Current Upsell $]]&gt;=100,"medium",Sales[[#This Row],[Current Upsell $]]&lt;100,"low")</f>
        <v xml:space="preserve"> </v>
      </c>
      <c r="S1309" s="3" t="str">
        <f xml:space="preserve"> IF(Sales[[#This Row],[Current Upsell $]]&gt;0,_xlfn.CONCAT(Sales[[#This Row],[Subscription Type]],"  ",Sales[[#This Row],[Upsell Priority]],"  ",TEXT(Sales[[#This Row],[Current Upsell $]],"$#"))," ")</f>
        <v xml:space="preserve"> </v>
      </c>
      <c r="T1309" s="3"/>
      <c r="U1309" s="1"/>
    </row>
    <row r="1310" spans="1:21" x14ac:dyDescent="0.3">
      <c r="A1310">
        <v>100130</v>
      </c>
      <c r="B1310" t="s">
        <v>3</v>
      </c>
      <c r="F1310" s="3">
        <v>0</v>
      </c>
      <c r="G1310" s="3">
        <v>8</v>
      </c>
      <c r="H1310" s="1">
        <v>44075</v>
      </c>
      <c r="I1310" s="1">
        <v>44378</v>
      </c>
      <c r="J1310">
        <v>10</v>
      </c>
      <c r="K1310">
        <v>0</v>
      </c>
      <c r="L1310" s="1">
        <v>44136</v>
      </c>
      <c r="M1310" s="3">
        <f>IF(Sales[[#This Row],[Sales Amount]] = 0, 0,N1310 / F1310)</f>
        <v>0</v>
      </c>
      <c r="N1310" s="3">
        <v>0</v>
      </c>
      <c r="O1310" s="3" t="str" cm="1">
        <f t="array" ref="O1310" xml:space="preserve"> _xlfn.SWITCH(Sales[[#This Row],[Subscription Type]],"Basic", "10",,"Premium","10","Business","25","Enterprise","27")</f>
        <v>10</v>
      </c>
      <c r="P1310" s="3">
        <f xml:space="preserve"> IF(Sales[[#This Row],[Number of Users]]-Sales[[#This Row],[Licenses Bought]] &gt; 0,Sales[[#This Row],[Number of Users]]-Sales[[#This Row],[Licenses Bought]],0)</f>
        <v>8</v>
      </c>
      <c r="Q1310" s="3">
        <f>IF(Sales[[#This Row],[Sales Month]]=MAX(Sales[Sales Month]),Sales[[#This Row],[Upsell $ Per Non-Paying User]]*Sales[[#This Row],[Non-Paying Users]],0)</f>
        <v>0</v>
      </c>
      <c r="R1310" s="3" t="str" cm="1">
        <f t="array" ref="R1310" xml:space="preserve"> _xlfn.IFS(Sales[[#This Row],[Current Upsell $]]=0," ",Sales[[#This Row],[Current Upsell $]]&gt;=400,"high",Sales[[#This Row],[Current Upsell $]]&gt;=100,"medium",Sales[[#This Row],[Current Upsell $]]&lt;100,"low")</f>
        <v xml:space="preserve"> </v>
      </c>
      <c r="S1310" s="3" t="str">
        <f xml:space="preserve"> IF(Sales[[#This Row],[Current Upsell $]]&gt;0,_xlfn.CONCAT(Sales[[#This Row],[Subscription Type]],"  ",Sales[[#This Row],[Upsell Priority]],"  ",TEXT(Sales[[#This Row],[Current Upsell $]],"$#"))," ")</f>
        <v xml:space="preserve"> </v>
      </c>
      <c r="T1310" s="3"/>
      <c r="U1310" s="1"/>
    </row>
    <row r="1311" spans="1:21" x14ac:dyDescent="0.3">
      <c r="A1311">
        <v>100130</v>
      </c>
      <c r="B1311" t="s">
        <v>3</v>
      </c>
      <c r="F1311" s="3">
        <v>0</v>
      </c>
      <c r="G1311" s="3">
        <v>7</v>
      </c>
      <c r="H1311" s="1">
        <v>44075</v>
      </c>
      <c r="I1311" s="1">
        <v>44378</v>
      </c>
      <c r="J1311">
        <v>10</v>
      </c>
      <c r="K1311">
        <v>0</v>
      </c>
      <c r="L1311" s="1">
        <v>44166</v>
      </c>
      <c r="M1311" s="3">
        <f>IF(Sales[[#This Row],[Sales Amount]] = 0, 0,N1311 / F1311)</f>
        <v>0</v>
      </c>
      <c r="N1311" s="3">
        <v>0</v>
      </c>
      <c r="O1311" s="3" t="str" cm="1">
        <f t="array" ref="O1311" xml:space="preserve"> _xlfn.SWITCH(Sales[[#This Row],[Subscription Type]],"Basic", "10",,"Premium","10","Business","25","Enterprise","27")</f>
        <v>10</v>
      </c>
      <c r="P1311" s="3">
        <f xml:space="preserve"> IF(Sales[[#This Row],[Number of Users]]-Sales[[#This Row],[Licenses Bought]] &gt; 0,Sales[[#This Row],[Number of Users]]-Sales[[#This Row],[Licenses Bought]],0)</f>
        <v>7</v>
      </c>
      <c r="Q1311" s="3">
        <f>IF(Sales[[#This Row],[Sales Month]]=MAX(Sales[Sales Month]),Sales[[#This Row],[Upsell $ Per Non-Paying User]]*Sales[[#This Row],[Non-Paying Users]],0)</f>
        <v>0</v>
      </c>
      <c r="R1311" s="3" t="str" cm="1">
        <f t="array" ref="R1311" xml:space="preserve"> _xlfn.IFS(Sales[[#This Row],[Current Upsell $]]=0," ",Sales[[#This Row],[Current Upsell $]]&gt;=400,"high",Sales[[#This Row],[Current Upsell $]]&gt;=100,"medium",Sales[[#This Row],[Current Upsell $]]&lt;100,"low")</f>
        <v xml:space="preserve"> </v>
      </c>
      <c r="S1311" s="3" t="str">
        <f xml:space="preserve"> IF(Sales[[#This Row],[Current Upsell $]]&gt;0,_xlfn.CONCAT(Sales[[#This Row],[Subscription Type]],"  ",Sales[[#This Row],[Upsell Priority]],"  ",TEXT(Sales[[#This Row],[Current Upsell $]],"$#"))," ")</f>
        <v xml:space="preserve"> </v>
      </c>
      <c r="T1311" s="3"/>
      <c r="U1311" s="1"/>
    </row>
    <row r="1312" spans="1:21" x14ac:dyDescent="0.3">
      <c r="A1312">
        <v>100130</v>
      </c>
      <c r="B1312" t="s">
        <v>3</v>
      </c>
      <c r="F1312" s="3">
        <v>0</v>
      </c>
      <c r="G1312" s="3">
        <v>8</v>
      </c>
      <c r="H1312" s="1">
        <v>44075</v>
      </c>
      <c r="I1312" s="1">
        <v>44378</v>
      </c>
      <c r="J1312">
        <v>10</v>
      </c>
      <c r="K1312">
        <v>0</v>
      </c>
      <c r="L1312" s="1">
        <v>44197</v>
      </c>
      <c r="M1312" s="3">
        <f>IF(Sales[[#This Row],[Sales Amount]] = 0, 0,N1312 / F1312)</f>
        <v>0</v>
      </c>
      <c r="N1312" s="3">
        <v>0</v>
      </c>
      <c r="O1312" s="3" t="str" cm="1">
        <f t="array" ref="O1312" xml:space="preserve"> _xlfn.SWITCH(Sales[[#This Row],[Subscription Type]],"Basic", "10",,"Premium","10","Business","25","Enterprise","27")</f>
        <v>10</v>
      </c>
      <c r="P1312" s="3">
        <f xml:space="preserve"> IF(Sales[[#This Row],[Number of Users]]-Sales[[#This Row],[Licenses Bought]] &gt; 0,Sales[[#This Row],[Number of Users]]-Sales[[#This Row],[Licenses Bought]],0)</f>
        <v>8</v>
      </c>
      <c r="Q1312" s="3">
        <f>IF(Sales[[#This Row],[Sales Month]]=MAX(Sales[Sales Month]),Sales[[#This Row],[Upsell $ Per Non-Paying User]]*Sales[[#This Row],[Non-Paying Users]],0)</f>
        <v>0</v>
      </c>
      <c r="R1312" s="3" t="str" cm="1">
        <f t="array" ref="R1312" xml:space="preserve"> _xlfn.IFS(Sales[[#This Row],[Current Upsell $]]=0," ",Sales[[#This Row],[Current Upsell $]]&gt;=400,"high",Sales[[#This Row],[Current Upsell $]]&gt;=100,"medium",Sales[[#This Row],[Current Upsell $]]&lt;100,"low")</f>
        <v xml:space="preserve"> </v>
      </c>
      <c r="S1312" s="3" t="str">
        <f xml:space="preserve"> IF(Sales[[#This Row],[Current Upsell $]]&gt;0,_xlfn.CONCAT(Sales[[#This Row],[Subscription Type]],"  ",Sales[[#This Row],[Upsell Priority]],"  ",TEXT(Sales[[#This Row],[Current Upsell $]],"$#"))," ")</f>
        <v xml:space="preserve"> </v>
      </c>
      <c r="T1312" s="3"/>
      <c r="U1312" s="1"/>
    </row>
    <row r="1313" spans="1:21" x14ac:dyDescent="0.3">
      <c r="A1313">
        <v>100130</v>
      </c>
      <c r="B1313" t="s">
        <v>3</v>
      </c>
      <c r="F1313" s="3">
        <v>0</v>
      </c>
      <c r="G1313" s="3">
        <v>7</v>
      </c>
      <c r="H1313" s="1">
        <v>44075</v>
      </c>
      <c r="I1313" s="1">
        <v>44378</v>
      </c>
      <c r="J1313">
        <v>10</v>
      </c>
      <c r="K1313">
        <v>0</v>
      </c>
      <c r="L1313" s="1">
        <v>44228</v>
      </c>
      <c r="M1313" s="3">
        <f>IF(Sales[[#This Row],[Sales Amount]] = 0, 0,N1313 / F1313)</f>
        <v>0</v>
      </c>
      <c r="N1313" s="3">
        <v>0</v>
      </c>
      <c r="O1313" s="3" t="str" cm="1">
        <f t="array" ref="O1313" xml:space="preserve"> _xlfn.SWITCH(Sales[[#This Row],[Subscription Type]],"Basic", "10",,"Premium","10","Business","25","Enterprise","27")</f>
        <v>10</v>
      </c>
      <c r="P1313" s="3">
        <f xml:space="preserve"> IF(Sales[[#This Row],[Number of Users]]-Sales[[#This Row],[Licenses Bought]] &gt; 0,Sales[[#This Row],[Number of Users]]-Sales[[#This Row],[Licenses Bought]],0)</f>
        <v>7</v>
      </c>
      <c r="Q1313" s="3">
        <f>IF(Sales[[#This Row],[Sales Month]]=MAX(Sales[Sales Month]),Sales[[#This Row],[Upsell $ Per Non-Paying User]]*Sales[[#This Row],[Non-Paying Users]],0)</f>
        <v>0</v>
      </c>
      <c r="R1313" s="3" t="str" cm="1">
        <f t="array" ref="R1313" xml:space="preserve"> _xlfn.IFS(Sales[[#This Row],[Current Upsell $]]=0," ",Sales[[#This Row],[Current Upsell $]]&gt;=400,"high",Sales[[#This Row],[Current Upsell $]]&gt;=100,"medium",Sales[[#This Row],[Current Upsell $]]&lt;100,"low")</f>
        <v xml:space="preserve"> </v>
      </c>
      <c r="S1313" s="3" t="str">
        <f xml:space="preserve"> IF(Sales[[#This Row],[Current Upsell $]]&gt;0,_xlfn.CONCAT(Sales[[#This Row],[Subscription Type]],"  ",Sales[[#This Row],[Upsell Priority]],"  ",TEXT(Sales[[#This Row],[Current Upsell $]],"$#"))," ")</f>
        <v xml:space="preserve"> </v>
      </c>
      <c r="T1313" s="3"/>
      <c r="U1313" s="1"/>
    </row>
    <row r="1314" spans="1:21" x14ac:dyDescent="0.3">
      <c r="A1314">
        <v>100130</v>
      </c>
      <c r="B1314" t="s">
        <v>3</v>
      </c>
      <c r="F1314" s="3">
        <v>0</v>
      </c>
      <c r="G1314" s="3">
        <v>8</v>
      </c>
      <c r="H1314" s="1">
        <v>44075</v>
      </c>
      <c r="I1314" s="1">
        <v>44378</v>
      </c>
      <c r="J1314">
        <v>10</v>
      </c>
      <c r="K1314">
        <v>0</v>
      </c>
      <c r="L1314" s="1">
        <v>44256</v>
      </c>
      <c r="M1314" s="3">
        <f>IF(Sales[[#This Row],[Sales Amount]] = 0, 0,N1314 / F1314)</f>
        <v>0</v>
      </c>
      <c r="N1314" s="3">
        <v>0</v>
      </c>
      <c r="O1314" s="3" t="str" cm="1">
        <f t="array" ref="O1314" xml:space="preserve"> _xlfn.SWITCH(Sales[[#This Row],[Subscription Type]],"Basic", "10",,"Premium","10","Business","25","Enterprise","27")</f>
        <v>10</v>
      </c>
      <c r="P1314" s="3">
        <f xml:space="preserve"> IF(Sales[[#This Row],[Number of Users]]-Sales[[#This Row],[Licenses Bought]] &gt; 0,Sales[[#This Row],[Number of Users]]-Sales[[#This Row],[Licenses Bought]],0)</f>
        <v>8</v>
      </c>
      <c r="Q1314" s="3">
        <f>IF(Sales[[#This Row],[Sales Month]]=MAX(Sales[Sales Month]),Sales[[#This Row],[Upsell $ Per Non-Paying User]]*Sales[[#This Row],[Non-Paying Users]],0)</f>
        <v>0</v>
      </c>
      <c r="R1314" s="3" t="str" cm="1">
        <f t="array" ref="R1314" xml:space="preserve"> _xlfn.IFS(Sales[[#This Row],[Current Upsell $]]=0," ",Sales[[#This Row],[Current Upsell $]]&gt;=400,"high",Sales[[#This Row],[Current Upsell $]]&gt;=100,"medium",Sales[[#This Row],[Current Upsell $]]&lt;100,"low")</f>
        <v xml:space="preserve"> </v>
      </c>
      <c r="S1314" s="3" t="str">
        <f xml:space="preserve"> IF(Sales[[#This Row],[Current Upsell $]]&gt;0,_xlfn.CONCAT(Sales[[#This Row],[Subscription Type]],"  ",Sales[[#This Row],[Upsell Priority]],"  ",TEXT(Sales[[#This Row],[Current Upsell $]],"$#"))," ")</f>
        <v xml:space="preserve"> </v>
      </c>
      <c r="T1314" s="3"/>
      <c r="U1314" s="1"/>
    </row>
    <row r="1315" spans="1:21" x14ac:dyDescent="0.3">
      <c r="A1315">
        <v>100130</v>
      </c>
      <c r="B1315" t="s">
        <v>3</v>
      </c>
      <c r="F1315" s="3">
        <v>0</v>
      </c>
      <c r="G1315" s="3">
        <v>8</v>
      </c>
      <c r="H1315" s="1">
        <v>44075</v>
      </c>
      <c r="I1315" s="1">
        <v>44378</v>
      </c>
      <c r="J1315">
        <v>10</v>
      </c>
      <c r="K1315">
        <v>0</v>
      </c>
      <c r="L1315" s="1">
        <v>44287</v>
      </c>
      <c r="M1315" s="3">
        <f>IF(Sales[[#This Row],[Sales Amount]] = 0, 0,N1315 / F1315)</f>
        <v>0</v>
      </c>
      <c r="N1315" s="3">
        <v>0</v>
      </c>
      <c r="O1315" s="3" t="str" cm="1">
        <f t="array" ref="O1315" xml:space="preserve"> _xlfn.SWITCH(Sales[[#This Row],[Subscription Type]],"Basic", "10",,"Premium","10","Business","25","Enterprise","27")</f>
        <v>10</v>
      </c>
      <c r="P1315" s="3">
        <f xml:space="preserve"> IF(Sales[[#This Row],[Number of Users]]-Sales[[#This Row],[Licenses Bought]] &gt; 0,Sales[[#This Row],[Number of Users]]-Sales[[#This Row],[Licenses Bought]],0)</f>
        <v>8</v>
      </c>
      <c r="Q1315" s="3">
        <f>IF(Sales[[#This Row],[Sales Month]]=MAX(Sales[Sales Month]),Sales[[#This Row],[Upsell $ Per Non-Paying User]]*Sales[[#This Row],[Non-Paying Users]],0)</f>
        <v>0</v>
      </c>
      <c r="R1315" s="3" t="str" cm="1">
        <f t="array" ref="R1315" xml:space="preserve"> _xlfn.IFS(Sales[[#This Row],[Current Upsell $]]=0," ",Sales[[#This Row],[Current Upsell $]]&gt;=400,"high",Sales[[#This Row],[Current Upsell $]]&gt;=100,"medium",Sales[[#This Row],[Current Upsell $]]&lt;100,"low")</f>
        <v xml:space="preserve"> </v>
      </c>
      <c r="S1315" s="3" t="str">
        <f xml:space="preserve"> IF(Sales[[#This Row],[Current Upsell $]]&gt;0,_xlfn.CONCAT(Sales[[#This Row],[Subscription Type]],"  ",Sales[[#This Row],[Upsell Priority]],"  ",TEXT(Sales[[#This Row],[Current Upsell $]],"$#"))," ")</f>
        <v xml:space="preserve"> </v>
      </c>
      <c r="T1315" s="3"/>
      <c r="U1315" s="1"/>
    </row>
    <row r="1316" spans="1:21" x14ac:dyDescent="0.3">
      <c r="A1316">
        <v>100130</v>
      </c>
      <c r="B1316" t="s">
        <v>3</v>
      </c>
      <c r="F1316" s="3">
        <v>0</v>
      </c>
      <c r="G1316" s="3">
        <v>7</v>
      </c>
      <c r="H1316" s="1">
        <v>44075</v>
      </c>
      <c r="I1316" s="1">
        <v>44378</v>
      </c>
      <c r="J1316">
        <v>10</v>
      </c>
      <c r="K1316">
        <v>0</v>
      </c>
      <c r="L1316" s="1">
        <v>44317</v>
      </c>
      <c r="M1316" s="3">
        <f>IF(Sales[[#This Row],[Sales Amount]] = 0, 0,N1316 / F1316)</f>
        <v>0</v>
      </c>
      <c r="N1316" s="3">
        <v>0</v>
      </c>
      <c r="O1316" s="3" t="str" cm="1">
        <f t="array" ref="O1316" xml:space="preserve"> _xlfn.SWITCH(Sales[[#This Row],[Subscription Type]],"Basic", "10",,"Premium","10","Business","25","Enterprise","27")</f>
        <v>10</v>
      </c>
      <c r="P1316" s="3">
        <f xml:space="preserve"> IF(Sales[[#This Row],[Number of Users]]-Sales[[#This Row],[Licenses Bought]] &gt; 0,Sales[[#This Row],[Number of Users]]-Sales[[#This Row],[Licenses Bought]],0)</f>
        <v>7</v>
      </c>
      <c r="Q1316" s="3">
        <f>IF(Sales[[#This Row],[Sales Month]]=MAX(Sales[Sales Month]),Sales[[#This Row],[Upsell $ Per Non-Paying User]]*Sales[[#This Row],[Non-Paying Users]],0)</f>
        <v>0</v>
      </c>
      <c r="R1316" s="3" t="str" cm="1">
        <f t="array" ref="R1316" xml:space="preserve"> _xlfn.IFS(Sales[[#This Row],[Current Upsell $]]=0," ",Sales[[#This Row],[Current Upsell $]]&gt;=400,"high",Sales[[#This Row],[Current Upsell $]]&gt;=100,"medium",Sales[[#This Row],[Current Upsell $]]&lt;100,"low")</f>
        <v xml:space="preserve"> </v>
      </c>
      <c r="S1316" s="3" t="str">
        <f xml:space="preserve"> IF(Sales[[#This Row],[Current Upsell $]]&gt;0,_xlfn.CONCAT(Sales[[#This Row],[Subscription Type]],"  ",Sales[[#This Row],[Upsell Priority]],"  ",TEXT(Sales[[#This Row],[Current Upsell $]],"$#"))," ")</f>
        <v xml:space="preserve"> </v>
      </c>
      <c r="T1316" s="3"/>
      <c r="U1316" s="1"/>
    </row>
    <row r="1317" spans="1:21" x14ac:dyDescent="0.3">
      <c r="A1317">
        <v>100130</v>
      </c>
      <c r="B1317" t="s">
        <v>3</v>
      </c>
      <c r="F1317" s="3">
        <v>0</v>
      </c>
      <c r="G1317" s="3">
        <v>8</v>
      </c>
      <c r="H1317" s="1">
        <v>44075</v>
      </c>
      <c r="I1317" s="1">
        <v>44378</v>
      </c>
      <c r="J1317">
        <v>10</v>
      </c>
      <c r="K1317">
        <v>0</v>
      </c>
      <c r="L1317" s="1">
        <v>44348</v>
      </c>
      <c r="M1317" s="3">
        <f>IF(Sales[[#This Row],[Sales Amount]] = 0, 0,N1317 / F1317)</f>
        <v>0</v>
      </c>
      <c r="N1317" s="3">
        <v>0</v>
      </c>
      <c r="O1317" s="3" t="str" cm="1">
        <f t="array" ref="O1317" xml:space="preserve"> _xlfn.SWITCH(Sales[[#This Row],[Subscription Type]],"Basic", "10",,"Premium","10","Business","25","Enterprise","27")</f>
        <v>10</v>
      </c>
      <c r="P1317" s="3">
        <f xml:space="preserve"> IF(Sales[[#This Row],[Number of Users]]-Sales[[#This Row],[Licenses Bought]] &gt; 0,Sales[[#This Row],[Number of Users]]-Sales[[#This Row],[Licenses Bought]],0)</f>
        <v>8</v>
      </c>
      <c r="Q1317" s="3">
        <f>IF(Sales[[#This Row],[Sales Month]]=MAX(Sales[Sales Month]),Sales[[#This Row],[Upsell $ Per Non-Paying User]]*Sales[[#This Row],[Non-Paying Users]],0)</f>
        <v>80</v>
      </c>
      <c r="R1317" s="3" t="str" cm="1">
        <f t="array" ref="R1317" xml:space="preserve"> _xlfn.IFS(Sales[[#This Row],[Current Upsell $]]=0," ",Sales[[#This Row],[Current Upsell $]]&gt;=400,"high",Sales[[#This Row],[Current Upsell $]]&gt;=100,"medium",Sales[[#This Row],[Current Upsell $]]&lt;100,"low")</f>
        <v>low</v>
      </c>
      <c r="S1317" s="3" t="str">
        <f xml:space="preserve"> IF(Sales[[#This Row],[Current Upsell $]]&gt;0,_xlfn.CONCAT(Sales[[#This Row],[Subscription Type]],"  ",Sales[[#This Row],[Upsell Priority]],"  ",TEXT(Sales[[#This Row],[Current Upsell $]],"$#"))," ")</f>
        <v>Basic  low  $80</v>
      </c>
      <c r="T1317" s="3"/>
      <c r="U1317" s="1"/>
    </row>
    <row r="1318" spans="1:21" x14ac:dyDescent="0.3">
      <c r="A1318">
        <v>100131</v>
      </c>
      <c r="B1318" t="s">
        <v>3</v>
      </c>
      <c r="F1318" s="3">
        <v>0</v>
      </c>
      <c r="G1318" s="3">
        <v>6</v>
      </c>
      <c r="H1318" s="1">
        <v>44075</v>
      </c>
      <c r="I1318" s="1">
        <v>44105</v>
      </c>
      <c r="J1318">
        <v>1</v>
      </c>
      <c r="K1318">
        <v>8</v>
      </c>
      <c r="L1318" s="1">
        <v>44075</v>
      </c>
      <c r="M1318" s="3">
        <f>IF(Sales[[#This Row],[Sales Amount]] = 0, 0,N1318 / F1318)</f>
        <v>0</v>
      </c>
      <c r="N1318" s="3">
        <v>0</v>
      </c>
      <c r="O1318" s="3" t="str" cm="1">
        <f t="array" ref="O1318" xml:space="preserve"> _xlfn.SWITCH(Sales[[#This Row],[Subscription Type]],"Basic", "10",,"Premium","10","Business","25","Enterprise","27")</f>
        <v>10</v>
      </c>
      <c r="P1318" s="3">
        <f xml:space="preserve"> IF(Sales[[#This Row],[Number of Users]]-Sales[[#This Row],[Licenses Bought]] &gt; 0,Sales[[#This Row],[Number of Users]]-Sales[[#This Row],[Licenses Bought]],0)</f>
        <v>6</v>
      </c>
      <c r="Q1318" s="3">
        <f>IF(Sales[[#This Row],[Sales Month]]=MAX(Sales[Sales Month]),Sales[[#This Row],[Upsell $ Per Non-Paying User]]*Sales[[#This Row],[Non-Paying Users]],0)</f>
        <v>0</v>
      </c>
      <c r="R1318" s="3" t="str" cm="1">
        <f t="array" ref="R1318" xml:space="preserve"> _xlfn.IFS(Sales[[#This Row],[Current Upsell $]]=0," ",Sales[[#This Row],[Current Upsell $]]&gt;=400,"high",Sales[[#This Row],[Current Upsell $]]&gt;=100,"medium",Sales[[#This Row],[Current Upsell $]]&lt;100,"low")</f>
        <v xml:space="preserve"> </v>
      </c>
      <c r="S1318" s="3" t="str">
        <f xml:space="preserve"> IF(Sales[[#This Row],[Current Upsell $]]&gt;0,_xlfn.CONCAT(Sales[[#This Row],[Subscription Type]],"  ",Sales[[#This Row],[Upsell Priority]],"  ",TEXT(Sales[[#This Row],[Current Upsell $]],"$#"))," ")</f>
        <v xml:space="preserve"> </v>
      </c>
      <c r="T1318" s="3"/>
      <c r="U1318" s="1"/>
    </row>
    <row r="1319" spans="1:21" x14ac:dyDescent="0.3">
      <c r="A1319">
        <v>100131</v>
      </c>
      <c r="B1319" t="s">
        <v>3</v>
      </c>
      <c r="F1319" s="3">
        <v>0</v>
      </c>
      <c r="G1319" s="3">
        <v>6</v>
      </c>
      <c r="H1319" s="1">
        <v>44075</v>
      </c>
      <c r="I1319" s="1">
        <v>44105</v>
      </c>
      <c r="J1319">
        <v>1</v>
      </c>
      <c r="K1319">
        <v>8</v>
      </c>
      <c r="L1319" s="1">
        <v>44105</v>
      </c>
      <c r="M1319" s="3">
        <f>IF(Sales[[#This Row],[Sales Amount]] = 0, 0,N1319 / F1319)</f>
        <v>0</v>
      </c>
      <c r="N1319" s="3">
        <v>0</v>
      </c>
      <c r="O1319" s="3" t="str" cm="1">
        <f t="array" ref="O1319" xml:space="preserve"> _xlfn.SWITCH(Sales[[#This Row],[Subscription Type]],"Basic", "10",,"Premium","10","Business","25","Enterprise","27")</f>
        <v>10</v>
      </c>
      <c r="P1319" s="3">
        <f xml:space="preserve"> IF(Sales[[#This Row],[Number of Users]]-Sales[[#This Row],[Licenses Bought]] &gt; 0,Sales[[#This Row],[Number of Users]]-Sales[[#This Row],[Licenses Bought]],0)</f>
        <v>6</v>
      </c>
      <c r="Q1319" s="3">
        <f>IF(Sales[[#This Row],[Sales Month]]=MAX(Sales[Sales Month]),Sales[[#This Row],[Upsell $ Per Non-Paying User]]*Sales[[#This Row],[Non-Paying Users]],0)</f>
        <v>0</v>
      </c>
      <c r="R1319" s="3" t="str" cm="1">
        <f t="array" ref="R1319" xml:space="preserve"> _xlfn.IFS(Sales[[#This Row],[Current Upsell $]]=0," ",Sales[[#This Row],[Current Upsell $]]&gt;=400,"high",Sales[[#This Row],[Current Upsell $]]&gt;=100,"medium",Sales[[#This Row],[Current Upsell $]]&lt;100,"low")</f>
        <v xml:space="preserve"> </v>
      </c>
      <c r="S1319" s="3" t="str">
        <f xml:space="preserve"> IF(Sales[[#This Row],[Current Upsell $]]&gt;0,_xlfn.CONCAT(Sales[[#This Row],[Subscription Type]],"  ",Sales[[#This Row],[Upsell Priority]],"  ",TEXT(Sales[[#This Row],[Current Upsell $]],"$#"))," ")</f>
        <v xml:space="preserve"> </v>
      </c>
      <c r="T1319" s="3"/>
      <c r="U1319" s="1"/>
    </row>
    <row r="1320" spans="1:21" x14ac:dyDescent="0.3">
      <c r="A1320">
        <v>100132</v>
      </c>
      <c r="B1320" t="s">
        <v>3</v>
      </c>
      <c r="F1320" s="3">
        <v>0</v>
      </c>
      <c r="G1320" s="3">
        <v>3</v>
      </c>
      <c r="H1320" s="1">
        <v>44075</v>
      </c>
      <c r="I1320" s="1">
        <v>44256</v>
      </c>
      <c r="J1320">
        <v>6</v>
      </c>
      <c r="K1320">
        <v>3</v>
      </c>
      <c r="L1320" s="1">
        <v>44075</v>
      </c>
      <c r="M1320" s="3">
        <f>IF(Sales[[#This Row],[Sales Amount]] = 0, 0,N1320 / F1320)</f>
        <v>0</v>
      </c>
      <c r="N1320" s="3">
        <v>0</v>
      </c>
      <c r="O1320" s="3" t="str" cm="1">
        <f t="array" ref="O1320" xml:space="preserve"> _xlfn.SWITCH(Sales[[#This Row],[Subscription Type]],"Basic", "10",,"Premium","10","Business","25","Enterprise","27")</f>
        <v>10</v>
      </c>
      <c r="P1320" s="3">
        <f xml:space="preserve"> IF(Sales[[#This Row],[Number of Users]]-Sales[[#This Row],[Licenses Bought]] &gt; 0,Sales[[#This Row],[Number of Users]]-Sales[[#This Row],[Licenses Bought]],0)</f>
        <v>3</v>
      </c>
      <c r="Q1320" s="3">
        <f>IF(Sales[[#This Row],[Sales Month]]=MAX(Sales[Sales Month]),Sales[[#This Row],[Upsell $ Per Non-Paying User]]*Sales[[#This Row],[Non-Paying Users]],0)</f>
        <v>0</v>
      </c>
      <c r="R1320" s="3" t="str" cm="1">
        <f t="array" ref="R1320" xml:space="preserve"> _xlfn.IFS(Sales[[#This Row],[Current Upsell $]]=0," ",Sales[[#This Row],[Current Upsell $]]&gt;=400,"high",Sales[[#This Row],[Current Upsell $]]&gt;=100,"medium",Sales[[#This Row],[Current Upsell $]]&lt;100,"low")</f>
        <v xml:space="preserve"> </v>
      </c>
      <c r="S1320" s="3" t="str">
        <f xml:space="preserve"> IF(Sales[[#This Row],[Current Upsell $]]&gt;0,_xlfn.CONCAT(Sales[[#This Row],[Subscription Type]],"  ",Sales[[#This Row],[Upsell Priority]],"  ",TEXT(Sales[[#This Row],[Current Upsell $]],"$#"))," ")</f>
        <v xml:space="preserve"> </v>
      </c>
      <c r="T1320" s="3"/>
      <c r="U1320" s="1"/>
    </row>
    <row r="1321" spans="1:21" x14ac:dyDescent="0.3">
      <c r="A1321">
        <v>100132</v>
      </c>
      <c r="B1321" t="s">
        <v>3</v>
      </c>
      <c r="F1321" s="3">
        <v>0</v>
      </c>
      <c r="G1321" s="3">
        <v>2</v>
      </c>
      <c r="H1321" s="1">
        <v>44075</v>
      </c>
      <c r="I1321" s="1">
        <v>44256</v>
      </c>
      <c r="J1321">
        <v>6</v>
      </c>
      <c r="K1321">
        <v>3</v>
      </c>
      <c r="L1321" s="1">
        <v>44105</v>
      </c>
      <c r="M1321" s="3">
        <f>IF(Sales[[#This Row],[Sales Amount]] = 0, 0,N1321 / F1321)</f>
        <v>0</v>
      </c>
      <c r="N1321" s="3">
        <v>0</v>
      </c>
      <c r="O1321" s="3" t="str" cm="1">
        <f t="array" ref="O1321" xml:space="preserve"> _xlfn.SWITCH(Sales[[#This Row],[Subscription Type]],"Basic", "10",,"Premium","10","Business","25","Enterprise","27")</f>
        <v>10</v>
      </c>
      <c r="P1321" s="3">
        <f xml:space="preserve"> IF(Sales[[#This Row],[Number of Users]]-Sales[[#This Row],[Licenses Bought]] &gt; 0,Sales[[#This Row],[Number of Users]]-Sales[[#This Row],[Licenses Bought]],0)</f>
        <v>2</v>
      </c>
      <c r="Q1321" s="3">
        <f>IF(Sales[[#This Row],[Sales Month]]=MAX(Sales[Sales Month]),Sales[[#This Row],[Upsell $ Per Non-Paying User]]*Sales[[#This Row],[Non-Paying Users]],0)</f>
        <v>0</v>
      </c>
      <c r="R1321" s="3" t="str" cm="1">
        <f t="array" ref="R1321" xml:space="preserve"> _xlfn.IFS(Sales[[#This Row],[Current Upsell $]]=0," ",Sales[[#This Row],[Current Upsell $]]&gt;=400,"high",Sales[[#This Row],[Current Upsell $]]&gt;=100,"medium",Sales[[#This Row],[Current Upsell $]]&lt;100,"low")</f>
        <v xml:space="preserve"> </v>
      </c>
      <c r="S1321" s="3" t="str">
        <f xml:space="preserve"> IF(Sales[[#This Row],[Current Upsell $]]&gt;0,_xlfn.CONCAT(Sales[[#This Row],[Subscription Type]],"  ",Sales[[#This Row],[Upsell Priority]],"  ",TEXT(Sales[[#This Row],[Current Upsell $]],"$#"))," ")</f>
        <v xml:space="preserve"> </v>
      </c>
      <c r="T1321" s="3"/>
      <c r="U1321" s="1"/>
    </row>
    <row r="1322" spans="1:21" x14ac:dyDescent="0.3">
      <c r="A1322">
        <v>100132</v>
      </c>
      <c r="B1322" t="s">
        <v>3</v>
      </c>
      <c r="F1322" s="3">
        <v>0</v>
      </c>
      <c r="G1322" s="3">
        <v>3</v>
      </c>
      <c r="H1322" s="1">
        <v>44075</v>
      </c>
      <c r="I1322" s="1">
        <v>44256</v>
      </c>
      <c r="J1322">
        <v>6</v>
      </c>
      <c r="K1322">
        <v>3</v>
      </c>
      <c r="L1322" s="1">
        <v>44136</v>
      </c>
      <c r="M1322" s="3">
        <f>IF(Sales[[#This Row],[Sales Amount]] = 0, 0,N1322 / F1322)</f>
        <v>0</v>
      </c>
      <c r="N1322" s="3">
        <v>0</v>
      </c>
      <c r="O1322" s="3" t="str" cm="1">
        <f t="array" ref="O1322" xml:space="preserve"> _xlfn.SWITCH(Sales[[#This Row],[Subscription Type]],"Basic", "10",,"Premium","10","Business","25","Enterprise","27")</f>
        <v>10</v>
      </c>
      <c r="P1322" s="3">
        <f xml:space="preserve"> IF(Sales[[#This Row],[Number of Users]]-Sales[[#This Row],[Licenses Bought]] &gt; 0,Sales[[#This Row],[Number of Users]]-Sales[[#This Row],[Licenses Bought]],0)</f>
        <v>3</v>
      </c>
      <c r="Q1322" s="3">
        <f>IF(Sales[[#This Row],[Sales Month]]=MAX(Sales[Sales Month]),Sales[[#This Row],[Upsell $ Per Non-Paying User]]*Sales[[#This Row],[Non-Paying Users]],0)</f>
        <v>0</v>
      </c>
      <c r="R1322" s="3" t="str" cm="1">
        <f t="array" ref="R1322" xml:space="preserve"> _xlfn.IFS(Sales[[#This Row],[Current Upsell $]]=0," ",Sales[[#This Row],[Current Upsell $]]&gt;=400,"high",Sales[[#This Row],[Current Upsell $]]&gt;=100,"medium",Sales[[#This Row],[Current Upsell $]]&lt;100,"low")</f>
        <v xml:space="preserve"> </v>
      </c>
      <c r="S1322" s="3" t="str">
        <f xml:space="preserve"> IF(Sales[[#This Row],[Current Upsell $]]&gt;0,_xlfn.CONCAT(Sales[[#This Row],[Subscription Type]],"  ",Sales[[#This Row],[Upsell Priority]],"  ",TEXT(Sales[[#This Row],[Current Upsell $]],"$#"))," ")</f>
        <v xml:space="preserve"> </v>
      </c>
      <c r="T1322" s="3"/>
      <c r="U1322" s="1"/>
    </row>
    <row r="1323" spans="1:21" x14ac:dyDescent="0.3">
      <c r="A1323">
        <v>100132</v>
      </c>
      <c r="B1323" t="s">
        <v>3</v>
      </c>
      <c r="F1323" s="3">
        <v>0</v>
      </c>
      <c r="G1323" s="3">
        <v>3</v>
      </c>
      <c r="H1323" s="1">
        <v>44075</v>
      </c>
      <c r="I1323" s="1">
        <v>44256</v>
      </c>
      <c r="J1323">
        <v>6</v>
      </c>
      <c r="K1323">
        <v>3</v>
      </c>
      <c r="L1323" s="1">
        <v>44166</v>
      </c>
      <c r="M1323" s="3">
        <f>IF(Sales[[#This Row],[Sales Amount]] = 0, 0,N1323 / F1323)</f>
        <v>0</v>
      </c>
      <c r="N1323" s="3">
        <v>0</v>
      </c>
      <c r="O1323" s="3" t="str" cm="1">
        <f t="array" ref="O1323" xml:space="preserve"> _xlfn.SWITCH(Sales[[#This Row],[Subscription Type]],"Basic", "10",,"Premium","10","Business","25","Enterprise","27")</f>
        <v>10</v>
      </c>
      <c r="P1323" s="3">
        <f xml:space="preserve"> IF(Sales[[#This Row],[Number of Users]]-Sales[[#This Row],[Licenses Bought]] &gt; 0,Sales[[#This Row],[Number of Users]]-Sales[[#This Row],[Licenses Bought]],0)</f>
        <v>3</v>
      </c>
      <c r="Q1323" s="3">
        <f>IF(Sales[[#This Row],[Sales Month]]=MAX(Sales[Sales Month]),Sales[[#This Row],[Upsell $ Per Non-Paying User]]*Sales[[#This Row],[Non-Paying Users]],0)</f>
        <v>0</v>
      </c>
      <c r="R1323" s="3" t="str" cm="1">
        <f t="array" ref="R1323" xml:space="preserve"> _xlfn.IFS(Sales[[#This Row],[Current Upsell $]]=0," ",Sales[[#This Row],[Current Upsell $]]&gt;=400,"high",Sales[[#This Row],[Current Upsell $]]&gt;=100,"medium",Sales[[#This Row],[Current Upsell $]]&lt;100,"low")</f>
        <v xml:space="preserve"> </v>
      </c>
      <c r="S1323" s="3" t="str">
        <f xml:space="preserve"> IF(Sales[[#This Row],[Current Upsell $]]&gt;0,_xlfn.CONCAT(Sales[[#This Row],[Subscription Type]],"  ",Sales[[#This Row],[Upsell Priority]],"  ",TEXT(Sales[[#This Row],[Current Upsell $]],"$#"))," ")</f>
        <v xml:space="preserve"> </v>
      </c>
      <c r="T1323" s="3"/>
      <c r="U1323" s="1"/>
    </row>
    <row r="1324" spans="1:21" x14ac:dyDescent="0.3">
      <c r="A1324">
        <v>100132</v>
      </c>
      <c r="B1324" t="s">
        <v>3</v>
      </c>
      <c r="F1324" s="3">
        <v>0</v>
      </c>
      <c r="G1324" s="3">
        <v>3</v>
      </c>
      <c r="H1324" s="1">
        <v>44075</v>
      </c>
      <c r="I1324" s="1">
        <v>44256</v>
      </c>
      <c r="J1324">
        <v>6</v>
      </c>
      <c r="K1324">
        <v>3</v>
      </c>
      <c r="L1324" s="1">
        <v>44197</v>
      </c>
      <c r="M1324" s="3">
        <f>IF(Sales[[#This Row],[Sales Amount]] = 0, 0,N1324 / F1324)</f>
        <v>0</v>
      </c>
      <c r="N1324" s="3">
        <v>0</v>
      </c>
      <c r="O1324" s="3" t="str" cm="1">
        <f t="array" ref="O1324" xml:space="preserve"> _xlfn.SWITCH(Sales[[#This Row],[Subscription Type]],"Basic", "10",,"Premium","10","Business","25","Enterprise","27")</f>
        <v>10</v>
      </c>
      <c r="P1324" s="3">
        <f xml:space="preserve"> IF(Sales[[#This Row],[Number of Users]]-Sales[[#This Row],[Licenses Bought]] &gt; 0,Sales[[#This Row],[Number of Users]]-Sales[[#This Row],[Licenses Bought]],0)</f>
        <v>3</v>
      </c>
      <c r="Q1324" s="3">
        <f>IF(Sales[[#This Row],[Sales Month]]=MAX(Sales[Sales Month]),Sales[[#This Row],[Upsell $ Per Non-Paying User]]*Sales[[#This Row],[Non-Paying Users]],0)</f>
        <v>0</v>
      </c>
      <c r="R1324" s="3" t="str" cm="1">
        <f t="array" ref="R1324" xml:space="preserve"> _xlfn.IFS(Sales[[#This Row],[Current Upsell $]]=0," ",Sales[[#This Row],[Current Upsell $]]&gt;=400,"high",Sales[[#This Row],[Current Upsell $]]&gt;=100,"medium",Sales[[#This Row],[Current Upsell $]]&lt;100,"low")</f>
        <v xml:space="preserve"> </v>
      </c>
      <c r="S1324" s="3" t="str">
        <f xml:space="preserve"> IF(Sales[[#This Row],[Current Upsell $]]&gt;0,_xlfn.CONCAT(Sales[[#This Row],[Subscription Type]],"  ",Sales[[#This Row],[Upsell Priority]],"  ",TEXT(Sales[[#This Row],[Current Upsell $]],"$#"))," ")</f>
        <v xml:space="preserve"> </v>
      </c>
      <c r="T1324" s="3"/>
      <c r="U1324" s="1"/>
    </row>
    <row r="1325" spans="1:21" x14ac:dyDescent="0.3">
      <c r="A1325">
        <v>100132</v>
      </c>
      <c r="B1325" t="s">
        <v>3</v>
      </c>
      <c r="F1325" s="3">
        <v>0</v>
      </c>
      <c r="G1325" s="3">
        <v>3</v>
      </c>
      <c r="H1325" s="1">
        <v>44075</v>
      </c>
      <c r="I1325" s="1">
        <v>44256</v>
      </c>
      <c r="J1325">
        <v>6</v>
      </c>
      <c r="K1325">
        <v>3</v>
      </c>
      <c r="L1325" s="1">
        <v>44228</v>
      </c>
      <c r="M1325" s="3">
        <f>IF(Sales[[#This Row],[Sales Amount]] = 0, 0,N1325 / F1325)</f>
        <v>0</v>
      </c>
      <c r="N1325" s="3">
        <v>0</v>
      </c>
      <c r="O1325" s="3" t="str" cm="1">
        <f t="array" ref="O1325" xml:space="preserve"> _xlfn.SWITCH(Sales[[#This Row],[Subscription Type]],"Basic", "10",,"Premium","10","Business","25","Enterprise","27")</f>
        <v>10</v>
      </c>
      <c r="P1325" s="3">
        <f xml:space="preserve"> IF(Sales[[#This Row],[Number of Users]]-Sales[[#This Row],[Licenses Bought]] &gt; 0,Sales[[#This Row],[Number of Users]]-Sales[[#This Row],[Licenses Bought]],0)</f>
        <v>3</v>
      </c>
      <c r="Q1325" s="3">
        <f>IF(Sales[[#This Row],[Sales Month]]=MAX(Sales[Sales Month]),Sales[[#This Row],[Upsell $ Per Non-Paying User]]*Sales[[#This Row],[Non-Paying Users]],0)</f>
        <v>0</v>
      </c>
      <c r="R1325" s="3" t="str" cm="1">
        <f t="array" ref="R1325" xml:space="preserve"> _xlfn.IFS(Sales[[#This Row],[Current Upsell $]]=0," ",Sales[[#This Row],[Current Upsell $]]&gt;=400,"high",Sales[[#This Row],[Current Upsell $]]&gt;=100,"medium",Sales[[#This Row],[Current Upsell $]]&lt;100,"low")</f>
        <v xml:space="preserve"> </v>
      </c>
      <c r="S1325" s="3" t="str">
        <f xml:space="preserve"> IF(Sales[[#This Row],[Current Upsell $]]&gt;0,_xlfn.CONCAT(Sales[[#This Row],[Subscription Type]],"  ",Sales[[#This Row],[Upsell Priority]],"  ",TEXT(Sales[[#This Row],[Current Upsell $]],"$#"))," ")</f>
        <v xml:space="preserve"> </v>
      </c>
      <c r="T1325" s="3"/>
      <c r="U1325" s="1"/>
    </row>
    <row r="1326" spans="1:21" x14ac:dyDescent="0.3">
      <c r="A1326">
        <v>100132</v>
      </c>
      <c r="B1326" t="s">
        <v>3</v>
      </c>
      <c r="F1326" s="3">
        <v>0</v>
      </c>
      <c r="G1326" s="3">
        <v>3</v>
      </c>
      <c r="H1326" s="1">
        <v>44075</v>
      </c>
      <c r="I1326" s="1">
        <v>44256</v>
      </c>
      <c r="J1326">
        <v>6</v>
      </c>
      <c r="K1326">
        <v>3</v>
      </c>
      <c r="L1326" s="1">
        <v>44256</v>
      </c>
      <c r="M1326" s="3">
        <f>IF(Sales[[#This Row],[Sales Amount]] = 0, 0,N1326 / F1326)</f>
        <v>0</v>
      </c>
      <c r="N1326" s="3">
        <v>0</v>
      </c>
      <c r="O1326" s="3" t="str" cm="1">
        <f t="array" ref="O1326" xml:space="preserve"> _xlfn.SWITCH(Sales[[#This Row],[Subscription Type]],"Basic", "10",,"Premium","10","Business","25","Enterprise","27")</f>
        <v>10</v>
      </c>
      <c r="P1326" s="3">
        <f xml:space="preserve"> IF(Sales[[#This Row],[Number of Users]]-Sales[[#This Row],[Licenses Bought]] &gt; 0,Sales[[#This Row],[Number of Users]]-Sales[[#This Row],[Licenses Bought]],0)</f>
        <v>3</v>
      </c>
      <c r="Q1326" s="3">
        <f>IF(Sales[[#This Row],[Sales Month]]=MAX(Sales[Sales Month]),Sales[[#This Row],[Upsell $ Per Non-Paying User]]*Sales[[#This Row],[Non-Paying Users]],0)</f>
        <v>0</v>
      </c>
      <c r="R1326" s="3" t="str" cm="1">
        <f t="array" ref="R1326" xml:space="preserve"> _xlfn.IFS(Sales[[#This Row],[Current Upsell $]]=0," ",Sales[[#This Row],[Current Upsell $]]&gt;=400,"high",Sales[[#This Row],[Current Upsell $]]&gt;=100,"medium",Sales[[#This Row],[Current Upsell $]]&lt;100,"low")</f>
        <v xml:space="preserve"> </v>
      </c>
      <c r="S1326" s="3" t="str">
        <f xml:space="preserve"> IF(Sales[[#This Row],[Current Upsell $]]&gt;0,_xlfn.CONCAT(Sales[[#This Row],[Subscription Type]],"  ",Sales[[#This Row],[Upsell Priority]],"  ",TEXT(Sales[[#This Row],[Current Upsell $]],"$#"))," ")</f>
        <v xml:space="preserve"> </v>
      </c>
      <c r="T1326" s="3"/>
      <c r="U1326" s="1"/>
    </row>
    <row r="1327" spans="1:21" x14ac:dyDescent="0.3">
      <c r="A1327">
        <v>100133</v>
      </c>
      <c r="B1327" t="s">
        <v>3</v>
      </c>
      <c r="F1327" s="3">
        <v>0</v>
      </c>
      <c r="G1327" s="3">
        <v>3</v>
      </c>
      <c r="H1327" s="1">
        <v>44075</v>
      </c>
      <c r="I1327" s="1">
        <v>44378</v>
      </c>
      <c r="J1327">
        <v>10</v>
      </c>
      <c r="K1327">
        <v>0</v>
      </c>
      <c r="L1327" s="1">
        <v>44075</v>
      </c>
      <c r="M1327" s="3">
        <f>IF(Sales[[#This Row],[Sales Amount]] = 0, 0,N1327 / F1327)</f>
        <v>0</v>
      </c>
      <c r="N1327" s="3">
        <v>0</v>
      </c>
      <c r="O1327" s="3" t="str" cm="1">
        <f t="array" ref="O1327" xml:space="preserve"> _xlfn.SWITCH(Sales[[#This Row],[Subscription Type]],"Basic", "10",,"Premium","10","Business","25","Enterprise","27")</f>
        <v>10</v>
      </c>
      <c r="P1327" s="3">
        <f xml:space="preserve"> IF(Sales[[#This Row],[Number of Users]]-Sales[[#This Row],[Licenses Bought]] &gt; 0,Sales[[#This Row],[Number of Users]]-Sales[[#This Row],[Licenses Bought]],0)</f>
        <v>3</v>
      </c>
      <c r="Q1327" s="3">
        <f>IF(Sales[[#This Row],[Sales Month]]=MAX(Sales[Sales Month]),Sales[[#This Row],[Upsell $ Per Non-Paying User]]*Sales[[#This Row],[Non-Paying Users]],0)</f>
        <v>0</v>
      </c>
      <c r="R1327" s="3" t="str" cm="1">
        <f t="array" ref="R1327" xml:space="preserve"> _xlfn.IFS(Sales[[#This Row],[Current Upsell $]]=0," ",Sales[[#This Row],[Current Upsell $]]&gt;=400,"high",Sales[[#This Row],[Current Upsell $]]&gt;=100,"medium",Sales[[#This Row],[Current Upsell $]]&lt;100,"low")</f>
        <v xml:space="preserve"> </v>
      </c>
      <c r="S1327" s="3" t="str">
        <f xml:space="preserve"> IF(Sales[[#This Row],[Current Upsell $]]&gt;0,_xlfn.CONCAT(Sales[[#This Row],[Subscription Type]],"  ",Sales[[#This Row],[Upsell Priority]],"  ",TEXT(Sales[[#This Row],[Current Upsell $]],"$#"))," ")</f>
        <v xml:space="preserve"> </v>
      </c>
      <c r="T1327" s="3"/>
      <c r="U1327" s="1"/>
    </row>
    <row r="1328" spans="1:21" x14ac:dyDescent="0.3">
      <c r="A1328">
        <v>100133</v>
      </c>
      <c r="B1328" t="s">
        <v>3</v>
      </c>
      <c r="F1328" s="3">
        <v>0</v>
      </c>
      <c r="G1328" s="3">
        <v>3</v>
      </c>
      <c r="H1328" s="1">
        <v>44075</v>
      </c>
      <c r="I1328" s="1">
        <v>44378</v>
      </c>
      <c r="J1328">
        <v>10</v>
      </c>
      <c r="K1328">
        <v>0</v>
      </c>
      <c r="L1328" s="1">
        <v>44105</v>
      </c>
      <c r="M1328" s="3">
        <f>IF(Sales[[#This Row],[Sales Amount]] = 0, 0,N1328 / F1328)</f>
        <v>0</v>
      </c>
      <c r="N1328" s="3">
        <v>0</v>
      </c>
      <c r="O1328" s="3" t="str" cm="1">
        <f t="array" ref="O1328" xml:space="preserve"> _xlfn.SWITCH(Sales[[#This Row],[Subscription Type]],"Basic", "10",,"Premium","10","Business","25","Enterprise","27")</f>
        <v>10</v>
      </c>
      <c r="P1328" s="3">
        <f xml:space="preserve"> IF(Sales[[#This Row],[Number of Users]]-Sales[[#This Row],[Licenses Bought]] &gt; 0,Sales[[#This Row],[Number of Users]]-Sales[[#This Row],[Licenses Bought]],0)</f>
        <v>3</v>
      </c>
      <c r="Q1328" s="3">
        <f>IF(Sales[[#This Row],[Sales Month]]=MAX(Sales[Sales Month]),Sales[[#This Row],[Upsell $ Per Non-Paying User]]*Sales[[#This Row],[Non-Paying Users]],0)</f>
        <v>0</v>
      </c>
      <c r="R1328" s="3" t="str" cm="1">
        <f t="array" ref="R1328" xml:space="preserve"> _xlfn.IFS(Sales[[#This Row],[Current Upsell $]]=0," ",Sales[[#This Row],[Current Upsell $]]&gt;=400,"high",Sales[[#This Row],[Current Upsell $]]&gt;=100,"medium",Sales[[#This Row],[Current Upsell $]]&lt;100,"low")</f>
        <v xml:space="preserve"> </v>
      </c>
      <c r="S1328" s="3" t="str">
        <f xml:space="preserve"> IF(Sales[[#This Row],[Current Upsell $]]&gt;0,_xlfn.CONCAT(Sales[[#This Row],[Subscription Type]],"  ",Sales[[#This Row],[Upsell Priority]],"  ",TEXT(Sales[[#This Row],[Current Upsell $]],"$#"))," ")</f>
        <v xml:space="preserve"> </v>
      </c>
      <c r="T1328" s="3"/>
      <c r="U1328" s="1"/>
    </row>
    <row r="1329" spans="1:21" x14ac:dyDescent="0.3">
      <c r="A1329">
        <v>100133</v>
      </c>
      <c r="B1329" t="s">
        <v>3</v>
      </c>
      <c r="F1329" s="3">
        <v>0</v>
      </c>
      <c r="G1329" s="3">
        <v>3</v>
      </c>
      <c r="H1329" s="1">
        <v>44075</v>
      </c>
      <c r="I1329" s="1">
        <v>44378</v>
      </c>
      <c r="J1329">
        <v>10</v>
      </c>
      <c r="K1329">
        <v>0</v>
      </c>
      <c r="L1329" s="1">
        <v>44136</v>
      </c>
      <c r="M1329" s="3">
        <f>IF(Sales[[#This Row],[Sales Amount]] = 0, 0,N1329 / F1329)</f>
        <v>0</v>
      </c>
      <c r="N1329" s="3">
        <v>0</v>
      </c>
      <c r="O1329" s="3" t="str" cm="1">
        <f t="array" ref="O1329" xml:space="preserve"> _xlfn.SWITCH(Sales[[#This Row],[Subscription Type]],"Basic", "10",,"Premium","10","Business","25","Enterprise","27")</f>
        <v>10</v>
      </c>
      <c r="P1329" s="3">
        <f xml:space="preserve"> IF(Sales[[#This Row],[Number of Users]]-Sales[[#This Row],[Licenses Bought]] &gt; 0,Sales[[#This Row],[Number of Users]]-Sales[[#This Row],[Licenses Bought]],0)</f>
        <v>3</v>
      </c>
      <c r="Q1329" s="3">
        <f>IF(Sales[[#This Row],[Sales Month]]=MAX(Sales[Sales Month]),Sales[[#This Row],[Upsell $ Per Non-Paying User]]*Sales[[#This Row],[Non-Paying Users]],0)</f>
        <v>0</v>
      </c>
      <c r="R1329" s="3" t="str" cm="1">
        <f t="array" ref="R1329" xml:space="preserve"> _xlfn.IFS(Sales[[#This Row],[Current Upsell $]]=0," ",Sales[[#This Row],[Current Upsell $]]&gt;=400,"high",Sales[[#This Row],[Current Upsell $]]&gt;=100,"medium",Sales[[#This Row],[Current Upsell $]]&lt;100,"low")</f>
        <v xml:space="preserve"> </v>
      </c>
      <c r="S1329" s="3" t="str">
        <f xml:space="preserve"> IF(Sales[[#This Row],[Current Upsell $]]&gt;0,_xlfn.CONCAT(Sales[[#This Row],[Subscription Type]],"  ",Sales[[#This Row],[Upsell Priority]],"  ",TEXT(Sales[[#This Row],[Current Upsell $]],"$#"))," ")</f>
        <v xml:space="preserve"> </v>
      </c>
      <c r="T1329" s="3"/>
      <c r="U1329" s="1"/>
    </row>
    <row r="1330" spans="1:21" x14ac:dyDescent="0.3">
      <c r="A1330">
        <v>100133</v>
      </c>
      <c r="B1330" t="s">
        <v>3</v>
      </c>
      <c r="F1330" s="3">
        <v>0</v>
      </c>
      <c r="G1330" s="3">
        <v>3</v>
      </c>
      <c r="H1330" s="1">
        <v>44075</v>
      </c>
      <c r="I1330" s="1">
        <v>44378</v>
      </c>
      <c r="J1330">
        <v>10</v>
      </c>
      <c r="K1330">
        <v>0</v>
      </c>
      <c r="L1330" s="1">
        <v>44166</v>
      </c>
      <c r="M1330" s="3">
        <f>IF(Sales[[#This Row],[Sales Amount]] = 0, 0,N1330 / F1330)</f>
        <v>0</v>
      </c>
      <c r="N1330" s="3">
        <v>0</v>
      </c>
      <c r="O1330" s="3" t="str" cm="1">
        <f t="array" ref="O1330" xml:space="preserve"> _xlfn.SWITCH(Sales[[#This Row],[Subscription Type]],"Basic", "10",,"Premium","10","Business","25","Enterprise","27")</f>
        <v>10</v>
      </c>
      <c r="P1330" s="3">
        <f xml:space="preserve"> IF(Sales[[#This Row],[Number of Users]]-Sales[[#This Row],[Licenses Bought]] &gt; 0,Sales[[#This Row],[Number of Users]]-Sales[[#This Row],[Licenses Bought]],0)</f>
        <v>3</v>
      </c>
      <c r="Q1330" s="3">
        <f>IF(Sales[[#This Row],[Sales Month]]=MAX(Sales[Sales Month]),Sales[[#This Row],[Upsell $ Per Non-Paying User]]*Sales[[#This Row],[Non-Paying Users]],0)</f>
        <v>0</v>
      </c>
      <c r="R1330" s="3" t="str" cm="1">
        <f t="array" ref="R1330" xml:space="preserve"> _xlfn.IFS(Sales[[#This Row],[Current Upsell $]]=0," ",Sales[[#This Row],[Current Upsell $]]&gt;=400,"high",Sales[[#This Row],[Current Upsell $]]&gt;=100,"medium",Sales[[#This Row],[Current Upsell $]]&lt;100,"low")</f>
        <v xml:space="preserve"> </v>
      </c>
      <c r="S1330" s="3" t="str">
        <f xml:space="preserve"> IF(Sales[[#This Row],[Current Upsell $]]&gt;0,_xlfn.CONCAT(Sales[[#This Row],[Subscription Type]],"  ",Sales[[#This Row],[Upsell Priority]],"  ",TEXT(Sales[[#This Row],[Current Upsell $]],"$#"))," ")</f>
        <v xml:space="preserve"> </v>
      </c>
      <c r="T1330" s="3"/>
      <c r="U1330" s="1"/>
    </row>
    <row r="1331" spans="1:21" x14ac:dyDescent="0.3">
      <c r="A1331">
        <v>100133</v>
      </c>
      <c r="B1331" t="s">
        <v>3</v>
      </c>
      <c r="F1331" s="3">
        <v>0</v>
      </c>
      <c r="G1331" s="3">
        <v>2</v>
      </c>
      <c r="H1331" s="1">
        <v>44075</v>
      </c>
      <c r="I1331" s="1">
        <v>44378</v>
      </c>
      <c r="J1331">
        <v>10</v>
      </c>
      <c r="K1331">
        <v>0</v>
      </c>
      <c r="L1331" s="1">
        <v>44197</v>
      </c>
      <c r="M1331" s="3">
        <f>IF(Sales[[#This Row],[Sales Amount]] = 0, 0,N1331 / F1331)</f>
        <v>0</v>
      </c>
      <c r="N1331" s="3">
        <v>0</v>
      </c>
      <c r="O1331" s="3" t="str" cm="1">
        <f t="array" ref="O1331" xml:space="preserve"> _xlfn.SWITCH(Sales[[#This Row],[Subscription Type]],"Basic", "10",,"Premium","10","Business","25","Enterprise","27")</f>
        <v>10</v>
      </c>
      <c r="P1331" s="3">
        <f xml:space="preserve"> IF(Sales[[#This Row],[Number of Users]]-Sales[[#This Row],[Licenses Bought]] &gt; 0,Sales[[#This Row],[Number of Users]]-Sales[[#This Row],[Licenses Bought]],0)</f>
        <v>2</v>
      </c>
      <c r="Q1331" s="3">
        <f>IF(Sales[[#This Row],[Sales Month]]=MAX(Sales[Sales Month]),Sales[[#This Row],[Upsell $ Per Non-Paying User]]*Sales[[#This Row],[Non-Paying Users]],0)</f>
        <v>0</v>
      </c>
      <c r="R1331" s="3" t="str" cm="1">
        <f t="array" ref="R1331" xml:space="preserve"> _xlfn.IFS(Sales[[#This Row],[Current Upsell $]]=0," ",Sales[[#This Row],[Current Upsell $]]&gt;=400,"high",Sales[[#This Row],[Current Upsell $]]&gt;=100,"medium",Sales[[#This Row],[Current Upsell $]]&lt;100,"low")</f>
        <v xml:space="preserve"> </v>
      </c>
      <c r="S1331" s="3" t="str">
        <f xml:space="preserve"> IF(Sales[[#This Row],[Current Upsell $]]&gt;0,_xlfn.CONCAT(Sales[[#This Row],[Subscription Type]],"  ",Sales[[#This Row],[Upsell Priority]],"  ",TEXT(Sales[[#This Row],[Current Upsell $]],"$#"))," ")</f>
        <v xml:space="preserve"> </v>
      </c>
      <c r="T1331" s="3"/>
      <c r="U1331" s="1"/>
    </row>
    <row r="1332" spans="1:21" x14ac:dyDescent="0.3">
      <c r="A1332">
        <v>100133</v>
      </c>
      <c r="B1332" t="s">
        <v>3</v>
      </c>
      <c r="F1332" s="3">
        <v>0</v>
      </c>
      <c r="G1332" s="3">
        <v>3</v>
      </c>
      <c r="H1332" s="1">
        <v>44075</v>
      </c>
      <c r="I1332" s="1">
        <v>44378</v>
      </c>
      <c r="J1332">
        <v>10</v>
      </c>
      <c r="K1332">
        <v>0</v>
      </c>
      <c r="L1332" s="1">
        <v>44228</v>
      </c>
      <c r="M1332" s="3">
        <f>IF(Sales[[#This Row],[Sales Amount]] = 0, 0,N1332 / F1332)</f>
        <v>0</v>
      </c>
      <c r="N1332" s="3">
        <v>0</v>
      </c>
      <c r="O1332" s="3" t="str" cm="1">
        <f t="array" ref="O1332" xml:space="preserve"> _xlfn.SWITCH(Sales[[#This Row],[Subscription Type]],"Basic", "10",,"Premium","10","Business","25","Enterprise","27")</f>
        <v>10</v>
      </c>
      <c r="P1332" s="3">
        <f xml:space="preserve"> IF(Sales[[#This Row],[Number of Users]]-Sales[[#This Row],[Licenses Bought]] &gt; 0,Sales[[#This Row],[Number of Users]]-Sales[[#This Row],[Licenses Bought]],0)</f>
        <v>3</v>
      </c>
      <c r="Q1332" s="3">
        <f>IF(Sales[[#This Row],[Sales Month]]=MAX(Sales[Sales Month]),Sales[[#This Row],[Upsell $ Per Non-Paying User]]*Sales[[#This Row],[Non-Paying Users]],0)</f>
        <v>0</v>
      </c>
      <c r="R1332" s="3" t="str" cm="1">
        <f t="array" ref="R1332" xml:space="preserve"> _xlfn.IFS(Sales[[#This Row],[Current Upsell $]]=0," ",Sales[[#This Row],[Current Upsell $]]&gt;=400,"high",Sales[[#This Row],[Current Upsell $]]&gt;=100,"medium",Sales[[#This Row],[Current Upsell $]]&lt;100,"low")</f>
        <v xml:space="preserve"> </v>
      </c>
      <c r="S1332" s="3" t="str">
        <f xml:space="preserve"> IF(Sales[[#This Row],[Current Upsell $]]&gt;0,_xlfn.CONCAT(Sales[[#This Row],[Subscription Type]],"  ",Sales[[#This Row],[Upsell Priority]],"  ",TEXT(Sales[[#This Row],[Current Upsell $]],"$#"))," ")</f>
        <v xml:space="preserve"> </v>
      </c>
      <c r="T1332" s="3"/>
      <c r="U1332" s="1"/>
    </row>
    <row r="1333" spans="1:21" x14ac:dyDescent="0.3">
      <c r="A1333">
        <v>100133</v>
      </c>
      <c r="B1333" t="s">
        <v>3</v>
      </c>
      <c r="F1333" s="3">
        <v>0</v>
      </c>
      <c r="G1333" s="3">
        <v>3</v>
      </c>
      <c r="H1333" s="1">
        <v>44075</v>
      </c>
      <c r="I1333" s="1">
        <v>44378</v>
      </c>
      <c r="J1333">
        <v>10</v>
      </c>
      <c r="K1333">
        <v>0</v>
      </c>
      <c r="L1333" s="1">
        <v>44256</v>
      </c>
      <c r="M1333" s="3">
        <f>IF(Sales[[#This Row],[Sales Amount]] = 0, 0,N1333 / F1333)</f>
        <v>0</v>
      </c>
      <c r="N1333" s="3">
        <v>0</v>
      </c>
      <c r="O1333" s="3" t="str" cm="1">
        <f t="array" ref="O1333" xml:space="preserve"> _xlfn.SWITCH(Sales[[#This Row],[Subscription Type]],"Basic", "10",,"Premium","10","Business","25","Enterprise","27")</f>
        <v>10</v>
      </c>
      <c r="P1333" s="3">
        <f xml:space="preserve"> IF(Sales[[#This Row],[Number of Users]]-Sales[[#This Row],[Licenses Bought]] &gt; 0,Sales[[#This Row],[Number of Users]]-Sales[[#This Row],[Licenses Bought]],0)</f>
        <v>3</v>
      </c>
      <c r="Q1333" s="3">
        <f>IF(Sales[[#This Row],[Sales Month]]=MAX(Sales[Sales Month]),Sales[[#This Row],[Upsell $ Per Non-Paying User]]*Sales[[#This Row],[Non-Paying Users]],0)</f>
        <v>0</v>
      </c>
      <c r="R1333" s="3" t="str" cm="1">
        <f t="array" ref="R1333" xml:space="preserve"> _xlfn.IFS(Sales[[#This Row],[Current Upsell $]]=0," ",Sales[[#This Row],[Current Upsell $]]&gt;=400,"high",Sales[[#This Row],[Current Upsell $]]&gt;=100,"medium",Sales[[#This Row],[Current Upsell $]]&lt;100,"low")</f>
        <v xml:space="preserve"> </v>
      </c>
      <c r="S1333" s="3" t="str">
        <f xml:space="preserve"> IF(Sales[[#This Row],[Current Upsell $]]&gt;0,_xlfn.CONCAT(Sales[[#This Row],[Subscription Type]],"  ",Sales[[#This Row],[Upsell Priority]],"  ",TEXT(Sales[[#This Row],[Current Upsell $]],"$#"))," ")</f>
        <v xml:space="preserve"> </v>
      </c>
      <c r="T1333" s="3"/>
      <c r="U1333" s="1"/>
    </row>
    <row r="1334" spans="1:21" x14ac:dyDescent="0.3">
      <c r="A1334">
        <v>100133</v>
      </c>
      <c r="B1334" t="s">
        <v>3</v>
      </c>
      <c r="F1334" s="3">
        <v>0</v>
      </c>
      <c r="G1334" s="3">
        <v>3</v>
      </c>
      <c r="H1334" s="1">
        <v>44075</v>
      </c>
      <c r="I1334" s="1">
        <v>44378</v>
      </c>
      <c r="J1334">
        <v>10</v>
      </c>
      <c r="K1334">
        <v>0</v>
      </c>
      <c r="L1334" s="1">
        <v>44287</v>
      </c>
      <c r="M1334" s="3">
        <f>IF(Sales[[#This Row],[Sales Amount]] = 0, 0,N1334 / F1334)</f>
        <v>0</v>
      </c>
      <c r="N1334" s="3">
        <v>0</v>
      </c>
      <c r="O1334" s="3" t="str" cm="1">
        <f t="array" ref="O1334" xml:space="preserve"> _xlfn.SWITCH(Sales[[#This Row],[Subscription Type]],"Basic", "10",,"Premium","10","Business","25","Enterprise","27")</f>
        <v>10</v>
      </c>
      <c r="P1334" s="3">
        <f xml:space="preserve"> IF(Sales[[#This Row],[Number of Users]]-Sales[[#This Row],[Licenses Bought]] &gt; 0,Sales[[#This Row],[Number of Users]]-Sales[[#This Row],[Licenses Bought]],0)</f>
        <v>3</v>
      </c>
      <c r="Q1334" s="3">
        <f>IF(Sales[[#This Row],[Sales Month]]=MAX(Sales[Sales Month]),Sales[[#This Row],[Upsell $ Per Non-Paying User]]*Sales[[#This Row],[Non-Paying Users]],0)</f>
        <v>0</v>
      </c>
      <c r="R1334" s="3" t="str" cm="1">
        <f t="array" ref="R1334" xml:space="preserve"> _xlfn.IFS(Sales[[#This Row],[Current Upsell $]]=0," ",Sales[[#This Row],[Current Upsell $]]&gt;=400,"high",Sales[[#This Row],[Current Upsell $]]&gt;=100,"medium",Sales[[#This Row],[Current Upsell $]]&lt;100,"low")</f>
        <v xml:space="preserve"> </v>
      </c>
      <c r="S1334" s="3" t="str">
        <f xml:space="preserve"> IF(Sales[[#This Row],[Current Upsell $]]&gt;0,_xlfn.CONCAT(Sales[[#This Row],[Subscription Type]],"  ",Sales[[#This Row],[Upsell Priority]],"  ",TEXT(Sales[[#This Row],[Current Upsell $]],"$#"))," ")</f>
        <v xml:space="preserve"> </v>
      </c>
      <c r="T1334" s="3"/>
      <c r="U1334" s="1"/>
    </row>
    <row r="1335" spans="1:21" x14ac:dyDescent="0.3">
      <c r="A1335">
        <v>100133</v>
      </c>
      <c r="B1335" t="s">
        <v>3</v>
      </c>
      <c r="F1335" s="3">
        <v>0</v>
      </c>
      <c r="G1335" s="3">
        <v>2</v>
      </c>
      <c r="H1335" s="1">
        <v>44075</v>
      </c>
      <c r="I1335" s="1">
        <v>44378</v>
      </c>
      <c r="J1335">
        <v>10</v>
      </c>
      <c r="K1335">
        <v>0</v>
      </c>
      <c r="L1335" s="1">
        <v>44317</v>
      </c>
      <c r="M1335" s="3">
        <f>IF(Sales[[#This Row],[Sales Amount]] = 0, 0,N1335 / F1335)</f>
        <v>0</v>
      </c>
      <c r="N1335" s="3">
        <v>0</v>
      </c>
      <c r="O1335" s="3" t="str" cm="1">
        <f t="array" ref="O1335" xml:space="preserve"> _xlfn.SWITCH(Sales[[#This Row],[Subscription Type]],"Basic", "10",,"Premium","10","Business","25","Enterprise","27")</f>
        <v>10</v>
      </c>
      <c r="P1335" s="3">
        <f xml:space="preserve"> IF(Sales[[#This Row],[Number of Users]]-Sales[[#This Row],[Licenses Bought]] &gt; 0,Sales[[#This Row],[Number of Users]]-Sales[[#This Row],[Licenses Bought]],0)</f>
        <v>2</v>
      </c>
      <c r="Q1335" s="3">
        <f>IF(Sales[[#This Row],[Sales Month]]=MAX(Sales[Sales Month]),Sales[[#This Row],[Upsell $ Per Non-Paying User]]*Sales[[#This Row],[Non-Paying Users]],0)</f>
        <v>0</v>
      </c>
      <c r="R1335" s="3" t="str" cm="1">
        <f t="array" ref="R1335" xml:space="preserve"> _xlfn.IFS(Sales[[#This Row],[Current Upsell $]]=0," ",Sales[[#This Row],[Current Upsell $]]&gt;=400,"high",Sales[[#This Row],[Current Upsell $]]&gt;=100,"medium",Sales[[#This Row],[Current Upsell $]]&lt;100,"low")</f>
        <v xml:space="preserve"> </v>
      </c>
      <c r="S1335" s="3" t="str">
        <f xml:space="preserve"> IF(Sales[[#This Row],[Current Upsell $]]&gt;0,_xlfn.CONCAT(Sales[[#This Row],[Subscription Type]],"  ",Sales[[#This Row],[Upsell Priority]],"  ",TEXT(Sales[[#This Row],[Current Upsell $]],"$#"))," ")</f>
        <v xml:space="preserve"> </v>
      </c>
      <c r="T1335" s="3"/>
      <c r="U1335" s="1"/>
    </row>
    <row r="1336" spans="1:21" x14ac:dyDescent="0.3">
      <c r="A1336">
        <v>100133</v>
      </c>
      <c r="B1336" t="s">
        <v>3</v>
      </c>
      <c r="F1336" s="3">
        <v>0</v>
      </c>
      <c r="G1336" s="3">
        <v>3</v>
      </c>
      <c r="H1336" s="1">
        <v>44075</v>
      </c>
      <c r="I1336" s="1">
        <v>44378</v>
      </c>
      <c r="J1336">
        <v>10</v>
      </c>
      <c r="K1336">
        <v>0</v>
      </c>
      <c r="L1336" s="1">
        <v>44348</v>
      </c>
      <c r="M1336" s="3">
        <f>IF(Sales[[#This Row],[Sales Amount]] = 0, 0,N1336 / F1336)</f>
        <v>0</v>
      </c>
      <c r="N1336" s="3">
        <v>0</v>
      </c>
      <c r="O1336" s="3" t="str" cm="1">
        <f t="array" ref="O1336" xml:space="preserve"> _xlfn.SWITCH(Sales[[#This Row],[Subscription Type]],"Basic", "10",,"Premium","10","Business","25","Enterprise","27")</f>
        <v>10</v>
      </c>
      <c r="P1336" s="3">
        <f xml:space="preserve"> IF(Sales[[#This Row],[Number of Users]]-Sales[[#This Row],[Licenses Bought]] &gt; 0,Sales[[#This Row],[Number of Users]]-Sales[[#This Row],[Licenses Bought]],0)</f>
        <v>3</v>
      </c>
      <c r="Q1336" s="3">
        <f>IF(Sales[[#This Row],[Sales Month]]=MAX(Sales[Sales Month]),Sales[[#This Row],[Upsell $ Per Non-Paying User]]*Sales[[#This Row],[Non-Paying Users]],0)</f>
        <v>30</v>
      </c>
      <c r="R1336" s="3" t="str" cm="1">
        <f t="array" ref="R1336" xml:space="preserve"> _xlfn.IFS(Sales[[#This Row],[Current Upsell $]]=0," ",Sales[[#This Row],[Current Upsell $]]&gt;=400,"high",Sales[[#This Row],[Current Upsell $]]&gt;=100,"medium",Sales[[#This Row],[Current Upsell $]]&lt;100,"low")</f>
        <v>low</v>
      </c>
      <c r="S1336" s="3" t="str">
        <f xml:space="preserve"> IF(Sales[[#This Row],[Current Upsell $]]&gt;0,_xlfn.CONCAT(Sales[[#This Row],[Subscription Type]],"  ",Sales[[#This Row],[Upsell Priority]],"  ",TEXT(Sales[[#This Row],[Current Upsell $]],"$#"))," ")</f>
        <v>Basic  low  $30</v>
      </c>
      <c r="T1336" s="3"/>
      <c r="U1336" s="1"/>
    </row>
    <row r="1337" spans="1:21" x14ac:dyDescent="0.3">
      <c r="A1337">
        <v>100134</v>
      </c>
      <c r="B1337" t="s">
        <v>3</v>
      </c>
      <c r="F1337" s="3">
        <v>0</v>
      </c>
      <c r="G1337" s="3">
        <v>2</v>
      </c>
      <c r="H1337" s="1">
        <v>44075</v>
      </c>
      <c r="I1337" s="1">
        <v>44348</v>
      </c>
      <c r="J1337">
        <v>9</v>
      </c>
      <c r="K1337">
        <v>0</v>
      </c>
      <c r="L1337" s="1">
        <v>44075</v>
      </c>
      <c r="M1337" s="3">
        <f>IF(Sales[[#This Row],[Sales Amount]] = 0, 0,N1337 / F1337)</f>
        <v>0</v>
      </c>
      <c r="N1337" s="3">
        <v>0</v>
      </c>
      <c r="O1337" s="3" t="str" cm="1">
        <f t="array" ref="O1337" xml:space="preserve"> _xlfn.SWITCH(Sales[[#This Row],[Subscription Type]],"Basic", "10",,"Premium","10","Business","25","Enterprise","27")</f>
        <v>10</v>
      </c>
      <c r="P1337" s="3">
        <f xml:space="preserve"> IF(Sales[[#This Row],[Number of Users]]-Sales[[#This Row],[Licenses Bought]] &gt; 0,Sales[[#This Row],[Number of Users]]-Sales[[#This Row],[Licenses Bought]],0)</f>
        <v>2</v>
      </c>
      <c r="Q1337" s="3">
        <f>IF(Sales[[#This Row],[Sales Month]]=MAX(Sales[Sales Month]),Sales[[#This Row],[Upsell $ Per Non-Paying User]]*Sales[[#This Row],[Non-Paying Users]],0)</f>
        <v>0</v>
      </c>
      <c r="R1337" s="3" t="str" cm="1">
        <f t="array" ref="R1337" xml:space="preserve"> _xlfn.IFS(Sales[[#This Row],[Current Upsell $]]=0," ",Sales[[#This Row],[Current Upsell $]]&gt;=400,"high",Sales[[#This Row],[Current Upsell $]]&gt;=100,"medium",Sales[[#This Row],[Current Upsell $]]&lt;100,"low")</f>
        <v xml:space="preserve"> </v>
      </c>
      <c r="S1337" s="3" t="str">
        <f xml:space="preserve"> IF(Sales[[#This Row],[Current Upsell $]]&gt;0,_xlfn.CONCAT(Sales[[#This Row],[Subscription Type]],"  ",Sales[[#This Row],[Upsell Priority]],"  ",TEXT(Sales[[#This Row],[Current Upsell $]],"$#"))," ")</f>
        <v xml:space="preserve"> </v>
      </c>
      <c r="T1337" s="3"/>
      <c r="U1337" s="1"/>
    </row>
    <row r="1338" spans="1:21" x14ac:dyDescent="0.3">
      <c r="A1338">
        <v>100134</v>
      </c>
      <c r="B1338" t="s">
        <v>0</v>
      </c>
      <c r="F1338" s="3">
        <v>1</v>
      </c>
      <c r="G1338" s="3">
        <v>2</v>
      </c>
      <c r="H1338" s="1">
        <v>44075</v>
      </c>
      <c r="I1338" s="1">
        <v>44348</v>
      </c>
      <c r="J1338">
        <v>9</v>
      </c>
      <c r="K1338">
        <v>0</v>
      </c>
      <c r="L1338" s="1">
        <v>44105</v>
      </c>
      <c r="M1338" s="3">
        <f>IF(Sales[[#This Row],[Sales Amount]] = 0, 0,N1338 / F1338)</f>
        <v>10</v>
      </c>
      <c r="N1338" s="3">
        <v>10</v>
      </c>
      <c r="O1338" s="3" t="str" cm="1">
        <f t="array" ref="O1338" xml:space="preserve"> _xlfn.SWITCH(Sales[[#This Row],[Subscription Type]],"Basic", "10",,"Premium","10","Business","25","Enterprise","27")</f>
        <v>27</v>
      </c>
      <c r="P1338" s="3">
        <f xml:space="preserve"> IF(Sales[[#This Row],[Number of Users]]-Sales[[#This Row],[Licenses Bought]] &gt; 0,Sales[[#This Row],[Number of Users]]-Sales[[#This Row],[Licenses Bought]],0)</f>
        <v>1</v>
      </c>
      <c r="Q1338" s="3">
        <f>IF(Sales[[#This Row],[Sales Month]]=MAX(Sales[Sales Month]),Sales[[#This Row],[Upsell $ Per Non-Paying User]]*Sales[[#This Row],[Non-Paying Users]],0)</f>
        <v>0</v>
      </c>
      <c r="R1338" s="3" t="str" cm="1">
        <f t="array" ref="R1338" xml:space="preserve"> _xlfn.IFS(Sales[[#This Row],[Current Upsell $]]=0," ",Sales[[#This Row],[Current Upsell $]]&gt;=400,"high",Sales[[#This Row],[Current Upsell $]]&gt;=100,"medium",Sales[[#This Row],[Current Upsell $]]&lt;100,"low")</f>
        <v xml:space="preserve"> </v>
      </c>
      <c r="S1338" s="3" t="str">
        <f xml:space="preserve"> IF(Sales[[#This Row],[Current Upsell $]]&gt;0,_xlfn.CONCAT(Sales[[#This Row],[Subscription Type]],"  ",Sales[[#This Row],[Upsell Priority]],"  ",TEXT(Sales[[#This Row],[Current Upsell $]],"$#"))," ")</f>
        <v xml:space="preserve"> </v>
      </c>
      <c r="T1338" s="3"/>
      <c r="U1338" s="1"/>
    </row>
    <row r="1339" spans="1:21" x14ac:dyDescent="0.3">
      <c r="A1339">
        <v>100134</v>
      </c>
      <c r="B1339" t="s">
        <v>0</v>
      </c>
      <c r="F1339" s="3">
        <v>1</v>
      </c>
      <c r="G1339" s="3">
        <v>2</v>
      </c>
      <c r="H1339" s="1">
        <v>44075</v>
      </c>
      <c r="I1339" s="1">
        <v>44348</v>
      </c>
      <c r="J1339">
        <v>9</v>
      </c>
      <c r="K1339">
        <v>0</v>
      </c>
      <c r="L1339" s="1">
        <v>44136</v>
      </c>
      <c r="M1339" s="3">
        <f>IF(Sales[[#This Row],[Sales Amount]] = 0, 0,N1339 / F1339)</f>
        <v>10</v>
      </c>
      <c r="N1339" s="3">
        <v>10</v>
      </c>
      <c r="O1339" s="3" t="str" cm="1">
        <f t="array" ref="O1339" xml:space="preserve"> _xlfn.SWITCH(Sales[[#This Row],[Subscription Type]],"Basic", "10",,"Premium","10","Business","25","Enterprise","27")</f>
        <v>27</v>
      </c>
      <c r="P1339" s="3">
        <f xml:space="preserve"> IF(Sales[[#This Row],[Number of Users]]-Sales[[#This Row],[Licenses Bought]] &gt; 0,Sales[[#This Row],[Number of Users]]-Sales[[#This Row],[Licenses Bought]],0)</f>
        <v>1</v>
      </c>
      <c r="Q1339" s="3">
        <f>IF(Sales[[#This Row],[Sales Month]]=MAX(Sales[Sales Month]),Sales[[#This Row],[Upsell $ Per Non-Paying User]]*Sales[[#This Row],[Non-Paying Users]],0)</f>
        <v>0</v>
      </c>
      <c r="R1339" s="3" t="str" cm="1">
        <f t="array" ref="R1339" xml:space="preserve"> _xlfn.IFS(Sales[[#This Row],[Current Upsell $]]=0," ",Sales[[#This Row],[Current Upsell $]]&gt;=400,"high",Sales[[#This Row],[Current Upsell $]]&gt;=100,"medium",Sales[[#This Row],[Current Upsell $]]&lt;100,"low")</f>
        <v xml:space="preserve"> </v>
      </c>
      <c r="S1339" s="3" t="str">
        <f xml:space="preserve"> IF(Sales[[#This Row],[Current Upsell $]]&gt;0,_xlfn.CONCAT(Sales[[#This Row],[Subscription Type]],"  ",Sales[[#This Row],[Upsell Priority]],"  ",TEXT(Sales[[#This Row],[Current Upsell $]],"$#"))," ")</f>
        <v xml:space="preserve"> </v>
      </c>
      <c r="T1339" s="3"/>
      <c r="U1339" s="1"/>
    </row>
    <row r="1340" spans="1:21" x14ac:dyDescent="0.3">
      <c r="A1340">
        <v>100134</v>
      </c>
      <c r="B1340" t="s">
        <v>0</v>
      </c>
      <c r="F1340" s="3">
        <v>1</v>
      </c>
      <c r="G1340" s="3">
        <v>2</v>
      </c>
      <c r="H1340" s="1">
        <v>44075</v>
      </c>
      <c r="I1340" s="1">
        <v>44348</v>
      </c>
      <c r="J1340">
        <v>9</v>
      </c>
      <c r="K1340">
        <v>0</v>
      </c>
      <c r="L1340" s="1">
        <v>44166</v>
      </c>
      <c r="M1340" s="3">
        <f>IF(Sales[[#This Row],[Sales Amount]] = 0, 0,N1340 / F1340)</f>
        <v>10</v>
      </c>
      <c r="N1340" s="3">
        <v>10</v>
      </c>
      <c r="O1340" s="3" t="str" cm="1">
        <f t="array" ref="O1340" xml:space="preserve"> _xlfn.SWITCH(Sales[[#This Row],[Subscription Type]],"Basic", "10",,"Premium","10","Business","25","Enterprise","27")</f>
        <v>27</v>
      </c>
      <c r="P1340" s="3">
        <f xml:space="preserve"> IF(Sales[[#This Row],[Number of Users]]-Sales[[#This Row],[Licenses Bought]] &gt; 0,Sales[[#This Row],[Number of Users]]-Sales[[#This Row],[Licenses Bought]],0)</f>
        <v>1</v>
      </c>
      <c r="Q1340" s="3">
        <f>IF(Sales[[#This Row],[Sales Month]]=MAX(Sales[Sales Month]),Sales[[#This Row],[Upsell $ Per Non-Paying User]]*Sales[[#This Row],[Non-Paying Users]],0)</f>
        <v>0</v>
      </c>
      <c r="R1340" s="3" t="str" cm="1">
        <f t="array" ref="R1340" xml:space="preserve"> _xlfn.IFS(Sales[[#This Row],[Current Upsell $]]=0," ",Sales[[#This Row],[Current Upsell $]]&gt;=400,"high",Sales[[#This Row],[Current Upsell $]]&gt;=100,"medium",Sales[[#This Row],[Current Upsell $]]&lt;100,"low")</f>
        <v xml:space="preserve"> </v>
      </c>
      <c r="S1340" s="3" t="str">
        <f xml:space="preserve"> IF(Sales[[#This Row],[Current Upsell $]]&gt;0,_xlfn.CONCAT(Sales[[#This Row],[Subscription Type]],"  ",Sales[[#This Row],[Upsell Priority]],"  ",TEXT(Sales[[#This Row],[Current Upsell $]],"$#"))," ")</f>
        <v xml:space="preserve"> </v>
      </c>
      <c r="T1340" s="3"/>
      <c r="U1340" s="1"/>
    </row>
    <row r="1341" spans="1:21" x14ac:dyDescent="0.3">
      <c r="A1341">
        <v>100134</v>
      </c>
      <c r="B1341" t="s">
        <v>0</v>
      </c>
      <c r="F1341" s="3">
        <v>1</v>
      </c>
      <c r="G1341" s="3">
        <v>2</v>
      </c>
      <c r="H1341" s="1">
        <v>44075</v>
      </c>
      <c r="I1341" s="1">
        <v>44348</v>
      </c>
      <c r="J1341">
        <v>9</v>
      </c>
      <c r="K1341">
        <v>0</v>
      </c>
      <c r="L1341" s="1">
        <v>44197</v>
      </c>
      <c r="M1341" s="3">
        <f>IF(Sales[[#This Row],[Sales Amount]] = 0, 0,N1341 / F1341)</f>
        <v>10</v>
      </c>
      <c r="N1341" s="3">
        <v>10</v>
      </c>
      <c r="O1341" s="3" t="str" cm="1">
        <f t="array" ref="O1341" xml:space="preserve"> _xlfn.SWITCH(Sales[[#This Row],[Subscription Type]],"Basic", "10",,"Premium","10","Business","25","Enterprise","27")</f>
        <v>27</v>
      </c>
      <c r="P1341" s="3">
        <f xml:space="preserve"> IF(Sales[[#This Row],[Number of Users]]-Sales[[#This Row],[Licenses Bought]] &gt; 0,Sales[[#This Row],[Number of Users]]-Sales[[#This Row],[Licenses Bought]],0)</f>
        <v>1</v>
      </c>
      <c r="Q1341" s="3">
        <f>IF(Sales[[#This Row],[Sales Month]]=MAX(Sales[Sales Month]),Sales[[#This Row],[Upsell $ Per Non-Paying User]]*Sales[[#This Row],[Non-Paying Users]],0)</f>
        <v>0</v>
      </c>
      <c r="R1341" s="3" t="str" cm="1">
        <f t="array" ref="R1341" xml:space="preserve"> _xlfn.IFS(Sales[[#This Row],[Current Upsell $]]=0," ",Sales[[#This Row],[Current Upsell $]]&gt;=400,"high",Sales[[#This Row],[Current Upsell $]]&gt;=100,"medium",Sales[[#This Row],[Current Upsell $]]&lt;100,"low")</f>
        <v xml:space="preserve"> </v>
      </c>
      <c r="S1341" s="3" t="str">
        <f xml:space="preserve"> IF(Sales[[#This Row],[Current Upsell $]]&gt;0,_xlfn.CONCAT(Sales[[#This Row],[Subscription Type]],"  ",Sales[[#This Row],[Upsell Priority]],"  ",TEXT(Sales[[#This Row],[Current Upsell $]],"$#"))," ")</f>
        <v xml:space="preserve"> </v>
      </c>
      <c r="T1341" s="3"/>
      <c r="U1341" s="1"/>
    </row>
    <row r="1342" spans="1:21" x14ac:dyDescent="0.3">
      <c r="A1342">
        <v>100134</v>
      </c>
      <c r="B1342" t="s">
        <v>0</v>
      </c>
      <c r="F1342" s="3">
        <v>1</v>
      </c>
      <c r="G1342" s="3">
        <v>1</v>
      </c>
      <c r="H1342" s="1">
        <v>44075</v>
      </c>
      <c r="I1342" s="1">
        <v>44348</v>
      </c>
      <c r="J1342">
        <v>9</v>
      </c>
      <c r="K1342">
        <v>0</v>
      </c>
      <c r="L1342" s="1">
        <v>44228</v>
      </c>
      <c r="M1342" s="3">
        <f>IF(Sales[[#This Row],[Sales Amount]] = 0, 0,N1342 / F1342)</f>
        <v>10</v>
      </c>
      <c r="N1342" s="3">
        <v>10</v>
      </c>
      <c r="O1342" s="3" t="str" cm="1">
        <f t="array" ref="O1342" xml:space="preserve"> _xlfn.SWITCH(Sales[[#This Row],[Subscription Type]],"Basic", "10",,"Premium","10","Business","25","Enterprise","27")</f>
        <v>27</v>
      </c>
      <c r="P1342" s="3">
        <f xml:space="preserve"> IF(Sales[[#This Row],[Number of Users]]-Sales[[#This Row],[Licenses Bought]] &gt; 0,Sales[[#This Row],[Number of Users]]-Sales[[#This Row],[Licenses Bought]],0)</f>
        <v>0</v>
      </c>
      <c r="Q1342" s="3">
        <f>IF(Sales[[#This Row],[Sales Month]]=MAX(Sales[Sales Month]),Sales[[#This Row],[Upsell $ Per Non-Paying User]]*Sales[[#This Row],[Non-Paying Users]],0)</f>
        <v>0</v>
      </c>
      <c r="R1342" s="3" t="str" cm="1">
        <f t="array" ref="R1342" xml:space="preserve"> _xlfn.IFS(Sales[[#This Row],[Current Upsell $]]=0," ",Sales[[#This Row],[Current Upsell $]]&gt;=400,"high",Sales[[#This Row],[Current Upsell $]]&gt;=100,"medium",Sales[[#This Row],[Current Upsell $]]&lt;100,"low")</f>
        <v xml:space="preserve"> </v>
      </c>
      <c r="S1342" s="3" t="str">
        <f xml:space="preserve"> IF(Sales[[#This Row],[Current Upsell $]]&gt;0,_xlfn.CONCAT(Sales[[#This Row],[Subscription Type]],"  ",Sales[[#This Row],[Upsell Priority]],"  ",TEXT(Sales[[#This Row],[Current Upsell $]],"$#"))," ")</f>
        <v xml:space="preserve"> </v>
      </c>
      <c r="T1342" s="3"/>
      <c r="U1342" s="1"/>
    </row>
    <row r="1343" spans="1:21" x14ac:dyDescent="0.3">
      <c r="A1343">
        <v>100134</v>
      </c>
      <c r="B1343" t="s">
        <v>0</v>
      </c>
      <c r="F1343" s="3">
        <v>1</v>
      </c>
      <c r="G1343" s="3">
        <v>2</v>
      </c>
      <c r="H1343" s="1">
        <v>44075</v>
      </c>
      <c r="I1343" s="1">
        <v>44348</v>
      </c>
      <c r="J1343">
        <v>9</v>
      </c>
      <c r="K1343">
        <v>0</v>
      </c>
      <c r="L1343" s="1">
        <v>44256</v>
      </c>
      <c r="M1343" s="3">
        <f>IF(Sales[[#This Row],[Sales Amount]] = 0, 0,N1343 / F1343)</f>
        <v>10</v>
      </c>
      <c r="N1343" s="3">
        <v>10</v>
      </c>
      <c r="O1343" s="3" t="str" cm="1">
        <f t="array" ref="O1343" xml:space="preserve"> _xlfn.SWITCH(Sales[[#This Row],[Subscription Type]],"Basic", "10",,"Premium","10","Business","25","Enterprise","27")</f>
        <v>27</v>
      </c>
      <c r="P1343" s="3">
        <f xml:space="preserve"> IF(Sales[[#This Row],[Number of Users]]-Sales[[#This Row],[Licenses Bought]] &gt; 0,Sales[[#This Row],[Number of Users]]-Sales[[#This Row],[Licenses Bought]],0)</f>
        <v>1</v>
      </c>
      <c r="Q1343" s="3">
        <f>IF(Sales[[#This Row],[Sales Month]]=MAX(Sales[Sales Month]),Sales[[#This Row],[Upsell $ Per Non-Paying User]]*Sales[[#This Row],[Non-Paying Users]],0)</f>
        <v>0</v>
      </c>
      <c r="R1343" s="3" t="str" cm="1">
        <f t="array" ref="R1343" xml:space="preserve"> _xlfn.IFS(Sales[[#This Row],[Current Upsell $]]=0," ",Sales[[#This Row],[Current Upsell $]]&gt;=400,"high",Sales[[#This Row],[Current Upsell $]]&gt;=100,"medium",Sales[[#This Row],[Current Upsell $]]&lt;100,"low")</f>
        <v xml:space="preserve"> </v>
      </c>
      <c r="S1343" s="3" t="str">
        <f xml:space="preserve"> IF(Sales[[#This Row],[Current Upsell $]]&gt;0,_xlfn.CONCAT(Sales[[#This Row],[Subscription Type]],"  ",Sales[[#This Row],[Upsell Priority]],"  ",TEXT(Sales[[#This Row],[Current Upsell $]],"$#"))," ")</f>
        <v xml:space="preserve"> </v>
      </c>
      <c r="T1343" s="3"/>
      <c r="U1343" s="1"/>
    </row>
    <row r="1344" spans="1:21" x14ac:dyDescent="0.3">
      <c r="A1344">
        <v>100134</v>
      </c>
      <c r="B1344" t="s">
        <v>0</v>
      </c>
      <c r="F1344" s="3">
        <v>1</v>
      </c>
      <c r="G1344" s="3">
        <v>2</v>
      </c>
      <c r="H1344" s="1">
        <v>44075</v>
      </c>
      <c r="I1344" s="1">
        <v>44348</v>
      </c>
      <c r="J1344">
        <v>9</v>
      </c>
      <c r="K1344">
        <v>0</v>
      </c>
      <c r="L1344" s="1">
        <v>44287</v>
      </c>
      <c r="M1344" s="3">
        <f>IF(Sales[[#This Row],[Sales Amount]] = 0, 0,N1344 / F1344)</f>
        <v>10</v>
      </c>
      <c r="N1344" s="3">
        <v>10</v>
      </c>
      <c r="O1344" s="3" t="str" cm="1">
        <f t="array" ref="O1344" xml:space="preserve"> _xlfn.SWITCH(Sales[[#This Row],[Subscription Type]],"Basic", "10",,"Premium","10","Business","25","Enterprise","27")</f>
        <v>27</v>
      </c>
      <c r="P1344" s="3">
        <f xml:space="preserve"> IF(Sales[[#This Row],[Number of Users]]-Sales[[#This Row],[Licenses Bought]] &gt; 0,Sales[[#This Row],[Number of Users]]-Sales[[#This Row],[Licenses Bought]],0)</f>
        <v>1</v>
      </c>
      <c r="Q1344" s="3">
        <f>IF(Sales[[#This Row],[Sales Month]]=MAX(Sales[Sales Month]),Sales[[#This Row],[Upsell $ Per Non-Paying User]]*Sales[[#This Row],[Non-Paying Users]],0)</f>
        <v>0</v>
      </c>
      <c r="R1344" s="3" t="str" cm="1">
        <f t="array" ref="R1344" xml:space="preserve"> _xlfn.IFS(Sales[[#This Row],[Current Upsell $]]=0," ",Sales[[#This Row],[Current Upsell $]]&gt;=400,"high",Sales[[#This Row],[Current Upsell $]]&gt;=100,"medium",Sales[[#This Row],[Current Upsell $]]&lt;100,"low")</f>
        <v xml:space="preserve"> </v>
      </c>
      <c r="S1344" s="3" t="str">
        <f xml:space="preserve"> IF(Sales[[#This Row],[Current Upsell $]]&gt;0,_xlfn.CONCAT(Sales[[#This Row],[Subscription Type]],"  ",Sales[[#This Row],[Upsell Priority]],"  ",TEXT(Sales[[#This Row],[Current Upsell $]],"$#"))," ")</f>
        <v xml:space="preserve"> </v>
      </c>
      <c r="T1344" s="3"/>
      <c r="U1344" s="1"/>
    </row>
    <row r="1345" spans="1:21" x14ac:dyDescent="0.3">
      <c r="A1345">
        <v>100134</v>
      </c>
      <c r="B1345" t="s">
        <v>0</v>
      </c>
      <c r="F1345" s="3">
        <v>1</v>
      </c>
      <c r="G1345" s="3">
        <v>2</v>
      </c>
      <c r="H1345" s="1">
        <v>44075</v>
      </c>
      <c r="I1345" s="1">
        <v>44348</v>
      </c>
      <c r="J1345">
        <v>9</v>
      </c>
      <c r="K1345">
        <v>0</v>
      </c>
      <c r="L1345" s="1">
        <v>44317</v>
      </c>
      <c r="M1345" s="3">
        <f>IF(Sales[[#This Row],[Sales Amount]] = 0, 0,N1345 / F1345)</f>
        <v>10</v>
      </c>
      <c r="N1345" s="3">
        <v>10</v>
      </c>
      <c r="O1345" s="3" t="str" cm="1">
        <f t="array" ref="O1345" xml:space="preserve"> _xlfn.SWITCH(Sales[[#This Row],[Subscription Type]],"Basic", "10",,"Premium","10","Business","25","Enterprise","27")</f>
        <v>27</v>
      </c>
      <c r="P1345" s="3">
        <f xml:space="preserve"> IF(Sales[[#This Row],[Number of Users]]-Sales[[#This Row],[Licenses Bought]] &gt; 0,Sales[[#This Row],[Number of Users]]-Sales[[#This Row],[Licenses Bought]],0)</f>
        <v>1</v>
      </c>
      <c r="Q1345" s="3">
        <f>IF(Sales[[#This Row],[Sales Month]]=MAX(Sales[Sales Month]),Sales[[#This Row],[Upsell $ Per Non-Paying User]]*Sales[[#This Row],[Non-Paying Users]],0)</f>
        <v>0</v>
      </c>
      <c r="R1345" s="3" t="str" cm="1">
        <f t="array" ref="R1345" xml:space="preserve"> _xlfn.IFS(Sales[[#This Row],[Current Upsell $]]=0," ",Sales[[#This Row],[Current Upsell $]]&gt;=400,"high",Sales[[#This Row],[Current Upsell $]]&gt;=100,"medium",Sales[[#This Row],[Current Upsell $]]&lt;100,"low")</f>
        <v xml:space="preserve"> </v>
      </c>
      <c r="S1345" s="3" t="str">
        <f xml:space="preserve"> IF(Sales[[#This Row],[Current Upsell $]]&gt;0,_xlfn.CONCAT(Sales[[#This Row],[Subscription Type]],"  ",Sales[[#This Row],[Upsell Priority]],"  ",TEXT(Sales[[#This Row],[Current Upsell $]],"$#"))," ")</f>
        <v xml:space="preserve"> </v>
      </c>
      <c r="T1345" s="3"/>
      <c r="U1345" s="1"/>
    </row>
    <row r="1346" spans="1:21" x14ac:dyDescent="0.3">
      <c r="A1346">
        <v>100134</v>
      </c>
      <c r="B1346" t="s">
        <v>0</v>
      </c>
      <c r="F1346" s="3">
        <v>1</v>
      </c>
      <c r="G1346" s="3">
        <v>2</v>
      </c>
      <c r="H1346" s="1">
        <v>44075</v>
      </c>
      <c r="I1346" s="1">
        <v>44348</v>
      </c>
      <c r="J1346">
        <v>9</v>
      </c>
      <c r="K1346">
        <v>0</v>
      </c>
      <c r="L1346" s="1">
        <v>44348</v>
      </c>
      <c r="M1346" s="3">
        <f>IF(Sales[[#This Row],[Sales Amount]] = 0, 0,N1346 / F1346)</f>
        <v>10</v>
      </c>
      <c r="N1346" s="3">
        <v>10</v>
      </c>
      <c r="O1346" s="3" t="str" cm="1">
        <f t="array" ref="O1346" xml:space="preserve"> _xlfn.SWITCH(Sales[[#This Row],[Subscription Type]],"Basic", "10",,"Premium","10","Business","25","Enterprise","27")</f>
        <v>27</v>
      </c>
      <c r="P1346" s="3">
        <f xml:space="preserve"> IF(Sales[[#This Row],[Number of Users]]-Sales[[#This Row],[Licenses Bought]] &gt; 0,Sales[[#This Row],[Number of Users]]-Sales[[#This Row],[Licenses Bought]],0)</f>
        <v>1</v>
      </c>
      <c r="Q1346" s="3">
        <f>IF(Sales[[#This Row],[Sales Month]]=MAX(Sales[Sales Month]),Sales[[#This Row],[Upsell $ Per Non-Paying User]]*Sales[[#This Row],[Non-Paying Users]],0)</f>
        <v>27</v>
      </c>
      <c r="R1346" s="3" t="str" cm="1">
        <f t="array" ref="R1346" xml:space="preserve"> _xlfn.IFS(Sales[[#This Row],[Current Upsell $]]=0," ",Sales[[#This Row],[Current Upsell $]]&gt;=400,"high",Sales[[#This Row],[Current Upsell $]]&gt;=100,"medium",Sales[[#This Row],[Current Upsell $]]&lt;100,"low")</f>
        <v>low</v>
      </c>
      <c r="S1346" s="3" t="str">
        <f xml:space="preserve"> IF(Sales[[#This Row],[Current Upsell $]]&gt;0,_xlfn.CONCAT(Sales[[#This Row],[Subscription Type]],"  ",Sales[[#This Row],[Upsell Priority]],"  ",TEXT(Sales[[#This Row],[Current Upsell $]],"$#"))," ")</f>
        <v>Premium  low  $27</v>
      </c>
      <c r="T1346" s="3"/>
      <c r="U1346" s="1"/>
    </row>
    <row r="1347" spans="1:21" x14ac:dyDescent="0.3">
      <c r="A1347">
        <v>100135</v>
      </c>
      <c r="B1347" t="s">
        <v>3</v>
      </c>
      <c r="F1347" s="3">
        <v>0</v>
      </c>
      <c r="G1347" s="3">
        <v>2</v>
      </c>
      <c r="H1347" s="1">
        <v>44075</v>
      </c>
      <c r="I1347" s="1">
        <v>44378</v>
      </c>
      <c r="J1347">
        <v>10</v>
      </c>
      <c r="K1347">
        <v>0</v>
      </c>
      <c r="L1347" s="1">
        <v>44075</v>
      </c>
      <c r="M1347" s="3">
        <f>IF(Sales[[#This Row],[Sales Amount]] = 0, 0,N1347 / F1347)</f>
        <v>0</v>
      </c>
      <c r="N1347" s="3">
        <v>0</v>
      </c>
      <c r="O1347" s="3" t="str" cm="1">
        <f t="array" ref="O1347" xml:space="preserve"> _xlfn.SWITCH(Sales[[#This Row],[Subscription Type]],"Basic", "10",,"Premium","10","Business","25","Enterprise","27")</f>
        <v>10</v>
      </c>
      <c r="P1347" s="3">
        <f xml:space="preserve"> IF(Sales[[#This Row],[Number of Users]]-Sales[[#This Row],[Licenses Bought]] &gt; 0,Sales[[#This Row],[Number of Users]]-Sales[[#This Row],[Licenses Bought]],0)</f>
        <v>2</v>
      </c>
      <c r="Q1347" s="3">
        <f>IF(Sales[[#This Row],[Sales Month]]=MAX(Sales[Sales Month]),Sales[[#This Row],[Upsell $ Per Non-Paying User]]*Sales[[#This Row],[Non-Paying Users]],0)</f>
        <v>0</v>
      </c>
      <c r="R1347" s="3" t="str" cm="1">
        <f t="array" ref="R1347" xml:space="preserve"> _xlfn.IFS(Sales[[#This Row],[Current Upsell $]]=0," ",Sales[[#This Row],[Current Upsell $]]&gt;=400,"high",Sales[[#This Row],[Current Upsell $]]&gt;=100,"medium",Sales[[#This Row],[Current Upsell $]]&lt;100,"low")</f>
        <v xml:space="preserve"> </v>
      </c>
      <c r="S1347" s="3" t="str">
        <f xml:space="preserve"> IF(Sales[[#This Row],[Current Upsell $]]&gt;0,_xlfn.CONCAT(Sales[[#This Row],[Subscription Type]],"  ",Sales[[#This Row],[Upsell Priority]],"  ",TEXT(Sales[[#This Row],[Current Upsell $]],"$#"))," ")</f>
        <v xml:space="preserve"> </v>
      </c>
      <c r="T1347" s="3"/>
      <c r="U1347" s="1"/>
    </row>
    <row r="1348" spans="1:21" x14ac:dyDescent="0.3">
      <c r="A1348">
        <v>100135</v>
      </c>
      <c r="B1348" t="s">
        <v>3</v>
      </c>
      <c r="F1348" s="3">
        <v>0</v>
      </c>
      <c r="G1348" s="3">
        <v>2</v>
      </c>
      <c r="H1348" s="1">
        <v>44075</v>
      </c>
      <c r="I1348" s="1">
        <v>44378</v>
      </c>
      <c r="J1348">
        <v>10</v>
      </c>
      <c r="K1348">
        <v>0</v>
      </c>
      <c r="L1348" s="1">
        <v>44105</v>
      </c>
      <c r="M1348" s="3">
        <f>IF(Sales[[#This Row],[Sales Amount]] = 0, 0,N1348 / F1348)</f>
        <v>0</v>
      </c>
      <c r="N1348" s="3">
        <v>0</v>
      </c>
      <c r="O1348" s="3" t="str" cm="1">
        <f t="array" ref="O1348" xml:space="preserve"> _xlfn.SWITCH(Sales[[#This Row],[Subscription Type]],"Basic", "10",,"Premium","10","Business","25","Enterprise","27")</f>
        <v>10</v>
      </c>
      <c r="P1348" s="3">
        <f xml:space="preserve"> IF(Sales[[#This Row],[Number of Users]]-Sales[[#This Row],[Licenses Bought]] &gt; 0,Sales[[#This Row],[Number of Users]]-Sales[[#This Row],[Licenses Bought]],0)</f>
        <v>2</v>
      </c>
      <c r="Q1348" s="3">
        <f>IF(Sales[[#This Row],[Sales Month]]=MAX(Sales[Sales Month]),Sales[[#This Row],[Upsell $ Per Non-Paying User]]*Sales[[#This Row],[Non-Paying Users]],0)</f>
        <v>0</v>
      </c>
      <c r="R1348" s="3" t="str" cm="1">
        <f t="array" ref="R1348" xml:space="preserve"> _xlfn.IFS(Sales[[#This Row],[Current Upsell $]]=0," ",Sales[[#This Row],[Current Upsell $]]&gt;=400,"high",Sales[[#This Row],[Current Upsell $]]&gt;=100,"medium",Sales[[#This Row],[Current Upsell $]]&lt;100,"low")</f>
        <v xml:space="preserve"> </v>
      </c>
      <c r="S1348" s="3" t="str">
        <f xml:space="preserve"> IF(Sales[[#This Row],[Current Upsell $]]&gt;0,_xlfn.CONCAT(Sales[[#This Row],[Subscription Type]],"  ",Sales[[#This Row],[Upsell Priority]],"  ",TEXT(Sales[[#This Row],[Current Upsell $]],"$#"))," ")</f>
        <v xml:space="preserve"> </v>
      </c>
      <c r="T1348" s="3"/>
      <c r="U1348" s="1"/>
    </row>
    <row r="1349" spans="1:21" x14ac:dyDescent="0.3">
      <c r="A1349">
        <v>100135</v>
      </c>
      <c r="B1349" t="s">
        <v>3</v>
      </c>
      <c r="F1349" s="3">
        <v>0</v>
      </c>
      <c r="G1349" s="3">
        <v>2</v>
      </c>
      <c r="H1349" s="1">
        <v>44075</v>
      </c>
      <c r="I1349" s="1">
        <v>44378</v>
      </c>
      <c r="J1349">
        <v>10</v>
      </c>
      <c r="K1349">
        <v>0</v>
      </c>
      <c r="L1349" s="1">
        <v>44136</v>
      </c>
      <c r="M1349" s="3">
        <f>IF(Sales[[#This Row],[Sales Amount]] = 0, 0,N1349 / F1349)</f>
        <v>0</v>
      </c>
      <c r="N1349" s="3">
        <v>0</v>
      </c>
      <c r="O1349" s="3" t="str" cm="1">
        <f t="array" ref="O1349" xml:space="preserve"> _xlfn.SWITCH(Sales[[#This Row],[Subscription Type]],"Basic", "10",,"Premium","10","Business","25","Enterprise","27")</f>
        <v>10</v>
      </c>
      <c r="P1349" s="3">
        <f xml:space="preserve"> IF(Sales[[#This Row],[Number of Users]]-Sales[[#This Row],[Licenses Bought]] &gt; 0,Sales[[#This Row],[Number of Users]]-Sales[[#This Row],[Licenses Bought]],0)</f>
        <v>2</v>
      </c>
      <c r="Q1349" s="3">
        <f>IF(Sales[[#This Row],[Sales Month]]=MAX(Sales[Sales Month]),Sales[[#This Row],[Upsell $ Per Non-Paying User]]*Sales[[#This Row],[Non-Paying Users]],0)</f>
        <v>0</v>
      </c>
      <c r="R1349" s="3" t="str" cm="1">
        <f t="array" ref="R1349" xml:space="preserve"> _xlfn.IFS(Sales[[#This Row],[Current Upsell $]]=0," ",Sales[[#This Row],[Current Upsell $]]&gt;=400,"high",Sales[[#This Row],[Current Upsell $]]&gt;=100,"medium",Sales[[#This Row],[Current Upsell $]]&lt;100,"low")</f>
        <v xml:space="preserve"> </v>
      </c>
      <c r="S1349" s="3" t="str">
        <f xml:space="preserve"> IF(Sales[[#This Row],[Current Upsell $]]&gt;0,_xlfn.CONCAT(Sales[[#This Row],[Subscription Type]],"  ",Sales[[#This Row],[Upsell Priority]],"  ",TEXT(Sales[[#This Row],[Current Upsell $]],"$#"))," ")</f>
        <v xml:space="preserve"> </v>
      </c>
      <c r="T1349" s="3"/>
      <c r="U1349" s="1"/>
    </row>
    <row r="1350" spans="1:21" x14ac:dyDescent="0.3">
      <c r="A1350">
        <v>100135</v>
      </c>
      <c r="B1350" t="s">
        <v>3</v>
      </c>
      <c r="F1350" s="3">
        <v>0</v>
      </c>
      <c r="G1350" s="3">
        <v>2</v>
      </c>
      <c r="H1350" s="1">
        <v>44075</v>
      </c>
      <c r="I1350" s="1">
        <v>44378</v>
      </c>
      <c r="J1350">
        <v>10</v>
      </c>
      <c r="K1350">
        <v>0</v>
      </c>
      <c r="L1350" s="1">
        <v>44166</v>
      </c>
      <c r="M1350" s="3">
        <f>IF(Sales[[#This Row],[Sales Amount]] = 0, 0,N1350 / F1350)</f>
        <v>0</v>
      </c>
      <c r="N1350" s="3">
        <v>0</v>
      </c>
      <c r="O1350" s="3" t="str" cm="1">
        <f t="array" ref="O1350" xml:space="preserve"> _xlfn.SWITCH(Sales[[#This Row],[Subscription Type]],"Basic", "10",,"Premium","10","Business","25","Enterprise","27")</f>
        <v>10</v>
      </c>
      <c r="P1350" s="3">
        <f xml:space="preserve"> IF(Sales[[#This Row],[Number of Users]]-Sales[[#This Row],[Licenses Bought]] &gt; 0,Sales[[#This Row],[Number of Users]]-Sales[[#This Row],[Licenses Bought]],0)</f>
        <v>2</v>
      </c>
      <c r="Q1350" s="3">
        <f>IF(Sales[[#This Row],[Sales Month]]=MAX(Sales[Sales Month]),Sales[[#This Row],[Upsell $ Per Non-Paying User]]*Sales[[#This Row],[Non-Paying Users]],0)</f>
        <v>0</v>
      </c>
      <c r="R1350" s="3" t="str" cm="1">
        <f t="array" ref="R1350" xml:space="preserve"> _xlfn.IFS(Sales[[#This Row],[Current Upsell $]]=0," ",Sales[[#This Row],[Current Upsell $]]&gt;=400,"high",Sales[[#This Row],[Current Upsell $]]&gt;=100,"medium",Sales[[#This Row],[Current Upsell $]]&lt;100,"low")</f>
        <v xml:space="preserve"> </v>
      </c>
      <c r="S1350" s="3" t="str">
        <f xml:space="preserve"> IF(Sales[[#This Row],[Current Upsell $]]&gt;0,_xlfn.CONCAT(Sales[[#This Row],[Subscription Type]],"  ",Sales[[#This Row],[Upsell Priority]],"  ",TEXT(Sales[[#This Row],[Current Upsell $]],"$#"))," ")</f>
        <v xml:space="preserve"> </v>
      </c>
      <c r="T1350" s="3"/>
      <c r="U1350" s="1"/>
    </row>
    <row r="1351" spans="1:21" x14ac:dyDescent="0.3">
      <c r="A1351">
        <v>100135</v>
      </c>
      <c r="B1351" t="s">
        <v>3</v>
      </c>
      <c r="F1351" s="3">
        <v>0</v>
      </c>
      <c r="G1351" s="3">
        <v>2</v>
      </c>
      <c r="H1351" s="1">
        <v>44075</v>
      </c>
      <c r="I1351" s="1">
        <v>44378</v>
      </c>
      <c r="J1351">
        <v>10</v>
      </c>
      <c r="K1351">
        <v>0</v>
      </c>
      <c r="L1351" s="1">
        <v>44197</v>
      </c>
      <c r="M1351" s="3">
        <f>IF(Sales[[#This Row],[Sales Amount]] = 0, 0,N1351 / F1351)</f>
        <v>0</v>
      </c>
      <c r="N1351" s="3">
        <v>0</v>
      </c>
      <c r="O1351" s="3" t="str" cm="1">
        <f t="array" ref="O1351" xml:space="preserve"> _xlfn.SWITCH(Sales[[#This Row],[Subscription Type]],"Basic", "10",,"Premium","10","Business","25","Enterprise","27")</f>
        <v>10</v>
      </c>
      <c r="P1351" s="3">
        <f xml:space="preserve"> IF(Sales[[#This Row],[Number of Users]]-Sales[[#This Row],[Licenses Bought]] &gt; 0,Sales[[#This Row],[Number of Users]]-Sales[[#This Row],[Licenses Bought]],0)</f>
        <v>2</v>
      </c>
      <c r="Q1351" s="3">
        <f>IF(Sales[[#This Row],[Sales Month]]=MAX(Sales[Sales Month]),Sales[[#This Row],[Upsell $ Per Non-Paying User]]*Sales[[#This Row],[Non-Paying Users]],0)</f>
        <v>0</v>
      </c>
      <c r="R1351" s="3" t="str" cm="1">
        <f t="array" ref="R1351" xml:space="preserve"> _xlfn.IFS(Sales[[#This Row],[Current Upsell $]]=0," ",Sales[[#This Row],[Current Upsell $]]&gt;=400,"high",Sales[[#This Row],[Current Upsell $]]&gt;=100,"medium",Sales[[#This Row],[Current Upsell $]]&lt;100,"low")</f>
        <v xml:space="preserve"> </v>
      </c>
      <c r="S1351" s="3" t="str">
        <f xml:space="preserve"> IF(Sales[[#This Row],[Current Upsell $]]&gt;0,_xlfn.CONCAT(Sales[[#This Row],[Subscription Type]],"  ",Sales[[#This Row],[Upsell Priority]],"  ",TEXT(Sales[[#This Row],[Current Upsell $]],"$#"))," ")</f>
        <v xml:space="preserve"> </v>
      </c>
      <c r="T1351" s="3"/>
      <c r="U1351" s="1"/>
    </row>
    <row r="1352" spans="1:21" x14ac:dyDescent="0.3">
      <c r="A1352">
        <v>100135</v>
      </c>
      <c r="B1352" t="s">
        <v>3</v>
      </c>
      <c r="F1352" s="3">
        <v>0</v>
      </c>
      <c r="G1352" s="3">
        <v>2</v>
      </c>
      <c r="H1352" s="1">
        <v>44075</v>
      </c>
      <c r="I1352" s="1">
        <v>44378</v>
      </c>
      <c r="J1352">
        <v>10</v>
      </c>
      <c r="K1352">
        <v>0</v>
      </c>
      <c r="L1352" s="1">
        <v>44228</v>
      </c>
      <c r="M1352" s="3">
        <f>IF(Sales[[#This Row],[Sales Amount]] = 0, 0,N1352 / F1352)</f>
        <v>0</v>
      </c>
      <c r="N1352" s="3">
        <v>0</v>
      </c>
      <c r="O1352" s="3" t="str" cm="1">
        <f t="array" ref="O1352" xml:space="preserve"> _xlfn.SWITCH(Sales[[#This Row],[Subscription Type]],"Basic", "10",,"Premium","10","Business","25","Enterprise","27")</f>
        <v>10</v>
      </c>
      <c r="P1352" s="3">
        <f xml:space="preserve"> IF(Sales[[#This Row],[Number of Users]]-Sales[[#This Row],[Licenses Bought]] &gt; 0,Sales[[#This Row],[Number of Users]]-Sales[[#This Row],[Licenses Bought]],0)</f>
        <v>2</v>
      </c>
      <c r="Q1352" s="3">
        <f>IF(Sales[[#This Row],[Sales Month]]=MAX(Sales[Sales Month]),Sales[[#This Row],[Upsell $ Per Non-Paying User]]*Sales[[#This Row],[Non-Paying Users]],0)</f>
        <v>0</v>
      </c>
      <c r="R1352" s="3" t="str" cm="1">
        <f t="array" ref="R1352" xml:space="preserve"> _xlfn.IFS(Sales[[#This Row],[Current Upsell $]]=0," ",Sales[[#This Row],[Current Upsell $]]&gt;=400,"high",Sales[[#This Row],[Current Upsell $]]&gt;=100,"medium",Sales[[#This Row],[Current Upsell $]]&lt;100,"low")</f>
        <v xml:space="preserve"> </v>
      </c>
      <c r="S1352" s="3" t="str">
        <f xml:space="preserve"> IF(Sales[[#This Row],[Current Upsell $]]&gt;0,_xlfn.CONCAT(Sales[[#This Row],[Subscription Type]],"  ",Sales[[#This Row],[Upsell Priority]],"  ",TEXT(Sales[[#This Row],[Current Upsell $]],"$#"))," ")</f>
        <v xml:space="preserve"> </v>
      </c>
      <c r="T1352" s="3"/>
      <c r="U1352" s="1"/>
    </row>
    <row r="1353" spans="1:21" x14ac:dyDescent="0.3">
      <c r="A1353">
        <v>100135</v>
      </c>
      <c r="B1353" t="s">
        <v>3</v>
      </c>
      <c r="F1353" s="3">
        <v>0</v>
      </c>
      <c r="G1353" s="3">
        <v>2</v>
      </c>
      <c r="H1353" s="1">
        <v>44075</v>
      </c>
      <c r="I1353" s="1">
        <v>44378</v>
      </c>
      <c r="J1353">
        <v>10</v>
      </c>
      <c r="K1353">
        <v>0</v>
      </c>
      <c r="L1353" s="1">
        <v>44256</v>
      </c>
      <c r="M1353" s="3">
        <f>IF(Sales[[#This Row],[Sales Amount]] = 0, 0,N1353 / F1353)</f>
        <v>0</v>
      </c>
      <c r="N1353" s="3">
        <v>0</v>
      </c>
      <c r="O1353" s="3" t="str" cm="1">
        <f t="array" ref="O1353" xml:space="preserve"> _xlfn.SWITCH(Sales[[#This Row],[Subscription Type]],"Basic", "10",,"Premium","10","Business","25","Enterprise","27")</f>
        <v>10</v>
      </c>
      <c r="P1353" s="3">
        <f xml:space="preserve"> IF(Sales[[#This Row],[Number of Users]]-Sales[[#This Row],[Licenses Bought]] &gt; 0,Sales[[#This Row],[Number of Users]]-Sales[[#This Row],[Licenses Bought]],0)</f>
        <v>2</v>
      </c>
      <c r="Q1353" s="3">
        <f>IF(Sales[[#This Row],[Sales Month]]=MAX(Sales[Sales Month]),Sales[[#This Row],[Upsell $ Per Non-Paying User]]*Sales[[#This Row],[Non-Paying Users]],0)</f>
        <v>0</v>
      </c>
      <c r="R1353" s="3" t="str" cm="1">
        <f t="array" ref="R1353" xml:space="preserve"> _xlfn.IFS(Sales[[#This Row],[Current Upsell $]]=0," ",Sales[[#This Row],[Current Upsell $]]&gt;=400,"high",Sales[[#This Row],[Current Upsell $]]&gt;=100,"medium",Sales[[#This Row],[Current Upsell $]]&lt;100,"low")</f>
        <v xml:space="preserve"> </v>
      </c>
      <c r="S1353" s="3" t="str">
        <f xml:space="preserve"> IF(Sales[[#This Row],[Current Upsell $]]&gt;0,_xlfn.CONCAT(Sales[[#This Row],[Subscription Type]],"  ",Sales[[#This Row],[Upsell Priority]],"  ",TEXT(Sales[[#This Row],[Current Upsell $]],"$#"))," ")</f>
        <v xml:space="preserve"> </v>
      </c>
      <c r="T1353" s="3"/>
      <c r="U1353" s="1"/>
    </row>
    <row r="1354" spans="1:21" x14ac:dyDescent="0.3">
      <c r="A1354">
        <v>100135</v>
      </c>
      <c r="B1354" t="s">
        <v>3</v>
      </c>
      <c r="F1354" s="3">
        <v>0</v>
      </c>
      <c r="G1354" s="3">
        <v>2</v>
      </c>
      <c r="H1354" s="1">
        <v>44075</v>
      </c>
      <c r="I1354" s="1">
        <v>44378</v>
      </c>
      <c r="J1354">
        <v>10</v>
      </c>
      <c r="K1354">
        <v>0</v>
      </c>
      <c r="L1354" s="1">
        <v>44287</v>
      </c>
      <c r="M1354" s="3">
        <f>IF(Sales[[#This Row],[Sales Amount]] = 0, 0,N1354 / F1354)</f>
        <v>0</v>
      </c>
      <c r="N1354" s="3">
        <v>0</v>
      </c>
      <c r="O1354" s="3" t="str" cm="1">
        <f t="array" ref="O1354" xml:space="preserve"> _xlfn.SWITCH(Sales[[#This Row],[Subscription Type]],"Basic", "10",,"Premium","10","Business","25","Enterprise","27")</f>
        <v>10</v>
      </c>
      <c r="P1354" s="3">
        <f xml:space="preserve"> IF(Sales[[#This Row],[Number of Users]]-Sales[[#This Row],[Licenses Bought]] &gt; 0,Sales[[#This Row],[Number of Users]]-Sales[[#This Row],[Licenses Bought]],0)</f>
        <v>2</v>
      </c>
      <c r="Q1354" s="3">
        <f>IF(Sales[[#This Row],[Sales Month]]=MAX(Sales[Sales Month]),Sales[[#This Row],[Upsell $ Per Non-Paying User]]*Sales[[#This Row],[Non-Paying Users]],0)</f>
        <v>0</v>
      </c>
      <c r="R1354" s="3" t="str" cm="1">
        <f t="array" ref="R1354" xml:space="preserve"> _xlfn.IFS(Sales[[#This Row],[Current Upsell $]]=0," ",Sales[[#This Row],[Current Upsell $]]&gt;=400,"high",Sales[[#This Row],[Current Upsell $]]&gt;=100,"medium",Sales[[#This Row],[Current Upsell $]]&lt;100,"low")</f>
        <v xml:space="preserve"> </v>
      </c>
      <c r="S1354" s="3" t="str">
        <f xml:space="preserve"> IF(Sales[[#This Row],[Current Upsell $]]&gt;0,_xlfn.CONCAT(Sales[[#This Row],[Subscription Type]],"  ",Sales[[#This Row],[Upsell Priority]],"  ",TEXT(Sales[[#This Row],[Current Upsell $]],"$#"))," ")</f>
        <v xml:space="preserve"> </v>
      </c>
      <c r="T1354" s="3"/>
      <c r="U1354" s="1"/>
    </row>
    <row r="1355" spans="1:21" x14ac:dyDescent="0.3">
      <c r="A1355">
        <v>100135</v>
      </c>
      <c r="B1355" t="s">
        <v>3</v>
      </c>
      <c r="F1355" s="3">
        <v>0</v>
      </c>
      <c r="G1355" s="3">
        <v>2</v>
      </c>
      <c r="H1355" s="1">
        <v>44075</v>
      </c>
      <c r="I1355" s="1">
        <v>44378</v>
      </c>
      <c r="J1355">
        <v>10</v>
      </c>
      <c r="K1355">
        <v>0</v>
      </c>
      <c r="L1355" s="1">
        <v>44317</v>
      </c>
      <c r="M1355" s="3">
        <f>IF(Sales[[#This Row],[Sales Amount]] = 0, 0,N1355 / F1355)</f>
        <v>0</v>
      </c>
      <c r="N1355" s="3">
        <v>0</v>
      </c>
      <c r="O1355" s="3" t="str" cm="1">
        <f t="array" ref="O1355" xml:space="preserve"> _xlfn.SWITCH(Sales[[#This Row],[Subscription Type]],"Basic", "10",,"Premium","10","Business","25","Enterprise","27")</f>
        <v>10</v>
      </c>
      <c r="P1355" s="3">
        <f xml:space="preserve"> IF(Sales[[#This Row],[Number of Users]]-Sales[[#This Row],[Licenses Bought]] &gt; 0,Sales[[#This Row],[Number of Users]]-Sales[[#This Row],[Licenses Bought]],0)</f>
        <v>2</v>
      </c>
      <c r="Q1355" s="3">
        <f>IF(Sales[[#This Row],[Sales Month]]=MAX(Sales[Sales Month]),Sales[[#This Row],[Upsell $ Per Non-Paying User]]*Sales[[#This Row],[Non-Paying Users]],0)</f>
        <v>0</v>
      </c>
      <c r="R1355" s="3" t="str" cm="1">
        <f t="array" ref="R1355" xml:space="preserve"> _xlfn.IFS(Sales[[#This Row],[Current Upsell $]]=0," ",Sales[[#This Row],[Current Upsell $]]&gt;=400,"high",Sales[[#This Row],[Current Upsell $]]&gt;=100,"medium",Sales[[#This Row],[Current Upsell $]]&lt;100,"low")</f>
        <v xml:space="preserve"> </v>
      </c>
      <c r="S1355" s="3" t="str">
        <f xml:space="preserve"> IF(Sales[[#This Row],[Current Upsell $]]&gt;0,_xlfn.CONCAT(Sales[[#This Row],[Subscription Type]],"  ",Sales[[#This Row],[Upsell Priority]],"  ",TEXT(Sales[[#This Row],[Current Upsell $]],"$#"))," ")</f>
        <v xml:space="preserve"> </v>
      </c>
      <c r="T1355" s="3"/>
      <c r="U1355" s="1"/>
    </row>
    <row r="1356" spans="1:21" x14ac:dyDescent="0.3">
      <c r="A1356">
        <v>100135</v>
      </c>
      <c r="B1356" t="s">
        <v>3</v>
      </c>
      <c r="F1356" s="3">
        <v>0</v>
      </c>
      <c r="G1356" s="3">
        <v>2</v>
      </c>
      <c r="H1356" s="1">
        <v>44075</v>
      </c>
      <c r="I1356" s="1">
        <v>44378</v>
      </c>
      <c r="J1356">
        <v>10</v>
      </c>
      <c r="K1356">
        <v>0</v>
      </c>
      <c r="L1356" s="1">
        <v>44348</v>
      </c>
      <c r="M1356" s="3">
        <f>IF(Sales[[#This Row],[Sales Amount]] = 0, 0,N1356 / F1356)</f>
        <v>0</v>
      </c>
      <c r="N1356" s="3">
        <v>0</v>
      </c>
      <c r="O1356" s="3" t="str" cm="1">
        <f t="array" ref="O1356" xml:space="preserve"> _xlfn.SWITCH(Sales[[#This Row],[Subscription Type]],"Basic", "10",,"Premium","10","Business","25","Enterprise","27")</f>
        <v>10</v>
      </c>
      <c r="P1356" s="3">
        <f xml:space="preserve"> IF(Sales[[#This Row],[Number of Users]]-Sales[[#This Row],[Licenses Bought]] &gt; 0,Sales[[#This Row],[Number of Users]]-Sales[[#This Row],[Licenses Bought]],0)</f>
        <v>2</v>
      </c>
      <c r="Q1356" s="3">
        <f>IF(Sales[[#This Row],[Sales Month]]=MAX(Sales[Sales Month]),Sales[[#This Row],[Upsell $ Per Non-Paying User]]*Sales[[#This Row],[Non-Paying Users]],0)</f>
        <v>20</v>
      </c>
      <c r="R1356" s="3" t="str" cm="1">
        <f t="array" ref="R1356" xml:space="preserve"> _xlfn.IFS(Sales[[#This Row],[Current Upsell $]]=0," ",Sales[[#This Row],[Current Upsell $]]&gt;=400,"high",Sales[[#This Row],[Current Upsell $]]&gt;=100,"medium",Sales[[#This Row],[Current Upsell $]]&lt;100,"low")</f>
        <v>low</v>
      </c>
      <c r="S1356" s="3" t="str">
        <f xml:space="preserve"> IF(Sales[[#This Row],[Current Upsell $]]&gt;0,_xlfn.CONCAT(Sales[[#This Row],[Subscription Type]],"  ",Sales[[#This Row],[Upsell Priority]],"  ",TEXT(Sales[[#This Row],[Current Upsell $]],"$#"))," ")</f>
        <v>Basic  low  $20</v>
      </c>
      <c r="T1356" s="3"/>
      <c r="U1356" s="1"/>
    </row>
    <row r="1357" spans="1:21" x14ac:dyDescent="0.3">
      <c r="A1357">
        <v>100136</v>
      </c>
      <c r="B1357" t="s">
        <v>3</v>
      </c>
      <c r="F1357" s="3">
        <v>0</v>
      </c>
      <c r="G1357" s="3">
        <v>1</v>
      </c>
      <c r="H1357" s="1">
        <v>44075</v>
      </c>
      <c r="I1357" s="1">
        <v>44197</v>
      </c>
      <c r="J1357">
        <v>4</v>
      </c>
      <c r="K1357">
        <v>5</v>
      </c>
      <c r="L1357" s="1">
        <v>44075</v>
      </c>
      <c r="M1357" s="3">
        <f>IF(Sales[[#This Row],[Sales Amount]] = 0, 0,N1357 / F1357)</f>
        <v>0</v>
      </c>
      <c r="N1357" s="3">
        <v>0</v>
      </c>
      <c r="O1357" s="3" t="str" cm="1">
        <f t="array" ref="O1357" xml:space="preserve"> _xlfn.SWITCH(Sales[[#This Row],[Subscription Type]],"Basic", "10",,"Premium","10","Business","25","Enterprise","27")</f>
        <v>10</v>
      </c>
      <c r="P1357" s="3">
        <f xml:space="preserve"> IF(Sales[[#This Row],[Number of Users]]-Sales[[#This Row],[Licenses Bought]] &gt; 0,Sales[[#This Row],[Number of Users]]-Sales[[#This Row],[Licenses Bought]],0)</f>
        <v>1</v>
      </c>
      <c r="Q1357" s="3">
        <f>IF(Sales[[#This Row],[Sales Month]]=MAX(Sales[Sales Month]),Sales[[#This Row],[Upsell $ Per Non-Paying User]]*Sales[[#This Row],[Non-Paying Users]],0)</f>
        <v>0</v>
      </c>
      <c r="R1357" s="3" t="str" cm="1">
        <f t="array" ref="R1357" xml:space="preserve"> _xlfn.IFS(Sales[[#This Row],[Current Upsell $]]=0," ",Sales[[#This Row],[Current Upsell $]]&gt;=400,"high",Sales[[#This Row],[Current Upsell $]]&gt;=100,"medium",Sales[[#This Row],[Current Upsell $]]&lt;100,"low")</f>
        <v xml:space="preserve"> </v>
      </c>
      <c r="S1357" s="3" t="str">
        <f xml:space="preserve"> IF(Sales[[#This Row],[Current Upsell $]]&gt;0,_xlfn.CONCAT(Sales[[#This Row],[Subscription Type]],"  ",Sales[[#This Row],[Upsell Priority]],"  ",TEXT(Sales[[#This Row],[Current Upsell $]],"$#"))," ")</f>
        <v xml:space="preserve"> </v>
      </c>
      <c r="T1357" s="3"/>
      <c r="U1357" s="1"/>
    </row>
    <row r="1358" spans="1:21" x14ac:dyDescent="0.3">
      <c r="A1358">
        <v>100136</v>
      </c>
      <c r="B1358" t="s">
        <v>3</v>
      </c>
      <c r="F1358" s="3">
        <v>0</v>
      </c>
      <c r="G1358" s="3">
        <v>1</v>
      </c>
      <c r="H1358" s="1">
        <v>44075</v>
      </c>
      <c r="I1358" s="1">
        <v>44197</v>
      </c>
      <c r="J1358">
        <v>4</v>
      </c>
      <c r="K1358">
        <v>5</v>
      </c>
      <c r="L1358" s="1">
        <v>44105</v>
      </c>
      <c r="M1358" s="3">
        <f>IF(Sales[[#This Row],[Sales Amount]] = 0, 0,N1358 / F1358)</f>
        <v>0</v>
      </c>
      <c r="N1358" s="3">
        <v>0</v>
      </c>
      <c r="O1358" s="3" t="str" cm="1">
        <f t="array" ref="O1358" xml:space="preserve"> _xlfn.SWITCH(Sales[[#This Row],[Subscription Type]],"Basic", "10",,"Premium","10","Business","25","Enterprise","27")</f>
        <v>10</v>
      </c>
      <c r="P1358" s="3">
        <f xml:space="preserve"> IF(Sales[[#This Row],[Number of Users]]-Sales[[#This Row],[Licenses Bought]] &gt; 0,Sales[[#This Row],[Number of Users]]-Sales[[#This Row],[Licenses Bought]],0)</f>
        <v>1</v>
      </c>
      <c r="Q1358" s="3">
        <f>IF(Sales[[#This Row],[Sales Month]]=MAX(Sales[Sales Month]),Sales[[#This Row],[Upsell $ Per Non-Paying User]]*Sales[[#This Row],[Non-Paying Users]],0)</f>
        <v>0</v>
      </c>
      <c r="R1358" s="3" t="str" cm="1">
        <f t="array" ref="R1358" xml:space="preserve"> _xlfn.IFS(Sales[[#This Row],[Current Upsell $]]=0," ",Sales[[#This Row],[Current Upsell $]]&gt;=400,"high",Sales[[#This Row],[Current Upsell $]]&gt;=100,"medium",Sales[[#This Row],[Current Upsell $]]&lt;100,"low")</f>
        <v xml:space="preserve"> </v>
      </c>
      <c r="S1358" s="3" t="str">
        <f xml:space="preserve"> IF(Sales[[#This Row],[Current Upsell $]]&gt;0,_xlfn.CONCAT(Sales[[#This Row],[Subscription Type]],"  ",Sales[[#This Row],[Upsell Priority]],"  ",TEXT(Sales[[#This Row],[Current Upsell $]],"$#"))," ")</f>
        <v xml:space="preserve"> </v>
      </c>
      <c r="T1358" s="3"/>
      <c r="U1358" s="1"/>
    </row>
    <row r="1359" spans="1:21" x14ac:dyDescent="0.3">
      <c r="A1359">
        <v>100136</v>
      </c>
      <c r="B1359" t="s">
        <v>3</v>
      </c>
      <c r="F1359" s="3">
        <v>0</v>
      </c>
      <c r="G1359" s="3">
        <v>2</v>
      </c>
      <c r="H1359" s="1">
        <v>44075</v>
      </c>
      <c r="I1359" s="1">
        <v>44197</v>
      </c>
      <c r="J1359">
        <v>4</v>
      </c>
      <c r="K1359">
        <v>5</v>
      </c>
      <c r="L1359" s="1">
        <v>44136</v>
      </c>
      <c r="M1359" s="3">
        <f>IF(Sales[[#This Row],[Sales Amount]] = 0, 0,N1359 / F1359)</f>
        <v>0</v>
      </c>
      <c r="N1359" s="3">
        <v>0</v>
      </c>
      <c r="O1359" s="3" t="str" cm="1">
        <f t="array" ref="O1359" xml:space="preserve"> _xlfn.SWITCH(Sales[[#This Row],[Subscription Type]],"Basic", "10",,"Premium","10","Business","25","Enterprise","27")</f>
        <v>10</v>
      </c>
      <c r="P1359" s="3">
        <f xml:space="preserve"> IF(Sales[[#This Row],[Number of Users]]-Sales[[#This Row],[Licenses Bought]] &gt; 0,Sales[[#This Row],[Number of Users]]-Sales[[#This Row],[Licenses Bought]],0)</f>
        <v>2</v>
      </c>
      <c r="Q1359" s="3">
        <f>IF(Sales[[#This Row],[Sales Month]]=MAX(Sales[Sales Month]),Sales[[#This Row],[Upsell $ Per Non-Paying User]]*Sales[[#This Row],[Non-Paying Users]],0)</f>
        <v>0</v>
      </c>
      <c r="R1359" s="3" t="str" cm="1">
        <f t="array" ref="R1359" xml:space="preserve"> _xlfn.IFS(Sales[[#This Row],[Current Upsell $]]=0," ",Sales[[#This Row],[Current Upsell $]]&gt;=400,"high",Sales[[#This Row],[Current Upsell $]]&gt;=100,"medium",Sales[[#This Row],[Current Upsell $]]&lt;100,"low")</f>
        <v xml:space="preserve"> </v>
      </c>
      <c r="S1359" s="3" t="str">
        <f xml:space="preserve"> IF(Sales[[#This Row],[Current Upsell $]]&gt;0,_xlfn.CONCAT(Sales[[#This Row],[Subscription Type]],"  ",Sales[[#This Row],[Upsell Priority]],"  ",TEXT(Sales[[#This Row],[Current Upsell $]],"$#"))," ")</f>
        <v xml:space="preserve"> </v>
      </c>
      <c r="T1359" s="3"/>
      <c r="U1359" s="1"/>
    </row>
    <row r="1360" spans="1:21" x14ac:dyDescent="0.3">
      <c r="A1360">
        <v>100136</v>
      </c>
      <c r="B1360" t="s">
        <v>3</v>
      </c>
      <c r="F1360" s="3">
        <v>0</v>
      </c>
      <c r="G1360" s="3">
        <v>2</v>
      </c>
      <c r="H1360" s="1">
        <v>44075</v>
      </c>
      <c r="I1360" s="1">
        <v>44197</v>
      </c>
      <c r="J1360">
        <v>4</v>
      </c>
      <c r="K1360">
        <v>5</v>
      </c>
      <c r="L1360" s="1">
        <v>44166</v>
      </c>
      <c r="M1360" s="3">
        <f>IF(Sales[[#This Row],[Sales Amount]] = 0, 0,N1360 / F1360)</f>
        <v>0</v>
      </c>
      <c r="N1360" s="3">
        <v>0</v>
      </c>
      <c r="O1360" s="3" t="str" cm="1">
        <f t="array" ref="O1360" xml:space="preserve"> _xlfn.SWITCH(Sales[[#This Row],[Subscription Type]],"Basic", "10",,"Premium","10","Business","25","Enterprise","27")</f>
        <v>10</v>
      </c>
      <c r="P1360" s="3">
        <f xml:space="preserve"> IF(Sales[[#This Row],[Number of Users]]-Sales[[#This Row],[Licenses Bought]] &gt; 0,Sales[[#This Row],[Number of Users]]-Sales[[#This Row],[Licenses Bought]],0)</f>
        <v>2</v>
      </c>
      <c r="Q1360" s="3">
        <f>IF(Sales[[#This Row],[Sales Month]]=MAX(Sales[Sales Month]),Sales[[#This Row],[Upsell $ Per Non-Paying User]]*Sales[[#This Row],[Non-Paying Users]],0)</f>
        <v>0</v>
      </c>
      <c r="R1360" s="3" t="str" cm="1">
        <f t="array" ref="R1360" xml:space="preserve"> _xlfn.IFS(Sales[[#This Row],[Current Upsell $]]=0," ",Sales[[#This Row],[Current Upsell $]]&gt;=400,"high",Sales[[#This Row],[Current Upsell $]]&gt;=100,"medium",Sales[[#This Row],[Current Upsell $]]&lt;100,"low")</f>
        <v xml:space="preserve"> </v>
      </c>
      <c r="S1360" s="3" t="str">
        <f xml:space="preserve"> IF(Sales[[#This Row],[Current Upsell $]]&gt;0,_xlfn.CONCAT(Sales[[#This Row],[Subscription Type]],"  ",Sales[[#This Row],[Upsell Priority]],"  ",TEXT(Sales[[#This Row],[Current Upsell $]],"$#"))," ")</f>
        <v xml:space="preserve"> </v>
      </c>
      <c r="T1360" s="3"/>
      <c r="U1360" s="1"/>
    </row>
    <row r="1361" spans="1:21" x14ac:dyDescent="0.3">
      <c r="A1361">
        <v>100136</v>
      </c>
      <c r="B1361" t="s">
        <v>3</v>
      </c>
      <c r="F1361" s="3">
        <v>0</v>
      </c>
      <c r="G1361" s="3">
        <v>2</v>
      </c>
      <c r="H1361" s="1">
        <v>44075</v>
      </c>
      <c r="I1361" s="1">
        <v>44197</v>
      </c>
      <c r="J1361">
        <v>4</v>
      </c>
      <c r="K1361">
        <v>5</v>
      </c>
      <c r="L1361" s="1">
        <v>44197</v>
      </c>
      <c r="M1361" s="3">
        <f>IF(Sales[[#This Row],[Sales Amount]] = 0, 0,N1361 / F1361)</f>
        <v>0</v>
      </c>
      <c r="N1361" s="3">
        <v>0</v>
      </c>
      <c r="O1361" s="3" t="str" cm="1">
        <f t="array" ref="O1361" xml:space="preserve"> _xlfn.SWITCH(Sales[[#This Row],[Subscription Type]],"Basic", "10",,"Premium","10","Business","25","Enterprise","27")</f>
        <v>10</v>
      </c>
      <c r="P1361" s="3">
        <f xml:space="preserve"> IF(Sales[[#This Row],[Number of Users]]-Sales[[#This Row],[Licenses Bought]] &gt; 0,Sales[[#This Row],[Number of Users]]-Sales[[#This Row],[Licenses Bought]],0)</f>
        <v>2</v>
      </c>
      <c r="Q1361" s="3">
        <f>IF(Sales[[#This Row],[Sales Month]]=MAX(Sales[Sales Month]),Sales[[#This Row],[Upsell $ Per Non-Paying User]]*Sales[[#This Row],[Non-Paying Users]],0)</f>
        <v>0</v>
      </c>
      <c r="R1361" s="3" t="str" cm="1">
        <f t="array" ref="R1361" xml:space="preserve"> _xlfn.IFS(Sales[[#This Row],[Current Upsell $]]=0," ",Sales[[#This Row],[Current Upsell $]]&gt;=400,"high",Sales[[#This Row],[Current Upsell $]]&gt;=100,"medium",Sales[[#This Row],[Current Upsell $]]&lt;100,"low")</f>
        <v xml:space="preserve"> </v>
      </c>
      <c r="S1361" s="3" t="str">
        <f xml:space="preserve"> IF(Sales[[#This Row],[Current Upsell $]]&gt;0,_xlfn.CONCAT(Sales[[#This Row],[Subscription Type]],"  ",Sales[[#This Row],[Upsell Priority]],"  ",TEXT(Sales[[#This Row],[Current Upsell $]],"$#"))," ")</f>
        <v xml:space="preserve"> </v>
      </c>
      <c r="T1361" s="3"/>
      <c r="U1361" s="1"/>
    </row>
    <row r="1362" spans="1:21" x14ac:dyDescent="0.3">
      <c r="A1362">
        <v>100137</v>
      </c>
      <c r="B1362" t="s">
        <v>3</v>
      </c>
      <c r="F1362" s="3">
        <v>0</v>
      </c>
      <c r="G1362" s="3">
        <v>2</v>
      </c>
      <c r="H1362" s="1">
        <v>44075</v>
      </c>
      <c r="I1362" s="1">
        <v>44287</v>
      </c>
      <c r="J1362">
        <v>7</v>
      </c>
      <c r="K1362">
        <v>2</v>
      </c>
      <c r="L1362" s="1">
        <v>44075</v>
      </c>
      <c r="M1362" s="3">
        <f>IF(Sales[[#This Row],[Sales Amount]] = 0, 0,N1362 / F1362)</f>
        <v>0</v>
      </c>
      <c r="N1362" s="3">
        <v>0</v>
      </c>
      <c r="O1362" s="3" t="str" cm="1">
        <f t="array" ref="O1362" xml:space="preserve"> _xlfn.SWITCH(Sales[[#This Row],[Subscription Type]],"Basic", "10",,"Premium","10","Business","25","Enterprise","27")</f>
        <v>10</v>
      </c>
      <c r="P1362" s="3">
        <f xml:space="preserve"> IF(Sales[[#This Row],[Number of Users]]-Sales[[#This Row],[Licenses Bought]] &gt; 0,Sales[[#This Row],[Number of Users]]-Sales[[#This Row],[Licenses Bought]],0)</f>
        <v>2</v>
      </c>
      <c r="Q1362" s="3">
        <f>IF(Sales[[#This Row],[Sales Month]]=MAX(Sales[Sales Month]),Sales[[#This Row],[Upsell $ Per Non-Paying User]]*Sales[[#This Row],[Non-Paying Users]],0)</f>
        <v>0</v>
      </c>
      <c r="R1362" s="3" t="str" cm="1">
        <f t="array" ref="R1362" xml:space="preserve"> _xlfn.IFS(Sales[[#This Row],[Current Upsell $]]=0," ",Sales[[#This Row],[Current Upsell $]]&gt;=400,"high",Sales[[#This Row],[Current Upsell $]]&gt;=100,"medium",Sales[[#This Row],[Current Upsell $]]&lt;100,"low")</f>
        <v xml:space="preserve"> </v>
      </c>
      <c r="S1362" s="3" t="str">
        <f xml:space="preserve"> IF(Sales[[#This Row],[Current Upsell $]]&gt;0,_xlfn.CONCAT(Sales[[#This Row],[Subscription Type]],"  ",Sales[[#This Row],[Upsell Priority]],"  ",TEXT(Sales[[#This Row],[Current Upsell $]],"$#"))," ")</f>
        <v xml:space="preserve"> </v>
      </c>
      <c r="T1362" s="3"/>
      <c r="U1362" s="1"/>
    </row>
    <row r="1363" spans="1:21" x14ac:dyDescent="0.3">
      <c r="A1363">
        <v>100137</v>
      </c>
      <c r="B1363" t="s">
        <v>3</v>
      </c>
      <c r="F1363" s="3">
        <v>0</v>
      </c>
      <c r="G1363" s="3">
        <v>2</v>
      </c>
      <c r="H1363" s="1">
        <v>44075</v>
      </c>
      <c r="I1363" s="1">
        <v>44287</v>
      </c>
      <c r="J1363">
        <v>7</v>
      </c>
      <c r="K1363">
        <v>2</v>
      </c>
      <c r="L1363" s="1">
        <v>44105</v>
      </c>
      <c r="M1363" s="3">
        <f>IF(Sales[[#This Row],[Sales Amount]] = 0, 0,N1363 / F1363)</f>
        <v>0</v>
      </c>
      <c r="N1363" s="3">
        <v>0</v>
      </c>
      <c r="O1363" s="3" t="str" cm="1">
        <f t="array" ref="O1363" xml:space="preserve"> _xlfn.SWITCH(Sales[[#This Row],[Subscription Type]],"Basic", "10",,"Premium","10","Business","25","Enterprise","27")</f>
        <v>10</v>
      </c>
      <c r="P1363" s="3">
        <f xml:space="preserve"> IF(Sales[[#This Row],[Number of Users]]-Sales[[#This Row],[Licenses Bought]] &gt; 0,Sales[[#This Row],[Number of Users]]-Sales[[#This Row],[Licenses Bought]],0)</f>
        <v>2</v>
      </c>
      <c r="Q1363" s="3">
        <f>IF(Sales[[#This Row],[Sales Month]]=MAX(Sales[Sales Month]),Sales[[#This Row],[Upsell $ Per Non-Paying User]]*Sales[[#This Row],[Non-Paying Users]],0)</f>
        <v>0</v>
      </c>
      <c r="R1363" s="3" t="str" cm="1">
        <f t="array" ref="R1363" xml:space="preserve"> _xlfn.IFS(Sales[[#This Row],[Current Upsell $]]=0," ",Sales[[#This Row],[Current Upsell $]]&gt;=400,"high",Sales[[#This Row],[Current Upsell $]]&gt;=100,"medium",Sales[[#This Row],[Current Upsell $]]&lt;100,"low")</f>
        <v xml:space="preserve"> </v>
      </c>
      <c r="S1363" s="3" t="str">
        <f xml:space="preserve"> IF(Sales[[#This Row],[Current Upsell $]]&gt;0,_xlfn.CONCAT(Sales[[#This Row],[Subscription Type]],"  ",Sales[[#This Row],[Upsell Priority]],"  ",TEXT(Sales[[#This Row],[Current Upsell $]],"$#"))," ")</f>
        <v xml:space="preserve"> </v>
      </c>
      <c r="T1363" s="3"/>
      <c r="U1363" s="1"/>
    </row>
    <row r="1364" spans="1:21" x14ac:dyDescent="0.3">
      <c r="A1364">
        <v>100137</v>
      </c>
      <c r="B1364" t="s">
        <v>3</v>
      </c>
      <c r="F1364" s="3">
        <v>0</v>
      </c>
      <c r="G1364" s="3">
        <v>2</v>
      </c>
      <c r="H1364" s="1">
        <v>44075</v>
      </c>
      <c r="I1364" s="1">
        <v>44287</v>
      </c>
      <c r="J1364">
        <v>7</v>
      </c>
      <c r="K1364">
        <v>2</v>
      </c>
      <c r="L1364" s="1">
        <v>44136</v>
      </c>
      <c r="M1364" s="3">
        <f>IF(Sales[[#This Row],[Sales Amount]] = 0, 0,N1364 / F1364)</f>
        <v>0</v>
      </c>
      <c r="N1364" s="3">
        <v>0</v>
      </c>
      <c r="O1364" s="3" t="str" cm="1">
        <f t="array" ref="O1364" xml:space="preserve"> _xlfn.SWITCH(Sales[[#This Row],[Subscription Type]],"Basic", "10",,"Premium","10","Business","25","Enterprise","27")</f>
        <v>10</v>
      </c>
      <c r="P1364" s="3">
        <f xml:space="preserve"> IF(Sales[[#This Row],[Number of Users]]-Sales[[#This Row],[Licenses Bought]] &gt; 0,Sales[[#This Row],[Number of Users]]-Sales[[#This Row],[Licenses Bought]],0)</f>
        <v>2</v>
      </c>
      <c r="Q1364" s="3">
        <f>IF(Sales[[#This Row],[Sales Month]]=MAX(Sales[Sales Month]),Sales[[#This Row],[Upsell $ Per Non-Paying User]]*Sales[[#This Row],[Non-Paying Users]],0)</f>
        <v>0</v>
      </c>
      <c r="R1364" s="3" t="str" cm="1">
        <f t="array" ref="R1364" xml:space="preserve"> _xlfn.IFS(Sales[[#This Row],[Current Upsell $]]=0," ",Sales[[#This Row],[Current Upsell $]]&gt;=400,"high",Sales[[#This Row],[Current Upsell $]]&gt;=100,"medium",Sales[[#This Row],[Current Upsell $]]&lt;100,"low")</f>
        <v xml:space="preserve"> </v>
      </c>
      <c r="S1364" s="3" t="str">
        <f xml:space="preserve"> IF(Sales[[#This Row],[Current Upsell $]]&gt;0,_xlfn.CONCAT(Sales[[#This Row],[Subscription Type]],"  ",Sales[[#This Row],[Upsell Priority]],"  ",TEXT(Sales[[#This Row],[Current Upsell $]],"$#"))," ")</f>
        <v xml:space="preserve"> </v>
      </c>
      <c r="T1364" s="3"/>
      <c r="U1364" s="1"/>
    </row>
    <row r="1365" spans="1:21" x14ac:dyDescent="0.3">
      <c r="A1365">
        <v>100137</v>
      </c>
      <c r="B1365" t="s">
        <v>3</v>
      </c>
      <c r="F1365" s="3">
        <v>0</v>
      </c>
      <c r="G1365" s="3">
        <v>2</v>
      </c>
      <c r="H1365" s="1">
        <v>44075</v>
      </c>
      <c r="I1365" s="1">
        <v>44287</v>
      </c>
      <c r="J1365">
        <v>7</v>
      </c>
      <c r="K1365">
        <v>2</v>
      </c>
      <c r="L1365" s="1">
        <v>44166</v>
      </c>
      <c r="M1365" s="3">
        <f>IF(Sales[[#This Row],[Sales Amount]] = 0, 0,N1365 / F1365)</f>
        <v>0</v>
      </c>
      <c r="N1365" s="3">
        <v>0</v>
      </c>
      <c r="O1365" s="3" t="str" cm="1">
        <f t="array" ref="O1365" xml:space="preserve"> _xlfn.SWITCH(Sales[[#This Row],[Subscription Type]],"Basic", "10",,"Premium","10","Business","25","Enterprise","27")</f>
        <v>10</v>
      </c>
      <c r="P1365" s="3">
        <f xml:space="preserve"> IF(Sales[[#This Row],[Number of Users]]-Sales[[#This Row],[Licenses Bought]] &gt; 0,Sales[[#This Row],[Number of Users]]-Sales[[#This Row],[Licenses Bought]],0)</f>
        <v>2</v>
      </c>
      <c r="Q1365" s="3">
        <f>IF(Sales[[#This Row],[Sales Month]]=MAX(Sales[Sales Month]),Sales[[#This Row],[Upsell $ Per Non-Paying User]]*Sales[[#This Row],[Non-Paying Users]],0)</f>
        <v>0</v>
      </c>
      <c r="R1365" s="3" t="str" cm="1">
        <f t="array" ref="R1365" xml:space="preserve"> _xlfn.IFS(Sales[[#This Row],[Current Upsell $]]=0," ",Sales[[#This Row],[Current Upsell $]]&gt;=400,"high",Sales[[#This Row],[Current Upsell $]]&gt;=100,"medium",Sales[[#This Row],[Current Upsell $]]&lt;100,"low")</f>
        <v xml:space="preserve"> </v>
      </c>
      <c r="S1365" s="3" t="str">
        <f xml:space="preserve"> IF(Sales[[#This Row],[Current Upsell $]]&gt;0,_xlfn.CONCAT(Sales[[#This Row],[Subscription Type]],"  ",Sales[[#This Row],[Upsell Priority]],"  ",TEXT(Sales[[#This Row],[Current Upsell $]],"$#"))," ")</f>
        <v xml:space="preserve"> </v>
      </c>
      <c r="T1365" s="3"/>
      <c r="U1365" s="1"/>
    </row>
    <row r="1366" spans="1:21" x14ac:dyDescent="0.3">
      <c r="A1366">
        <v>100137</v>
      </c>
      <c r="B1366" t="s">
        <v>3</v>
      </c>
      <c r="F1366" s="3">
        <v>0</v>
      </c>
      <c r="G1366" s="3">
        <v>2</v>
      </c>
      <c r="H1366" s="1">
        <v>44075</v>
      </c>
      <c r="I1366" s="1">
        <v>44287</v>
      </c>
      <c r="J1366">
        <v>7</v>
      </c>
      <c r="K1366">
        <v>2</v>
      </c>
      <c r="L1366" s="1">
        <v>44197</v>
      </c>
      <c r="M1366" s="3">
        <f>IF(Sales[[#This Row],[Sales Amount]] = 0, 0,N1366 / F1366)</f>
        <v>0</v>
      </c>
      <c r="N1366" s="3">
        <v>0</v>
      </c>
      <c r="O1366" s="3" t="str" cm="1">
        <f t="array" ref="O1366" xml:space="preserve"> _xlfn.SWITCH(Sales[[#This Row],[Subscription Type]],"Basic", "10",,"Premium","10","Business","25","Enterprise","27")</f>
        <v>10</v>
      </c>
      <c r="P1366" s="3">
        <f xml:space="preserve"> IF(Sales[[#This Row],[Number of Users]]-Sales[[#This Row],[Licenses Bought]] &gt; 0,Sales[[#This Row],[Number of Users]]-Sales[[#This Row],[Licenses Bought]],0)</f>
        <v>2</v>
      </c>
      <c r="Q1366" s="3">
        <f>IF(Sales[[#This Row],[Sales Month]]=MAX(Sales[Sales Month]),Sales[[#This Row],[Upsell $ Per Non-Paying User]]*Sales[[#This Row],[Non-Paying Users]],0)</f>
        <v>0</v>
      </c>
      <c r="R1366" s="3" t="str" cm="1">
        <f t="array" ref="R1366" xml:space="preserve"> _xlfn.IFS(Sales[[#This Row],[Current Upsell $]]=0," ",Sales[[#This Row],[Current Upsell $]]&gt;=400,"high",Sales[[#This Row],[Current Upsell $]]&gt;=100,"medium",Sales[[#This Row],[Current Upsell $]]&lt;100,"low")</f>
        <v xml:space="preserve"> </v>
      </c>
      <c r="S1366" s="3" t="str">
        <f xml:space="preserve"> IF(Sales[[#This Row],[Current Upsell $]]&gt;0,_xlfn.CONCAT(Sales[[#This Row],[Subscription Type]],"  ",Sales[[#This Row],[Upsell Priority]],"  ",TEXT(Sales[[#This Row],[Current Upsell $]],"$#"))," ")</f>
        <v xml:space="preserve"> </v>
      </c>
      <c r="T1366" s="3"/>
      <c r="U1366" s="1"/>
    </row>
    <row r="1367" spans="1:21" x14ac:dyDescent="0.3">
      <c r="A1367">
        <v>100137</v>
      </c>
      <c r="B1367" t="s">
        <v>3</v>
      </c>
      <c r="F1367" s="3">
        <v>0</v>
      </c>
      <c r="G1367" s="3">
        <v>2</v>
      </c>
      <c r="H1367" s="1">
        <v>44075</v>
      </c>
      <c r="I1367" s="1">
        <v>44287</v>
      </c>
      <c r="J1367">
        <v>7</v>
      </c>
      <c r="K1367">
        <v>2</v>
      </c>
      <c r="L1367" s="1">
        <v>44228</v>
      </c>
      <c r="M1367" s="3">
        <f>IF(Sales[[#This Row],[Sales Amount]] = 0, 0,N1367 / F1367)</f>
        <v>0</v>
      </c>
      <c r="N1367" s="3">
        <v>0</v>
      </c>
      <c r="O1367" s="3" t="str" cm="1">
        <f t="array" ref="O1367" xml:space="preserve"> _xlfn.SWITCH(Sales[[#This Row],[Subscription Type]],"Basic", "10",,"Premium","10","Business","25","Enterprise","27")</f>
        <v>10</v>
      </c>
      <c r="P1367" s="3">
        <f xml:space="preserve"> IF(Sales[[#This Row],[Number of Users]]-Sales[[#This Row],[Licenses Bought]] &gt; 0,Sales[[#This Row],[Number of Users]]-Sales[[#This Row],[Licenses Bought]],0)</f>
        <v>2</v>
      </c>
      <c r="Q1367" s="3">
        <f>IF(Sales[[#This Row],[Sales Month]]=MAX(Sales[Sales Month]),Sales[[#This Row],[Upsell $ Per Non-Paying User]]*Sales[[#This Row],[Non-Paying Users]],0)</f>
        <v>0</v>
      </c>
      <c r="R1367" s="3" t="str" cm="1">
        <f t="array" ref="R1367" xml:space="preserve"> _xlfn.IFS(Sales[[#This Row],[Current Upsell $]]=0," ",Sales[[#This Row],[Current Upsell $]]&gt;=400,"high",Sales[[#This Row],[Current Upsell $]]&gt;=100,"medium",Sales[[#This Row],[Current Upsell $]]&lt;100,"low")</f>
        <v xml:space="preserve"> </v>
      </c>
      <c r="S1367" s="3" t="str">
        <f xml:space="preserve"> IF(Sales[[#This Row],[Current Upsell $]]&gt;0,_xlfn.CONCAT(Sales[[#This Row],[Subscription Type]],"  ",Sales[[#This Row],[Upsell Priority]],"  ",TEXT(Sales[[#This Row],[Current Upsell $]],"$#"))," ")</f>
        <v xml:space="preserve"> </v>
      </c>
      <c r="T1367" s="3"/>
      <c r="U1367" s="1"/>
    </row>
    <row r="1368" spans="1:21" x14ac:dyDescent="0.3">
      <c r="A1368">
        <v>100137</v>
      </c>
      <c r="B1368" t="s">
        <v>3</v>
      </c>
      <c r="F1368" s="3">
        <v>0</v>
      </c>
      <c r="G1368" s="3">
        <v>2</v>
      </c>
      <c r="H1368" s="1">
        <v>44075</v>
      </c>
      <c r="I1368" s="1">
        <v>44287</v>
      </c>
      <c r="J1368">
        <v>7</v>
      </c>
      <c r="K1368">
        <v>2</v>
      </c>
      <c r="L1368" s="1">
        <v>44256</v>
      </c>
      <c r="M1368" s="3">
        <f>IF(Sales[[#This Row],[Sales Amount]] = 0, 0,N1368 / F1368)</f>
        <v>0</v>
      </c>
      <c r="N1368" s="3">
        <v>0</v>
      </c>
      <c r="O1368" s="3" t="str" cm="1">
        <f t="array" ref="O1368" xml:space="preserve"> _xlfn.SWITCH(Sales[[#This Row],[Subscription Type]],"Basic", "10",,"Premium","10","Business","25","Enterprise","27")</f>
        <v>10</v>
      </c>
      <c r="P1368" s="3">
        <f xml:space="preserve"> IF(Sales[[#This Row],[Number of Users]]-Sales[[#This Row],[Licenses Bought]] &gt; 0,Sales[[#This Row],[Number of Users]]-Sales[[#This Row],[Licenses Bought]],0)</f>
        <v>2</v>
      </c>
      <c r="Q1368" s="3">
        <f>IF(Sales[[#This Row],[Sales Month]]=MAX(Sales[Sales Month]),Sales[[#This Row],[Upsell $ Per Non-Paying User]]*Sales[[#This Row],[Non-Paying Users]],0)</f>
        <v>0</v>
      </c>
      <c r="R1368" s="3" t="str" cm="1">
        <f t="array" ref="R1368" xml:space="preserve"> _xlfn.IFS(Sales[[#This Row],[Current Upsell $]]=0," ",Sales[[#This Row],[Current Upsell $]]&gt;=400,"high",Sales[[#This Row],[Current Upsell $]]&gt;=100,"medium",Sales[[#This Row],[Current Upsell $]]&lt;100,"low")</f>
        <v xml:space="preserve"> </v>
      </c>
      <c r="S1368" s="3" t="str">
        <f xml:space="preserve"> IF(Sales[[#This Row],[Current Upsell $]]&gt;0,_xlfn.CONCAT(Sales[[#This Row],[Subscription Type]],"  ",Sales[[#This Row],[Upsell Priority]],"  ",TEXT(Sales[[#This Row],[Current Upsell $]],"$#"))," ")</f>
        <v xml:space="preserve"> </v>
      </c>
      <c r="T1368" s="3"/>
      <c r="U1368" s="1"/>
    </row>
    <row r="1369" spans="1:21" x14ac:dyDescent="0.3">
      <c r="A1369">
        <v>100137</v>
      </c>
      <c r="B1369" t="s">
        <v>3</v>
      </c>
      <c r="F1369" s="3">
        <v>0</v>
      </c>
      <c r="G1369" s="3">
        <v>2</v>
      </c>
      <c r="H1369" s="1">
        <v>44075</v>
      </c>
      <c r="I1369" s="1">
        <v>44287</v>
      </c>
      <c r="J1369">
        <v>7</v>
      </c>
      <c r="K1369">
        <v>2</v>
      </c>
      <c r="L1369" s="1">
        <v>44287</v>
      </c>
      <c r="M1369" s="3">
        <f>IF(Sales[[#This Row],[Sales Amount]] = 0, 0,N1369 / F1369)</f>
        <v>0</v>
      </c>
      <c r="N1369" s="3">
        <v>0</v>
      </c>
      <c r="O1369" s="3" t="str" cm="1">
        <f t="array" ref="O1369" xml:space="preserve"> _xlfn.SWITCH(Sales[[#This Row],[Subscription Type]],"Basic", "10",,"Premium","10","Business","25","Enterprise","27")</f>
        <v>10</v>
      </c>
      <c r="P1369" s="3">
        <f xml:space="preserve"> IF(Sales[[#This Row],[Number of Users]]-Sales[[#This Row],[Licenses Bought]] &gt; 0,Sales[[#This Row],[Number of Users]]-Sales[[#This Row],[Licenses Bought]],0)</f>
        <v>2</v>
      </c>
      <c r="Q1369" s="3">
        <f>IF(Sales[[#This Row],[Sales Month]]=MAX(Sales[Sales Month]),Sales[[#This Row],[Upsell $ Per Non-Paying User]]*Sales[[#This Row],[Non-Paying Users]],0)</f>
        <v>0</v>
      </c>
      <c r="R1369" s="3" t="str" cm="1">
        <f t="array" ref="R1369" xml:space="preserve"> _xlfn.IFS(Sales[[#This Row],[Current Upsell $]]=0," ",Sales[[#This Row],[Current Upsell $]]&gt;=400,"high",Sales[[#This Row],[Current Upsell $]]&gt;=100,"medium",Sales[[#This Row],[Current Upsell $]]&lt;100,"low")</f>
        <v xml:space="preserve"> </v>
      </c>
      <c r="S1369" s="3" t="str">
        <f xml:space="preserve"> IF(Sales[[#This Row],[Current Upsell $]]&gt;0,_xlfn.CONCAT(Sales[[#This Row],[Subscription Type]],"  ",Sales[[#This Row],[Upsell Priority]],"  ",TEXT(Sales[[#This Row],[Current Upsell $]],"$#"))," ")</f>
        <v xml:space="preserve"> </v>
      </c>
      <c r="T1369" s="3"/>
      <c r="U1369" s="1"/>
    </row>
    <row r="1370" spans="1:21" x14ac:dyDescent="0.3">
      <c r="A1370">
        <v>100138</v>
      </c>
      <c r="B1370" t="s">
        <v>3</v>
      </c>
      <c r="F1370" s="3">
        <v>0</v>
      </c>
      <c r="G1370" s="3">
        <v>2</v>
      </c>
      <c r="H1370" s="1">
        <v>44075</v>
      </c>
      <c r="I1370" s="1">
        <v>44378</v>
      </c>
      <c r="J1370">
        <v>10</v>
      </c>
      <c r="K1370">
        <v>0</v>
      </c>
      <c r="L1370" s="1">
        <v>44075</v>
      </c>
      <c r="M1370" s="3">
        <f>IF(Sales[[#This Row],[Sales Amount]] = 0, 0,N1370 / F1370)</f>
        <v>0</v>
      </c>
      <c r="N1370" s="3">
        <v>0</v>
      </c>
      <c r="O1370" s="3" t="str" cm="1">
        <f t="array" ref="O1370" xml:space="preserve"> _xlfn.SWITCH(Sales[[#This Row],[Subscription Type]],"Basic", "10",,"Premium","10","Business","25","Enterprise","27")</f>
        <v>10</v>
      </c>
      <c r="P1370" s="3">
        <f xml:space="preserve"> IF(Sales[[#This Row],[Number of Users]]-Sales[[#This Row],[Licenses Bought]] &gt; 0,Sales[[#This Row],[Number of Users]]-Sales[[#This Row],[Licenses Bought]],0)</f>
        <v>2</v>
      </c>
      <c r="Q1370" s="3">
        <f>IF(Sales[[#This Row],[Sales Month]]=MAX(Sales[Sales Month]),Sales[[#This Row],[Upsell $ Per Non-Paying User]]*Sales[[#This Row],[Non-Paying Users]],0)</f>
        <v>0</v>
      </c>
      <c r="R1370" s="3" t="str" cm="1">
        <f t="array" ref="R1370" xml:space="preserve"> _xlfn.IFS(Sales[[#This Row],[Current Upsell $]]=0," ",Sales[[#This Row],[Current Upsell $]]&gt;=400,"high",Sales[[#This Row],[Current Upsell $]]&gt;=100,"medium",Sales[[#This Row],[Current Upsell $]]&lt;100,"low")</f>
        <v xml:space="preserve"> </v>
      </c>
      <c r="S1370" s="3" t="str">
        <f xml:space="preserve"> IF(Sales[[#This Row],[Current Upsell $]]&gt;0,_xlfn.CONCAT(Sales[[#This Row],[Subscription Type]],"  ",Sales[[#This Row],[Upsell Priority]],"  ",TEXT(Sales[[#This Row],[Current Upsell $]],"$#"))," ")</f>
        <v xml:space="preserve"> </v>
      </c>
      <c r="T1370" s="3"/>
      <c r="U1370" s="1"/>
    </row>
    <row r="1371" spans="1:21" x14ac:dyDescent="0.3">
      <c r="A1371">
        <v>100138</v>
      </c>
      <c r="B1371" t="s">
        <v>0</v>
      </c>
      <c r="F1371" s="3">
        <v>1</v>
      </c>
      <c r="G1371" s="3">
        <v>2</v>
      </c>
      <c r="H1371" s="1">
        <v>44075</v>
      </c>
      <c r="I1371" s="1">
        <v>44378</v>
      </c>
      <c r="J1371">
        <v>10</v>
      </c>
      <c r="K1371">
        <v>0</v>
      </c>
      <c r="L1371" s="1">
        <v>44105</v>
      </c>
      <c r="M1371" s="3">
        <f>IF(Sales[[#This Row],[Sales Amount]] = 0, 0,N1371 / F1371)</f>
        <v>10</v>
      </c>
      <c r="N1371" s="3">
        <v>10</v>
      </c>
      <c r="O1371" s="3" t="str" cm="1">
        <f t="array" ref="O1371" xml:space="preserve"> _xlfn.SWITCH(Sales[[#This Row],[Subscription Type]],"Basic", "10",,"Premium","10","Business","25","Enterprise","27")</f>
        <v>27</v>
      </c>
      <c r="P1371" s="3">
        <f xml:space="preserve"> IF(Sales[[#This Row],[Number of Users]]-Sales[[#This Row],[Licenses Bought]] &gt; 0,Sales[[#This Row],[Number of Users]]-Sales[[#This Row],[Licenses Bought]],0)</f>
        <v>1</v>
      </c>
      <c r="Q1371" s="3">
        <f>IF(Sales[[#This Row],[Sales Month]]=MAX(Sales[Sales Month]),Sales[[#This Row],[Upsell $ Per Non-Paying User]]*Sales[[#This Row],[Non-Paying Users]],0)</f>
        <v>0</v>
      </c>
      <c r="R1371" s="3" t="str" cm="1">
        <f t="array" ref="R1371" xml:space="preserve"> _xlfn.IFS(Sales[[#This Row],[Current Upsell $]]=0," ",Sales[[#This Row],[Current Upsell $]]&gt;=400,"high",Sales[[#This Row],[Current Upsell $]]&gt;=100,"medium",Sales[[#This Row],[Current Upsell $]]&lt;100,"low")</f>
        <v xml:space="preserve"> </v>
      </c>
      <c r="S1371" s="3" t="str">
        <f xml:space="preserve"> IF(Sales[[#This Row],[Current Upsell $]]&gt;0,_xlfn.CONCAT(Sales[[#This Row],[Subscription Type]],"  ",Sales[[#This Row],[Upsell Priority]],"  ",TEXT(Sales[[#This Row],[Current Upsell $]],"$#"))," ")</f>
        <v xml:space="preserve"> </v>
      </c>
      <c r="T1371" s="3"/>
      <c r="U1371" s="1"/>
    </row>
    <row r="1372" spans="1:21" x14ac:dyDescent="0.3">
      <c r="A1372">
        <v>100138</v>
      </c>
      <c r="B1372" t="s">
        <v>0</v>
      </c>
      <c r="F1372" s="3">
        <v>1</v>
      </c>
      <c r="G1372" s="3">
        <v>2</v>
      </c>
      <c r="H1372" s="1">
        <v>44075</v>
      </c>
      <c r="I1372" s="1">
        <v>44378</v>
      </c>
      <c r="J1372">
        <v>10</v>
      </c>
      <c r="K1372">
        <v>0</v>
      </c>
      <c r="L1372" s="1">
        <v>44136</v>
      </c>
      <c r="M1372" s="3">
        <f>IF(Sales[[#This Row],[Sales Amount]] = 0, 0,N1372 / F1372)</f>
        <v>10</v>
      </c>
      <c r="N1372" s="3">
        <v>10</v>
      </c>
      <c r="O1372" s="3" t="str" cm="1">
        <f t="array" ref="O1372" xml:space="preserve"> _xlfn.SWITCH(Sales[[#This Row],[Subscription Type]],"Basic", "10",,"Premium","10","Business","25","Enterprise","27")</f>
        <v>27</v>
      </c>
      <c r="P1372" s="3">
        <f xml:space="preserve"> IF(Sales[[#This Row],[Number of Users]]-Sales[[#This Row],[Licenses Bought]] &gt; 0,Sales[[#This Row],[Number of Users]]-Sales[[#This Row],[Licenses Bought]],0)</f>
        <v>1</v>
      </c>
      <c r="Q1372" s="3">
        <f>IF(Sales[[#This Row],[Sales Month]]=MAX(Sales[Sales Month]),Sales[[#This Row],[Upsell $ Per Non-Paying User]]*Sales[[#This Row],[Non-Paying Users]],0)</f>
        <v>0</v>
      </c>
      <c r="R1372" s="3" t="str" cm="1">
        <f t="array" ref="R1372" xml:space="preserve"> _xlfn.IFS(Sales[[#This Row],[Current Upsell $]]=0," ",Sales[[#This Row],[Current Upsell $]]&gt;=400,"high",Sales[[#This Row],[Current Upsell $]]&gt;=100,"medium",Sales[[#This Row],[Current Upsell $]]&lt;100,"low")</f>
        <v xml:space="preserve"> </v>
      </c>
      <c r="S1372" s="3" t="str">
        <f xml:space="preserve"> IF(Sales[[#This Row],[Current Upsell $]]&gt;0,_xlfn.CONCAT(Sales[[#This Row],[Subscription Type]],"  ",Sales[[#This Row],[Upsell Priority]],"  ",TEXT(Sales[[#This Row],[Current Upsell $]],"$#"))," ")</f>
        <v xml:space="preserve"> </v>
      </c>
      <c r="T1372" s="3"/>
      <c r="U1372" s="1"/>
    </row>
    <row r="1373" spans="1:21" x14ac:dyDescent="0.3">
      <c r="A1373">
        <v>100138</v>
      </c>
      <c r="B1373" t="s">
        <v>0</v>
      </c>
      <c r="F1373" s="3">
        <v>1</v>
      </c>
      <c r="G1373" s="3">
        <v>2</v>
      </c>
      <c r="H1373" s="1">
        <v>44075</v>
      </c>
      <c r="I1373" s="1">
        <v>44378</v>
      </c>
      <c r="J1373">
        <v>10</v>
      </c>
      <c r="K1373">
        <v>0</v>
      </c>
      <c r="L1373" s="1">
        <v>44166</v>
      </c>
      <c r="M1373" s="3">
        <f>IF(Sales[[#This Row],[Sales Amount]] = 0, 0,N1373 / F1373)</f>
        <v>10</v>
      </c>
      <c r="N1373" s="3">
        <v>10</v>
      </c>
      <c r="O1373" s="3" t="str" cm="1">
        <f t="array" ref="O1373" xml:space="preserve"> _xlfn.SWITCH(Sales[[#This Row],[Subscription Type]],"Basic", "10",,"Premium","10","Business","25","Enterprise","27")</f>
        <v>27</v>
      </c>
      <c r="P1373" s="3">
        <f xml:space="preserve"> IF(Sales[[#This Row],[Number of Users]]-Sales[[#This Row],[Licenses Bought]] &gt; 0,Sales[[#This Row],[Number of Users]]-Sales[[#This Row],[Licenses Bought]],0)</f>
        <v>1</v>
      </c>
      <c r="Q1373" s="3">
        <f>IF(Sales[[#This Row],[Sales Month]]=MAX(Sales[Sales Month]),Sales[[#This Row],[Upsell $ Per Non-Paying User]]*Sales[[#This Row],[Non-Paying Users]],0)</f>
        <v>0</v>
      </c>
      <c r="R1373" s="3" t="str" cm="1">
        <f t="array" ref="R1373" xml:space="preserve"> _xlfn.IFS(Sales[[#This Row],[Current Upsell $]]=0," ",Sales[[#This Row],[Current Upsell $]]&gt;=400,"high",Sales[[#This Row],[Current Upsell $]]&gt;=100,"medium",Sales[[#This Row],[Current Upsell $]]&lt;100,"low")</f>
        <v xml:space="preserve"> </v>
      </c>
      <c r="S1373" s="3" t="str">
        <f xml:space="preserve"> IF(Sales[[#This Row],[Current Upsell $]]&gt;0,_xlfn.CONCAT(Sales[[#This Row],[Subscription Type]],"  ",Sales[[#This Row],[Upsell Priority]],"  ",TEXT(Sales[[#This Row],[Current Upsell $]],"$#"))," ")</f>
        <v xml:space="preserve"> </v>
      </c>
      <c r="T1373" s="3"/>
      <c r="U1373" s="1"/>
    </row>
    <row r="1374" spans="1:21" x14ac:dyDescent="0.3">
      <c r="A1374">
        <v>100138</v>
      </c>
      <c r="B1374" t="s">
        <v>0</v>
      </c>
      <c r="F1374" s="3">
        <v>1</v>
      </c>
      <c r="G1374" s="3">
        <v>2</v>
      </c>
      <c r="H1374" s="1">
        <v>44075</v>
      </c>
      <c r="I1374" s="1">
        <v>44378</v>
      </c>
      <c r="J1374">
        <v>10</v>
      </c>
      <c r="K1374">
        <v>0</v>
      </c>
      <c r="L1374" s="1">
        <v>44197</v>
      </c>
      <c r="M1374" s="3">
        <f>IF(Sales[[#This Row],[Sales Amount]] = 0, 0,N1374 / F1374)</f>
        <v>10</v>
      </c>
      <c r="N1374" s="3">
        <v>10</v>
      </c>
      <c r="O1374" s="3" t="str" cm="1">
        <f t="array" ref="O1374" xml:space="preserve"> _xlfn.SWITCH(Sales[[#This Row],[Subscription Type]],"Basic", "10",,"Premium","10","Business","25","Enterprise","27")</f>
        <v>27</v>
      </c>
      <c r="P1374" s="3">
        <f xml:space="preserve"> IF(Sales[[#This Row],[Number of Users]]-Sales[[#This Row],[Licenses Bought]] &gt; 0,Sales[[#This Row],[Number of Users]]-Sales[[#This Row],[Licenses Bought]],0)</f>
        <v>1</v>
      </c>
      <c r="Q1374" s="3">
        <f>IF(Sales[[#This Row],[Sales Month]]=MAX(Sales[Sales Month]),Sales[[#This Row],[Upsell $ Per Non-Paying User]]*Sales[[#This Row],[Non-Paying Users]],0)</f>
        <v>0</v>
      </c>
      <c r="R1374" s="3" t="str" cm="1">
        <f t="array" ref="R1374" xml:space="preserve"> _xlfn.IFS(Sales[[#This Row],[Current Upsell $]]=0," ",Sales[[#This Row],[Current Upsell $]]&gt;=400,"high",Sales[[#This Row],[Current Upsell $]]&gt;=100,"medium",Sales[[#This Row],[Current Upsell $]]&lt;100,"low")</f>
        <v xml:space="preserve"> </v>
      </c>
      <c r="S1374" s="3" t="str">
        <f xml:space="preserve"> IF(Sales[[#This Row],[Current Upsell $]]&gt;0,_xlfn.CONCAT(Sales[[#This Row],[Subscription Type]],"  ",Sales[[#This Row],[Upsell Priority]],"  ",TEXT(Sales[[#This Row],[Current Upsell $]],"$#"))," ")</f>
        <v xml:space="preserve"> </v>
      </c>
      <c r="T1374" s="3"/>
      <c r="U1374" s="1"/>
    </row>
    <row r="1375" spans="1:21" x14ac:dyDescent="0.3">
      <c r="A1375">
        <v>100138</v>
      </c>
      <c r="B1375" t="s">
        <v>0</v>
      </c>
      <c r="F1375" s="3">
        <v>1</v>
      </c>
      <c r="G1375" s="3">
        <v>2</v>
      </c>
      <c r="H1375" s="1">
        <v>44075</v>
      </c>
      <c r="I1375" s="1">
        <v>44378</v>
      </c>
      <c r="J1375">
        <v>10</v>
      </c>
      <c r="K1375">
        <v>0</v>
      </c>
      <c r="L1375" s="1">
        <v>44228</v>
      </c>
      <c r="M1375" s="3">
        <f>IF(Sales[[#This Row],[Sales Amount]] = 0, 0,N1375 / F1375)</f>
        <v>10</v>
      </c>
      <c r="N1375" s="3">
        <v>10</v>
      </c>
      <c r="O1375" s="3" t="str" cm="1">
        <f t="array" ref="O1375" xml:space="preserve"> _xlfn.SWITCH(Sales[[#This Row],[Subscription Type]],"Basic", "10",,"Premium","10","Business","25","Enterprise","27")</f>
        <v>27</v>
      </c>
      <c r="P1375" s="3">
        <f xml:space="preserve"> IF(Sales[[#This Row],[Number of Users]]-Sales[[#This Row],[Licenses Bought]] &gt; 0,Sales[[#This Row],[Number of Users]]-Sales[[#This Row],[Licenses Bought]],0)</f>
        <v>1</v>
      </c>
      <c r="Q1375" s="3">
        <f>IF(Sales[[#This Row],[Sales Month]]=MAX(Sales[Sales Month]),Sales[[#This Row],[Upsell $ Per Non-Paying User]]*Sales[[#This Row],[Non-Paying Users]],0)</f>
        <v>0</v>
      </c>
      <c r="R1375" s="3" t="str" cm="1">
        <f t="array" ref="R1375" xml:space="preserve"> _xlfn.IFS(Sales[[#This Row],[Current Upsell $]]=0," ",Sales[[#This Row],[Current Upsell $]]&gt;=400,"high",Sales[[#This Row],[Current Upsell $]]&gt;=100,"medium",Sales[[#This Row],[Current Upsell $]]&lt;100,"low")</f>
        <v xml:space="preserve"> </v>
      </c>
      <c r="S1375" s="3" t="str">
        <f xml:space="preserve"> IF(Sales[[#This Row],[Current Upsell $]]&gt;0,_xlfn.CONCAT(Sales[[#This Row],[Subscription Type]],"  ",Sales[[#This Row],[Upsell Priority]],"  ",TEXT(Sales[[#This Row],[Current Upsell $]],"$#"))," ")</f>
        <v xml:space="preserve"> </v>
      </c>
      <c r="T1375" s="3"/>
      <c r="U1375" s="1"/>
    </row>
    <row r="1376" spans="1:21" x14ac:dyDescent="0.3">
      <c r="A1376">
        <v>100138</v>
      </c>
      <c r="B1376" t="s">
        <v>0</v>
      </c>
      <c r="F1376" s="3">
        <v>1</v>
      </c>
      <c r="G1376" s="3">
        <v>2</v>
      </c>
      <c r="H1376" s="1">
        <v>44075</v>
      </c>
      <c r="I1376" s="1">
        <v>44378</v>
      </c>
      <c r="J1376">
        <v>10</v>
      </c>
      <c r="K1376">
        <v>0</v>
      </c>
      <c r="L1376" s="1">
        <v>44256</v>
      </c>
      <c r="M1376" s="3">
        <f>IF(Sales[[#This Row],[Sales Amount]] = 0, 0,N1376 / F1376)</f>
        <v>10</v>
      </c>
      <c r="N1376" s="3">
        <v>10</v>
      </c>
      <c r="O1376" s="3" t="str" cm="1">
        <f t="array" ref="O1376" xml:space="preserve"> _xlfn.SWITCH(Sales[[#This Row],[Subscription Type]],"Basic", "10",,"Premium","10","Business","25","Enterprise","27")</f>
        <v>27</v>
      </c>
      <c r="P1376" s="3">
        <f xml:space="preserve"> IF(Sales[[#This Row],[Number of Users]]-Sales[[#This Row],[Licenses Bought]] &gt; 0,Sales[[#This Row],[Number of Users]]-Sales[[#This Row],[Licenses Bought]],0)</f>
        <v>1</v>
      </c>
      <c r="Q1376" s="3">
        <f>IF(Sales[[#This Row],[Sales Month]]=MAX(Sales[Sales Month]),Sales[[#This Row],[Upsell $ Per Non-Paying User]]*Sales[[#This Row],[Non-Paying Users]],0)</f>
        <v>0</v>
      </c>
      <c r="R1376" s="3" t="str" cm="1">
        <f t="array" ref="R1376" xml:space="preserve"> _xlfn.IFS(Sales[[#This Row],[Current Upsell $]]=0," ",Sales[[#This Row],[Current Upsell $]]&gt;=400,"high",Sales[[#This Row],[Current Upsell $]]&gt;=100,"medium",Sales[[#This Row],[Current Upsell $]]&lt;100,"low")</f>
        <v xml:space="preserve"> </v>
      </c>
      <c r="S1376" s="3" t="str">
        <f xml:space="preserve"> IF(Sales[[#This Row],[Current Upsell $]]&gt;0,_xlfn.CONCAT(Sales[[#This Row],[Subscription Type]],"  ",Sales[[#This Row],[Upsell Priority]],"  ",TEXT(Sales[[#This Row],[Current Upsell $]],"$#"))," ")</f>
        <v xml:space="preserve"> </v>
      </c>
      <c r="T1376" s="3"/>
      <c r="U1376" s="1"/>
    </row>
    <row r="1377" spans="1:21" x14ac:dyDescent="0.3">
      <c r="A1377">
        <v>100138</v>
      </c>
      <c r="B1377" t="s">
        <v>0</v>
      </c>
      <c r="F1377" s="3">
        <v>1</v>
      </c>
      <c r="G1377" s="3">
        <v>2</v>
      </c>
      <c r="H1377" s="1">
        <v>44075</v>
      </c>
      <c r="I1377" s="1">
        <v>44378</v>
      </c>
      <c r="J1377">
        <v>10</v>
      </c>
      <c r="K1377">
        <v>0</v>
      </c>
      <c r="L1377" s="1">
        <v>44287</v>
      </c>
      <c r="M1377" s="3">
        <f>IF(Sales[[#This Row],[Sales Amount]] = 0, 0,N1377 / F1377)</f>
        <v>10</v>
      </c>
      <c r="N1377" s="3">
        <v>10</v>
      </c>
      <c r="O1377" s="3" t="str" cm="1">
        <f t="array" ref="O1377" xml:space="preserve"> _xlfn.SWITCH(Sales[[#This Row],[Subscription Type]],"Basic", "10",,"Premium","10","Business","25","Enterprise","27")</f>
        <v>27</v>
      </c>
      <c r="P1377" s="3">
        <f xml:space="preserve"> IF(Sales[[#This Row],[Number of Users]]-Sales[[#This Row],[Licenses Bought]] &gt; 0,Sales[[#This Row],[Number of Users]]-Sales[[#This Row],[Licenses Bought]],0)</f>
        <v>1</v>
      </c>
      <c r="Q1377" s="3">
        <f>IF(Sales[[#This Row],[Sales Month]]=MAX(Sales[Sales Month]),Sales[[#This Row],[Upsell $ Per Non-Paying User]]*Sales[[#This Row],[Non-Paying Users]],0)</f>
        <v>0</v>
      </c>
      <c r="R1377" s="3" t="str" cm="1">
        <f t="array" ref="R1377" xml:space="preserve"> _xlfn.IFS(Sales[[#This Row],[Current Upsell $]]=0," ",Sales[[#This Row],[Current Upsell $]]&gt;=400,"high",Sales[[#This Row],[Current Upsell $]]&gt;=100,"medium",Sales[[#This Row],[Current Upsell $]]&lt;100,"low")</f>
        <v xml:space="preserve"> </v>
      </c>
      <c r="S1377" s="3" t="str">
        <f xml:space="preserve"> IF(Sales[[#This Row],[Current Upsell $]]&gt;0,_xlfn.CONCAT(Sales[[#This Row],[Subscription Type]],"  ",Sales[[#This Row],[Upsell Priority]],"  ",TEXT(Sales[[#This Row],[Current Upsell $]],"$#"))," ")</f>
        <v xml:space="preserve"> </v>
      </c>
      <c r="T1377" s="3"/>
      <c r="U1377" s="1"/>
    </row>
    <row r="1378" spans="1:21" x14ac:dyDescent="0.3">
      <c r="A1378">
        <v>100138</v>
      </c>
      <c r="B1378" t="s">
        <v>0</v>
      </c>
      <c r="F1378" s="3">
        <v>1</v>
      </c>
      <c r="G1378" s="3">
        <v>2</v>
      </c>
      <c r="H1378" s="1">
        <v>44075</v>
      </c>
      <c r="I1378" s="1">
        <v>44378</v>
      </c>
      <c r="J1378">
        <v>10</v>
      </c>
      <c r="K1378">
        <v>0</v>
      </c>
      <c r="L1378" s="1">
        <v>44317</v>
      </c>
      <c r="M1378" s="3">
        <f>IF(Sales[[#This Row],[Sales Amount]] = 0, 0,N1378 / F1378)</f>
        <v>10</v>
      </c>
      <c r="N1378" s="3">
        <v>10</v>
      </c>
      <c r="O1378" s="3" t="str" cm="1">
        <f t="array" ref="O1378" xml:space="preserve"> _xlfn.SWITCH(Sales[[#This Row],[Subscription Type]],"Basic", "10",,"Premium","10","Business","25","Enterprise","27")</f>
        <v>27</v>
      </c>
      <c r="P1378" s="3">
        <f xml:space="preserve"> IF(Sales[[#This Row],[Number of Users]]-Sales[[#This Row],[Licenses Bought]] &gt; 0,Sales[[#This Row],[Number of Users]]-Sales[[#This Row],[Licenses Bought]],0)</f>
        <v>1</v>
      </c>
      <c r="Q1378" s="3">
        <f>IF(Sales[[#This Row],[Sales Month]]=MAX(Sales[Sales Month]),Sales[[#This Row],[Upsell $ Per Non-Paying User]]*Sales[[#This Row],[Non-Paying Users]],0)</f>
        <v>0</v>
      </c>
      <c r="R1378" s="3" t="str" cm="1">
        <f t="array" ref="R1378" xml:space="preserve"> _xlfn.IFS(Sales[[#This Row],[Current Upsell $]]=0," ",Sales[[#This Row],[Current Upsell $]]&gt;=400,"high",Sales[[#This Row],[Current Upsell $]]&gt;=100,"medium",Sales[[#This Row],[Current Upsell $]]&lt;100,"low")</f>
        <v xml:space="preserve"> </v>
      </c>
      <c r="S1378" s="3" t="str">
        <f xml:space="preserve"> IF(Sales[[#This Row],[Current Upsell $]]&gt;0,_xlfn.CONCAT(Sales[[#This Row],[Subscription Type]],"  ",Sales[[#This Row],[Upsell Priority]],"  ",TEXT(Sales[[#This Row],[Current Upsell $]],"$#"))," ")</f>
        <v xml:space="preserve"> </v>
      </c>
      <c r="T1378" s="3"/>
      <c r="U1378" s="1"/>
    </row>
    <row r="1379" spans="1:21" x14ac:dyDescent="0.3">
      <c r="A1379">
        <v>100138</v>
      </c>
      <c r="B1379" t="s">
        <v>0</v>
      </c>
      <c r="F1379" s="3">
        <v>1</v>
      </c>
      <c r="G1379" s="3">
        <v>2</v>
      </c>
      <c r="H1379" s="1">
        <v>44075</v>
      </c>
      <c r="I1379" s="1">
        <v>44378</v>
      </c>
      <c r="J1379">
        <v>10</v>
      </c>
      <c r="K1379">
        <v>0</v>
      </c>
      <c r="L1379" s="1">
        <v>44348</v>
      </c>
      <c r="M1379" s="3">
        <f>IF(Sales[[#This Row],[Sales Amount]] = 0, 0,N1379 / F1379)</f>
        <v>10</v>
      </c>
      <c r="N1379" s="3">
        <v>10</v>
      </c>
      <c r="O1379" s="3" t="str" cm="1">
        <f t="array" ref="O1379" xml:space="preserve"> _xlfn.SWITCH(Sales[[#This Row],[Subscription Type]],"Basic", "10",,"Premium","10","Business","25","Enterprise","27")</f>
        <v>27</v>
      </c>
      <c r="P1379" s="3">
        <f xml:space="preserve"> IF(Sales[[#This Row],[Number of Users]]-Sales[[#This Row],[Licenses Bought]] &gt; 0,Sales[[#This Row],[Number of Users]]-Sales[[#This Row],[Licenses Bought]],0)</f>
        <v>1</v>
      </c>
      <c r="Q1379" s="3">
        <f>IF(Sales[[#This Row],[Sales Month]]=MAX(Sales[Sales Month]),Sales[[#This Row],[Upsell $ Per Non-Paying User]]*Sales[[#This Row],[Non-Paying Users]],0)</f>
        <v>27</v>
      </c>
      <c r="R1379" s="3" t="str" cm="1">
        <f t="array" ref="R1379" xml:space="preserve"> _xlfn.IFS(Sales[[#This Row],[Current Upsell $]]=0," ",Sales[[#This Row],[Current Upsell $]]&gt;=400,"high",Sales[[#This Row],[Current Upsell $]]&gt;=100,"medium",Sales[[#This Row],[Current Upsell $]]&lt;100,"low")</f>
        <v>low</v>
      </c>
      <c r="S1379" s="3" t="str">
        <f xml:space="preserve"> IF(Sales[[#This Row],[Current Upsell $]]&gt;0,_xlfn.CONCAT(Sales[[#This Row],[Subscription Type]],"  ",Sales[[#This Row],[Upsell Priority]],"  ",TEXT(Sales[[#This Row],[Current Upsell $]],"$#"))," ")</f>
        <v>Premium  low  $27</v>
      </c>
      <c r="T1379" s="3"/>
      <c r="U1379" s="1"/>
    </row>
    <row r="1380" spans="1:21" x14ac:dyDescent="0.3">
      <c r="A1380">
        <v>100139</v>
      </c>
      <c r="B1380" t="s">
        <v>3</v>
      </c>
      <c r="F1380" s="3">
        <v>0</v>
      </c>
      <c r="G1380" s="3">
        <v>2</v>
      </c>
      <c r="H1380" s="1">
        <v>44075</v>
      </c>
      <c r="I1380" s="1">
        <v>44197</v>
      </c>
      <c r="J1380">
        <v>4</v>
      </c>
      <c r="K1380">
        <v>5</v>
      </c>
      <c r="L1380" s="1">
        <v>44075</v>
      </c>
      <c r="M1380" s="3">
        <f>IF(Sales[[#This Row],[Sales Amount]] = 0, 0,N1380 / F1380)</f>
        <v>0</v>
      </c>
      <c r="N1380" s="3">
        <v>0</v>
      </c>
      <c r="O1380" s="3" t="str" cm="1">
        <f t="array" ref="O1380" xml:space="preserve"> _xlfn.SWITCH(Sales[[#This Row],[Subscription Type]],"Basic", "10",,"Premium","10","Business","25","Enterprise","27")</f>
        <v>10</v>
      </c>
      <c r="P1380" s="3">
        <f xml:space="preserve"> IF(Sales[[#This Row],[Number of Users]]-Sales[[#This Row],[Licenses Bought]] &gt; 0,Sales[[#This Row],[Number of Users]]-Sales[[#This Row],[Licenses Bought]],0)</f>
        <v>2</v>
      </c>
      <c r="Q1380" s="3">
        <f>IF(Sales[[#This Row],[Sales Month]]=MAX(Sales[Sales Month]),Sales[[#This Row],[Upsell $ Per Non-Paying User]]*Sales[[#This Row],[Non-Paying Users]],0)</f>
        <v>0</v>
      </c>
      <c r="R1380" s="3" t="str" cm="1">
        <f t="array" ref="R1380" xml:space="preserve"> _xlfn.IFS(Sales[[#This Row],[Current Upsell $]]=0," ",Sales[[#This Row],[Current Upsell $]]&gt;=400,"high",Sales[[#This Row],[Current Upsell $]]&gt;=100,"medium",Sales[[#This Row],[Current Upsell $]]&lt;100,"low")</f>
        <v xml:space="preserve"> </v>
      </c>
      <c r="S1380" s="3" t="str">
        <f xml:space="preserve"> IF(Sales[[#This Row],[Current Upsell $]]&gt;0,_xlfn.CONCAT(Sales[[#This Row],[Subscription Type]],"  ",Sales[[#This Row],[Upsell Priority]],"  ",TEXT(Sales[[#This Row],[Current Upsell $]],"$#"))," ")</f>
        <v xml:space="preserve"> </v>
      </c>
      <c r="T1380" s="3"/>
      <c r="U1380" s="1"/>
    </row>
    <row r="1381" spans="1:21" x14ac:dyDescent="0.3">
      <c r="A1381">
        <v>100139</v>
      </c>
      <c r="B1381" t="s">
        <v>3</v>
      </c>
      <c r="F1381" s="3">
        <v>0</v>
      </c>
      <c r="G1381" s="3">
        <v>2</v>
      </c>
      <c r="H1381" s="1">
        <v>44075</v>
      </c>
      <c r="I1381" s="1">
        <v>44197</v>
      </c>
      <c r="J1381">
        <v>4</v>
      </c>
      <c r="K1381">
        <v>5</v>
      </c>
      <c r="L1381" s="1">
        <v>44105</v>
      </c>
      <c r="M1381" s="3">
        <f>IF(Sales[[#This Row],[Sales Amount]] = 0, 0,N1381 / F1381)</f>
        <v>0</v>
      </c>
      <c r="N1381" s="3">
        <v>0</v>
      </c>
      <c r="O1381" s="3" t="str" cm="1">
        <f t="array" ref="O1381" xml:space="preserve"> _xlfn.SWITCH(Sales[[#This Row],[Subscription Type]],"Basic", "10",,"Premium","10","Business","25","Enterprise","27")</f>
        <v>10</v>
      </c>
      <c r="P1381" s="3">
        <f xml:space="preserve"> IF(Sales[[#This Row],[Number of Users]]-Sales[[#This Row],[Licenses Bought]] &gt; 0,Sales[[#This Row],[Number of Users]]-Sales[[#This Row],[Licenses Bought]],0)</f>
        <v>2</v>
      </c>
      <c r="Q1381" s="3">
        <f>IF(Sales[[#This Row],[Sales Month]]=MAX(Sales[Sales Month]),Sales[[#This Row],[Upsell $ Per Non-Paying User]]*Sales[[#This Row],[Non-Paying Users]],0)</f>
        <v>0</v>
      </c>
      <c r="R1381" s="3" t="str" cm="1">
        <f t="array" ref="R1381" xml:space="preserve"> _xlfn.IFS(Sales[[#This Row],[Current Upsell $]]=0," ",Sales[[#This Row],[Current Upsell $]]&gt;=400,"high",Sales[[#This Row],[Current Upsell $]]&gt;=100,"medium",Sales[[#This Row],[Current Upsell $]]&lt;100,"low")</f>
        <v xml:space="preserve"> </v>
      </c>
      <c r="S1381" s="3" t="str">
        <f xml:space="preserve"> IF(Sales[[#This Row],[Current Upsell $]]&gt;0,_xlfn.CONCAT(Sales[[#This Row],[Subscription Type]],"  ",Sales[[#This Row],[Upsell Priority]],"  ",TEXT(Sales[[#This Row],[Current Upsell $]],"$#"))," ")</f>
        <v xml:space="preserve"> </v>
      </c>
      <c r="T1381" s="3"/>
      <c r="U1381" s="1"/>
    </row>
    <row r="1382" spans="1:21" x14ac:dyDescent="0.3">
      <c r="A1382">
        <v>100139</v>
      </c>
      <c r="B1382" t="s">
        <v>3</v>
      </c>
      <c r="F1382" s="3">
        <v>0</v>
      </c>
      <c r="G1382" s="3">
        <v>2</v>
      </c>
      <c r="H1382" s="1">
        <v>44075</v>
      </c>
      <c r="I1382" s="1">
        <v>44197</v>
      </c>
      <c r="J1382">
        <v>4</v>
      </c>
      <c r="K1382">
        <v>5</v>
      </c>
      <c r="L1382" s="1">
        <v>44136</v>
      </c>
      <c r="M1382" s="3">
        <f>IF(Sales[[#This Row],[Sales Amount]] = 0, 0,N1382 / F1382)</f>
        <v>0</v>
      </c>
      <c r="N1382" s="3">
        <v>0</v>
      </c>
      <c r="O1382" s="3" t="str" cm="1">
        <f t="array" ref="O1382" xml:space="preserve"> _xlfn.SWITCH(Sales[[#This Row],[Subscription Type]],"Basic", "10",,"Premium","10","Business","25","Enterprise","27")</f>
        <v>10</v>
      </c>
      <c r="P1382" s="3">
        <f xml:space="preserve"> IF(Sales[[#This Row],[Number of Users]]-Sales[[#This Row],[Licenses Bought]] &gt; 0,Sales[[#This Row],[Number of Users]]-Sales[[#This Row],[Licenses Bought]],0)</f>
        <v>2</v>
      </c>
      <c r="Q1382" s="3">
        <f>IF(Sales[[#This Row],[Sales Month]]=MAX(Sales[Sales Month]),Sales[[#This Row],[Upsell $ Per Non-Paying User]]*Sales[[#This Row],[Non-Paying Users]],0)</f>
        <v>0</v>
      </c>
      <c r="R1382" s="3" t="str" cm="1">
        <f t="array" ref="R1382" xml:space="preserve"> _xlfn.IFS(Sales[[#This Row],[Current Upsell $]]=0," ",Sales[[#This Row],[Current Upsell $]]&gt;=400,"high",Sales[[#This Row],[Current Upsell $]]&gt;=100,"medium",Sales[[#This Row],[Current Upsell $]]&lt;100,"low")</f>
        <v xml:space="preserve"> </v>
      </c>
      <c r="S1382" s="3" t="str">
        <f xml:space="preserve"> IF(Sales[[#This Row],[Current Upsell $]]&gt;0,_xlfn.CONCAT(Sales[[#This Row],[Subscription Type]],"  ",Sales[[#This Row],[Upsell Priority]],"  ",TEXT(Sales[[#This Row],[Current Upsell $]],"$#"))," ")</f>
        <v xml:space="preserve"> </v>
      </c>
      <c r="T1382" s="3"/>
      <c r="U1382" s="1"/>
    </row>
    <row r="1383" spans="1:21" x14ac:dyDescent="0.3">
      <c r="A1383">
        <v>100139</v>
      </c>
      <c r="B1383" t="s">
        <v>3</v>
      </c>
      <c r="F1383" s="3">
        <v>0</v>
      </c>
      <c r="G1383" s="3">
        <v>1</v>
      </c>
      <c r="H1383" s="1">
        <v>44075</v>
      </c>
      <c r="I1383" s="1">
        <v>44197</v>
      </c>
      <c r="J1383">
        <v>4</v>
      </c>
      <c r="K1383">
        <v>5</v>
      </c>
      <c r="L1383" s="1">
        <v>44166</v>
      </c>
      <c r="M1383" s="3">
        <f>IF(Sales[[#This Row],[Sales Amount]] = 0, 0,N1383 / F1383)</f>
        <v>0</v>
      </c>
      <c r="N1383" s="3">
        <v>0</v>
      </c>
      <c r="O1383" s="3" t="str" cm="1">
        <f t="array" ref="O1383" xml:space="preserve"> _xlfn.SWITCH(Sales[[#This Row],[Subscription Type]],"Basic", "10",,"Premium","10","Business","25","Enterprise","27")</f>
        <v>10</v>
      </c>
      <c r="P1383" s="3">
        <f xml:space="preserve"> IF(Sales[[#This Row],[Number of Users]]-Sales[[#This Row],[Licenses Bought]] &gt; 0,Sales[[#This Row],[Number of Users]]-Sales[[#This Row],[Licenses Bought]],0)</f>
        <v>1</v>
      </c>
      <c r="Q1383" s="3">
        <f>IF(Sales[[#This Row],[Sales Month]]=MAX(Sales[Sales Month]),Sales[[#This Row],[Upsell $ Per Non-Paying User]]*Sales[[#This Row],[Non-Paying Users]],0)</f>
        <v>0</v>
      </c>
      <c r="R1383" s="3" t="str" cm="1">
        <f t="array" ref="R1383" xml:space="preserve"> _xlfn.IFS(Sales[[#This Row],[Current Upsell $]]=0," ",Sales[[#This Row],[Current Upsell $]]&gt;=400,"high",Sales[[#This Row],[Current Upsell $]]&gt;=100,"medium",Sales[[#This Row],[Current Upsell $]]&lt;100,"low")</f>
        <v xml:space="preserve"> </v>
      </c>
      <c r="S1383" s="3" t="str">
        <f xml:space="preserve"> IF(Sales[[#This Row],[Current Upsell $]]&gt;0,_xlfn.CONCAT(Sales[[#This Row],[Subscription Type]],"  ",Sales[[#This Row],[Upsell Priority]],"  ",TEXT(Sales[[#This Row],[Current Upsell $]],"$#"))," ")</f>
        <v xml:space="preserve"> </v>
      </c>
      <c r="T1383" s="3"/>
      <c r="U1383" s="1"/>
    </row>
    <row r="1384" spans="1:21" x14ac:dyDescent="0.3">
      <c r="A1384">
        <v>100139</v>
      </c>
      <c r="B1384" t="s">
        <v>3</v>
      </c>
      <c r="F1384" s="3">
        <v>0</v>
      </c>
      <c r="G1384" s="3">
        <v>2</v>
      </c>
      <c r="H1384" s="1">
        <v>44075</v>
      </c>
      <c r="I1384" s="1">
        <v>44197</v>
      </c>
      <c r="J1384">
        <v>4</v>
      </c>
      <c r="K1384">
        <v>5</v>
      </c>
      <c r="L1384" s="1">
        <v>44197</v>
      </c>
      <c r="M1384" s="3">
        <f>IF(Sales[[#This Row],[Sales Amount]] = 0, 0,N1384 / F1384)</f>
        <v>0</v>
      </c>
      <c r="N1384" s="3">
        <v>0</v>
      </c>
      <c r="O1384" s="3" t="str" cm="1">
        <f t="array" ref="O1384" xml:space="preserve"> _xlfn.SWITCH(Sales[[#This Row],[Subscription Type]],"Basic", "10",,"Premium","10","Business","25","Enterprise","27")</f>
        <v>10</v>
      </c>
      <c r="P1384" s="3">
        <f xml:space="preserve"> IF(Sales[[#This Row],[Number of Users]]-Sales[[#This Row],[Licenses Bought]] &gt; 0,Sales[[#This Row],[Number of Users]]-Sales[[#This Row],[Licenses Bought]],0)</f>
        <v>2</v>
      </c>
      <c r="Q1384" s="3">
        <f>IF(Sales[[#This Row],[Sales Month]]=MAX(Sales[Sales Month]),Sales[[#This Row],[Upsell $ Per Non-Paying User]]*Sales[[#This Row],[Non-Paying Users]],0)</f>
        <v>0</v>
      </c>
      <c r="R1384" s="3" t="str" cm="1">
        <f t="array" ref="R1384" xml:space="preserve"> _xlfn.IFS(Sales[[#This Row],[Current Upsell $]]=0," ",Sales[[#This Row],[Current Upsell $]]&gt;=400,"high",Sales[[#This Row],[Current Upsell $]]&gt;=100,"medium",Sales[[#This Row],[Current Upsell $]]&lt;100,"low")</f>
        <v xml:space="preserve"> </v>
      </c>
      <c r="S1384" s="3" t="str">
        <f xml:space="preserve"> IF(Sales[[#This Row],[Current Upsell $]]&gt;0,_xlfn.CONCAT(Sales[[#This Row],[Subscription Type]],"  ",Sales[[#This Row],[Upsell Priority]],"  ",TEXT(Sales[[#This Row],[Current Upsell $]],"$#"))," ")</f>
        <v xml:space="preserve"> </v>
      </c>
      <c r="T1384" s="3"/>
      <c r="U1384" s="1"/>
    </row>
    <row r="1385" spans="1:21" x14ac:dyDescent="0.3">
      <c r="A1385">
        <v>100140</v>
      </c>
      <c r="B1385" t="s">
        <v>3</v>
      </c>
      <c r="F1385" s="3">
        <v>0</v>
      </c>
      <c r="G1385" s="3">
        <v>2</v>
      </c>
      <c r="H1385" s="1">
        <v>44075</v>
      </c>
      <c r="I1385" s="1">
        <v>44136</v>
      </c>
      <c r="J1385">
        <v>2</v>
      </c>
      <c r="K1385">
        <v>7</v>
      </c>
      <c r="L1385" s="1">
        <v>44075</v>
      </c>
      <c r="M1385" s="3">
        <f>IF(Sales[[#This Row],[Sales Amount]] = 0, 0,N1385 / F1385)</f>
        <v>0</v>
      </c>
      <c r="N1385" s="3">
        <v>0</v>
      </c>
      <c r="O1385" s="3" t="str" cm="1">
        <f t="array" ref="O1385" xml:space="preserve"> _xlfn.SWITCH(Sales[[#This Row],[Subscription Type]],"Basic", "10",,"Premium","10","Business","25","Enterprise","27")</f>
        <v>10</v>
      </c>
      <c r="P1385" s="3">
        <f xml:space="preserve"> IF(Sales[[#This Row],[Number of Users]]-Sales[[#This Row],[Licenses Bought]] &gt; 0,Sales[[#This Row],[Number of Users]]-Sales[[#This Row],[Licenses Bought]],0)</f>
        <v>2</v>
      </c>
      <c r="Q1385" s="3">
        <f>IF(Sales[[#This Row],[Sales Month]]=MAX(Sales[Sales Month]),Sales[[#This Row],[Upsell $ Per Non-Paying User]]*Sales[[#This Row],[Non-Paying Users]],0)</f>
        <v>0</v>
      </c>
      <c r="R1385" s="3" t="str" cm="1">
        <f t="array" ref="R1385" xml:space="preserve"> _xlfn.IFS(Sales[[#This Row],[Current Upsell $]]=0," ",Sales[[#This Row],[Current Upsell $]]&gt;=400,"high",Sales[[#This Row],[Current Upsell $]]&gt;=100,"medium",Sales[[#This Row],[Current Upsell $]]&lt;100,"low")</f>
        <v xml:space="preserve"> </v>
      </c>
      <c r="S1385" s="3" t="str">
        <f xml:space="preserve"> IF(Sales[[#This Row],[Current Upsell $]]&gt;0,_xlfn.CONCAT(Sales[[#This Row],[Subscription Type]],"  ",Sales[[#This Row],[Upsell Priority]],"  ",TEXT(Sales[[#This Row],[Current Upsell $]],"$#"))," ")</f>
        <v xml:space="preserve"> </v>
      </c>
      <c r="T1385" s="3"/>
      <c r="U1385" s="1"/>
    </row>
    <row r="1386" spans="1:21" x14ac:dyDescent="0.3">
      <c r="A1386">
        <v>100140</v>
      </c>
      <c r="B1386" t="s">
        <v>3</v>
      </c>
      <c r="F1386" s="3">
        <v>0</v>
      </c>
      <c r="G1386" s="3">
        <v>2</v>
      </c>
      <c r="H1386" s="1">
        <v>44075</v>
      </c>
      <c r="I1386" s="1">
        <v>44136</v>
      </c>
      <c r="J1386">
        <v>2</v>
      </c>
      <c r="K1386">
        <v>7</v>
      </c>
      <c r="L1386" s="1">
        <v>44105</v>
      </c>
      <c r="M1386" s="3">
        <f>IF(Sales[[#This Row],[Sales Amount]] = 0, 0,N1386 / F1386)</f>
        <v>0</v>
      </c>
      <c r="N1386" s="3">
        <v>0</v>
      </c>
      <c r="O1386" s="3" t="str" cm="1">
        <f t="array" ref="O1386" xml:space="preserve"> _xlfn.SWITCH(Sales[[#This Row],[Subscription Type]],"Basic", "10",,"Premium","10","Business","25","Enterprise","27")</f>
        <v>10</v>
      </c>
      <c r="P1386" s="3">
        <f xml:space="preserve"> IF(Sales[[#This Row],[Number of Users]]-Sales[[#This Row],[Licenses Bought]] &gt; 0,Sales[[#This Row],[Number of Users]]-Sales[[#This Row],[Licenses Bought]],0)</f>
        <v>2</v>
      </c>
      <c r="Q1386" s="3">
        <f>IF(Sales[[#This Row],[Sales Month]]=MAX(Sales[Sales Month]),Sales[[#This Row],[Upsell $ Per Non-Paying User]]*Sales[[#This Row],[Non-Paying Users]],0)</f>
        <v>0</v>
      </c>
      <c r="R1386" s="3" t="str" cm="1">
        <f t="array" ref="R1386" xml:space="preserve"> _xlfn.IFS(Sales[[#This Row],[Current Upsell $]]=0," ",Sales[[#This Row],[Current Upsell $]]&gt;=400,"high",Sales[[#This Row],[Current Upsell $]]&gt;=100,"medium",Sales[[#This Row],[Current Upsell $]]&lt;100,"low")</f>
        <v xml:space="preserve"> </v>
      </c>
      <c r="S1386" s="3" t="str">
        <f xml:space="preserve"> IF(Sales[[#This Row],[Current Upsell $]]&gt;0,_xlfn.CONCAT(Sales[[#This Row],[Subscription Type]],"  ",Sales[[#This Row],[Upsell Priority]],"  ",TEXT(Sales[[#This Row],[Current Upsell $]],"$#"))," ")</f>
        <v xml:space="preserve"> </v>
      </c>
      <c r="T1386" s="3"/>
      <c r="U1386" s="1"/>
    </row>
    <row r="1387" spans="1:21" x14ac:dyDescent="0.3">
      <c r="A1387">
        <v>100140</v>
      </c>
      <c r="B1387" t="s">
        <v>3</v>
      </c>
      <c r="F1387" s="3">
        <v>0</v>
      </c>
      <c r="G1387" s="3">
        <v>2</v>
      </c>
      <c r="H1387" s="1">
        <v>44075</v>
      </c>
      <c r="I1387" s="1">
        <v>44136</v>
      </c>
      <c r="J1387">
        <v>2</v>
      </c>
      <c r="K1387">
        <v>7</v>
      </c>
      <c r="L1387" s="1">
        <v>44136</v>
      </c>
      <c r="M1387" s="3">
        <f>IF(Sales[[#This Row],[Sales Amount]] = 0, 0,N1387 / F1387)</f>
        <v>0</v>
      </c>
      <c r="N1387" s="3">
        <v>0</v>
      </c>
      <c r="O1387" s="3" t="str" cm="1">
        <f t="array" ref="O1387" xml:space="preserve"> _xlfn.SWITCH(Sales[[#This Row],[Subscription Type]],"Basic", "10",,"Premium","10","Business","25","Enterprise","27")</f>
        <v>10</v>
      </c>
      <c r="P1387" s="3">
        <f xml:space="preserve"> IF(Sales[[#This Row],[Number of Users]]-Sales[[#This Row],[Licenses Bought]] &gt; 0,Sales[[#This Row],[Number of Users]]-Sales[[#This Row],[Licenses Bought]],0)</f>
        <v>2</v>
      </c>
      <c r="Q1387" s="3">
        <f>IF(Sales[[#This Row],[Sales Month]]=MAX(Sales[Sales Month]),Sales[[#This Row],[Upsell $ Per Non-Paying User]]*Sales[[#This Row],[Non-Paying Users]],0)</f>
        <v>0</v>
      </c>
      <c r="R1387" s="3" t="str" cm="1">
        <f t="array" ref="R1387" xml:space="preserve"> _xlfn.IFS(Sales[[#This Row],[Current Upsell $]]=0," ",Sales[[#This Row],[Current Upsell $]]&gt;=400,"high",Sales[[#This Row],[Current Upsell $]]&gt;=100,"medium",Sales[[#This Row],[Current Upsell $]]&lt;100,"low")</f>
        <v xml:space="preserve"> </v>
      </c>
      <c r="S1387" s="3" t="str">
        <f xml:space="preserve"> IF(Sales[[#This Row],[Current Upsell $]]&gt;0,_xlfn.CONCAT(Sales[[#This Row],[Subscription Type]],"  ",Sales[[#This Row],[Upsell Priority]],"  ",TEXT(Sales[[#This Row],[Current Upsell $]],"$#"))," ")</f>
        <v xml:space="preserve"> </v>
      </c>
      <c r="T1387" s="3"/>
      <c r="U1387" s="1"/>
    </row>
    <row r="1388" spans="1:21" x14ac:dyDescent="0.3">
      <c r="A1388">
        <v>100141</v>
      </c>
      <c r="B1388" t="s">
        <v>3</v>
      </c>
      <c r="D1388" s="1"/>
      <c r="E1388" s="1"/>
      <c r="F1388" s="3">
        <v>0</v>
      </c>
      <c r="G1388" s="3">
        <v>2</v>
      </c>
      <c r="H1388" s="1">
        <v>44075</v>
      </c>
      <c r="I1388" s="1">
        <v>44378</v>
      </c>
      <c r="J1388">
        <v>10</v>
      </c>
      <c r="K1388">
        <v>0</v>
      </c>
      <c r="L1388" s="1">
        <v>44075</v>
      </c>
      <c r="M1388" s="3">
        <f>IF(Sales[[#This Row],[Sales Amount]] = 0, 0,N1388 / F1388)</f>
        <v>0</v>
      </c>
      <c r="N1388" s="3">
        <v>0</v>
      </c>
      <c r="O1388" s="3" t="str" cm="1">
        <f t="array" ref="O1388" xml:space="preserve"> _xlfn.SWITCH(Sales[[#This Row],[Subscription Type]],"Basic", "10",,"Premium","10","Business","25","Enterprise","27")</f>
        <v>10</v>
      </c>
      <c r="P1388" s="3">
        <f xml:space="preserve"> IF(Sales[[#This Row],[Number of Users]]-Sales[[#This Row],[Licenses Bought]] &gt; 0,Sales[[#This Row],[Number of Users]]-Sales[[#This Row],[Licenses Bought]],0)</f>
        <v>2</v>
      </c>
      <c r="Q1388" s="3">
        <f>IF(Sales[[#This Row],[Sales Month]]=MAX(Sales[Sales Month]),Sales[[#This Row],[Upsell $ Per Non-Paying User]]*Sales[[#This Row],[Non-Paying Users]],0)</f>
        <v>0</v>
      </c>
      <c r="R1388" s="3" t="str" cm="1">
        <f t="array" ref="R1388" xml:space="preserve"> _xlfn.IFS(Sales[[#This Row],[Current Upsell $]]=0," ",Sales[[#This Row],[Current Upsell $]]&gt;=400,"high",Sales[[#This Row],[Current Upsell $]]&gt;=100,"medium",Sales[[#This Row],[Current Upsell $]]&lt;100,"low")</f>
        <v xml:space="preserve"> </v>
      </c>
      <c r="S1388" s="3" t="str">
        <f xml:space="preserve"> IF(Sales[[#This Row],[Current Upsell $]]&gt;0,_xlfn.CONCAT(Sales[[#This Row],[Subscription Type]],"  ",Sales[[#This Row],[Upsell Priority]],"  ",TEXT(Sales[[#This Row],[Current Upsell $]],"$#"))," ")</f>
        <v xml:space="preserve"> </v>
      </c>
      <c r="T1388" s="3"/>
      <c r="U1388" s="1"/>
    </row>
    <row r="1389" spans="1:21" x14ac:dyDescent="0.3">
      <c r="A1389">
        <v>100141</v>
      </c>
      <c r="B1389" t="s">
        <v>0</v>
      </c>
      <c r="D1389" s="1"/>
      <c r="E1389" s="1"/>
      <c r="F1389" s="3">
        <v>1</v>
      </c>
      <c r="G1389" s="3">
        <v>1</v>
      </c>
      <c r="H1389" s="1">
        <v>44075</v>
      </c>
      <c r="I1389" s="1">
        <v>44378</v>
      </c>
      <c r="J1389">
        <v>10</v>
      </c>
      <c r="K1389">
        <v>0</v>
      </c>
      <c r="L1389" s="1">
        <v>44105</v>
      </c>
      <c r="M1389" s="3">
        <f>IF(Sales[[#This Row],[Sales Amount]] = 0, 0,N1389 / F1389)</f>
        <v>10</v>
      </c>
      <c r="N1389" s="3">
        <v>10</v>
      </c>
      <c r="O1389" s="3" t="str" cm="1">
        <f t="array" ref="O1389" xml:space="preserve"> _xlfn.SWITCH(Sales[[#This Row],[Subscription Type]],"Basic", "10",,"Premium","10","Business","25","Enterprise","27")</f>
        <v>27</v>
      </c>
      <c r="P1389" s="3">
        <f xml:space="preserve"> IF(Sales[[#This Row],[Number of Users]]-Sales[[#This Row],[Licenses Bought]] &gt; 0,Sales[[#This Row],[Number of Users]]-Sales[[#This Row],[Licenses Bought]],0)</f>
        <v>0</v>
      </c>
      <c r="Q1389" s="3">
        <f>IF(Sales[[#This Row],[Sales Month]]=MAX(Sales[Sales Month]),Sales[[#This Row],[Upsell $ Per Non-Paying User]]*Sales[[#This Row],[Non-Paying Users]],0)</f>
        <v>0</v>
      </c>
      <c r="R1389" s="3" t="str" cm="1">
        <f t="array" ref="R1389" xml:space="preserve"> _xlfn.IFS(Sales[[#This Row],[Current Upsell $]]=0," ",Sales[[#This Row],[Current Upsell $]]&gt;=400,"high",Sales[[#This Row],[Current Upsell $]]&gt;=100,"medium",Sales[[#This Row],[Current Upsell $]]&lt;100,"low")</f>
        <v xml:space="preserve"> </v>
      </c>
      <c r="S1389" s="3" t="str">
        <f xml:space="preserve"> IF(Sales[[#This Row],[Current Upsell $]]&gt;0,_xlfn.CONCAT(Sales[[#This Row],[Subscription Type]],"  ",Sales[[#This Row],[Upsell Priority]],"  ",TEXT(Sales[[#This Row],[Current Upsell $]],"$#"))," ")</f>
        <v xml:space="preserve"> </v>
      </c>
      <c r="T1389" s="3"/>
      <c r="U1389" s="1"/>
    </row>
    <row r="1390" spans="1:21" x14ac:dyDescent="0.3">
      <c r="A1390">
        <v>100141</v>
      </c>
      <c r="B1390" t="s">
        <v>0</v>
      </c>
      <c r="D1390" s="1"/>
      <c r="E1390" s="1"/>
      <c r="F1390" s="3">
        <v>1</v>
      </c>
      <c r="G1390" s="3">
        <v>2</v>
      </c>
      <c r="H1390" s="1">
        <v>44075</v>
      </c>
      <c r="I1390" s="1">
        <v>44378</v>
      </c>
      <c r="J1390">
        <v>10</v>
      </c>
      <c r="K1390">
        <v>0</v>
      </c>
      <c r="L1390" s="1">
        <v>44136</v>
      </c>
      <c r="M1390" s="3">
        <f>IF(Sales[[#This Row],[Sales Amount]] = 0, 0,N1390 / F1390)</f>
        <v>10</v>
      </c>
      <c r="N1390" s="3">
        <v>10</v>
      </c>
      <c r="O1390" s="3" t="str" cm="1">
        <f t="array" ref="O1390" xml:space="preserve"> _xlfn.SWITCH(Sales[[#This Row],[Subscription Type]],"Basic", "10",,"Premium","10","Business","25","Enterprise","27")</f>
        <v>27</v>
      </c>
      <c r="P1390" s="3">
        <f xml:space="preserve"> IF(Sales[[#This Row],[Number of Users]]-Sales[[#This Row],[Licenses Bought]] &gt; 0,Sales[[#This Row],[Number of Users]]-Sales[[#This Row],[Licenses Bought]],0)</f>
        <v>1</v>
      </c>
      <c r="Q1390" s="3">
        <f>IF(Sales[[#This Row],[Sales Month]]=MAX(Sales[Sales Month]),Sales[[#This Row],[Upsell $ Per Non-Paying User]]*Sales[[#This Row],[Non-Paying Users]],0)</f>
        <v>0</v>
      </c>
      <c r="R1390" s="3" t="str" cm="1">
        <f t="array" ref="R1390" xml:space="preserve"> _xlfn.IFS(Sales[[#This Row],[Current Upsell $]]=0," ",Sales[[#This Row],[Current Upsell $]]&gt;=400,"high",Sales[[#This Row],[Current Upsell $]]&gt;=100,"medium",Sales[[#This Row],[Current Upsell $]]&lt;100,"low")</f>
        <v xml:space="preserve"> </v>
      </c>
      <c r="S1390" s="3" t="str">
        <f xml:space="preserve"> IF(Sales[[#This Row],[Current Upsell $]]&gt;0,_xlfn.CONCAT(Sales[[#This Row],[Subscription Type]],"  ",Sales[[#This Row],[Upsell Priority]],"  ",TEXT(Sales[[#This Row],[Current Upsell $]],"$#"))," ")</f>
        <v xml:space="preserve"> </v>
      </c>
      <c r="T1390" s="3"/>
      <c r="U1390" s="1"/>
    </row>
    <row r="1391" spans="1:21" x14ac:dyDescent="0.3">
      <c r="A1391">
        <v>100141</v>
      </c>
      <c r="B1391" t="s">
        <v>0</v>
      </c>
      <c r="D1391" s="1"/>
      <c r="E1391" s="1"/>
      <c r="F1391" s="3">
        <v>1</v>
      </c>
      <c r="G1391" s="3">
        <v>2</v>
      </c>
      <c r="H1391" s="1">
        <v>44075</v>
      </c>
      <c r="I1391" s="1">
        <v>44378</v>
      </c>
      <c r="J1391">
        <v>10</v>
      </c>
      <c r="K1391">
        <v>0</v>
      </c>
      <c r="L1391" s="1">
        <v>44166</v>
      </c>
      <c r="M1391" s="3">
        <f>IF(Sales[[#This Row],[Sales Amount]] = 0, 0,N1391 / F1391)</f>
        <v>10</v>
      </c>
      <c r="N1391" s="3">
        <v>10</v>
      </c>
      <c r="O1391" s="3" t="str" cm="1">
        <f t="array" ref="O1391" xml:space="preserve"> _xlfn.SWITCH(Sales[[#This Row],[Subscription Type]],"Basic", "10",,"Premium","10","Business","25","Enterprise","27")</f>
        <v>27</v>
      </c>
      <c r="P1391" s="3">
        <f xml:space="preserve"> IF(Sales[[#This Row],[Number of Users]]-Sales[[#This Row],[Licenses Bought]] &gt; 0,Sales[[#This Row],[Number of Users]]-Sales[[#This Row],[Licenses Bought]],0)</f>
        <v>1</v>
      </c>
      <c r="Q1391" s="3">
        <f>IF(Sales[[#This Row],[Sales Month]]=MAX(Sales[Sales Month]),Sales[[#This Row],[Upsell $ Per Non-Paying User]]*Sales[[#This Row],[Non-Paying Users]],0)</f>
        <v>0</v>
      </c>
      <c r="R1391" s="3" t="str" cm="1">
        <f t="array" ref="R1391" xml:space="preserve"> _xlfn.IFS(Sales[[#This Row],[Current Upsell $]]=0," ",Sales[[#This Row],[Current Upsell $]]&gt;=400,"high",Sales[[#This Row],[Current Upsell $]]&gt;=100,"medium",Sales[[#This Row],[Current Upsell $]]&lt;100,"low")</f>
        <v xml:space="preserve"> </v>
      </c>
      <c r="S1391" s="3" t="str">
        <f xml:space="preserve"> IF(Sales[[#This Row],[Current Upsell $]]&gt;0,_xlfn.CONCAT(Sales[[#This Row],[Subscription Type]],"  ",Sales[[#This Row],[Upsell Priority]],"  ",TEXT(Sales[[#This Row],[Current Upsell $]],"$#"))," ")</f>
        <v xml:space="preserve"> </v>
      </c>
      <c r="T1391" s="3"/>
      <c r="U1391" s="1"/>
    </row>
    <row r="1392" spans="1:21" x14ac:dyDescent="0.3">
      <c r="A1392">
        <v>100141</v>
      </c>
      <c r="B1392" t="s">
        <v>0</v>
      </c>
      <c r="D1392" s="1"/>
      <c r="E1392" s="1"/>
      <c r="F1392" s="3">
        <v>1</v>
      </c>
      <c r="G1392" s="3">
        <v>1</v>
      </c>
      <c r="H1392" s="1">
        <v>44075</v>
      </c>
      <c r="I1392" s="1">
        <v>44378</v>
      </c>
      <c r="J1392">
        <v>10</v>
      </c>
      <c r="K1392">
        <v>0</v>
      </c>
      <c r="L1392" s="1">
        <v>44197</v>
      </c>
      <c r="M1392" s="3">
        <f>IF(Sales[[#This Row],[Sales Amount]] = 0, 0,N1392 / F1392)</f>
        <v>10</v>
      </c>
      <c r="N1392" s="3">
        <v>10</v>
      </c>
      <c r="O1392" s="3" t="str" cm="1">
        <f t="array" ref="O1392" xml:space="preserve"> _xlfn.SWITCH(Sales[[#This Row],[Subscription Type]],"Basic", "10",,"Premium","10","Business","25","Enterprise","27")</f>
        <v>27</v>
      </c>
      <c r="P1392" s="3">
        <f xml:space="preserve"> IF(Sales[[#This Row],[Number of Users]]-Sales[[#This Row],[Licenses Bought]] &gt; 0,Sales[[#This Row],[Number of Users]]-Sales[[#This Row],[Licenses Bought]],0)</f>
        <v>0</v>
      </c>
      <c r="Q1392" s="3">
        <f>IF(Sales[[#This Row],[Sales Month]]=MAX(Sales[Sales Month]),Sales[[#This Row],[Upsell $ Per Non-Paying User]]*Sales[[#This Row],[Non-Paying Users]],0)</f>
        <v>0</v>
      </c>
      <c r="R1392" s="3" t="str" cm="1">
        <f t="array" ref="R1392" xml:space="preserve"> _xlfn.IFS(Sales[[#This Row],[Current Upsell $]]=0," ",Sales[[#This Row],[Current Upsell $]]&gt;=400,"high",Sales[[#This Row],[Current Upsell $]]&gt;=100,"medium",Sales[[#This Row],[Current Upsell $]]&lt;100,"low")</f>
        <v xml:space="preserve"> </v>
      </c>
      <c r="S1392" s="3" t="str">
        <f xml:space="preserve"> IF(Sales[[#This Row],[Current Upsell $]]&gt;0,_xlfn.CONCAT(Sales[[#This Row],[Subscription Type]],"  ",Sales[[#This Row],[Upsell Priority]],"  ",TEXT(Sales[[#This Row],[Current Upsell $]],"$#"))," ")</f>
        <v xml:space="preserve"> </v>
      </c>
      <c r="T1392" s="3"/>
      <c r="U1392" s="1"/>
    </row>
    <row r="1393" spans="1:21" x14ac:dyDescent="0.3">
      <c r="A1393">
        <v>100141</v>
      </c>
      <c r="B1393" t="s">
        <v>0</v>
      </c>
      <c r="D1393" s="1"/>
      <c r="E1393" s="1"/>
      <c r="F1393" s="3">
        <v>1</v>
      </c>
      <c r="G1393" s="3">
        <v>2</v>
      </c>
      <c r="H1393" s="1">
        <v>44075</v>
      </c>
      <c r="I1393" s="1">
        <v>44378</v>
      </c>
      <c r="J1393">
        <v>10</v>
      </c>
      <c r="K1393">
        <v>0</v>
      </c>
      <c r="L1393" s="1">
        <v>44228</v>
      </c>
      <c r="M1393" s="3">
        <f>IF(Sales[[#This Row],[Sales Amount]] = 0, 0,N1393 / F1393)</f>
        <v>10</v>
      </c>
      <c r="N1393" s="3">
        <v>10</v>
      </c>
      <c r="O1393" s="3" t="str" cm="1">
        <f t="array" ref="O1393" xml:space="preserve"> _xlfn.SWITCH(Sales[[#This Row],[Subscription Type]],"Basic", "10",,"Premium","10","Business","25","Enterprise","27")</f>
        <v>27</v>
      </c>
      <c r="P1393" s="3">
        <f xml:space="preserve"> IF(Sales[[#This Row],[Number of Users]]-Sales[[#This Row],[Licenses Bought]] &gt; 0,Sales[[#This Row],[Number of Users]]-Sales[[#This Row],[Licenses Bought]],0)</f>
        <v>1</v>
      </c>
      <c r="Q1393" s="3">
        <f>IF(Sales[[#This Row],[Sales Month]]=MAX(Sales[Sales Month]),Sales[[#This Row],[Upsell $ Per Non-Paying User]]*Sales[[#This Row],[Non-Paying Users]],0)</f>
        <v>0</v>
      </c>
      <c r="R1393" s="3" t="str" cm="1">
        <f t="array" ref="R1393" xml:space="preserve"> _xlfn.IFS(Sales[[#This Row],[Current Upsell $]]=0," ",Sales[[#This Row],[Current Upsell $]]&gt;=400,"high",Sales[[#This Row],[Current Upsell $]]&gt;=100,"medium",Sales[[#This Row],[Current Upsell $]]&lt;100,"low")</f>
        <v xml:space="preserve"> </v>
      </c>
      <c r="S1393" s="3" t="str">
        <f xml:space="preserve"> IF(Sales[[#This Row],[Current Upsell $]]&gt;0,_xlfn.CONCAT(Sales[[#This Row],[Subscription Type]],"  ",Sales[[#This Row],[Upsell Priority]],"  ",TEXT(Sales[[#This Row],[Current Upsell $]],"$#"))," ")</f>
        <v xml:space="preserve"> </v>
      </c>
      <c r="T1393" s="3"/>
      <c r="U1393" s="1"/>
    </row>
    <row r="1394" spans="1:21" x14ac:dyDescent="0.3">
      <c r="A1394">
        <v>100141</v>
      </c>
      <c r="B1394" t="s">
        <v>0</v>
      </c>
      <c r="D1394" s="1"/>
      <c r="E1394" s="1"/>
      <c r="F1394" s="3">
        <v>1</v>
      </c>
      <c r="G1394" s="3">
        <v>2</v>
      </c>
      <c r="H1394" s="1">
        <v>44075</v>
      </c>
      <c r="I1394" s="1">
        <v>44378</v>
      </c>
      <c r="J1394">
        <v>10</v>
      </c>
      <c r="K1394">
        <v>0</v>
      </c>
      <c r="L1394" s="1">
        <v>44256</v>
      </c>
      <c r="M1394" s="3">
        <f>IF(Sales[[#This Row],[Sales Amount]] = 0, 0,N1394 / F1394)</f>
        <v>10</v>
      </c>
      <c r="N1394" s="3">
        <v>10</v>
      </c>
      <c r="O1394" s="3" t="str" cm="1">
        <f t="array" ref="O1394" xml:space="preserve"> _xlfn.SWITCH(Sales[[#This Row],[Subscription Type]],"Basic", "10",,"Premium","10","Business","25","Enterprise","27")</f>
        <v>27</v>
      </c>
      <c r="P1394" s="3">
        <f xml:space="preserve"> IF(Sales[[#This Row],[Number of Users]]-Sales[[#This Row],[Licenses Bought]] &gt; 0,Sales[[#This Row],[Number of Users]]-Sales[[#This Row],[Licenses Bought]],0)</f>
        <v>1</v>
      </c>
      <c r="Q1394" s="3">
        <f>IF(Sales[[#This Row],[Sales Month]]=MAX(Sales[Sales Month]),Sales[[#This Row],[Upsell $ Per Non-Paying User]]*Sales[[#This Row],[Non-Paying Users]],0)</f>
        <v>0</v>
      </c>
      <c r="R1394" s="3" t="str" cm="1">
        <f t="array" ref="R1394" xml:space="preserve"> _xlfn.IFS(Sales[[#This Row],[Current Upsell $]]=0," ",Sales[[#This Row],[Current Upsell $]]&gt;=400,"high",Sales[[#This Row],[Current Upsell $]]&gt;=100,"medium",Sales[[#This Row],[Current Upsell $]]&lt;100,"low")</f>
        <v xml:space="preserve"> </v>
      </c>
      <c r="S1394" s="3" t="str">
        <f xml:space="preserve"> IF(Sales[[#This Row],[Current Upsell $]]&gt;0,_xlfn.CONCAT(Sales[[#This Row],[Subscription Type]],"  ",Sales[[#This Row],[Upsell Priority]],"  ",TEXT(Sales[[#This Row],[Current Upsell $]],"$#"))," ")</f>
        <v xml:space="preserve"> </v>
      </c>
      <c r="T1394" s="3"/>
      <c r="U1394" s="1"/>
    </row>
    <row r="1395" spans="1:21" x14ac:dyDescent="0.3">
      <c r="A1395">
        <v>100141</v>
      </c>
      <c r="B1395" t="s">
        <v>0</v>
      </c>
      <c r="D1395" s="1"/>
      <c r="E1395" s="1"/>
      <c r="F1395" s="3">
        <v>1</v>
      </c>
      <c r="G1395" s="3">
        <v>2</v>
      </c>
      <c r="H1395" s="1">
        <v>44075</v>
      </c>
      <c r="I1395" s="1">
        <v>44378</v>
      </c>
      <c r="J1395">
        <v>10</v>
      </c>
      <c r="K1395">
        <v>0</v>
      </c>
      <c r="L1395" s="1">
        <v>44287</v>
      </c>
      <c r="M1395" s="3">
        <f>IF(Sales[[#This Row],[Sales Amount]] = 0, 0,N1395 / F1395)</f>
        <v>10</v>
      </c>
      <c r="N1395" s="3">
        <v>10</v>
      </c>
      <c r="O1395" s="3" t="str" cm="1">
        <f t="array" ref="O1395" xml:space="preserve"> _xlfn.SWITCH(Sales[[#This Row],[Subscription Type]],"Basic", "10",,"Premium","10","Business","25","Enterprise","27")</f>
        <v>27</v>
      </c>
      <c r="P1395" s="3">
        <f xml:space="preserve"> IF(Sales[[#This Row],[Number of Users]]-Sales[[#This Row],[Licenses Bought]] &gt; 0,Sales[[#This Row],[Number of Users]]-Sales[[#This Row],[Licenses Bought]],0)</f>
        <v>1</v>
      </c>
      <c r="Q1395" s="3">
        <f>IF(Sales[[#This Row],[Sales Month]]=MAX(Sales[Sales Month]),Sales[[#This Row],[Upsell $ Per Non-Paying User]]*Sales[[#This Row],[Non-Paying Users]],0)</f>
        <v>0</v>
      </c>
      <c r="R1395" s="3" t="str" cm="1">
        <f t="array" ref="R1395" xml:space="preserve"> _xlfn.IFS(Sales[[#This Row],[Current Upsell $]]=0," ",Sales[[#This Row],[Current Upsell $]]&gt;=400,"high",Sales[[#This Row],[Current Upsell $]]&gt;=100,"medium",Sales[[#This Row],[Current Upsell $]]&lt;100,"low")</f>
        <v xml:space="preserve"> </v>
      </c>
      <c r="S1395" s="3" t="str">
        <f xml:space="preserve"> IF(Sales[[#This Row],[Current Upsell $]]&gt;0,_xlfn.CONCAT(Sales[[#This Row],[Subscription Type]],"  ",Sales[[#This Row],[Upsell Priority]],"  ",TEXT(Sales[[#This Row],[Current Upsell $]],"$#"))," ")</f>
        <v xml:space="preserve"> </v>
      </c>
      <c r="T1395" s="3"/>
      <c r="U1395" s="1"/>
    </row>
    <row r="1396" spans="1:21" x14ac:dyDescent="0.3">
      <c r="A1396">
        <v>100141</v>
      </c>
      <c r="B1396" t="s">
        <v>0</v>
      </c>
      <c r="D1396" s="1"/>
      <c r="E1396" s="1"/>
      <c r="F1396" s="3">
        <v>1</v>
      </c>
      <c r="G1396" s="3">
        <v>2</v>
      </c>
      <c r="H1396" s="1">
        <v>44075</v>
      </c>
      <c r="I1396" s="1">
        <v>44378</v>
      </c>
      <c r="J1396">
        <v>10</v>
      </c>
      <c r="K1396">
        <v>0</v>
      </c>
      <c r="L1396" s="1">
        <v>44317</v>
      </c>
      <c r="M1396" s="3">
        <f>IF(Sales[[#This Row],[Sales Amount]] = 0, 0,N1396 / F1396)</f>
        <v>10</v>
      </c>
      <c r="N1396" s="3">
        <v>10</v>
      </c>
      <c r="O1396" s="3" t="str" cm="1">
        <f t="array" ref="O1396" xml:space="preserve"> _xlfn.SWITCH(Sales[[#This Row],[Subscription Type]],"Basic", "10",,"Premium","10","Business","25","Enterprise","27")</f>
        <v>27</v>
      </c>
      <c r="P1396" s="3">
        <f xml:space="preserve"> IF(Sales[[#This Row],[Number of Users]]-Sales[[#This Row],[Licenses Bought]] &gt; 0,Sales[[#This Row],[Number of Users]]-Sales[[#This Row],[Licenses Bought]],0)</f>
        <v>1</v>
      </c>
      <c r="Q1396" s="3">
        <f>IF(Sales[[#This Row],[Sales Month]]=MAX(Sales[Sales Month]),Sales[[#This Row],[Upsell $ Per Non-Paying User]]*Sales[[#This Row],[Non-Paying Users]],0)</f>
        <v>0</v>
      </c>
      <c r="R1396" s="3" t="str" cm="1">
        <f t="array" ref="R1396" xml:space="preserve"> _xlfn.IFS(Sales[[#This Row],[Current Upsell $]]=0," ",Sales[[#This Row],[Current Upsell $]]&gt;=400,"high",Sales[[#This Row],[Current Upsell $]]&gt;=100,"medium",Sales[[#This Row],[Current Upsell $]]&lt;100,"low")</f>
        <v xml:space="preserve"> </v>
      </c>
      <c r="S1396" s="3" t="str">
        <f xml:space="preserve"> IF(Sales[[#This Row],[Current Upsell $]]&gt;0,_xlfn.CONCAT(Sales[[#This Row],[Subscription Type]],"  ",Sales[[#This Row],[Upsell Priority]],"  ",TEXT(Sales[[#This Row],[Current Upsell $]],"$#"))," ")</f>
        <v xml:space="preserve"> </v>
      </c>
      <c r="T1396" s="3"/>
      <c r="U1396" s="1"/>
    </row>
    <row r="1397" spans="1:21" x14ac:dyDescent="0.3">
      <c r="A1397">
        <v>100141</v>
      </c>
      <c r="B1397" t="s">
        <v>0</v>
      </c>
      <c r="D1397" s="1"/>
      <c r="E1397" s="1"/>
      <c r="F1397" s="3">
        <v>1</v>
      </c>
      <c r="G1397" s="3">
        <v>2</v>
      </c>
      <c r="H1397" s="1">
        <v>44075</v>
      </c>
      <c r="I1397" s="1">
        <v>44378</v>
      </c>
      <c r="J1397">
        <v>10</v>
      </c>
      <c r="K1397">
        <v>0</v>
      </c>
      <c r="L1397" s="1">
        <v>44348</v>
      </c>
      <c r="M1397" s="3">
        <f>IF(Sales[[#This Row],[Sales Amount]] = 0, 0,N1397 / F1397)</f>
        <v>10</v>
      </c>
      <c r="N1397" s="3">
        <v>10</v>
      </c>
      <c r="O1397" s="3" t="str" cm="1">
        <f t="array" ref="O1397" xml:space="preserve"> _xlfn.SWITCH(Sales[[#This Row],[Subscription Type]],"Basic", "10",,"Premium","10","Business","25","Enterprise","27")</f>
        <v>27</v>
      </c>
      <c r="P1397" s="3">
        <f xml:space="preserve"> IF(Sales[[#This Row],[Number of Users]]-Sales[[#This Row],[Licenses Bought]] &gt; 0,Sales[[#This Row],[Number of Users]]-Sales[[#This Row],[Licenses Bought]],0)</f>
        <v>1</v>
      </c>
      <c r="Q1397" s="3">
        <f>IF(Sales[[#This Row],[Sales Month]]=MAX(Sales[Sales Month]),Sales[[#This Row],[Upsell $ Per Non-Paying User]]*Sales[[#This Row],[Non-Paying Users]],0)</f>
        <v>27</v>
      </c>
      <c r="R1397" s="3" t="str" cm="1">
        <f t="array" ref="R1397" xml:space="preserve"> _xlfn.IFS(Sales[[#This Row],[Current Upsell $]]=0," ",Sales[[#This Row],[Current Upsell $]]&gt;=400,"high",Sales[[#This Row],[Current Upsell $]]&gt;=100,"medium",Sales[[#This Row],[Current Upsell $]]&lt;100,"low")</f>
        <v>low</v>
      </c>
      <c r="S1397" s="3" t="str">
        <f xml:space="preserve"> IF(Sales[[#This Row],[Current Upsell $]]&gt;0,_xlfn.CONCAT(Sales[[#This Row],[Subscription Type]],"  ",Sales[[#This Row],[Upsell Priority]],"  ",TEXT(Sales[[#This Row],[Current Upsell $]],"$#"))," ")</f>
        <v>Premium  low  $27</v>
      </c>
      <c r="T1397" s="3"/>
      <c r="U1397" s="1"/>
    </row>
    <row r="1398" spans="1:21" x14ac:dyDescent="0.3">
      <c r="A1398">
        <v>100142</v>
      </c>
      <c r="B1398" t="s">
        <v>3</v>
      </c>
      <c r="D1398" s="1"/>
      <c r="E1398" s="1"/>
      <c r="F1398" s="3">
        <v>0</v>
      </c>
      <c r="G1398" s="3">
        <v>2</v>
      </c>
      <c r="H1398" s="1">
        <v>44075</v>
      </c>
      <c r="I1398" s="1">
        <v>44378</v>
      </c>
      <c r="J1398">
        <v>10</v>
      </c>
      <c r="K1398">
        <v>0</v>
      </c>
      <c r="L1398" s="1">
        <v>44075</v>
      </c>
      <c r="M1398" s="3">
        <f>IF(Sales[[#This Row],[Sales Amount]] = 0, 0,N1398 / F1398)</f>
        <v>0</v>
      </c>
      <c r="N1398" s="3">
        <v>0</v>
      </c>
      <c r="O1398" s="3" t="str" cm="1">
        <f t="array" ref="O1398" xml:space="preserve"> _xlfn.SWITCH(Sales[[#This Row],[Subscription Type]],"Basic", "10",,"Premium","10","Business","25","Enterprise","27")</f>
        <v>10</v>
      </c>
      <c r="P1398" s="3">
        <f xml:space="preserve"> IF(Sales[[#This Row],[Number of Users]]-Sales[[#This Row],[Licenses Bought]] &gt; 0,Sales[[#This Row],[Number of Users]]-Sales[[#This Row],[Licenses Bought]],0)</f>
        <v>2</v>
      </c>
      <c r="Q1398" s="3">
        <f>IF(Sales[[#This Row],[Sales Month]]=MAX(Sales[Sales Month]),Sales[[#This Row],[Upsell $ Per Non-Paying User]]*Sales[[#This Row],[Non-Paying Users]],0)</f>
        <v>0</v>
      </c>
      <c r="R1398" s="3" t="str" cm="1">
        <f t="array" ref="R1398" xml:space="preserve"> _xlfn.IFS(Sales[[#This Row],[Current Upsell $]]=0," ",Sales[[#This Row],[Current Upsell $]]&gt;=400,"high",Sales[[#This Row],[Current Upsell $]]&gt;=100,"medium",Sales[[#This Row],[Current Upsell $]]&lt;100,"low")</f>
        <v xml:space="preserve"> </v>
      </c>
      <c r="S1398" s="3" t="str">
        <f xml:space="preserve"> IF(Sales[[#This Row],[Current Upsell $]]&gt;0,_xlfn.CONCAT(Sales[[#This Row],[Subscription Type]],"  ",Sales[[#This Row],[Upsell Priority]],"  ",TEXT(Sales[[#This Row],[Current Upsell $]],"$#"))," ")</f>
        <v xml:space="preserve"> </v>
      </c>
      <c r="T1398" s="3"/>
      <c r="U1398" s="1"/>
    </row>
    <row r="1399" spans="1:21" x14ac:dyDescent="0.3">
      <c r="A1399">
        <v>100142</v>
      </c>
      <c r="B1399" t="s">
        <v>0</v>
      </c>
      <c r="D1399" s="1"/>
      <c r="E1399" s="1"/>
      <c r="F1399" s="3">
        <v>1</v>
      </c>
      <c r="G1399" s="3">
        <v>2</v>
      </c>
      <c r="H1399" s="1">
        <v>44075</v>
      </c>
      <c r="I1399" s="1">
        <v>44378</v>
      </c>
      <c r="J1399">
        <v>10</v>
      </c>
      <c r="K1399">
        <v>0</v>
      </c>
      <c r="L1399" s="1">
        <v>44105</v>
      </c>
      <c r="M1399" s="3">
        <f>IF(Sales[[#This Row],[Sales Amount]] = 0, 0,N1399 / F1399)</f>
        <v>10</v>
      </c>
      <c r="N1399" s="3">
        <v>10</v>
      </c>
      <c r="O1399" s="3" t="str" cm="1">
        <f t="array" ref="O1399" xml:space="preserve"> _xlfn.SWITCH(Sales[[#This Row],[Subscription Type]],"Basic", "10",,"Premium","10","Business","25","Enterprise","27")</f>
        <v>27</v>
      </c>
      <c r="P1399" s="3">
        <f xml:space="preserve"> IF(Sales[[#This Row],[Number of Users]]-Sales[[#This Row],[Licenses Bought]] &gt; 0,Sales[[#This Row],[Number of Users]]-Sales[[#This Row],[Licenses Bought]],0)</f>
        <v>1</v>
      </c>
      <c r="Q1399" s="3">
        <f>IF(Sales[[#This Row],[Sales Month]]=MAX(Sales[Sales Month]),Sales[[#This Row],[Upsell $ Per Non-Paying User]]*Sales[[#This Row],[Non-Paying Users]],0)</f>
        <v>0</v>
      </c>
      <c r="R1399" s="3" t="str" cm="1">
        <f t="array" ref="R1399" xml:space="preserve"> _xlfn.IFS(Sales[[#This Row],[Current Upsell $]]=0," ",Sales[[#This Row],[Current Upsell $]]&gt;=400,"high",Sales[[#This Row],[Current Upsell $]]&gt;=100,"medium",Sales[[#This Row],[Current Upsell $]]&lt;100,"low")</f>
        <v xml:space="preserve"> </v>
      </c>
      <c r="S1399" s="3" t="str">
        <f xml:space="preserve"> IF(Sales[[#This Row],[Current Upsell $]]&gt;0,_xlfn.CONCAT(Sales[[#This Row],[Subscription Type]],"  ",Sales[[#This Row],[Upsell Priority]],"  ",TEXT(Sales[[#This Row],[Current Upsell $]],"$#"))," ")</f>
        <v xml:space="preserve"> </v>
      </c>
      <c r="T1399" s="3"/>
      <c r="U1399" s="1"/>
    </row>
    <row r="1400" spans="1:21" x14ac:dyDescent="0.3">
      <c r="A1400">
        <v>100142</v>
      </c>
      <c r="B1400" t="s">
        <v>0</v>
      </c>
      <c r="D1400" s="1"/>
      <c r="E1400" s="1"/>
      <c r="F1400" s="3">
        <v>1</v>
      </c>
      <c r="G1400" s="3">
        <v>2</v>
      </c>
      <c r="H1400" s="1">
        <v>44075</v>
      </c>
      <c r="I1400" s="1">
        <v>44378</v>
      </c>
      <c r="J1400">
        <v>10</v>
      </c>
      <c r="K1400">
        <v>0</v>
      </c>
      <c r="L1400" s="1">
        <v>44136</v>
      </c>
      <c r="M1400" s="3">
        <f>IF(Sales[[#This Row],[Sales Amount]] = 0, 0,N1400 / F1400)</f>
        <v>10</v>
      </c>
      <c r="N1400" s="3">
        <v>10</v>
      </c>
      <c r="O1400" s="3" t="str" cm="1">
        <f t="array" ref="O1400" xml:space="preserve"> _xlfn.SWITCH(Sales[[#This Row],[Subscription Type]],"Basic", "10",,"Premium","10","Business","25","Enterprise","27")</f>
        <v>27</v>
      </c>
      <c r="P1400" s="3">
        <f xml:space="preserve"> IF(Sales[[#This Row],[Number of Users]]-Sales[[#This Row],[Licenses Bought]] &gt; 0,Sales[[#This Row],[Number of Users]]-Sales[[#This Row],[Licenses Bought]],0)</f>
        <v>1</v>
      </c>
      <c r="Q1400" s="3">
        <f>IF(Sales[[#This Row],[Sales Month]]=MAX(Sales[Sales Month]),Sales[[#This Row],[Upsell $ Per Non-Paying User]]*Sales[[#This Row],[Non-Paying Users]],0)</f>
        <v>0</v>
      </c>
      <c r="R1400" s="3" t="str" cm="1">
        <f t="array" ref="R1400" xml:space="preserve"> _xlfn.IFS(Sales[[#This Row],[Current Upsell $]]=0," ",Sales[[#This Row],[Current Upsell $]]&gt;=400,"high",Sales[[#This Row],[Current Upsell $]]&gt;=100,"medium",Sales[[#This Row],[Current Upsell $]]&lt;100,"low")</f>
        <v xml:space="preserve"> </v>
      </c>
      <c r="S1400" s="3" t="str">
        <f xml:space="preserve"> IF(Sales[[#This Row],[Current Upsell $]]&gt;0,_xlfn.CONCAT(Sales[[#This Row],[Subscription Type]],"  ",Sales[[#This Row],[Upsell Priority]],"  ",TEXT(Sales[[#This Row],[Current Upsell $]],"$#"))," ")</f>
        <v xml:space="preserve"> </v>
      </c>
      <c r="T1400" s="3"/>
      <c r="U1400" s="1"/>
    </row>
    <row r="1401" spans="1:21" x14ac:dyDescent="0.3">
      <c r="A1401">
        <v>100142</v>
      </c>
      <c r="B1401" t="s">
        <v>0</v>
      </c>
      <c r="D1401" s="1"/>
      <c r="E1401" s="1"/>
      <c r="F1401" s="3">
        <v>1</v>
      </c>
      <c r="G1401" s="3">
        <v>2</v>
      </c>
      <c r="H1401" s="1">
        <v>44075</v>
      </c>
      <c r="I1401" s="1">
        <v>44378</v>
      </c>
      <c r="J1401">
        <v>10</v>
      </c>
      <c r="K1401">
        <v>0</v>
      </c>
      <c r="L1401" s="1">
        <v>44166</v>
      </c>
      <c r="M1401" s="3">
        <f>IF(Sales[[#This Row],[Sales Amount]] = 0, 0,N1401 / F1401)</f>
        <v>10</v>
      </c>
      <c r="N1401" s="3">
        <v>10</v>
      </c>
      <c r="O1401" s="3" t="str" cm="1">
        <f t="array" ref="O1401" xml:space="preserve"> _xlfn.SWITCH(Sales[[#This Row],[Subscription Type]],"Basic", "10",,"Premium","10","Business","25","Enterprise","27")</f>
        <v>27</v>
      </c>
      <c r="P1401" s="3">
        <f xml:space="preserve"> IF(Sales[[#This Row],[Number of Users]]-Sales[[#This Row],[Licenses Bought]] &gt; 0,Sales[[#This Row],[Number of Users]]-Sales[[#This Row],[Licenses Bought]],0)</f>
        <v>1</v>
      </c>
      <c r="Q1401" s="3">
        <f>IF(Sales[[#This Row],[Sales Month]]=MAX(Sales[Sales Month]),Sales[[#This Row],[Upsell $ Per Non-Paying User]]*Sales[[#This Row],[Non-Paying Users]],0)</f>
        <v>0</v>
      </c>
      <c r="R1401" s="3" t="str" cm="1">
        <f t="array" ref="R1401" xml:space="preserve"> _xlfn.IFS(Sales[[#This Row],[Current Upsell $]]=0," ",Sales[[#This Row],[Current Upsell $]]&gt;=400,"high",Sales[[#This Row],[Current Upsell $]]&gt;=100,"medium",Sales[[#This Row],[Current Upsell $]]&lt;100,"low")</f>
        <v xml:space="preserve"> </v>
      </c>
      <c r="S1401" s="3" t="str">
        <f xml:space="preserve"> IF(Sales[[#This Row],[Current Upsell $]]&gt;0,_xlfn.CONCAT(Sales[[#This Row],[Subscription Type]],"  ",Sales[[#This Row],[Upsell Priority]],"  ",TEXT(Sales[[#This Row],[Current Upsell $]],"$#"))," ")</f>
        <v xml:space="preserve"> </v>
      </c>
      <c r="T1401" s="3"/>
      <c r="U1401" s="1"/>
    </row>
    <row r="1402" spans="1:21" x14ac:dyDescent="0.3">
      <c r="A1402">
        <v>100142</v>
      </c>
      <c r="B1402" t="s">
        <v>0</v>
      </c>
      <c r="D1402" s="1"/>
      <c r="E1402" s="1"/>
      <c r="F1402" s="3">
        <v>1</v>
      </c>
      <c r="G1402" s="3">
        <v>1</v>
      </c>
      <c r="H1402" s="1">
        <v>44075</v>
      </c>
      <c r="I1402" s="1">
        <v>44378</v>
      </c>
      <c r="J1402">
        <v>10</v>
      </c>
      <c r="K1402">
        <v>0</v>
      </c>
      <c r="L1402" s="1">
        <v>44197</v>
      </c>
      <c r="M1402" s="3">
        <f>IF(Sales[[#This Row],[Sales Amount]] = 0, 0,N1402 / F1402)</f>
        <v>10</v>
      </c>
      <c r="N1402" s="3">
        <v>10</v>
      </c>
      <c r="O1402" s="3" t="str" cm="1">
        <f t="array" ref="O1402" xml:space="preserve"> _xlfn.SWITCH(Sales[[#This Row],[Subscription Type]],"Basic", "10",,"Premium","10","Business","25","Enterprise","27")</f>
        <v>27</v>
      </c>
      <c r="P1402" s="3">
        <f xml:space="preserve"> IF(Sales[[#This Row],[Number of Users]]-Sales[[#This Row],[Licenses Bought]] &gt; 0,Sales[[#This Row],[Number of Users]]-Sales[[#This Row],[Licenses Bought]],0)</f>
        <v>0</v>
      </c>
      <c r="Q1402" s="3">
        <f>IF(Sales[[#This Row],[Sales Month]]=MAX(Sales[Sales Month]),Sales[[#This Row],[Upsell $ Per Non-Paying User]]*Sales[[#This Row],[Non-Paying Users]],0)</f>
        <v>0</v>
      </c>
      <c r="R1402" s="3" t="str" cm="1">
        <f t="array" ref="R1402" xml:space="preserve"> _xlfn.IFS(Sales[[#This Row],[Current Upsell $]]=0," ",Sales[[#This Row],[Current Upsell $]]&gt;=400,"high",Sales[[#This Row],[Current Upsell $]]&gt;=100,"medium",Sales[[#This Row],[Current Upsell $]]&lt;100,"low")</f>
        <v xml:space="preserve"> </v>
      </c>
      <c r="S1402" s="3" t="str">
        <f xml:space="preserve"> IF(Sales[[#This Row],[Current Upsell $]]&gt;0,_xlfn.CONCAT(Sales[[#This Row],[Subscription Type]],"  ",Sales[[#This Row],[Upsell Priority]],"  ",TEXT(Sales[[#This Row],[Current Upsell $]],"$#"))," ")</f>
        <v xml:space="preserve"> </v>
      </c>
      <c r="T1402" s="3"/>
      <c r="U1402" s="1"/>
    </row>
    <row r="1403" spans="1:21" x14ac:dyDescent="0.3">
      <c r="A1403">
        <v>100142</v>
      </c>
      <c r="B1403" t="s">
        <v>0</v>
      </c>
      <c r="D1403" s="1"/>
      <c r="E1403" s="1"/>
      <c r="F1403" s="3">
        <v>1</v>
      </c>
      <c r="G1403" s="3">
        <v>2</v>
      </c>
      <c r="H1403" s="1">
        <v>44075</v>
      </c>
      <c r="I1403" s="1">
        <v>44378</v>
      </c>
      <c r="J1403">
        <v>10</v>
      </c>
      <c r="K1403">
        <v>0</v>
      </c>
      <c r="L1403" s="1">
        <v>44228</v>
      </c>
      <c r="M1403" s="3">
        <f>IF(Sales[[#This Row],[Sales Amount]] = 0, 0,N1403 / F1403)</f>
        <v>10</v>
      </c>
      <c r="N1403" s="3">
        <v>10</v>
      </c>
      <c r="O1403" s="3" t="str" cm="1">
        <f t="array" ref="O1403" xml:space="preserve"> _xlfn.SWITCH(Sales[[#This Row],[Subscription Type]],"Basic", "10",,"Premium","10","Business","25","Enterprise","27")</f>
        <v>27</v>
      </c>
      <c r="P1403" s="3">
        <f xml:space="preserve"> IF(Sales[[#This Row],[Number of Users]]-Sales[[#This Row],[Licenses Bought]] &gt; 0,Sales[[#This Row],[Number of Users]]-Sales[[#This Row],[Licenses Bought]],0)</f>
        <v>1</v>
      </c>
      <c r="Q1403" s="3">
        <f>IF(Sales[[#This Row],[Sales Month]]=MAX(Sales[Sales Month]),Sales[[#This Row],[Upsell $ Per Non-Paying User]]*Sales[[#This Row],[Non-Paying Users]],0)</f>
        <v>0</v>
      </c>
      <c r="R1403" s="3" t="str" cm="1">
        <f t="array" ref="R1403" xml:space="preserve"> _xlfn.IFS(Sales[[#This Row],[Current Upsell $]]=0," ",Sales[[#This Row],[Current Upsell $]]&gt;=400,"high",Sales[[#This Row],[Current Upsell $]]&gt;=100,"medium",Sales[[#This Row],[Current Upsell $]]&lt;100,"low")</f>
        <v xml:space="preserve"> </v>
      </c>
      <c r="S1403" s="3" t="str">
        <f xml:space="preserve"> IF(Sales[[#This Row],[Current Upsell $]]&gt;0,_xlfn.CONCAT(Sales[[#This Row],[Subscription Type]],"  ",Sales[[#This Row],[Upsell Priority]],"  ",TEXT(Sales[[#This Row],[Current Upsell $]],"$#"))," ")</f>
        <v xml:space="preserve"> </v>
      </c>
      <c r="T1403" s="3"/>
      <c r="U1403" s="1"/>
    </row>
    <row r="1404" spans="1:21" x14ac:dyDescent="0.3">
      <c r="A1404">
        <v>100142</v>
      </c>
      <c r="B1404" t="s">
        <v>0</v>
      </c>
      <c r="D1404" s="1"/>
      <c r="E1404" s="1"/>
      <c r="F1404" s="3">
        <v>1</v>
      </c>
      <c r="G1404" s="3">
        <v>2</v>
      </c>
      <c r="H1404" s="1">
        <v>44075</v>
      </c>
      <c r="I1404" s="1">
        <v>44378</v>
      </c>
      <c r="J1404">
        <v>10</v>
      </c>
      <c r="K1404">
        <v>0</v>
      </c>
      <c r="L1404" s="1">
        <v>44256</v>
      </c>
      <c r="M1404" s="3">
        <f>IF(Sales[[#This Row],[Sales Amount]] = 0, 0,N1404 / F1404)</f>
        <v>10</v>
      </c>
      <c r="N1404" s="3">
        <v>10</v>
      </c>
      <c r="O1404" s="3" t="str" cm="1">
        <f t="array" ref="O1404" xml:space="preserve"> _xlfn.SWITCH(Sales[[#This Row],[Subscription Type]],"Basic", "10",,"Premium","10","Business","25","Enterprise","27")</f>
        <v>27</v>
      </c>
      <c r="P1404" s="3">
        <f xml:space="preserve"> IF(Sales[[#This Row],[Number of Users]]-Sales[[#This Row],[Licenses Bought]] &gt; 0,Sales[[#This Row],[Number of Users]]-Sales[[#This Row],[Licenses Bought]],0)</f>
        <v>1</v>
      </c>
      <c r="Q1404" s="3">
        <f>IF(Sales[[#This Row],[Sales Month]]=MAX(Sales[Sales Month]),Sales[[#This Row],[Upsell $ Per Non-Paying User]]*Sales[[#This Row],[Non-Paying Users]],0)</f>
        <v>0</v>
      </c>
      <c r="R1404" s="3" t="str" cm="1">
        <f t="array" ref="R1404" xml:space="preserve"> _xlfn.IFS(Sales[[#This Row],[Current Upsell $]]=0," ",Sales[[#This Row],[Current Upsell $]]&gt;=400,"high",Sales[[#This Row],[Current Upsell $]]&gt;=100,"medium",Sales[[#This Row],[Current Upsell $]]&lt;100,"low")</f>
        <v xml:space="preserve"> </v>
      </c>
      <c r="S1404" s="3" t="str">
        <f xml:space="preserve"> IF(Sales[[#This Row],[Current Upsell $]]&gt;0,_xlfn.CONCAT(Sales[[#This Row],[Subscription Type]],"  ",Sales[[#This Row],[Upsell Priority]],"  ",TEXT(Sales[[#This Row],[Current Upsell $]],"$#"))," ")</f>
        <v xml:space="preserve"> </v>
      </c>
      <c r="T1404" s="3"/>
      <c r="U1404" s="1"/>
    </row>
    <row r="1405" spans="1:21" x14ac:dyDescent="0.3">
      <c r="A1405">
        <v>100142</v>
      </c>
      <c r="B1405" t="s">
        <v>0</v>
      </c>
      <c r="D1405" s="1"/>
      <c r="E1405" s="1"/>
      <c r="F1405" s="3">
        <v>1</v>
      </c>
      <c r="G1405" s="3">
        <v>2</v>
      </c>
      <c r="H1405" s="1">
        <v>44075</v>
      </c>
      <c r="I1405" s="1">
        <v>44378</v>
      </c>
      <c r="J1405">
        <v>10</v>
      </c>
      <c r="K1405">
        <v>0</v>
      </c>
      <c r="L1405" s="1">
        <v>44287</v>
      </c>
      <c r="M1405" s="3">
        <f>IF(Sales[[#This Row],[Sales Amount]] = 0, 0,N1405 / F1405)</f>
        <v>10</v>
      </c>
      <c r="N1405" s="3">
        <v>10</v>
      </c>
      <c r="O1405" s="3" t="str" cm="1">
        <f t="array" ref="O1405" xml:space="preserve"> _xlfn.SWITCH(Sales[[#This Row],[Subscription Type]],"Basic", "10",,"Premium","10","Business","25","Enterprise","27")</f>
        <v>27</v>
      </c>
      <c r="P1405" s="3">
        <f xml:space="preserve"> IF(Sales[[#This Row],[Number of Users]]-Sales[[#This Row],[Licenses Bought]] &gt; 0,Sales[[#This Row],[Number of Users]]-Sales[[#This Row],[Licenses Bought]],0)</f>
        <v>1</v>
      </c>
      <c r="Q1405" s="3">
        <f>IF(Sales[[#This Row],[Sales Month]]=MAX(Sales[Sales Month]),Sales[[#This Row],[Upsell $ Per Non-Paying User]]*Sales[[#This Row],[Non-Paying Users]],0)</f>
        <v>0</v>
      </c>
      <c r="R1405" s="3" t="str" cm="1">
        <f t="array" ref="R1405" xml:space="preserve"> _xlfn.IFS(Sales[[#This Row],[Current Upsell $]]=0," ",Sales[[#This Row],[Current Upsell $]]&gt;=400,"high",Sales[[#This Row],[Current Upsell $]]&gt;=100,"medium",Sales[[#This Row],[Current Upsell $]]&lt;100,"low")</f>
        <v xml:space="preserve"> </v>
      </c>
      <c r="S1405" s="3" t="str">
        <f xml:space="preserve"> IF(Sales[[#This Row],[Current Upsell $]]&gt;0,_xlfn.CONCAT(Sales[[#This Row],[Subscription Type]],"  ",Sales[[#This Row],[Upsell Priority]],"  ",TEXT(Sales[[#This Row],[Current Upsell $]],"$#"))," ")</f>
        <v xml:space="preserve"> </v>
      </c>
      <c r="T1405" s="3"/>
      <c r="U1405" s="1"/>
    </row>
    <row r="1406" spans="1:21" x14ac:dyDescent="0.3">
      <c r="A1406">
        <v>100142</v>
      </c>
      <c r="B1406" t="s">
        <v>0</v>
      </c>
      <c r="D1406" s="1"/>
      <c r="E1406" s="1"/>
      <c r="F1406" s="3">
        <v>1</v>
      </c>
      <c r="G1406" s="3">
        <v>2</v>
      </c>
      <c r="H1406" s="1">
        <v>44075</v>
      </c>
      <c r="I1406" s="1">
        <v>44378</v>
      </c>
      <c r="J1406">
        <v>10</v>
      </c>
      <c r="K1406">
        <v>0</v>
      </c>
      <c r="L1406" s="1">
        <v>44317</v>
      </c>
      <c r="M1406" s="3">
        <f>IF(Sales[[#This Row],[Sales Amount]] = 0, 0,N1406 / F1406)</f>
        <v>10</v>
      </c>
      <c r="N1406" s="3">
        <v>10</v>
      </c>
      <c r="O1406" s="3" t="str" cm="1">
        <f t="array" ref="O1406" xml:space="preserve"> _xlfn.SWITCH(Sales[[#This Row],[Subscription Type]],"Basic", "10",,"Premium","10","Business","25","Enterprise","27")</f>
        <v>27</v>
      </c>
      <c r="P1406" s="3">
        <f xml:space="preserve"> IF(Sales[[#This Row],[Number of Users]]-Sales[[#This Row],[Licenses Bought]] &gt; 0,Sales[[#This Row],[Number of Users]]-Sales[[#This Row],[Licenses Bought]],0)</f>
        <v>1</v>
      </c>
      <c r="Q1406" s="3">
        <f>IF(Sales[[#This Row],[Sales Month]]=MAX(Sales[Sales Month]),Sales[[#This Row],[Upsell $ Per Non-Paying User]]*Sales[[#This Row],[Non-Paying Users]],0)</f>
        <v>0</v>
      </c>
      <c r="R1406" s="3" t="str" cm="1">
        <f t="array" ref="R1406" xml:space="preserve"> _xlfn.IFS(Sales[[#This Row],[Current Upsell $]]=0," ",Sales[[#This Row],[Current Upsell $]]&gt;=400,"high",Sales[[#This Row],[Current Upsell $]]&gt;=100,"medium",Sales[[#This Row],[Current Upsell $]]&lt;100,"low")</f>
        <v xml:space="preserve"> </v>
      </c>
      <c r="S1406" s="3" t="str">
        <f xml:space="preserve"> IF(Sales[[#This Row],[Current Upsell $]]&gt;0,_xlfn.CONCAT(Sales[[#This Row],[Subscription Type]],"  ",Sales[[#This Row],[Upsell Priority]],"  ",TEXT(Sales[[#This Row],[Current Upsell $]],"$#"))," ")</f>
        <v xml:space="preserve"> </v>
      </c>
      <c r="T1406" s="3"/>
      <c r="U1406" s="1"/>
    </row>
    <row r="1407" spans="1:21" x14ac:dyDescent="0.3">
      <c r="A1407">
        <v>100142</v>
      </c>
      <c r="B1407" t="s">
        <v>0</v>
      </c>
      <c r="D1407" s="1"/>
      <c r="E1407" s="1"/>
      <c r="F1407" s="3">
        <v>1</v>
      </c>
      <c r="G1407" s="3">
        <v>1</v>
      </c>
      <c r="H1407" s="1">
        <v>44075</v>
      </c>
      <c r="I1407" s="1">
        <v>44378</v>
      </c>
      <c r="J1407">
        <v>10</v>
      </c>
      <c r="K1407">
        <v>0</v>
      </c>
      <c r="L1407" s="1">
        <v>44348</v>
      </c>
      <c r="M1407" s="3">
        <f>IF(Sales[[#This Row],[Sales Amount]] = 0, 0,N1407 / F1407)</f>
        <v>10</v>
      </c>
      <c r="N1407" s="3">
        <v>10</v>
      </c>
      <c r="O1407" s="3" t="str" cm="1">
        <f t="array" ref="O1407" xml:space="preserve"> _xlfn.SWITCH(Sales[[#This Row],[Subscription Type]],"Basic", "10",,"Premium","10","Business","25","Enterprise","27")</f>
        <v>27</v>
      </c>
      <c r="P1407" s="3">
        <f xml:space="preserve"> IF(Sales[[#This Row],[Number of Users]]-Sales[[#This Row],[Licenses Bought]] &gt; 0,Sales[[#This Row],[Number of Users]]-Sales[[#This Row],[Licenses Bought]],0)</f>
        <v>0</v>
      </c>
      <c r="Q1407" s="3">
        <f>IF(Sales[[#This Row],[Sales Month]]=MAX(Sales[Sales Month]),Sales[[#This Row],[Upsell $ Per Non-Paying User]]*Sales[[#This Row],[Non-Paying Users]],0)</f>
        <v>0</v>
      </c>
      <c r="R1407" s="3" t="str" cm="1">
        <f t="array" ref="R1407" xml:space="preserve"> _xlfn.IFS(Sales[[#This Row],[Current Upsell $]]=0," ",Sales[[#This Row],[Current Upsell $]]&gt;=400,"high",Sales[[#This Row],[Current Upsell $]]&gt;=100,"medium",Sales[[#This Row],[Current Upsell $]]&lt;100,"low")</f>
        <v xml:space="preserve"> </v>
      </c>
      <c r="S1407" s="3" t="str">
        <f xml:space="preserve"> IF(Sales[[#This Row],[Current Upsell $]]&gt;0,_xlfn.CONCAT(Sales[[#This Row],[Subscription Type]],"  ",Sales[[#This Row],[Upsell Priority]],"  ",TEXT(Sales[[#This Row],[Current Upsell $]],"$#"))," ")</f>
        <v xml:space="preserve"> </v>
      </c>
      <c r="T1407" s="3"/>
      <c r="U1407" s="1"/>
    </row>
    <row r="1408" spans="1:21" x14ac:dyDescent="0.3">
      <c r="A1408">
        <v>100143</v>
      </c>
      <c r="B1408" t="s">
        <v>3</v>
      </c>
      <c r="D1408" s="1"/>
      <c r="E1408" s="1"/>
      <c r="F1408" s="3">
        <v>0</v>
      </c>
      <c r="G1408" s="3">
        <v>2</v>
      </c>
      <c r="H1408" s="1">
        <v>44075</v>
      </c>
      <c r="I1408" s="1">
        <v>44378</v>
      </c>
      <c r="J1408">
        <v>10</v>
      </c>
      <c r="K1408">
        <v>0</v>
      </c>
      <c r="L1408" s="1">
        <v>44075</v>
      </c>
      <c r="M1408" s="3">
        <f>IF(Sales[[#This Row],[Sales Amount]] = 0, 0,N1408 / F1408)</f>
        <v>0</v>
      </c>
      <c r="N1408" s="3">
        <v>0</v>
      </c>
      <c r="O1408" s="3" t="str" cm="1">
        <f t="array" ref="O1408" xml:space="preserve"> _xlfn.SWITCH(Sales[[#This Row],[Subscription Type]],"Basic", "10",,"Premium","10","Business","25","Enterprise","27")</f>
        <v>10</v>
      </c>
      <c r="P1408" s="3">
        <f xml:space="preserve"> IF(Sales[[#This Row],[Number of Users]]-Sales[[#This Row],[Licenses Bought]] &gt; 0,Sales[[#This Row],[Number of Users]]-Sales[[#This Row],[Licenses Bought]],0)</f>
        <v>2</v>
      </c>
      <c r="Q1408" s="3">
        <f>IF(Sales[[#This Row],[Sales Month]]=MAX(Sales[Sales Month]),Sales[[#This Row],[Upsell $ Per Non-Paying User]]*Sales[[#This Row],[Non-Paying Users]],0)</f>
        <v>0</v>
      </c>
      <c r="R1408" s="3" t="str" cm="1">
        <f t="array" ref="R1408" xml:space="preserve"> _xlfn.IFS(Sales[[#This Row],[Current Upsell $]]=0," ",Sales[[#This Row],[Current Upsell $]]&gt;=400,"high",Sales[[#This Row],[Current Upsell $]]&gt;=100,"medium",Sales[[#This Row],[Current Upsell $]]&lt;100,"low")</f>
        <v xml:space="preserve"> </v>
      </c>
      <c r="S1408" s="3" t="str">
        <f xml:space="preserve"> IF(Sales[[#This Row],[Current Upsell $]]&gt;0,_xlfn.CONCAT(Sales[[#This Row],[Subscription Type]],"  ",Sales[[#This Row],[Upsell Priority]],"  ",TEXT(Sales[[#This Row],[Current Upsell $]],"$#"))," ")</f>
        <v xml:space="preserve"> </v>
      </c>
      <c r="T1408" s="3"/>
      <c r="U1408" s="1"/>
    </row>
    <row r="1409" spans="1:21" x14ac:dyDescent="0.3">
      <c r="A1409">
        <v>100143</v>
      </c>
      <c r="B1409" t="s">
        <v>0</v>
      </c>
      <c r="D1409" s="1"/>
      <c r="E1409" s="1"/>
      <c r="F1409" s="3">
        <v>1</v>
      </c>
      <c r="G1409" s="3">
        <v>2</v>
      </c>
      <c r="H1409" s="1">
        <v>44075</v>
      </c>
      <c r="I1409" s="1">
        <v>44378</v>
      </c>
      <c r="J1409">
        <v>10</v>
      </c>
      <c r="K1409">
        <v>0</v>
      </c>
      <c r="L1409" s="1">
        <v>44105</v>
      </c>
      <c r="M1409" s="3">
        <f>IF(Sales[[#This Row],[Sales Amount]] = 0, 0,N1409 / F1409)</f>
        <v>10</v>
      </c>
      <c r="N1409" s="3">
        <v>10</v>
      </c>
      <c r="O1409" s="3" t="str" cm="1">
        <f t="array" ref="O1409" xml:space="preserve"> _xlfn.SWITCH(Sales[[#This Row],[Subscription Type]],"Basic", "10",,"Premium","10","Business","25","Enterprise","27")</f>
        <v>27</v>
      </c>
      <c r="P1409" s="3">
        <f xml:space="preserve"> IF(Sales[[#This Row],[Number of Users]]-Sales[[#This Row],[Licenses Bought]] &gt; 0,Sales[[#This Row],[Number of Users]]-Sales[[#This Row],[Licenses Bought]],0)</f>
        <v>1</v>
      </c>
      <c r="Q1409" s="3">
        <f>IF(Sales[[#This Row],[Sales Month]]=MAX(Sales[Sales Month]),Sales[[#This Row],[Upsell $ Per Non-Paying User]]*Sales[[#This Row],[Non-Paying Users]],0)</f>
        <v>0</v>
      </c>
      <c r="R1409" s="3" t="str" cm="1">
        <f t="array" ref="R1409" xml:space="preserve"> _xlfn.IFS(Sales[[#This Row],[Current Upsell $]]=0," ",Sales[[#This Row],[Current Upsell $]]&gt;=400,"high",Sales[[#This Row],[Current Upsell $]]&gt;=100,"medium",Sales[[#This Row],[Current Upsell $]]&lt;100,"low")</f>
        <v xml:space="preserve"> </v>
      </c>
      <c r="S1409" s="3" t="str">
        <f xml:space="preserve"> IF(Sales[[#This Row],[Current Upsell $]]&gt;0,_xlfn.CONCAT(Sales[[#This Row],[Subscription Type]],"  ",Sales[[#This Row],[Upsell Priority]],"  ",TEXT(Sales[[#This Row],[Current Upsell $]],"$#"))," ")</f>
        <v xml:space="preserve"> </v>
      </c>
      <c r="T1409" s="3"/>
      <c r="U1409" s="1"/>
    </row>
    <row r="1410" spans="1:21" x14ac:dyDescent="0.3">
      <c r="A1410">
        <v>100143</v>
      </c>
      <c r="B1410" t="s">
        <v>0</v>
      </c>
      <c r="D1410" s="1"/>
      <c r="E1410" s="1"/>
      <c r="F1410" s="3">
        <v>1</v>
      </c>
      <c r="G1410" s="3">
        <v>2</v>
      </c>
      <c r="H1410" s="1">
        <v>44075</v>
      </c>
      <c r="I1410" s="1">
        <v>44378</v>
      </c>
      <c r="J1410">
        <v>10</v>
      </c>
      <c r="K1410">
        <v>0</v>
      </c>
      <c r="L1410" s="1">
        <v>44136</v>
      </c>
      <c r="M1410" s="3">
        <f>IF(Sales[[#This Row],[Sales Amount]] = 0, 0,N1410 / F1410)</f>
        <v>10</v>
      </c>
      <c r="N1410" s="3">
        <v>10</v>
      </c>
      <c r="O1410" s="3" t="str" cm="1">
        <f t="array" ref="O1410" xml:space="preserve"> _xlfn.SWITCH(Sales[[#This Row],[Subscription Type]],"Basic", "10",,"Premium","10","Business","25","Enterprise","27")</f>
        <v>27</v>
      </c>
      <c r="P1410" s="3">
        <f xml:space="preserve"> IF(Sales[[#This Row],[Number of Users]]-Sales[[#This Row],[Licenses Bought]] &gt; 0,Sales[[#This Row],[Number of Users]]-Sales[[#This Row],[Licenses Bought]],0)</f>
        <v>1</v>
      </c>
      <c r="Q1410" s="3">
        <f>IF(Sales[[#This Row],[Sales Month]]=MAX(Sales[Sales Month]),Sales[[#This Row],[Upsell $ Per Non-Paying User]]*Sales[[#This Row],[Non-Paying Users]],0)</f>
        <v>0</v>
      </c>
      <c r="R1410" s="3" t="str" cm="1">
        <f t="array" ref="R1410" xml:space="preserve"> _xlfn.IFS(Sales[[#This Row],[Current Upsell $]]=0," ",Sales[[#This Row],[Current Upsell $]]&gt;=400,"high",Sales[[#This Row],[Current Upsell $]]&gt;=100,"medium",Sales[[#This Row],[Current Upsell $]]&lt;100,"low")</f>
        <v xml:space="preserve"> </v>
      </c>
      <c r="S1410" s="3" t="str">
        <f xml:space="preserve"> IF(Sales[[#This Row],[Current Upsell $]]&gt;0,_xlfn.CONCAT(Sales[[#This Row],[Subscription Type]],"  ",Sales[[#This Row],[Upsell Priority]],"  ",TEXT(Sales[[#This Row],[Current Upsell $]],"$#"))," ")</f>
        <v xml:space="preserve"> </v>
      </c>
      <c r="T1410" s="3"/>
      <c r="U1410" s="1"/>
    </row>
    <row r="1411" spans="1:21" x14ac:dyDescent="0.3">
      <c r="A1411">
        <v>100143</v>
      </c>
      <c r="B1411" t="s">
        <v>0</v>
      </c>
      <c r="D1411" s="1"/>
      <c r="E1411" s="1"/>
      <c r="F1411" s="3">
        <v>1</v>
      </c>
      <c r="G1411" s="3">
        <v>2</v>
      </c>
      <c r="H1411" s="1">
        <v>44075</v>
      </c>
      <c r="I1411" s="1">
        <v>44378</v>
      </c>
      <c r="J1411">
        <v>10</v>
      </c>
      <c r="K1411">
        <v>0</v>
      </c>
      <c r="L1411" s="1">
        <v>44166</v>
      </c>
      <c r="M1411" s="3">
        <f>IF(Sales[[#This Row],[Sales Amount]] = 0, 0,N1411 / F1411)</f>
        <v>10</v>
      </c>
      <c r="N1411" s="3">
        <v>10</v>
      </c>
      <c r="O1411" s="3" t="str" cm="1">
        <f t="array" ref="O1411" xml:space="preserve"> _xlfn.SWITCH(Sales[[#This Row],[Subscription Type]],"Basic", "10",,"Premium","10","Business","25","Enterprise","27")</f>
        <v>27</v>
      </c>
      <c r="P1411" s="3">
        <f xml:space="preserve"> IF(Sales[[#This Row],[Number of Users]]-Sales[[#This Row],[Licenses Bought]] &gt; 0,Sales[[#This Row],[Number of Users]]-Sales[[#This Row],[Licenses Bought]],0)</f>
        <v>1</v>
      </c>
      <c r="Q1411" s="3">
        <f>IF(Sales[[#This Row],[Sales Month]]=MAX(Sales[Sales Month]),Sales[[#This Row],[Upsell $ Per Non-Paying User]]*Sales[[#This Row],[Non-Paying Users]],0)</f>
        <v>0</v>
      </c>
      <c r="R1411" s="3" t="str" cm="1">
        <f t="array" ref="R1411" xml:space="preserve"> _xlfn.IFS(Sales[[#This Row],[Current Upsell $]]=0," ",Sales[[#This Row],[Current Upsell $]]&gt;=400,"high",Sales[[#This Row],[Current Upsell $]]&gt;=100,"medium",Sales[[#This Row],[Current Upsell $]]&lt;100,"low")</f>
        <v xml:space="preserve"> </v>
      </c>
      <c r="S1411" s="3" t="str">
        <f xml:space="preserve"> IF(Sales[[#This Row],[Current Upsell $]]&gt;0,_xlfn.CONCAT(Sales[[#This Row],[Subscription Type]],"  ",Sales[[#This Row],[Upsell Priority]],"  ",TEXT(Sales[[#This Row],[Current Upsell $]],"$#"))," ")</f>
        <v xml:space="preserve"> </v>
      </c>
      <c r="T1411" s="3"/>
      <c r="U1411" s="1"/>
    </row>
    <row r="1412" spans="1:21" x14ac:dyDescent="0.3">
      <c r="A1412">
        <v>100143</v>
      </c>
      <c r="B1412" t="s">
        <v>0</v>
      </c>
      <c r="D1412" s="1"/>
      <c r="E1412" s="1"/>
      <c r="F1412" s="3">
        <v>1</v>
      </c>
      <c r="G1412" s="3">
        <v>2</v>
      </c>
      <c r="H1412" s="1">
        <v>44075</v>
      </c>
      <c r="I1412" s="1">
        <v>44378</v>
      </c>
      <c r="J1412">
        <v>10</v>
      </c>
      <c r="K1412">
        <v>0</v>
      </c>
      <c r="L1412" s="1">
        <v>44197</v>
      </c>
      <c r="M1412" s="3">
        <f>IF(Sales[[#This Row],[Sales Amount]] = 0, 0,N1412 / F1412)</f>
        <v>10</v>
      </c>
      <c r="N1412" s="3">
        <v>10</v>
      </c>
      <c r="O1412" s="3" t="str" cm="1">
        <f t="array" ref="O1412" xml:space="preserve"> _xlfn.SWITCH(Sales[[#This Row],[Subscription Type]],"Basic", "10",,"Premium","10","Business","25","Enterprise","27")</f>
        <v>27</v>
      </c>
      <c r="P1412" s="3">
        <f xml:space="preserve"> IF(Sales[[#This Row],[Number of Users]]-Sales[[#This Row],[Licenses Bought]] &gt; 0,Sales[[#This Row],[Number of Users]]-Sales[[#This Row],[Licenses Bought]],0)</f>
        <v>1</v>
      </c>
      <c r="Q1412" s="3">
        <f>IF(Sales[[#This Row],[Sales Month]]=MAX(Sales[Sales Month]),Sales[[#This Row],[Upsell $ Per Non-Paying User]]*Sales[[#This Row],[Non-Paying Users]],0)</f>
        <v>0</v>
      </c>
      <c r="R1412" s="3" t="str" cm="1">
        <f t="array" ref="R1412" xml:space="preserve"> _xlfn.IFS(Sales[[#This Row],[Current Upsell $]]=0," ",Sales[[#This Row],[Current Upsell $]]&gt;=400,"high",Sales[[#This Row],[Current Upsell $]]&gt;=100,"medium",Sales[[#This Row],[Current Upsell $]]&lt;100,"low")</f>
        <v xml:space="preserve"> </v>
      </c>
      <c r="S1412" s="3" t="str">
        <f xml:space="preserve"> IF(Sales[[#This Row],[Current Upsell $]]&gt;0,_xlfn.CONCAT(Sales[[#This Row],[Subscription Type]],"  ",Sales[[#This Row],[Upsell Priority]],"  ",TEXT(Sales[[#This Row],[Current Upsell $]],"$#"))," ")</f>
        <v xml:space="preserve"> </v>
      </c>
      <c r="T1412" s="3"/>
      <c r="U1412" s="1"/>
    </row>
    <row r="1413" spans="1:21" x14ac:dyDescent="0.3">
      <c r="A1413">
        <v>100143</v>
      </c>
      <c r="B1413" t="s">
        <v>0</v>
      </c>
      <c r="D1413" s="1"/>
      <c r="E1413" s="1"/>
      <c r="F1413" s="3">
        <v>1</v>
      </c>
      <c r="G1413" s="3">
        <v>2</v>
      </c>
      <c r="H1413" s="1">
        <v>44075</v>
      </c>
      <c r="I1413" s="1">
        <v>44378</v>
      </c>
      <c r="J1413">
        <v>10</v>
      </c>
      <c r="K1413">
        <v>0</v>
      </c>
      <c r="L1413" s="1">
        <v>44228</v>
      </c>
      <c r="M1413" s="3">
        <f>IF(Sales[[#This Row],[Sales Amount]] = 0, 0,N1413 / F1413)</f>
        <v>10</v>
      </c>
      <c r="N1413" s="3">
        <v>10</v>
      </c>
      <c r="O1413" s="3" t="str" cm="1">
        <f t="array" ref="O1413" xml:space="preserve"> _xlfn.SWITCH(Sales[[#This Row],[Subscription Type]],"Basic", "10",,"Premium","10","Business","25","Enterprise","27")</f>
        <v>27</v>
      </c>
      <c r="P1413" s="3">
        <f xml:space="preserve"> IF(Sales[[#This Row],[Number of Users]]-Sales[[#This Row],[Licenses Bought]] &gt; 0,Sales[[#This Row],[Number of Users]]-Sales[[#This Row],[Licenses Bought]],0)</f>
        <v>1</v>
      </c>
      <c r="Q1413" s="3">
        <f>IF(Sales[[#This Row],[Sales Month]]=MAX(Sales[Sales Month]),Sales[[#This Row],[Upsell $ Per Non-Paying User]]*Sales[[#This Row],[Non-Paying Users]],0)</f>
        <v>0</v>
      </c>
      <c r="R1413" s="3" t="str" cm="1">
        <f t="array" ref="R1413" xml:space="preserve"> _xlfn.IFS(Sales[[#This Row],[Current Upsell $]]=0," ",Sales[[#This Row],[Current Upsell $]]&gt;=400,"high",Sales[[#This Row],[Current Upsell $]]&gt;=100,"medium",Sales[[#This Row],[Current Upsell $]]&lt;100,"low")</f>
        <v xml:space="preserve"> </v>
      </c>
      <c r="S1413" s="3" t="str">
        <f xml:space="preserve"> IF(Sales[[#This Row],[Current Upsell $]]&gt;0,_xlfn.CONCAT(Sales[[#This Row],[Subscription Type]],"  ",Sales[[#This Row],[Upsell Priority]],"  ",TEXT(Sales[[#This Row],[Current Upsell $]],"$#"))," ")</f>
        <v xml:space="preserve"> </v>
      </c>
      <c r="T1413" s="3"/>
      <c r="U1413" s="1"/>
    </row>
    <row r="1414" spans="1:21" x14ac:dyDescent="0.3">
      <c r="A1414">
        <v>100143</v>
      </c>
      <c r="B1414" t="s">
        <v>0</v>
      </c>
      <c r="D1414" s="1"/>
      <c r="E1414" s="1"/>
      <c r="F1414" s="3">
        <v>1</v>
      </c>
      <c r="G1414" s="3">
        <v>2</v>
      </c>
      <c r="H1414" s="1">
        <v>44075</v>
      </c>
      <c r="I1414" s="1">
        <v>44378</v>
      </c>
      <c r="J1414">
        <v>10</v>
      </c>
      <c r="K1414">
        <v>0</v>
      </c>
      <c r="L1414" s="1">
        <v>44256</v>
      </c>
      <c r="M1414" s="3">
        <f>IF(Sales[[#This Row],[Sales Amount]] = 0, 0,N1414 / F1414)</f>
        <v>10</v>
      </c>
      <c r="N1414" s="3">
        <v>10</v>
      </c>
      <c r="O1414" s="3" t="str" cm="1">
        <f t="array" ref="O1414" xml:space="preserve"> _xlfn.SWITCH(Sales[[#This Row],[Subscription Type]],"Basic", "10",,"Premium","10","Business","25","Enterprise","27")</f>
        <v>27</v>
      </c>
      <c r="P1414" s="3">
        <f xml:space="preserve"> IF(Sales[[#This Row],[Number of Users]]-Sales[[#This Row],[Licenses Bought]] &gt; 0,Sales[[#This Row],[Number of Users]]-Sales[[#This Row],[Licenses Bought]],0)</f>
        <v>1</v>
      </c>
      <c r="Q1414" s="3">
        <f>IF(Sales[[#This Row],[Sales Month]]=MAX(Sales[Sales Month]),Sales[[#This Row],[Upsell $ Per Non-Paying User]]*Sales[[#This Row],[Non-Paying Users]],0)</f>
        <v>0</v>
      </c>
      <c r="R1414" s="3" t="str" cm="1">
        <f t="array" ref="R1414" xml:space="preserve"> _xlfn.IFS(Sales[[#This Row],[Current Upsell $]]=0," ",Sales[[#This Row],[Current Upsell $]]&gt;=400,"high",Sales[[#This Row],[Current Upsell $]]&gt;=100,"medium",Sales[[#This Row],[Current Upsell $]]&lt;100,"low")</f>
        <v xml:space="preserve"> </v>
      </c>
      <c r="S1414" s="3" t="str">
        <f xml:space="preserve"> IF(Sales[[#This Row],[Current Upsell $]]&gt;0,_xlfn.CONCAT(Sales[[#This Row],[Subscription Type]],"  ",Sales[[#This Row],[Upsell Priority]],"  ",TEXT(Sales[[#This Row],[Current Upsell $]],"$#"))," ")</f>
        <v xml:space="preserve"> </v>
      </c>
      <c r="T1414" s="3"/>
      <c r="U1414" s="1"/>
    </row>
    <row r="1415" spans="1:21" x14ac:dyDescent="0.3">
      <c r="A1415">
        <v>100143</v>
      </c>
      <c r="B1415" t="s">
        <v>0</v>
      </c>
      <c r="D1415" s="1"/>
      <c r="E1415" s="1"/>
      <c r="F1415" s="3">
        <v>1</v>
      </c>
      <c r="G1415" s="3">
        <v>2</v>
      </c>
      <c r="H1415" s="1">
        <v>44075</v>
      </c>
      <c r="I1415" s="1">
        <v>44378</v>
      </c>
      <c r="J1415">
        <v>10</v>
      </c>
      <c r="K1415">
        <v>0</v>
      </c>
      <c r="L1415" s="1">
        <v>44287</v>
      </c>
      <c r="M1415" s="3">
        <f>IF(Sales[[#This Row],[Sales Amount]] = 0, 0,N1415 / F1415)</f>
        <v>10</v>
      </c>
      <c r="N1415" s="3">
        <v>10</v>
      </c>
      <c r="O1415" s="3" t="str" cm="1">
        <f t="array" ref="O1415" xml:space="preserve"> _xlfn.SWITCH(Sales[[#This Row],[Subscription Type]],"Basic", "10",,"Premium","10","Business","25","Enterprise","27")</f>
        <v>27</v>
      </c>
      <c r="P1415" s="3">
        <f xml:space="preserve"> IF(Sales[[#This Row],[Number of Users]]-Sales[[#This Row],[Licenses Bought]] &gt; 0,Sales[[#This Row],[Number of Users]]-Sales[[#This Row],[Licenses Bought]],0)</f>
        <v>1</v>
      </c>
      <c r="Q1415" s="3">
        <f>IF(Sales[[#This Row],[Sales Month]]=MAX(Sales[Sales Month]),Sales[[#This Row],[Upsell $ Per Non-Paying User]]*Sales[[#This Row],[Non-Paying Users]],0)</f>
        <v>0</v>
      </c>
      <c r="R1415" s="3" t="str" cm="1">
        <f t="array" ref="R1415" xml:space="preserve"> _xlfn.IFS(Sales[[#This Row],[Current Upsell $]]=0," ",Sales[[#This Row],[Current Upsell $]]&gt;=400,"high",Sales[[#This Row],[Current Upsell $]]&gt;=100,"medium",Sales[[#This Row],[Current Upsell $]]&lt;100,"low")</f>
        <v xml:space="preserve"> </v>
      </c>
      <c r="S1415" s="3" t="str">
        <f xml:space="preserve"> IF(Sales[[#This Row],[Current Upsell $]]&gt;0,_xlfn.CONCAT(Sales[[#This Row],[Subscription Type]],"  ",Sales[[#This Row],[Upsell Priority]],"  ",TEXT(Sales[[#This Row],[Current Upsell $]],"$#"))," ")</f>
        <v xml:space="preserve"> </v>
      </c>
      <c r="T1415" s="3"/>
      <c r="U1415" s="1"/>
    </row>
    <row r="1416" spans="1:21" x14ac:dyDescent="0.3">
      <c r="A1416">
        <v>100143</v>
      </c>
      <c r="B1416" t="s">
        <v>0</v>
      </c>
      <c r="D1416" s="1"/>
      <c r="E1416" s="1"/>
      <c r="F1416" s="3">
        <v>1</v>
      </c>
      <c r="G1416" s="3">
        <v>2</v>
      </c>
      <c r="H1416" s="1">
        <v>44075</v>
      </c>
      <c r="I1416" s="1">
        <v>44378</v>
      </c>
      <c r="J1416">
        <v>10</v>
      </c>
      <c r="K1416">
        <v>0</v>
      </c>
      <c r="L1416" s="1">
        <v>44317</v>
      </c>
      <c r="M1416" s="3">
        <f>IF(Sales[[#This Row],[Sales Amount]] = 0, 0,N1416 / F1416)</f>
        <v>10</v>
      </c>
      <c r="N1416" s="3">
        <v>10</v>
      </c>
      <c r="O1416" s="3" t="str" cm="1">
        <f t="array" ref="O1416" xml:space="preserve"> _xlfn.SWITCH(Sales[[#This Row],[Subscription Type]],"Basic", "10",,"Premium","10","Business","25","Enterprise","27")</f>
        <v>27</v>
      </c>
      <c r="P1416" s="3">
        <f xml:space="preserve"> IF(Sales[[#This Row],[Number of Users]]-Sales[[#This Row],[Licenses Bought]] &gt; 0,Sales[[#This Row],[Number of Users]]-Sales[[#This Row],[Licenses Bought]],0)</f>
        <v>1</v>
      </c>
      <c r="Q1416" s="3">
        <f>IF(Sales[[#This Row],[Sales Month]]=MAX(Sales[Sales Month]),Sales[[#This Row],[Upsell $ Per Non-Paying User]]*Sales[[#This Row],[Non-Paying Users]],0)</f>
        <v>0</v>
      </c>
      <c r="R1416" s="3" t="str" cm="1">
        <f t="array" ref="R1416" xml:space="preserve"> _xlfn.IFS(Sales[[#This Row],[Current Upsell $]]=0," ",Sales[[#This Row],[Current Upsell $]]&gt;=400,"high",Sales[[#This Row],[Current Upsell $]]&gt;=100,"medium",Sales[[#This Row],[Current Upsell $]]&lt;100,"low")</f>
        <v xml:space="preserve"> </v>
      </c>
      <c r="S1416" s="3" t="str">
        <f xml:space="preserve"> IF(Sales[[#This Row],[Current Upsell $]]&gt;0,_xlfn.CONCAT(Sales[[#This Row],[Subscription Type]],"  ",Sales[[#This Row],[Upsell Priority]],"  ",TEXT(Sales[[#This Row],[Current Upsell $]],"$#"))," ")</f>
        <v xml:space="preserve"> </v>
      </c>
      <c r="T1416" s="3"/>
      <c r="U1416" s="1"/>
    </row>
    <row r="1417" spans="1:21" x14ac:dyDescent="0.3">
      <c r="A1417">
        <v>100143</v>
      </c>
      <c r="B1417" t="s">
        <v>0</v>
      </c>
      <c r="D1417" s="1"/>
      <c r="E1417" s="1"/>
      <c r="F1417" s="3">
        <v>1</v>
      </c>
      <c r="G1417" s="3">
        <v>2</v>
      </c>
      <c r="H1417" s="1">
        <v>44075</v>
      </c>
      <c r="I1417" s="1">
        <v>44378</v>
      </c>
      <c r="J1417">
        <v>10</v>
      </c>
      <c r="K1417">
        <v>0</v>
      </c>
      <c r="L1417" s="1">
        <v>44348</v>
      </c>
      <c r="M1417" s="3">
        <f>IF(Sales[[#This Row],[Sales Amount]] = 0, 0,N1417 / F1417)</f>
        <v>10</v>
      </c>
      <c r="N1417" s="3">
        <v>10</v>
      </c>
      <c r="O1417" s="3" t="str" cm="1">
        <f t="array" ref="O1417" xml:space="preserve"> _xlfn.SWITCH(Sales[[#This Row],[Subscription Type]],"Basic", "10",,"Premium","10","Business","25","Enterprise","27")</f>
        <v>27</v>
      </c>
      <c r="P1417" s="3">
        <f xml:space="preserve"> IF(Sales[[#This Row],[Number of Users]]-Sales[[#This Row],[Licenses Bought]] &gt; 0,Sales[[#This Row],[Number of Users]]-Sales[[#This Row],[Licenses Bought]],0)</f>
        <v>1</v>
      </c>
      <c r="Q1417" s="3">
        <f>IF(Sales[[#This Row],[Sales Month]]=MAX(Sales[Sales Month]),Sales[[#This Row],[Upsell $ Per Non-Paying User]]*Sales[[#This Row],[Non-Paying Users]],0)</f>
        <v>27</v>
      </c>
      <c r="R1417" s="3" t="str" cm="1">
        <f t="array" ref="R1417" xml:space="preserve"> _xlfn.IFS(Sales[[#This Row],[Current Upsell $]]=0," ",Sales[[#This Row],[Current Upsell $]]&gt;=400,"high",Sales[[#This Row],[Current Upsell $]]&gt;=100,"medium",Sales[[#This Row],[Current Upsell $]]&lt;100,"low")</f>
        <v>low</v>
      </c>
      <c r="S1417" s="3" t="str">
        <f xml:space="preserve"> IF(Sales[[#This Row],[Current Upsell $]]&gt;0,_xlfn.CONCAT(Sales[[#This Row],[Subscription Type]],"  ",Sales[[#This Row],[Upsell Priority]],"  ",TEXT(Sales[[#This Row],[Current Upsell $]],"$#"))," ")</f>
        <v>Premium  low  $27</v>
      </c>
      <c r="T1417" s="3"/>
      <c r="U1417" s="1"/>
    </row>
    <row r="1418" spans="1:21" x14ac:dyDescent="0.3">
      <c r="A1418">
        <v>100144</v>
      </c>
      <c r="B1418" t="s">
        <v>3</v>
      </c>
      <c r="D1418" s="1"/>
      <c r="E1418" s="1"/>
      <c r="F1418" s="3">
        <v>0</v>
      </c>
      <c r="G1418" s="3">
        <v>2</v>
      </c>
      <c r="H1418" s="1">
        <v>44075</v>
      </c>
      <c r="I1418" s="1">
        <v>44378</v>
      </c>
      <c r="J1418">
        <v>10</v>
      </c>
      <c r="K1418">
        <v>0</v>
      </c>
      <c r="L1418" s="1">
        <v>44075</v>
      </c>
      <c r="M1418" s="3">
        <f>IF(Sales[[#This Row],[Sales Amount]] = 0, 0,N1418 / F1418)</f>
        <v>0</v>
      </c>
      <c r="N1418" s="3">
        <v>0</v>
      </c>
      <c r="O1418" s="3" t="str" cm="1">
        <f t="array" ref="O1418" xml:space="preserve"> _xlfn.SWITCH(Sales[[#This Row],[Subscription Type]],"Basic", "10",,"Premium","10","Business","25","Enterprise","27")</f>
        <v>10</v>
      </c>
      <c r="P1418" s="3">
        <f xml:space="preserve"> IF(Sales[[#This Row],[Number of Users]]-Sales[[#This Row],[Licenses Bought]] &gt; 0,Sales[[#This Row],[Number of Users]]-Sales[[#This Row],[Licenses Bought]],0)</f>
        <v>2</v>
      </c>
      <c r="Q1418" s="3">
        <f>IF(Sales[[#This Row],[Sales Month]]=MAX(Sales[Sales Month]),Sales[[#This Row],[Upsell $ Per Non-Paying User]]*Sales[[#This Row],[Non-Paying Users]],0)</f>
        <v>0</v>
      </c>
      <c r="R1418" s="3" t="str" cm="1">
        <f t="array" ref="R1418" xml:space="preserve"> _xlfn.IFS(Sales[[#This Row],[Current Upsell $]]=0," ",Sales[[#This Row],[Current Upsell $]]&gt;=400,"high",Sales[[#This Row],[Current Upsell $]]&gt;=100,"medium",Sales[[#This Row],[Current Upsell $]]&lt;100,"low")</f>
        <v xml:space="preserve"> </v>
      </c>
      <c r="S1418" s="3" t="str">
        <f xml:space="preserve"> IF(Sales[[#This Row],[Current Upsell $]]&gt;0,_xlfn.CONCAT(Sales[[#This Row],[Subscription Type]],"  ",Sales[[#This Row],[Upsell Priority]],"  ",TEXT(Sales[[#This Row],[Current Upsell $]],"$#"))," ")</f>
        <v xml:space="preserve"> </v>
      </c>
      <c r="T1418" s="3"/>
      <c r="U1418" s="1"/>
    </row>
    <row r="1419" spans="1:21" x14ac:dyDescent="0.3">
      <c r="A1419">
        <v>100144</v>
      </c>
      <c r="B1419" t="s">
        <v>0</v>
      </c>
      <c r="D1419" s="1"/>
      <c r="E1419" s="1"/>
      <c r="F1419" s="3">
        <v>1</v>
      </c>
      <c r="G1419" s="3">
        <v>2</v>
      </c>
      <c r="H1419" s="1">
        <v>44075</v>
      </c>
      <c r="I1419" s="1">
        <v>44378</v>
      </c>
      <c r="J1419">
        <v>10</v>
      </c>
      <c r="K1419">
        <v>0</v>
      </c>
      <c r="L1419" s="1">
        <v>44105</v>
      </c>
      <c r="M1419" s="3">
        <f>IF(Sales[[#This Row],[Sales Amount]] = 0, 0,N1419 / F1419)</f>
        <v>10</v>
      </c>
      <c r="N1419" s="3">
        <v>10</v>
      </c>
      <c r="O1419" s="3" t="str" cm="1">
        <f t="array" ref="O1419" xml:space="preserve"> _xlfn.SWITCH(Sales[[#This Row],[Subscription Type]],"Basic", "10",,"Premium","10","Business","25","Enterprise","27")</f>
        <v>27</v>
      </c>
      <c r="P1419" s="3">
        <f xml:space="preserve"> IF(Sales[[#This Row],[Number of Users]]-Sales[[#This Row],[Licenses Bought]] &gt; 0,Sales[[#This Row],[Number of Users]]-Sales[[#This Row],[Licenses Bought]],0)</f>
        <v>1</v>
      </c>
      <c r="Q1419" s="3">
        <f>IF(Sales[[#This Row],[Sales Month]]=MAX(Sales[Sales Month]),Sales[[#This Row],[Upsell $ Per Non-Paying User]]*Sales[[#This Row],[Non-Paying Users]],0)</f>
        <v>0</v>
      </c>
      <c r="R1419" s="3" t="str" cm="1">
        <f t="array" ref="R1419" xml:space="preserve"> _xlfn.IFS(Sales[[#This Row],[Current Upsell $]]=0," ",Sales[[#This Row],[Current Upsell $]]&gt;=400,"high",Sales[[#This Row],[Current Upsell $]]&gt;=100,"medium",Sales[[#This Row],[Current Upsell $]]&lt;100,"low")</f>
        <v xml:space="preserve"> </v>
      </c>
      <c r="S1419" s="3" t="str">
        <f xml:space="preserve"> IF(Sales[[#This Row],[Current Upsell $]]&gt;0,_xlfn.CONCAT(Sales[[#This Row],[Subscription Type]],"  ",Sales[[#This Row],[Upsell Priority]],"  ",TEXT(Sales[[#This Row],[Current Upsell $]],"$#"))," ")</f>
        <v xml:space="preserve"> </v>
      </c>
      <c r="T1419" s="3"/>
      <c r="U1419" s="1"/>
    </row>
    <row r="1420" spans="1:21" x14ac:dyDescent="0.3">
      <c r="A1420">
        <v>100144</v>
      </c>
      <c r="B1420" t="s">
        <v>0</v>
      </c>
      <c r="D1420" s="1"/>
      <c r="E1420" s="1"/>
      <c r="F1420" s="3">
        <v>1</v>
      </c>
      <c r="G1420" s="3">
        <v>2</v>
      </c>
      <c r="H1420" s="1">
        <v>44075</v>
      </c>
      <c r="I1420" s="1">
        <v>44378</v>
      </c>
      <c r="J1420">
        <v>10</v>
      </c>
      <c r="K1420">
        <v>0</v>
      </c>
      <c r="L1420" s="1">
        <v>44136</v>
      </c>
      <c r="M1420" s="3">
        <f>IF(Sales[[#This Row],[Sales Amount]] = 0, 0,N1420 / F1420)</f>
        <v>10</v>
      </c>
      <c r="N1420" s="3">
        <v>10</v>
      </c>
      <c r="O1420" s="3" t="str" cm="1">
        <f t="array" ref="O1420" xml:space="preserve"> _xlfn.SWITCH(Sales[[#This Row],[Subscription Type]],"Basic", "10",,"Premium","10","Business","25","Enterprise","27")</f>
        <v>27</v>
      </c>
      <c r="P1420" s="3">
        <f xml:space="preserve"> IF(Sales[[#This Row],[Number of Users]]-Sales[[#This Row],[Licenses Bought]] &gt; 0,Sales[[#This Row],[Number of Users]]-Sales[[#This Row],[Licenses Bought]],0)</f>
        <v>1</v>
      </c>
      <c r="Q1420" s="3">
        <f>IF(Sales[[#This Row],[Sales Month]]=MAX(Sales[Sales Month]),Sales[[#This Row],[Upsell $ Per Non-Paying User]]*Sales[[#This Row],[Non-Paying Users]],0)</f>
        <v>0</v>
      </c>
      <c r="R1420" s="3" t="str" cm="1">
        <f t="array" ref="R1420" xml:space="preserve"> _xlfn.IFS(Sales[[#This Row],[Current Upsell $]]=0," ",Sales[[#This Row],[Current Upsell $]]&gt;=400,"high",Sales[[#This Row],[Current Upsell $]]&gt;=100,"medium",Sales[[#This Row],[Current Upsell $]]&lt;100,"low")</f>
        <v xml:space="preserve"> </v>
      </c>
      <c r="S1420" s="3" t="str">
        <f xml:space="preserve"> IF(Sales[[#This Row],[Current Upsell $]]&gt;0,_xlfn.CONCAT(Sales[[#This Row],[Subscription Type]],"  ",Sales[[#This Row],[Upsell Priority]],"  ",TEXT(Sales[[#This Row],[Current Upsell $]],"$#"))," ")</f>
        <v xml:space="preserve"> </v>
      </c>
      <c r="T1420" s="3"/>
      <c r="U1420" s="1"/>
    </row>
    <row r="1421" spans="1:21" x14ac:dyDescent="0.3">
      <c r="A1421">
        <v>100144</v>
      </c>
      <c r="B1421" t="s">
        <v>0</v>
      </c>
      <c r="D1421" s="1"/>
      <c r="E1421" s="1"/>
      <c r="F1421" s="3">
        <v>1</v>
      </c>
      <c r="G1421" s="3">
        <v>2</v>
      </c>
      <c r="H1421" s="1">
        <v>44075</v>
      </c>
      <c r="I1421" s="1">
        <v>44378</v>
      </c>
      <c r="J1421">
        <v>10</v>
      </c>
      <c r="K1421">
        <v>0</v>
      </c>
      <c r="L1421" s="1">
        <v>44166</v>
      </c>
      <c r="M1421" s="3">
        <f>IF(Sales[[#This Row],[Sales Amount]] = 0, 0,N1421 / F1421)</f>
        <v>10</v>
      </c>
      <c r="N1421" s="3">
        <v>10</v>
      </c>
      <c r="O1421" s="3" t="str" cm="1">
        <f t="array" ref="O1421" xml:space="preserve"> _xlfn.SWITCH(Sales[[#This Row],[Subscription Type]],"Basic", "10",,"Premium","10","Business","25","Enterprise","27")</f>
        <v>27</v>
      </c>
      <c r="P1421" s="3">
        <f xml:space="preserve"> IF(Sales[[#This Row],[Number of Users]]-Sales[[#This Row],[Licenses Bought]] &gt; 0,Sales[[#This Row],[Number of Users]]-Sales[[#This Row],[Licenses Bought]],0)</f>
        <v>1</v>
      </c>
      <c r="Q1421" s="3">
        <f>IF(Sales[[#This Row],[Sales Month]]=MAX(Sales[Sales Month]),Sales[[#This Row],[Upsell $ Per Non-Paying User]]*Sales[[#This Row],[Non-Paying Users]],0)</f>
        <v>0</v>
      </c>
      <c r="R1421" s="3" t="str" cm="1">
        <f t="array" ref="R1421" xml:space="preserve"> _xlfn.IFS(Sales[[#This Row],[Current Upsell $]]=0," ",Sales[[#This Row],[Current Upsell $]]&gt;=400,"high",Sales[[#This Row],[Current Upsell $]]&gt;=100,"medium",Sales[[#This Row],[Current Upsell $]]&lt;100,"low")</f>
        <v xml:space="preserve"> </v>
      </c>
      <c r="S1421" s="3" t="str">
        <f xml:space="preserve"> IF(Sales[[#This Row],[Current Upsell $]]&gt;0,_xlfn.CONCAT(Sales[[#This Row],[Subscription Type]],"  ",Sales[[#This Row],[Upsell Priority]],"  ",TEXT(Sales[[#This Row],[Current Upsell $]],"$#"))," ")</f>
        <v xml:space="preserve"> </v>
      </c>
      <c r="T1421" s="3"/>
      <c r="U1421" s="1"/>
    </row>
    <row r="1422" spans="1:21" x14ac:dyDescent="0.3">
      <c r="A1422">
        <v>100144</v>
      </c>
      <c r="B1422" t="s">
        <v>0</v>
      </c>
      <c r="D1422" s="1"/>
      <c r="E1422" s="1"/>
      <c r="F1422" s="3">
        <v>1</v>
      </c>
      <c r="G1422" s="3">
        <v>2</v>
      </c>
      <c r="H1422" s="1">
        <v>44075</v>
      </c>
      <c r="I1422" s="1">
        <v>44378</v>
      </c>
      <c r="J1422">
        <v>10</v>
      </c>
      <c r="K1422">
        <v>0</v>
      </c>
      <c r="L1422" s="1">
        <v>44197</v>
      </c>
      <c r="M1422" s="3">
        <f>IF(Sales[[#This Row],[Sales Amount]] = 0, 0,N1422 / F1422)</f>
        <v>10</v>
      </c>
      <c r="N1422" s="3">
        <v>10</v>
      </c>
      <c r="O1422" s="3" t="str" cm="1">
        <f t="array" ref="O1422" xml:space="preserve"> _xlfn.SWITCH(Sales[[#This Row],[Subscription Type]],"Basic", "10",,"Premium","10","Business","25","Enterprise","27")</f>
        <v>27</v>
      </c>
      <c r="P1422" s="3">
        <f xml:space="preserve"> IF(Sales[[#This Row],[Number of Users]]-Sales[[#This Row],[Licenses Bought]] &gt; 0,Sales[[#This Row],[Number of Users]]-Sales[[#This Row],[Licenses Bought]],0)</f>
        <v>1</v>
      </c>
      <c r="Q1422" s="3">
        <f>IF(Sales[[#This Row],[Sales Month]]=MAX(Sales[Sales Month]),Sales[[#This Row],[Upsell $ Per Non-Paying User]]*Sales[[#This Row],[Non-Paying Users]],0)</f>
        <v>0</v>
      </c>
      <c r="R1422" s="3" t="str" cm="1">
        <f t="array" ref="R1422" xml:space="preserve"> _xlfn.IFS(Sales[[#This Row],[Current Upsell $]]=0," ",Sales[[#This Row],[Current Upsell $]]&gt;=400,"high",Sales[[#This Row],[Current Upsell $]]&gt;=100,"medium",Sales[[#This Row],[Current Upsell $]]&lt;100,"low")</f>
        <v xml:space="preserve"> </v>
      </c>
      <c r="S1422" s="3" t="str">
        <f xml:space="preserve"> IF(Sales[[#This Row],[Current Upsell $]]&gt;0,_xlfn.CONCAT(Sales[[#This Row],[Subscription Type]],"  ",Sales[[#This Row],[Upsell Priority]],"  ",TEXT(Sales[[#This Row],[Current Upsell $]],"$#"))," ")</f>
        <v xml:space="preserve"> </v>
      </c>
      <c r="T1422" s="3"/>
      <c r="U1422" s="1"/>
    </row>
    <row r="1423" spans="1:21" x14ac:dyDescent="0.3">
      <c r="A1423">
        <v>100144</v>
      </c>
      <c r="B1423" t="s">
        <v>0</v>
      </c>
      <c r="D1423" s="1"/>
      <c r="E1423" s="1"/>
      <c r="F1423" s="3">
        <v>1</v>
      </c>
      <c r="G1423" s="3">
        <v>2</v>
      </c>
      <c r="H1423" s="1">
        <v>44075</v>
      </c>
      <c r="I1423" s="1">
        <v>44378</v>
      </c>
      <c r="J1423">
        <v>10</v>
      </c>
      <c r="K1423">
        <v>0</v>
      </c>
      <c r="L1423" s="1">
        <v>44228</v>
      </c>
      <c r="M1423" s="3">
        <f>IF(Sales[[#This Row],[Sales Amount]] = 0, 0,N1423 / F1423)</f>
        <v>10</v>
      </c>
      <c r="N1423" s="3">
        <v>10</v>
      </c>
      <c r="O1423" s="3" t="str" cm="1">
        <f t="array" ref="O1423" xml:space="preserve"> _xlfn.SWITCH(Sales[[#This Row],[Subscription Type]],"Basic", "10",,"Premium","10","Business","25","Enterprise","27")</f>
        <v>27</v>
      </c>
      <c r="P1423" s="3">
        <f xml:space="preserve"> IF(Sales[[#This Row],[Number of Users]]-Sales[[#This Row],[Licenses Bought]] &gt; 0,Sales[[#This Row],[Number of Users]]-Sales[[#This Row],[Licenses Bought]],0)</f>
        <v>1</v>
      </c>
      <c r="Q1423" s="3">
        <f>IF(Sales[[#This Row],[Sales Month]]=MAX(Sales[Sales Month]),Sales[[#This Row],[Upsell $ Per Non-Paying User]]*Sales[[#This Row],[Non-Paying Users]],0)</f>
        <v>0</v>
      </c>
      <c r="R1423" s="3" t="str" cm="1">
        <f t="array" ref="R1423" xml:space="preserve"> _xlfn.IFS(Sales[[#This Row],[Current Upsell $]]=0," ",Sales[[#This Row],[Current Upsell $]]&gt;=400,"high",Sales[[#This Row],[Current Upsell $]]&gt;=100,"medium",Sales[[#This Row],[Current Upsell $]]&lt;100,"low")</f>
        <v xml:space="preserve"> </v>
      </c>
      <c r="S1423" s="3" t="str">
        <f xml:space="preserve"> IF(Sales[[#This Row],[Current Upsell $]]&gt;0,_xlfn.CONCAT(Sales[[#This Row],[Subscription Type]],"  ",Sales[[#This Row],[Upsell Priority]],"  ",TEXT(Sales[[#This Row],[Current Upsell $]],"$#"))," ")</f>
        <v xml:space="preserve"> </v>
      </c>
      <c r="T1423" s="3"/>
      <c r="U1423" s="1"/>
    </row>
    <row r="1424" spans="1:21" x14ac:dyDescent="0.3">
      <c r="A1424">
        <v>100144</v>
      </c>
      <c r="B1424" t="s">
        <v>0</v>
      </c>
      <c r="D1424" s="1"/>
      <c r="E1424" s="1"/>
      <c r="F1424" s="3">
        <v>1</v>
      </c>
      <c r="G1424" s="3">
        <v>2</v>
      </c>
      <c r="H1424" s="1">
        <v>44075</v>
      </c>
      <c r="I1424" s="1">
        <v>44378</v>
      </c>
      <c r="J1424">
        <v>10</v>
      </c>
      <c r="K1424">
        <v>0</v>
      </c>
      <c r="L1424" s="1">
        <v>44256</v>
      </c>
      <c r="M1424" s="3">
        <f>IF(Sales[[#This Row],[Sales Amount]] = 0, 0,N1424 / F1424)</f>
        <v>10</v>
      </c>
      <c r="N1424" s="3">
        <v>10</v>
      </c>
      <c r="O1424" s="3" t="str" cm="1">
        <f t="array" ref="O1424" xml:space="preserve"> _xlfn.SWITCH(Sales[[#This Row],[Subscription Type]],"Basic", "10",,"Premium","10","Business","25","Enterprise","27")</f>
        <v>27</v>
      </c>
      <c r="P1424" s="3">
        <f xml:space="preserve"> IF(Sales[[#This Row],[Number of Users]]-Sales[[#This Row],[Licenses Bought]] &gt; 0,Sales[[#This Row],[Number of Users]]-Sales[[#This Row],[Licenses Bought]],0)</f>
        <v>1</v>
      </c>
      <c r="Q1424" s="3">
        <f>IF(Sales[[#This Row],[Sales Month]]=MAX(Sales[Sales Month]),Sales[[#This Row],[Upsell $ Per Non-Paying User]]*Sales[[#This Row],[Non-Paying Users]],0)</f>
        <v>0</v>
      </c>
      <c r="R1424" s="3" t="str" cm="1">
        <f t="array" ref="R1424" xml:space="preserve"> _xlfn.IFS(Sales[[#This Row],[Current Upsell $]]=0," ",Sales[[#This Row],[Current Upsell $]]&gt;=400,"high",Sales[[#This Row],[Current Upsell $]]&gt;=100,"medium",Sales[[#This Row],[Current Upsell $]]&lt;100,"low")</f>
        <v xml:space="preserve"> </v>
      </c>
      <c r="S1424" s="3" t="str">
        <f xml:space="preserve"> IF(Sales[[#This Row],[Current Upsell $]]&gt;0,_xlfn.CONCAT(Sales[[#This Row],[Subscription Type]],"  ",Sales[[#This Row],[Upsell Priority]],"  ",TEXT(Sales[[#This Row],[Current Upsell $]],"$#"))," ")</f>
        <v xml:space="preserve"> </v>
      </c>
      <c r="T1424" s="3"/>
      <c r="U1424" s="1"/>
    </row>
    <row r="1425" spans="1:21" x14ac:dyDescent="0.3">
      <c r="A1425">
        <v>100144</v>
      </c>
      <c r="B1425" t="s">
        <v>0</v>
      </c>
      <c r="D1425" s="1"/>
      <c r="E1425" s="1"/>
      <c r="F1425" s="3">
        <v>1</v>
      </c>
      <c r="G1425" s="3">
        <v>2</v>
      </c>
      <c r="H1425" s="1">
        <v>44075</v>
      </c>
      <c r="I1425" s="1">
        <v>44378</v>
      </c>
      <c r="J1425">
        <v>10</v>
      </c>
      <c r="K1425">
        <v>0</v>
      </c>
      <c r="L1425" s="1">
        <v>44287</v>
      </c>
      <c r="M1425" s="3">
        <f>IF(Sales[[#This Row],[Sales Amount]] = 0, 0,N1425 / F1425)</f>
        <v>10</v>
      </c>
      <c r="N1425" s="3">
        <v>10</v>
      </c>
      <c r="O1425" s="3" t="str" cm="1">
        <f t="array" ref="O1425" xml:space="preserve"> _xlfn.SWITCH(Sales[[#This Row],[Subscription Type]],"Basic", "10",,"Premium","10","Business","25","Enterprise","27")</f>
        <v>27</v>
      </c>
      <c r="P1425" s="3">
        <f xml:space="preserve"> IF(Sales[[#This Row],[Number of Users]]-Sales[[#This Row],[Licenses Bought]] &gt; 0,Sales[[#This Row],[Number of Users]]-Sales[[#This Row],[Licenses Bought]],0)</f>
        <v>1</v>
      </c>
      <c r="Q1425" s="3">
        <f>IF(Sales[[#This Row],[Sales Month]]=MAX(Sales[Sales Month]),Sales[[#This Row],[Upsell $ Per Non-Paying User]]*Sales[[#This Row],[Non-Paying Users]],0)</f>
        <v>0</v>
      </c>
      <c r="R1425" s="3" t="str" cm="1">
        <f t="array" ref="R1425" xml:space="preserve"> _xlfn.IFS(Sales[[#This Row],[Current Upsell $]]=0," ",Sales[[#This Row],[Current Upsell $]]&gt;=400,"high",Sales[[#This Row],[Current Upsell $]]&gt;=100,"medium",Sales[[#This Row],[Current Upsell $]]&lt;100,"low")</f>
        <v xml:space="preserve"> </v>
      </c>
      <c r="S1425" s="3" t="str">
        <f xml:space="preserve"> IF(Sales[[#This Row],[Current Upsell $]]&gt;0,_xlfn.CONCAT(Sales[[#This Row],[Subscription Type]],"  ",Sales[[#This Row],[Upsell Priority]],"  ",TEXT(Sales[[#This Row],[Current Upsell $]],"$#"))," ")</f>
        <v xml:space="preserve"> </v>
      </c>
      <c r="T1425" s="3"/>
      <c r="U1425" s="1"/>
    </row>
    <row r="1426" spans="1:21" x14ac:dyDescent="0.3">
      <c r="A1426">
        <v>100144</v>
      </c>
      <c r="B1426" t="s">
        <v>0</v>
      </c>
      <c r="D1426" s="1"/>
      <c r="E1426" s="1"/>
      <c r="F1426" s="3">
        <v>1</v>
      </c>
      <c r="G1426" s="3">
        <v>2</v>
      </c>
      <c r="H1426" s="1">
        <v>44075</v>
      </c>
      <c r="I1426" s="1">
        <v>44378</v>
      </c>
      <c r="J1426">
        <v>10</v>
      </c>
      <c r="K1426">
        <v>0</v>
      </c>
      <c r="L1426" s="1">
        <v>44317</v>
      </c>
      <c r="M1426" s="3">
        <f>IF(Sales[[#This Row],[Sales Amount]] = 0, 0,N1426 / F1426)</f>
        <v>10</v>
      </c>
      <c r="N1426" s="3">
        <v>10</v>
      </c>
      <c r="O1426" s="3" t="str" cm="1">
        <f t="array" ref="O1426" xml:space="preserve"> _xlfn.SWITCH(Sales[[#This Row],[Subscription Type]],"Basic", "10",,"Premium","10","Business","25","Enterprise","27")</f>
        <v>27</v>
      </c>
      <c r="P1426" s="3">
        <f xml:space="preserve"> IF(Sales[[#This Row],[Number of Users]]-Sales[[#This Row],[Licenses Bought]] &gt; 0,Sales[[#This Row],[Number of Users]]-Sales[[#This Row],[Licenses Bought]],0)</f>
        <v>1</v>
      </c>
      <c r="Q1426" s="3">
        <f>IF(Sales[[#This Row],[Sales Month]]=MAX(Sales[Sales Month]),Sales[[#This Row],[Upsell $ Per Non-Paying User]]*Sales[[#This Row],[Non-Paying Users]],0)</f>
        <v>0</v>
      </c>
      <c r="R1426" s="3" t="str" cm="1">
        <f t="array" ref="R1426" xml:space="preserve"> _xlfn.IFS(Sales[[#This Row],[Current Upsell $]]=0," ",Sales[[#This Row],[Current Upsell $]]&gt;=400,"high",Sales[[#This Row],[Current Upsell $]]&gt;=100,"medium",Sales[[#This Row],[Current Upsell $]]&lt;100,"low")</f>
        <v xml:space="preserve"> </v>
      </c>
      <c r="S1426" s="3" t="str">
        <f xml:space="preserve"> IF(Sales[[#This Row],[Current Upsell $]]&gt;0,_xlfn.CONCAT(Sales[[#This Row],[Subscription Type]],"  ",Sales[[#This Row],[Upsell Priority]],"  ",TEXT(Sales[[#This Row],[Current Upsell $]],"$#"))," ")</f>
        <v xml:space="preserve"> </v>
      </c>
      <c r="T1426" s="3"/>
      <c r="U1426" s="1"/>
    </row>
    <row r="1427" spans="1:21" x14ac:dyDescent="0.3">
      <c r="A1427">
        <v>100144</v>
      </c>
      <c r="B1427" t="s">
        <v>0</v>
      </c>
      <c r="D1427" s="1"/>
      <c r="E1427" s="1"/>
      <c r="F1427" s="3">
        <v>1</v>
      </c>
      <c r="G1427" s="3">
        <v>2</v>
      </c>
      <c r="H1427" s="1">
        <v>44075</v>
      </c>
      <c r="I1427" s="1">
        <v>44378</v>
      </c>
      <c r="J1427">
        <v>10</v>
      </c>
      <c r="K1427">
        <v>0</v>
      </c>
      <c r="L1427" s="1">
        <v>44348</v>
      </c>
      <c r="M1427" s="3">
        <f>IF(Sales[[#This Row],[Sales Amount]] = 0, 0,N1427 / F1427)</f>
        <v>10</v>
      </c>
      <c r="N1427" s="3">
        <v>10</v>
      </c>
      <c r="O1427" s="3" t="str" cm="1">
        <f t="array" ref="O1427" xml:space="preserve"> _xlfn.SWITCH(Sales[[#This Row],[Subscription Type]],"Basic", "10",,"Premium","10","Business","25","Enterprise","27")</f>
        <v>27</v>
      </c>
      <c r="P1427" s="3">
        <f xml:space="preserve"> IF(Sales[[#This Row],[Number of Users]]-Sales[[#This Row],[Licenses Bought]] &gt; 0,Sales[[#This Row],[Number of Users]]-Sales[[#This Row],[Licenses Bought]],0)</f>
        <v>1</v>
      </c>
      <c r="Q1427" s="3">
        <f>IF(Sales[[#This Row],[Sales Month]]=MAX(Sales[Sales Month]),Sales[[#This Row],[Upsell $ Per Non-Paying User]]*Sales[[#This Row],[Non-Paying Users]],0)</f>
        <v>27</v>
      </c>
      <c r="R1427" s="3" t="str" cm="1">
        <f t="array" ref="R1427" xml:space="preserve"> _xlfn.IFS(Sales[[#This Row],[Current Upsell $]]=0," ",Sales[[#This Row],[Current Upsell $]]&gt;=400,"high",Sales[[#This Row],[Current Upsell $]]&gt;=100,"medium",Sales[[#This Row],[Current Upsell $]]&lt;100,"low")</f>
        <v>low</v>
      </c>
      <c r="S1427" s="3" t="str">
        <f xml:space="preserve"> IF(Sales[[#This Row],[Current Upsell $]]&gt;0,_xlfn.CONCAT(Sales[[#This Row],[Subscription Type]],"  ",Sales[[#This Row],[Upsell Priority]],"  ",TEXT(Sales[[#This Row],[Current Upsell $]],"$#"))," ")</f>
        <v>Premium  low  $27</v>
      </c>
      <c r="T1427" s="3"/>
      <c r="U1427" s="1"/>
    </row>
    <row r="1428" spans="1:21" x14ac:dyDescent="0.3">
      <c r="A1428">
        <v>100145</v>
      </c>
      <c r="B1428" t="s">
        <v>3</v>
      </c>
      <c r="D1428" s="1"/>
      <c r="E1428" s="1"/>
      <c r="F1428" s="3">
        <v>0</v>
      </c>
      <c r="G1428" s="3">
        <v>2</v>
      </c>
      <c r="H1428" s="1">
        <v>44075</v>
      </c>
      <c r="I1428" s="1">
        <v>44378</v>
      </c>
      <c r="J1428">
        <v>10</v>
      </c>
      <c r="K1428">
        <v>0</v>
      </c>
      <c r="L1428" s="1">
        <v>44075</v>
      </c>
      <c r="M1428" s="3">
        <f>IF(Sales[[#This Row],[Sales Amount]] = 0, 0,N1428 / F1428)</f>
        <v>0</v>
      </c>
      <c r="N1428" s="3">
        <v>0</v>
      </c>
      <c r="O1428" s="3" t="str" cm="1">
        <f t="array" ref="O1428" xml:space="preserve"> _xlfn.SWITCH(Sales[[#This Row],[Subscription Type]],"Basic", "10",,"Premium","10","Business","25","Enterprise","27")</f>
        <v>10</v>
      </c>
      <c r="P1428" s="3">
        <f xml:space="preserve"> IF(Sales[[#This Row],[Number of Users]]-Sales[[#This Row],[Licenses Bought]] &gt; 0,Sales[[#This Row],[Number of Users]]-Sales[[#This Row],[Licenses Bought]],0)</f>
        <v>2</v>
      </c>
      <c r="Q1428" s="3">
        <f>IF(Sales[[#This Row],[Sales Month]]=MAX(Sales[Sales Month]),Sales[[#This Row],[Upsell $ Per Non-Paying User]]*Sales[[#This Row],[Non-Paying Users]],0)</f>
        <v>0</v>
      </c>
      <c r="R1428" s="3" t="str" cm="1">
        <f t="array" ref="R1428" xml:space="preserve"> _xlfn.IFS(Sales[[#This Row],[Current Upsell $]]=0," ",Sales[[#This Row],[Current Upsell $]]&gt;=400,"high",Sales[[#This Row],[Current Upsell $]]&gt;=100,"medium",Sales[[#This Row],[Current Upsell $]]&lt;100,"low")</f>
        <v xml:space="preserve"> </v>
      </c>
      <c r="S1428" s="3" t="str">
        <f xml:space="preserve"> IF(Sales[[#This Row],[Current Upsell $]]&gt;0,_xlfn.CONCAT(Sales[[#This Row],[Subscription Type]],"  ",Sales[[#This Row],[Upsell Priority]],"  ",TEXT(Sales[[#This Row],[Current Upsell $]],"$#"))," ")</f>
        <v xml:space="preserve"> </v>
      </c>
      <c r="T1428" s="3"/>
      <c r="U1428" s="1"/>
    </row>
    <row r="1429" spans="1:21" x14ac:dyDescent="0.3">
      <c r="A1429">
        <v>100145</v>
      </c>
      <c r="B1429" t="s">
        <v>0</v>
      </c>
      <c r="D1429" s="1"/>
      <c r="E1429" s="1"/>
      <c r="F1429" s="3">
        <v>1</v>
      </c>
      <c r="G1429" s="3">
        <v>2</v>
      </c>
      <c r="H1429" s="1">
        <v>44075</v>
      </c>
      <c r="I1429" s="1">
        <v>44378</v>
      </c>
      <c r="J1429">
        <v>10</v>
      </c>
      <c r="K1429">
        <v>0</v>
      </c>
      <c r="L1429" s="1">
        <v>44105</v>
      </c>
      <c r="M1429" s="3">
        <f>IF(Sales[[#This Row],[Sales Amount]] = 0, 0,N1429 / F1429)</f>
        <v>10</v>
      </c>
      <c r="N1429" s="3">
        <v>10</v>
      </c>
      <c r="O1429" s="3" t="str" cm="1">
        <f t="array" ref="O1429" xml:space="preserve"> _xlfn.SWITCH(Sales[[#This Row],[Subscription Type]],"Basic", "10",,"Premium","10","Business","25","Enterprise","27")</f>
        <v>27</v>
      </c>
      <c r="P1429" s="3">
        <f xml:space="preserve"> IF(Sales[[#This Row],[Number of Users]]-Sales[[#This Row],[Licenses Bought]] &gt; 0,Sales[[#This Row],[Number of Users]]-Sales[[#This Row],[Licenses Bought]],0)</f>
        <v>1</v>
      </c>
      <c r="Q1429" s="3">
        <f>IF(Sales[[#This Row],[Sales Month]]=MAX(Sales[Sales Month]),Sales[[#This Row],[Upsell $ Per Non-Paying User]]*Sales[[#This Row],[Non-Paying Users]],0)</f>
        <v>0</v>
      </c>
      <c r="R1429" s="3" t="str" cm="1">
        <f t="array" ref="R1429" xml:space="preserve"> _xlfn.IFS(Sales[[#This Row],[Current Upsell $]]=0," ",Sales[[#This Row],[Current Upsell $]]&gt;=400,"high",Sales[[#This Row],[Current Upsell $]]&gt;=100,"medium",Sales[[#This Row],[Current Upsell $]]&lt;100,"low")</f>
        <v xml:space="preserve"> </v>
      </c>
      <c r="S1429" s="3" t="str">
        <f xml:space="preserve"> IF(Sales[[#This Row],[Current Upsell $]]&gt;0,_xlfn.CONCAT(Sales[[#This Row],[Subscription Type]],"  ",Sales[[#This Row],[Upsell Priority]],"  ",TEXT(Sales[[#This Row],[Current Upsell $]],"$#"))," ")</f>
        <v xml:space="preserve"> </v>
      </c>
      <c r="T1429" s="3"/>
      <c r="U1429" s="1"/>
    </row>
    <row r="1430" spans="1:21" x14ac:dyDescent="0.3">
      <c r="A1430">
        <v>100145</v>
      </c>
      <c r="B1430" t="s">
        <v>0</v>
      </c>
      <c r="D1430" s="1"/>
      <c r="E1430" s="1"/>
      <c r="F1430" s="3">
        <v>1</v>
      </c>
      <c r="G1430" s="3">
        <v>2</v>
      </c>
      <c r="H1430" s="1">
        <v>44075</v>
      </c>
      <c r="I1430" s="1">
        <v>44378</v>
      </c>
      <c r="J1430">
        <v>10</v>
      </c>
      <c r="K1430">
        <v>0</v>
      </c>
      <c r="L1430" s="1">
        <v>44136</v>
      </c>
      <c r="M1430" s="3">
        <f>IF(Sales[[#This Row],[Sales Amount]] = 0, 0,N1430 / F1430)</f>
        <v>10</v>
      </c>
      <c r="N1430" s="3">
        <v>10</v>
      </c>
      <c r="O1430" s="3" t="str" cm="1">
        <f t="array" ref="O1430" xml:space="preserve"> _xlfn.SWITCH(Sales[[#This Row],[Subscription Type]],"Basic", "10",,"Premium","10","Business","25","Enterprise","27")</f>
        <v>27</v>
      </c>
      <c r="P1430" s="3">
        <f xml:space="preserve"> IF(Sales[[#This Row],[Number of Users]]-Sales[[#This Row],[Licenses Bought]] &gt; 0,Sales[[#This Row],[Number of Users]]-Sales[[#This Row],[Licenses Bought]],0)</f>
        <v>1</v>
      </c>
      <c r="Q1430" s="3">
        <f>IF(Sales[[#This Row],[Sales Month]]=MAX(Sales[Sales Month]),Sales[[#This Row],[Upsell $ Per Non-Paying User]]*Sales[[#This Row],[Non-Paying Users]],0)</f>
        <v>0</v>
      </c>
      <c r="R1430" s="3" t="str" cm="1">
        <f t="array" ref="R1430" xml:space="preserve"> _xlfn.IFS(Sales[[#This Row],[Current Upsell $]]=0," ",Sales[[#This Row],[Current Upsell $]]&gt;=400,"high",Sales[[#This Row],[Current Upsell $]]&gt;=100,"medium",Sales[[#This Row],[Current Upsell $]]&lt;100,"low")</f>
        <v xml:space="preserve"> </v>
      </c>
      <c r="S1430" s="3" t="str">
        <f xml:space="preserve"> IF(Sales[[#This Row],[Current Upsell $]]&gt;0,_xlfn.CONCAT(Sales[[#This Row],[Subscription Type]],"  ",Sales[[#This Row],[Upsell Priority]],"  ",TEXT(Sales[[#This Row],[Current Upsell $]],"$#"))," ")</f>
        <v xml:space="preserve"> </v>
      </c>
      <c r="T1430" s="3"/>
      <c r="U1430" s="1"/>
    </row>
    <row r="1431" spans="1:21" x14ac:dyDescent="0.3">
      <c r="A1431">
        <v>100145</v>
      </c>
      <c r="B1431" t="s">
        <v>0</v>
      </c>
      <c r="D1431" s="1"/>
      <c r="E1431" s="1"/>
      <c r="F1431" s="3">
        <v>1</v>
      </c>
      <c r="G1431" s="3">
        <v>2</v>
      </c>
      <c r="H1431" s="1">
        <v>44075</v>
      </c>
      <c r="I1431" s="1">
        <v>44378</v>
      </c>
      <c r="J1431">
        <v>10</v>
      </c>
      <c r="K1431">
        <v>0</v>
      </c>
      <c r="L1431" s="1">
        <v>44166</v>
      </c>
      <c r="M1431" s="3">
        <f>IF(Sales[[#This Row],[Sales Amount]] = 0, 0,N1431 / F1431)</f>
        <v>10</v>
      </c>
      <c r="N1431" s="3">
        <v>10</v>
      </c>
      <c r="O1431" s="3" t="str" cm="1">
        <f t="array" ref="O1431" xml:space="preserve"> _xlfn.SWITCH(Sales[[#This Row],[Subscription Type]],"Basic", "10",,"Premium","10","Business","25","Enterprise","27")</f>
        <v>27</v>
      </c>
      <c r="P1431" s="3">
        <f xml:space="preserve"> IF(Sales[[#This Row],[Number of Users]]-Sales[[#This Row],[Licenses Bought]] &gt; 0,Sales[[#This Row],[Number of Users]]-Sales[[#This Row],[Licenses Bought]],0)</f>
        <v>1</v>
      </c>
      <c r="Q1431" s="3">
        <f>IF(Sales[[#This Row],[Sales Month]]=MAX(Sales[Sales Month]),Sales[[#This Row],[Upsell $ Per Non-Paying User]]*Sales[[#This Row],[Non-Paying Users]],0)</f>
        <v>0</v>
      </c>
      <c r="R1431" s="3" t="str" cm="1">
        <f t="array" ref="R1431" xml:space="preserve"> _xlfn.IFS(Sales[[#This Row],[Current Upsell $]]=0," ",Sales[[#This Row],[Current Upsell $]]&gt;=400,"high",Sales[[#This Row],[Current Upsell $]]&gt;=100,"medium",Sales[[#This Row],[Current Upsell $]]&lt;100,"low")</f>
        <v xml:space="preserve"> </v>
      </c>
      <c r="S1431" s="3" t="str">
        <f xml:space="preserve"> IF(Sales[[#This Row],[Current Upsell $]]&gt;0,_xlfn.CONCAT(Sales[[#This Row],[Subscription Type]],"  ",Sales[[#This Row],[Upsell Priority]],"  ",TEXT(Sales[[#This Row],[Current Upsell $]],"$#"))," ")</f>
        <v xml:space="preserve"> </v>
      </c>
      <c r="T1431" s="3"/>
      <c r="U1431" s="1"/>
    </row>
    <row r="1432" spans="1:21" x14ac:dyDescent="0.3">
      <c r="A1432">
        <v>100145</v>
      </c>
      <c r="B1432" t="s">
        <v>0</v>
      </c>
      <c r="D1432" s="1"/>
      <c r="E1432" s="1"/>
      <c r="F1432" s="3">
        <v>1</v>
      </c>
      <c r="G1432" s="3">
        <v>2</v>
      </c>
      <c r="H1432" s="1">
        <v>44075</v>
      </c>
      <c r="I1432" s="1">
        <v>44378</v>
      </c>
      <c r="J1432">
        <v>10</v>
      </c>
      <c r="K1432">
        <v>0</v>
      </c>
      <c r="L1432" s="1">
        <v>44197</v>
      </c>
      <c r="M1432" s="3">
        <f>IF(Sales[[#This Row],[Sales Amount]] = 0, 0,N1432 / F1432)</f>
        <v>10</v>
      </c>
      <c r="N1432" s="3">
        <v>10</v>
      </c>
      <c r="O1432" s="3" t="str" cm="1">
        <f t="array" ref="O1432" xml:space="preserve"> _xlfn.SWITCH(Sales[[#This Row],[Subscription Type]],"Basic", "10",,"Premium","10","Business","25","Enterprise","27")</f>
        <v>27</v>
      </c>
      <c r="P1432" s="3">
        <f xml:space="preserve"> IF(Sales[[#This Row],[Number of Users]]-Sales[[#This Row],[Licenses Bought]] &gt; 0,Sales[[#This Row],[Number of Users]]-Sales[[#This Row],[Licenses Bought]],0)</f>
        <v>1</v>
      </c>
      <c r="Q1432" s="3">
        <f>IF(Sales[[#This Row],[Sales Month]]=MAX(Sales[Sales Month]),Sales[[#This Row],[Upsell $ Per Non-Paying User]]*Sales[[#This Row],[Non-Paying Users]],0)</f>
        <v>0</v>
      </c>
      <c r="R1432" s="3" t="str" cm="1">
        <f t="array" ref="R1432" xml:space="preserve"> _xlfn.IFS(Sales[[#This Row],[Current Upsell $]]=0," ",Sales[[#This Row],[Current Upsell $]]&gt;=400,"high",Sales[[#This Row],[Current Upsell $]]&gt;=100,"medium",Sales[[#This Row],[Current Upsell $]]&lt;100,"low")</f>
        <v xml:space="preserve"> </v>
      </c>
      <c r="S1432" s="3" t="str">
        <f xml:space="preserve"> IF(Sales[[#This Row],[Current Upsell $]]&gt;0,_xlfn.CONCAT(Sales[[#This Row],[Subscription Type]],"  ",Sales[[#This Row],[Upsell Priority]],"  ",TEXT(Sales[[#This Row],[Current Upsell $]],"$#"))," ")</f>
        <v xml:space="preserve"> </v>
      </c>
      <c r="T1432" s="3"/>
      <c r="U1432" s="1"/>
    </row>
    <row r="1433" spans="1:21" x14ac:dyDescent="0.3">
      <c r="A1433">
        <v>100145</v>
      </c>
      <c r="B1433" t="s">
        <v>0</v>
      </c>
      <c r="D1433" s="1"/>
      <c r="E1433" s="1"/>
      <c r="F1433" s="3">
        <v>1</v>
      </c>
      <c r="G1433" s="3">
        <v>2</v>
      </c>
      <c r="H1433" s="1">
        <v>44075</v>
      </c>
      <c r="I1433" s="1">
        <v>44378</v>
      </c>
      <c r="J1433">
        <v>10</v>
      </c>
      <c r="K1433">
        <v>0</v>
      </c>
      <c r="L1433" s="1">
        <v>44228</v>
      </c>
      <c r="M1433" s="3">
        <f>IF(Sales[[#This Row],[Sales Amount]] = 0, 0,N1433 / F1433)</f>
        <v>10</v>
      </c>
      <c r="N1433" s="3">
        <v>10</v>
      </c>
      <c r="O1433" s="3" t="str" cm="1">
        <f t="array" ref="O1433" xml:space="preserve"> _xlfn.SWITCH(Sales[[#This Row],[Subscription Type]],"Basic", "10",,"Premium","10","Business","25","Enterprise","27")</f>
        <v>27</v>
      </c>
      <c r="P1433" s="3">
        <f xml:space="preserve"> IF(Sales[[#This Row],[Number of Users]]-Sales[[#This Row],[Licenses Bought]] &gt; 0,Sales[[#This Row],[Number of Users]]-Sales[[#This Row],[Licenses Bought]],0)</f>
        <v>1</v>
      </c>
      <c r="Q1433" s="3">
        <f>IF(Sales[[#This Row],[Sales Month]]=MAX(Sales[Sales Month]),Sales[[#This Row],[Upsell $ Per Non-Paying User]]*Sales[[#This Row],[Non-Paying Users]],0)</f>
        <v>0</v>
      </c>
      <c r="R1433" s="3" t="str" cm="1">
        <f t="array" ref="R1433" xml:space="preserve"> _xlfn.IFS(Sales[[#This Row],[Current Upsell $]]=0," ",Sales[[#This Row],[Current Upsell $]]&gt;=400,"high",Sales[[#This Row],[Current Upsell $]]&gt;=100,"medium",Sales[[#This Row],[Current Upsell $]]&lt;100,"low")</f>
        <v xml:space="preserve"> </v>
      </c>
      <c r="S1433" s="3" t="str">
        <f xml:space="preserve"> IF(Sales[[#This Row],[Current Upsell $]]&gt;0,_xlfn.CONCAT(Sales[[#This Row],[Subscription Type]],"  ",Sales[[#This Row],[Upsell Priority]],"  ",TEXT(Sales[[#This Row],[Current Upsell $]],"$#"))," ")</f>
        <v xml:space="preserve"> </v>
      </c>
      <c r="T1433" s="3"/>
      <c r="U1433" s="1"/>
    </row>
    <row r="1434" spans="1:21" x14ac:dyDescent="0.3">
      <c r="A1434">
        <v>100145</v>
      </c>
      <c r="B1434" t="s">
        <v>0</v>
      </c>
      <c r="D1434" s="1"/>
      <c r="E1434" s="1"/>
      <c r="F1434" s="3">
        <v>1</v>
      </c>
      <c r="G1434" s="3">
        <v>1</v>
      </c>
      <c r="H1434" s="1">
        <v>44075</v>
      </c>
      <c r="I1434" s="1">
        <v>44378</v>
      </c>
      <c r="J1434">
        <v>10</v>
      </c>
      <c r="K1434">
        <v>0</v>
      </c>
      <c r="L1434" s="1">
        <v>44256</v>
      </c>
      <c r="M1434" s="3">
        <f>IF(Sales[[#This Row],[Sales Amount]] = 0, 0,N1434 / F1434)</f>
        <v>10</v>
      </c>
      <c r="N1434" s="3">
        <v>10</v>
      </c>
      <c r="O1434" s="3" t="str" cm="1">
        <f t="array" ref="O1434" xml:space="preserve"> _xlfn.SWITCH(Sales[[#This Row],[Subscription Type]],"Basic", "10",,"Premium","10","Business","25","Enterprise","27")</f>
        <v>27</v>
      </c>
      <c r="P1434" s="3">
        <f xml:space="preserve"> IF(Sales[[#This Row],[Number of Users]]-Sales[[#This Row],[Licenses Bought]] &gt; 0,Sales[[#This Row],[Number of Users]]-Sales[[#This Row],[Licenses Bought]],0)</f>
        <v>0</v>
      </c>
      <c r="Q1434" s="3">
        <f>IF(Sales[[#This Row],[Sales Month]]=MAX(Sales[Sales Month]),Sales[[#This Row],[Upsell $ Per Non-Paying User]]*Sales[[#This Row],[Non-Paying Users]],0)</f>
        <v>0</v>
      </c>
      <c r="R1434" s="3" t="str" cm="1">
        <f t="array" ref="R1434" xml:space="preserve"> _xlfn.IFS(Sales[[#This Row],[Current Upsell $]]=0," ",Sales[[#This Row],[Current Upsell $]]&gt;=400,"high",Sales[[#This Row],[Current Upsell $]]&gt;=100,"medium",Sales[[#This Row],[Current Upsell $]]&lt;100,"low")</f>
        <v xml:space="preserve"> </v>
      </c>
      <c r="S1434" s="3" t="str">
        <f xml:space="preserve"> IF(Sales[[#This Row],[Current Upsell $]]&gt;0,_xlfn.CONCAT(Sales[[#This Row],[Subscription Type]],"  ",Sales[[#This Row],[Upsell Priority]],"  ",TEXT(Sales[[#This Row],[Current Upsell $]],"$#"))," ")</f>
        <v xml:space="preserve"> </v>
      </c>
      <c r="T1434" s="3"/>
      <c r="U1434" s="1"/>
    </row>
    <row r="1435" spans="1:21" x14ac:dyDescent="0.3">
      <c r="A1435">
        <v>100145</v>
      </c>
      <c r="B1435" t="s">
        <v>0</v>
      </c>
      <c r="D1435" s="1"/>
      <c r="E1435" s="1"/>
      <c r="F1435" s="3">
        <v>1</v>
      </c>
      <c r="G1435" s="3">
        <v>2</v>
      </c>
      <c r="H1435" s="1">
        <v>44075</v>
      </c>
      <c r="I1435" s="1">
        <v>44378</v>
      </c>
      <c r="J1435">
        <v>10</v>
      </c>
      <c r="K1435">
        <v>0</v>
      </c>
      <c r="L1435" s="1">
        <v>44287</v>
      </c>
      <c r="M1435" s="3">
        <f>IF(Sales[[#This Row],[Sales Amount]] = 0, 0,N1435 / F1435)</f>
        <v>10</v>
      </c>
      <c r="N1435" s="3">
        <v>10</v>
      </c>
      <c r="O1435" s="3" t="str" cm="1">
        <f t="array" ref="O1435" xml:space="preserve"> _xlfn.SWITCH(Sales[[#This Row],[Subscription Type]],"Basic", "10",,"Premium","10","Business","25","Enterprise","27")</f>
        <v>27</v>
      </c>
      <c r="P1435" s="3">
        <f xml:space="preserve"> IF(Sales[[#This Row],[Number of Users]]-Sales[[#This Row],[Licenses Bought]] &gt; 0,Sales[[#This Row],[Number of Users]]-Sales[[#This Row],[Licenses Bought]],0)</f>
        <v>1</v>
      </c>
      <c r="Q1435" s="3">
        <f>IF(Sales[[#This Row],[Sales Month]]=MAX(Sales[Sales Month]),Sales[[#This Row],[Upsell $ Per Non-Paying User]]*Sales[[#This Row],[Non-Paying Users]],0)</f>
        <v>0</v>
      </c>
      <c r="R1435" s="3" t="str" cm="1">
        <f t="array" ref="R1435" xml:space="preserve"> _xlfn.IFS(Sales[[#This Row],[Current Upsell $]]=0," ",Sales[[#This Row],[Current Upsell $]]&gt;=400,"high",Sales[[#This Row],[Current Upsell $]]&gt;=100,"medium",Sales[[#This Row],[Current Upsell $]]&lt;100,"low")</f>
        <v xml:space="preserve"> </v>
      </c>
      <c r="S1435" s="3" t="str">
        <f xml:space="preserve"> IF(Sales[[#This Row],[Current Upsell $]]&gt;0,_xlfn.CONCAT(Sales[[#This Row],[Subscription Type]],"  ",Sales[[#This Row],[Upsell Priority]],"  ",TEXT(Sales[[#This Row],[Current Upsell $]],"$#"))," ")</f>
        <v xml:space="preserve"> </v>
      </c>
      <c r="T1435" s="3"/>
      <c r="U1435" s="1"/>
    </row>
    <row r="1436" spans="1:21" x14ac:dyDescent="0.3">
      <c r="A1436">
        <v>100145</v>
      </c>
      <c r="B1436" t="s">
        <v>0</v>
      </c>
      <c r="D1436" s="1"/>
      <c r="E1436" s="1"/>
      <c r="F1436" s="3">
        <v>1</v>
      </c>
      <c r="G1436" s="3">
        <v>2</v>
      </c>
      <c r="H1436" s="1">
        <v>44075</v>
      </c>
      <c r="I1436" s="1">
        <v>44378</v>
      </c>
      <c r="J1436">
        <v>10</v>
      </c>
      <c r="K1436">
        <v>0</v>
      </c>
      <c r="L1436" s="1">
        <v>44317</v>
      </c>
      <c r="M1436" s="3">
        <f>IF(Sales[[#This Row],[Sales Amount]] = 0, 0,N1436 / F1436)</f>
        <v>10</v>
      </c>
      <c r="N1436" s="3">
        <v>10</v>
      </c>
      <c r="O1436" s="3" t="str" cm="1">
        <f t="array" ref="O1436" xml:space="preserve"> _xlfn.SWITCH(Sales[[#This Row],[Subscription Type]],"Basic", "10",,"Premium","10","Business","25","Enterprise","27")</f>
        <v>27</v>
      </c>
      <c r="P1436" s="3">
        <f xml:space="preserve"> IF(Sales[[#This Row],[Number of Users]]-Sales[[#This Row],[Licenses Bought]] &gt; 0,Sales[[#This Row],[Number of Users]]-Sales[[#This Row],[Licenses Bought]],0)</f>
        <v>1</v>
      </c>
      <c r="Q1436" s="3">
        <f>IF(Sales[[#This Row],[Sales Month]]=MAX(Sales[Sales Month]),Sales[[#This Row],[Upsell $ Per Non-Paying User]]*Sales[[#This Row],[Non-Paying Users]],0)</f>
        <v>0</v>
      </c>
      <c r="R1436" s="3" t="str" cm="1">
        <f t="array" ref="R1436" xml:space="preserve"> _xlfn.IFS(Sales[[#This Row],[Current Upsell $]]=0," ",Sales[[#This Row],[Current Upsell $]]&gt;=400,"high",Sales[[#This Row],[Current Upsell $]]&gt;=100,"medium",Sales[[#This Row],[Current Upsell $]]&lt;100,"low")</f>
        <v xml:space="preserve"> </v>
      </c>
      <c r="S1436" s="3" t="str">
        <f xml:space="preserve"> IF(Sales[[#This Row],[Current Upsell $]]&gt;0,_xlfn.CONCAT(Sales[[#This Row],[Subscription Type]],"  ",Sales[[#This Row],[Upsell Priority]],"  ",TEXT(Sales[[#This Row],[Current Upsell $]],"$#"))," ")</f>
        <v xml:space="preserve"> </v>
      </c>
      <c r="T1436" s="3"/>
      <c r="U1436" s="1"/>
    </row>
    <row r="1437" spans="1:21" x14ac:dyDescent="0.3">
      <c r="A1437">
        <v>100145</v>
      </c>
      <c r="B1437" t="s">
        <v>0</v>
      </c>
      <c r="D1437" s="1"/>
      <c r="E1437" s="1"/>
      <c r="F1437" s="3">
        <v>1</v>
      </c>
      <c r="G1437" s="3">
        <v>2</v>
      </c>
      <c r="H1437" s="1">
        <v>44075</v>
      </c>
      <c r="I1437" s="1">
        <v>44378</v>
      </c>
      <c r="J1437">
        <v>10</v>
      </c>
      <c r="K1437">
        <v>0</v>
      </c>
      <c r="L1437" s="1">
        <v>44348</v>
      </c>
      <c r="M1437" s="3">
        <f>IF(Sales[[#This Row],[Sales Amount]] = 0, 0,N1437 / F1437)</f>
        <v>10</v>
      </c>
      <c r="N1437" s="3">
        <v>10</v>
      </c>
      <c r="O1437" s="3" t="str" cm="1">
        <f t="array" ref="O1437" xml:space="preserve"> _xlfn.SWITCH(Sales[[#This Row],[Subscription Type]],"Basic", "10",,"Premium","10","Business","25","Enterprise","27")</f>
        <v>27</v>
      </c>
      <c r="P1437" s="3">
        <f xml:space="preserve"> IF(Sales[[#This Row],[Number of Users]]-Sales[[#This Row],[Licenses Bought]] &gt; 0,Sales[[#This Row],[Number of Users]]-Sales[[#This Row],[Licenses Bought]],0)</f>
        <v>1</v>
      </c>
      <c r="Q1437" s="3">
        <f>IF(Sales[[#This Row],[Sales Month]]=MAX(Sales[Sales Month]),Sales[[#This Row],[Upsell $ Per Non-Paying User]]*Sales[[#This Row],[Non-Paying Users]],0)</f>
        <v>27</v>
      </c>
      <c r="R1437" s="3" t="str" cm="1">
        <f t="array" ref="R1437" xml:space="preserve"> _xlfn.IFS(Sales[[#This Row],[Current Upsell $]]=0," ",Sales[[#This Row],[Current Upsell $]]&gt;=400,"high",Sales[[#This Row],[Current Upsell $]]&gt;=100,"medium",Sales[[#This Row],[Current Upsell $]]&lt;100,"low")</f>
        <v>low</v>
      </c>
      <c r="S1437" s="3" t="str">
        <f xml:space="preserve"> IF(Sales[[#This Row],[Current Upsell $]]&gt;0,_xlfn.CONCAT(Sales[[#This Row],[Subscription Type]],"  ",Sales[[#This Row],[Upsell Priority]],"  ",TEXT(Sales[[#This Row],[Current Upsell $]],"$#"))," ")</f>
        <v>Premium  low  $27</v>
      </c>
      <c r="T1437" s="3"/>
      <c r="U1437" s="1"/>
    </row>
    <row r="1438" spans="1:21" x14ac:dyDescent="0.3">
      <c r="A1438">
        <v>100146</v>
      </c>
      <c r="B1438" t="s">
        <v>3</v>
      </c>
      <c r="D1438" s="1"/>
      <c r="E1438" s="1"/>
      <c r="F1438" s="3">
        <v>0</v>
      </c>
      <c r="G1438" s="3">
        <v>38</v>
      </c>
      <c r="H1438" s="1">
        <v>44105</v>
      </c>
      <c r="I1438" s="1">
        <v>44378</v>
      </c>
      <c r="J1438">
        <v>9</v>
      </c>
      <c r="K1438">
        <v>0</v>
      </c>
      <c r="L1438" s="1">
        <v>44105</v>
      </c>
      <c r="M1438" s="3">
        <f>IF(Sales[[#This Row],[Sales Amount]] = 0, 0,N1438 / F1438)</f>
        <v>0</v>
      </c>
      <c r="N1438" s="3">
        <v>0</v>
      </c>
      <c r="O1438" s="3" t="str" cm="1">
        <f t="array" ref="O1438" xml:space="preserve"> _xlfn.SWITCH(Sales[[#This Row],[Subscription Type]],"Basic", "10",,"Premium","10","Business","25","Enterprise","27")</f>
        <v>10</v>
      </c>
      <c r="P1438" s="3">
        <f xml:space="preserve"> IF(Sales[[#This Row],[Number of Users]]-Sales[[#This Row],[Licenses Bought]] &gt; 0,Sales[[#This Row],[Number of Users]]-Sales[[#This Row],[Licenses Bought]],0)</f>
        <v>38</v>
      </c>
      <c r="Q1438" s="3">
        <f>IF(Sales[[#This Row],[Sales Month]]=MAX(Sales[Sales Month]),Sales[[#This Row],[Upsell $ Per Non-Paying User]]*Sales[[#This Row],[Non-Paying Users]],0)</f>
        <v>0</v>
      </c>
      <c r="R1438" s="3" t="str" cm="1">
        <f t="array" ref="R1438" xml:space="preserve"> _xlfn.IFS(Sales[[#This Row],[Current Upsell $]]=0," ",Sales[[#This Row],[Current Upsell $]]&gt;=400,"high",Sales[[#This Row],[Current Upsell $]]&gt;=100,"medium",Sales[[#This Row],[Current Upsell $]]&lt;100,"low")</f>
        <v xml:space="preserve"> </v>
      </c>
      <c r="S1438" s="3" t="str">
        <f xml:space="preserve"> IF(Sales[[#This Row],[Current Upsell $]]&gt;0,_xlfn.CONCAT(Sales[[#This Row],[Subscription Type]],"  ",Sales[[#This Row],[Upsell Priority]],"  ",TEXT(Sales[[#This Row],[Current Upsell $]],"$#"))," ")</f>
        <v xml:space="preserve"> </v>
      </c>
      <c r="T1438" s="3"/>
      <c r="U1438" s="1"/>
    </row>
    <row r="1439" spans="1:21" x14ac:dyDescent="0.3">
      <c r="A1439">
        <v>100146</v>
      </c>
      <c r="B1439" t="s">
        <v>0</v>
      </c>
      <c r="D1439" s="1"/>
      <c r="E1439" s="1"/>
      <c r="F1439" s="3">
        <v>41</v>
      </c>
      <c r="G1439" s="3">
        <v>39</v>
      </c>
      <c r="H1439" s="1">
        <v>44105</v>
      </c>
      <c r="I1439" s="1">
        <v>44378</v>
      </c>
      <c r="J1439">
        <v>9</v>
      </c>
      <c r="K1439">
        <v>0</v>
      </c>
      <c r="L1439" s="1">
        <v>44136</v>
      </c>
      <c r="M1439" s="3">
        <f>IF(Sales[[#This Row],[Sales Amount]] = 0, 0,N1439 / F1439)</f>
        <v>10</v>
      </c>
      <c r="N1439" s="3">
        <v>410</v>
      </c>
      <c r="O1439" s="3" t="str" cm="1">
        <f t="array" ref="O1439" xml:space="preserve"> _xlfn.SWITCH(Sales[[#This Row],[Subscription Type]],"Basic", "10",,"Premium","10","Business","25","Enterprise","27")</f>
        <v>27</v>
      </c>
      <c r="P1439" s="3">
        <f xml:space="preserve"> IF(Sales[[#This Row],[Number of Users]]-Sales[[#This Row],[Licenses Bought]] &gt; 0,Sales[[#This Row],[Number of Users]]-Sales[[#This Row],[Licenses Bought]],0)</f>
        <v>0</v>
      </c>
      <c r="Q1439" s="3">
        <f>IF(Sales[[#This Row],[Sales Month]]=MAX(Sales[Sales Month]),Sales[[#This Row],[Upsell $ Per Non-Paying User]]*Sales[[#This Row],[Non-Paying Users]],0)</f>
        <v>0</v>
      </c>
      <c r="R1439" s="3" t="str" cm="1">
        <f t="array" ref="R1439" xml:space="preserve"> _xlfn.IFS(Sales[[#This Row],[Current Upsell $]]=0," ",Sales[[#This Row],[Current Upsell $]]&gt;=400,"high",Sales[[#This Row],[Current Upsell $]]&gt;=100,"medium",Sales[[#This Row],[Current Upsell $]]&lt;100,"low")</f>
        <v xml:space="preserve"> </v>
      </c>
      <c r="S1439" s="3" t="str">
        <f xml:space="preserve"> IF(Sales[[#This Row],[Current Upsell $]]&gt;0,_xlfn.CONCAT(Sales[[#This Row],[Subscription Type]],"  ",Sales[[#This Row],[Upsell Priority]],"  ",TEXT(Sales[[#This Row],[Current Upsell $]],"$#"))," ")</f>
        <v xml:space="preserve"> </v>
      </c>
      <c r="T1439" s="3"/>
      <c r="U1439" s="1"/>
    </row>
    <row r="1440" spans="1:21" x14ac:dyDescent="0.3">
      <c r="A1440">
        <v>100146</v>
      </c>
      <c r="B1440" t="s">
        <v>0</v>
      </c>
      <c r="D1440" s="1"/>
      <c r="E1440" s="1"/>
      <c r="F1440" s="3">
        <v>52</v>
      </c>
      <c r="G1440" s="3">
        <v>48</v>
      </c>
      <c r="H1440" s="1">
        <v>44105</v>
      </c>
      <c r="I1440" s="1">
        <v>44378</v>
      </c>
      <c r="J1440">
        <v>9</v>
      </c>
      <c r="K1440">
        <v>0</v>
      </c>
      <c r="L1440" s="1">
        <v>44166</v>
      </c>
      <c r="M1440" s="3">
        <f>IF(Sales[[#This Row],[Sales Amount]] = 0, 0,N1440 / F1440)</f>
        <v>10</v>
      </c>
      <c r="N1440" s="3">
        <v>520</v>
      </c>
      <c r="O1440" s="3" t="str" cm="1">
        <f t="array" ref="O1440" xml:space="preserve"> _xlfn.SWITCH(Sales[[#This Row],[Subscription Type]],"Basic", "10",,"Premium","10","Business","25","Enterprise","27")</f>
        <v>27</v>
      </c>
      <c r="P1440" s="3">
        <f xml:space="preserve"> IF(Sales[[#This Row],[Number of Users]]-Sales[[#This Row],[Licenses Bought]] &gt; 0,Sales[[#This Row],[Number of Users]]-Sales[[#This Row],[Licenses Bought]],0)</f>
        <v>0</v>
      </c>
      <c r="Q1440" s="3">
        <f>IF(Sales[[#This Row],[Sales Month]]=MAX(Sales[Sales Month]),Sales[[#This Row],[Upsell $ Per Non-Paying User]]*Sales[[#This Row],[Non-Paying Users]],0)</f>
        <v>0</v>
      </c>
      <c r="R1440" s="3" t="str" cm="1">
        <f t="array" ref="R1440" xml:space="preserve"> _xlfn.IFS(Sales[[#This Row],[Current Upsell $]]=0," ",Sales[[#This Row],[Current Upsell $]]&gt;=400,"high",Sales[[#This Row],[Current Upsell $]]&gt;=100,"medium",Sales[[#This Row],[Current Upsell $]]&lt;100,"low")</f>
        <v xml:space="preserve"> </v>
      </c>
      <c r="S1440" s="3" t="str">
        <f xml:space="preserve"> IF(Sales[[#This Row],[Current Upsell $]]&gt;0,_xlfn.CONCAT(Sales[[#This Row],[Subscription Type]],"  ",Sales[[#This Row],[Upsell Priority]],"  ",TEXT(Sales[[#This Row],[Current Upsell $]],"$#"))," ")</f>
        <v xml:space="preserve"> </v>
      </c>
      <c r="T1440" s="3"/>
      <c r="U1440" s="1"/>
    </row>
    <row r="1441" spans="1:21" x14ac:dyDescent="0.3">
      <c r="A1441">
        <v>100146</v>
      </c>
      <c r="B1441" t="s">
        <v>0</v>
      </c>
      <c r="D1441" s="1"/>
      <c r="E1441" s="1"/>
      <c r="F1441" s="3">
        <v>41</v>
      </c>
      <c r="G1441" s="3">
        <v>60</v>
      </c>
      <c r="H1441" s="1">
        <v>44105</v>
      </c>
      <c r="I1441" s="1">
        <v>44378</v>
      </c>
      <c r="J1441">
        <v>9</v>
      </c>
      <c r="K1441">
        <v>0</v>
      </c>
      <c r="L1441" s="1">
        <v>44197</v>
      </c>
      <c r="M1441" s="3">
        <f>IF(Sales[[#This Row],[Sales Amount]] = 0, 0,N1441 / F1441)</f>
        <v>10</v>
      </c>
      <c r="N1441" s="3">
        <v>410</v>
      </c>
      <c r="O1441" s="3" t="str" cm="1">
        <f t="array" ref="O1441" xml:space="preserve"> _xlfn.SWITCH(Sales[[#This Row],[Subscription Type]],"Basic", "10",,"Premium","10","Business","25","Enterprise","27")</f>
        <v>27</v>
      </c>
      <c r="P1441" s="3">
        <f xml:space="preserve"> IF(Sales[[#This Row],[Number of Users]]-Sales[[#This Row],[Licenses Bought]] &gt; 0,Sales[[#This Row],[Number of Users]]-Sales[[#This Row],[Licenses Bought]],0)</f>
        <v>19</v>
      </c>
      <c r="Q1441" s="3">
        <f>IF(Sales[[#This Row],[Sales Month]]=MAX(Sales[Sales Month]),Sales[[#This Row],[Upsell $ Per Non-Paying User]]*Sales[[#This Row],[Non-Paying Users]],0)</f>
        <v>0</v>
      </c>
      <c r="R1441" s="3" t="str" cm="1">
        <f t="array" ref="R1441" xml:space="preserve"> _xlfn.IFS(Sales[[#This Row],[Current Upsell $]]=0," ",Sales[[#This Row],[Current Upsell $]]&gt;=400,"high",Sales[[#This Row],[Current Upsell $]]&gt;=100,"medium",Sales[[#This Row],[Current Upsell $]]&lt;100,"low")</f>
        <v xml:space="preserve"> </v>
      </c>
      <c r="S1441" s="3" t="str">
        <f xml:space="preserve"> IF(Sales[[#This Row],[Current Upsell $]]&gt;0,_xlfn.CONCAT(Sales[[#This Row],[Subscription Type]],"  ",Sales[[#This Row],[Upsell Priority]],"  ",TEXT(Sales[[#This Row],[Current Upsell $]],"$#"))," ")</f>
        <v xml:space="preserve"> </v>
      </c>
      <c r="T1441" s="3"/>
      <c r="U1441" s="1"/>
    </row>
    <row r="1442" spans="1:21" x14ac:dyDescent="0.3">
      <c r="A1442">
        <v>100146</v>
      </c>
      <c r="B1442" t="s">
        <v>0</v>
      </c>
      <c r="D1442" s="1"/>
      <c r="E1442" s="1"/>
      <c r="F1442" s="3">
        <v>52</v>
      </c>
      <c r="G1442" s="3">
        <v>64</v>
      </c>
      <c r="H1442" s="1">
        <v>44105</v>
      </c>
      <c r="I1442" s="1">
        <v>44378</v>
      </c>
      <c r="J1442">
        <v>9</v>
      </c>
      <c r="K1442">
        <v>0</v>
      </c>
      <c r="L1442" s="1">
        <v>44228</v>
      </c>
      <c r="M1442" s="3">
        <f>IF(Sales[[#This Row],[Sales Amount]] = 0, 0,N1442 / F1442)</f>
        <v>10</v>
      </c>
      <c r="N1442" s="3">
        <v>520</v>
      </c>
      <c r="O1442" s="3" t="str" cm="1">
        <f t="array" ref="O1442" xml:space="preserve"> _xlfn.SWITCH(Sales[[#This Row],[Subscription Type]],"Basic", "10",,"Premium","10","Business","25","Enterprise","27")</f>
        <v>27</v>
      </c>
      <c r="P1442" s="3">
        <f xml:space="preserve"> IF(Sales[[#This Row],[Number of Users]]-Sales[[#This Row],[Licenses Bought]] &gt; 0,Sales[[#This Row],[Number of Users]]-Sales[[#This Row],[Licenses Bought]],0)</f>
        <v>12</v>
      </c>
      <c r="Q1442" s="3">
        <f>IF(Sales[[#This Row],[Sales Month]]=MAX(Sales[Sales Month]),Sales[[#This Row],[Upsell $ Per Non-Paying User]]*Sales[[#This Row],[Non-Paying Users]],0)</f>
        <v>0</v>
      </c>
      <c r="R1442" s="3" t="str" cm="1">
        <f t="array" ref="R1442" xml:space="preserve"> _xlfn.IFS(Sales[[#This Row],[Current Upsell $]]=0," ",Sales[[#This Row],[Current Upsell $]]&gt;=400,"high",Sales[[#This Row],[Current Upsell $]]&gt;=100,"medium",Sales[[#This Row],[Current Upsell $]]&lt;100,"low")</f>
        <v xml:space="preserve"> </v>
      </c>
      <c r="S1442" s="3" t="str">
        <f xml:space="preserve"> IF(Sales[[#This Row],[Current Upsell $]]&gt;0,_xlfn.CONCAT(Sales[[#This Row],[Subscription Type]],"  ",Sales[[#This Row],[Upsell Priority]],"  ",TEXT(Sales[[#This Row],[Current Upsell $]],"$#"))," ")</f>
        <v xml:space="preserve"> </v>
      </c>
      <c r="T1442" s="3"/>
      <c r="U1442" s="1"/>
    </row>
    <row r="1443" spans="1:21" x14ac:dyDescent="0.3">
      <c r="A1443">
        <v>100146</v>
      </c>
      <c r="B1443" t="s">
        <v>0</v>
      </c>
      <c r="D1443" s="1"/>
      <c r="E1443" s="1"/>
      <c r="F1443" s="3">
        <v>52</v>
      </c>
      <c r="G1443" s="3">
        <v>59</v>
      </c>
      <c r="H1443" s="1">
        <v>44105</v>
      </c>
      <c r="I1443" s="1">
        <v>44378</v>
      </c>
      <c r="J1443">
        <v>9</v>
      </c>
      <c r="K1443">
        <v>0</v>
      </c>
      <c r="L1443" s="1">
        <v>44256</v>
      </c>
      <c r="M1443" s="3">
        <f>IF(Sales[[#This Row],[Sales Amount]] = 0, 0,N1443 / F1443)</f>
        <v>10</v>
      </c>
      <c r="N1443" s="3">
        <v>520</v>
      </c>
      <c r="O1443" s="3" t="str" cm="1">
        <f t="array" ref="O1443" xml:space="preserve"> _xlfn.SWITCH(Sales[[#This Row],[Subscription Type]],"Basic", "10",,"Premium","10","Business","25","Enterprise","27")</f>
        <v>27</v>
      </c>
      <c r="P1443" s="3">
        <f xml:space="preserve"> IF(Sales[[#This Row],[Number of Users]]-Sales[[#This Row],[Licenses Bought]] &gt; 0,Sales[[#This Row],[Number of Users]]-Sales[[#This Row],[Licenses Bought]],0)</f>
        <v>7</v>
      </c>
      <c r="Q1443" s="3">
        <f>IF(Sales[[#This Row],[Sales Month]]=MAX(Sales[Sales Month]),Sales[[#This Row],[Upsell $ Per Non-Paying User]]*Sales[[#This Row],[Non-Paying Users]],0)</f>
        <v>0</v>
      </c>
      <c r="R1443" s="3" t="str" cm="1">
        <f t="array" ref="R1443" xml:space="preserve"> _xlfn.IFS(Sales[[#This Row],[Current Upsell $]]=0," ",Sales[[#This Row],[Current Upsell $]]&gt;=400,"high",Sales[[#This Row],[Current Upsell $]]&gt;=100,"medium",Sales[[#This Row],[Current Upsell $]]&lt;100,"low")</f>
        <v xml:space="preserve"> </v>
      </c>
      <c r="S1443" s="3" t="str">
        <f xml:space="preserve"> IF(Sales[[#This Row],[Current Upsell $]]&gt;0,_xlfn.CONCAT(Sales[[#This Row],[Subscription Type]],"  ",Sales[[#This Row],[Upsell Priority]],"  ",TEXT(Sales[[#This Row],[Current Upsell $]],"$#"))," ")</f>
        <v xml:space="preserve"> </v>
      </c>
      <c r="T1443" s="3"/>
      <c r="U1443" s="1"/>
    </row>
    <row r="1444" spans="1:21" x14ac:dyDescent="0.3">
      <c r="A1444">
        <v>100146</v>
      </c>
      <c r="B1444" t="s">
        <v>0</v>
      </c>
      <c r="D1444" s="1"/>
      <c r="E1444" s="1"/>
      <c r="F1444" s="3">
        <v>52</v>
      </c>
      <c r="G1444" s="3">
        <v>56</v>
      </c>
      <c r="H1444" s="1">
        <v>44105</v>
      </c>
      <c r="I1444" s="1">
        <v>44378</v>
      </c>
      <c r="J1444">
        <v>9</v>
      </c>
      <c r="K1444">
        <v>0</v>
      </c>
      <c r="L1444" s="1">
        <v>44287</v>
      </c>
      <c r="M1444" s="3">
        <f>IF(Sales[[#This Row],[Sales Amount]] = 0, 0,N1444 / F1444)</f>
        <v>10</v>
      </c>
      <c r="N1444" s="3">
        <v>520</v>
      </c>
      <c r="O1444" s="3" t="str" cm="1">
        <f t="array" ref="O1444" xml:space="preserve"> _xlfn.SWITCH(Sales[[#This Row],[Subscription Type]],"Basic", "10",,"Premium","10","Business","25","Enterprise","27")</f>
        <v>27</v>
      </c>
      <c r="P1444" s="3">
        <f xml:space="preserve"> IF(Sales[[#This Row],[Number of Users]]-Sales[[#This Row],[Licenses Bought]] &gt; 0,Sales[[#This Row],[Number of Users]]-Sales[[#This Row],[Licenses Bought]],0)</f>
        <v>4</v>
      </c>
      <c r="Q1444" s="3">
        <f>IF(Sales[[#This Row],[Sales Month]]=MAX(Sales[Sales Month]),Sales[[#This Row],[Upsell $ Per Non-Paying User]]*Sales[[#This Row],[Non-Paying Users]],0)</f>
        <v>0</v>
      </c>
      <c r="R1444" s="3" t="str" cm="1">
        <f t="array" ref="R1444" xml:space="preserve"> _xlfn.IFS(Sales[[#This Row],[Current Upsell $]]=0," ",Sales[[#This Row],[Current Upsell $]]&gt;=400,"high",Sales[[#This Row],[Current Upsell $]]&gt;=100,"medium",Sales[[#This Row],[Current Upsell $]]&lt;100,"low")</f>
        <v xml:space="preserve"> </v>
      </c>
      <c r="S1444" s="3" t="str">
        <f xml:space="preserve"> IF(Sales[[#This Row],[Current Upsell $]]&gt;0,_xlfn.CONCAT(Sales[[#This Row],[Subscription Type]],"  ",Sales[[#This Row],[Upsell Priority]],"  ",TEXT(Sales[[#This Row],[Current Upsell $]],"$#"))," ")</f>
        <v xml:space="preserve"> </v>
      </c>
      <c r="T1444" s="3"/>
      <c r="U1444" s="1"/>
    </row>
    <row r="1445" spans="1:21" x14ac:dyDescent="0.3">
      <c r="A1445">
        <v>100146</v>
      </c>
      <c r="B1445" t="s">
        <v>0</v>
      </c>
      <c r="D1445" s="1"/>
      <c r="E1445" s="1"/>
      <c r="F1445" s="3">
        <v>52</v>
      </c>
      <c r="G1445" s="3">
        <v>52</v>
      </c>
      <c r="H1445" s="1">
        <v>44105</v>
      </c>
      <c r="I1445" s="1">
        <v>44378</v>
      </c>
      <c r="J1445">
        <v>9</v>
      </c>
      <c r="K1445">
        <v>0</v>
      </c>
      <c r="L1445" s="1">
        <v>44317</v>
      </c>
      <c r="M1445" s="3">
        <f>IF(Sales[[#This Row],[Sales Amount]] = 0, 0,N1445 / F1445)</f>
        <v>10</v>
      </c>
      <c r="N1445" s="3">
        <v>520</v>
      </c>
      <c r="O1445" s="3" t="str" cm="1">
        <f t="array" ref="O1445" xml:space="preserve"> _xlfn.SWITCH(Sales[[#This Row],[Subscription Type]],"Basic", "10",,"Premium","10","Business","25","Enterprise","27")</f>
        <v>27</v>
      </c>
      <c r="P1445" s="3">
        <f xml:space="preserve"> IF(Sales[[#This Row],[Number of Users]]-Sales[[#This Row],[Licenses Bought]] &gt; 0,Sales[[#This Row],[Number of Users]]-Sales[[#This Row],[Licenses Bought]],0)</f>
        <v>0</v>
      </c>
      <c r="Q1445" s="3">
        <f>IF(Sales[[#This Row],[Sales Month]]=MAX(Sales[Sales Month]),Sales[[#This Row],[Upsell $ Per Non-Paying User]]*Sales[[#This Row],[Non-Paying Users]],0)</f>
        <v>0</v>
      </c>
      <c r="R1445" s="3" t="str" cm="1">
        <f t="array" ref="R1445" xml:space="preserve"> _xlfn.IFS(Sales[[#This Row],[Current Upsell $]]=0," ",Sales[[#This Row],[Current Upsell $]]&gt;=400,"high",Sales[[#This Row],[Current Upsell $]]&gt;=100,"medium",Sales[[#This Row],[Current Upsell $]]&lt;100,"low")</f>
        <v xml:space="preserve"> </v>
      </c>
      <c r="S1445" s="3" t="str">
        <f xml:space="preserve"> IF(Sales[[#This Row],[Current Upsell $]]&gt;0,_xlfn.CONCAT(Sales[[#This Row],[Subscription Type]],"  ",Sales[[#This Row],[Upsell Priority]],"  ",TEXT(Sales[[#This Row],[Current Upsell $]],"$#"))," ")</f>
        <v xml:space="preserve"> </v>
      </c>
      <c r="T1445" s="3"/>
      <c r="U1445" s="1"/>
    </row>
    <row r="1446" spans="1:21" x14ac:dyDescent="0.3">
      <c r="A1446">
        <v>100146</v>
      </c>
      <c r="B1446" t="s">
        <v>0</v>
      </c>
      <c r="D1446" s="1"/>
      <c r="E1446" s="1"/>
      <c r="F1446" s="3">
        <v>52</v>
      </c>
      <c r="G1446" s="3">
        <v>62</v>
      </c>
      <c r="H1446" s="1">
        <v>44105</v>
      </c>
      <c r="I1446" s="1">
        <v>44378</v>
      </c>
      <c r="J1446">
        <v>9</v>
      </c>
      <c r="K1446">
        <v>0</v>
      </c>
      <c r="L1446" s="1">
        <v>44348</v>
      </c>
      <c r="M1446" s="3">
        <f>IF(Sales[[#This Row],[Sales Amount]] = 0, 0,N1446 / F1446)</f>
        <v>10</v>
      </c>
      <c r="N1446" s="3">
        <v>520</v>
      </c>
      <c r="O1446" s="3" t="str" cm="1">
        <f t="array" ref="O1446" xml:space="preserve"> _xlfn.SWITCH(Sales[[#This Row],[Subscription Type]],"Basic", "10",,"Premium","10","Business","25","Enterprise","27")</f>
        <v>27</v>
      </c>
      <c r="P1446" s="3">
        <f xml:space="preserve"> IF(Sales[[#This Row],[Number of Users]]-Sales[[#This Row],[Licenses Bought]] &gt; 0,Sales[[#This Row],[Number of Users]]-Sales[[#This Row],[Licenses Bought]],0)</f>
        <v>10</v>
      </c>
      <c r="Q1446" s="3">
        <f>IF(Sales[[#This Row],[Sales Month]]=MAX(Sales[Sales Month]),Sales[[#This Row],[Upsell $ Per Non-Paying User]]*Sales[[#This Row],[Non-Paying Users]],0)</f>
        <v>270</v>
      </c>
      <c r="R1446" s="3" t="str" cm="1">
        <f t="array" ref="R1446" xml:space="preserve"> _xlfn.IFS(Sales[[#This Row],[Current Upsell $]]=0," ",Sales[[#This Row],[Current Upsell $]]&gt;=400,"high",Sales[[#This Row],[Current Upsell $]]&gt;=100,"medium",Sales[[#This Row],[Current Upsell $]]&lt;100,"low")</f>
        <v>medium</v>
      </c>
      <c r="S1446" s="3" t="str">
        <f xml:space="preserve"> IF(Sales[[#This Row],[Current Upsell $]]&gt;0,_xlfn.CONCAT(Sales[[#This Row],[Subscription Type]],"  ",Sales[[#This Row],[Upsell Priority]],"  ",TEXT(Sales[[#This Row],[Current Upsell $]],"$#"))," ")</f>
        <v>Premium  medium  $270</v>
      </c>
      <c r="T1446" s="3"/>
      <c r="U1446" s="1"/>
    </row>
    <row r="1447" spans="1:21" x14ac:dyDescent="0.3">
      <c r="A1447">
        <v>100147</v>
      </c>
      <c r="B1447" t="s">
        <v>3</v>
      </c>
      <c r="D1447" s="1"/>
      <c r="E1447" s="1"/>
      <c r="F1447" s="3">
        <v>0</v>
      </c>
      <c r="G1447" s="3">
        <v>67</v>
      </c>
      <c r="H1447" s="1">
        <v>44105</v>
      </c>
      <c r="I1447" s="1">
        <v>44378</v>
      </c>
      <c r="J1447">
        <v>9</v>
      </c>
      <c r="K1447">
        <v>0</v>
      </c>
      <c r="L1447" s="1">
        <v>44105</v>
      </c>
      <c r="M1447" s="3">
        <f>IF(Sales[[#This Row],[Sales Amount]] = 0, 0,N1447 / F1447)</f>
        <v>0</v>
      </c>
      <c r="N1447" s="3">
        <v>0</v>
      </c>
      <c r="O1447" s="3" t="str" cm="1">
        <f t="array" ref="O1447" xml:space="preserve"> _xlfn.SWITCH(Sales[[#This Row],[Subscription Type]],"Basic", "10",,"Premium","10","Business","25","Enterprise","27")</f>
        <v>10</v>
      </c>
      <c r="P1447" s="3">
        <f xml:space="preserve"> IF(Sales[[#This Row],[Number of Users]]-Sales[[#This Row],[Licenses Bought]] &gt; 0,Sales[[#This Row],[Number of Users]]-Sales[[#This Row],[Licenses Bought]],0)</f>
        <v>67</v>
      </c>
      <c r="Q1447" s="3">
        <f>IF(Sales[[#This Row],[Sales Month]]=MAX(Sales[Sales Month]),Sales[[#This Row],[Upsell $ Per Non-Paying User]]*Sales[[#This Row],[Non-Paying Users]],0)</f>
        <v>0</v>
      </c>
      <c r="R1447" s="3" t="str" cm="1">
        <f t="array" ref="R1447" xml:space="preserve"> _xlfn.IFS(Sales[[#This Row],[Current Upsell $]]=0," ",Sales[[#This Row],[Current Upsell $]]&gt;=400,"high",Sales[[#This Row],[Current Upsell $]]&gt;=100,"medium",Sales[[#This Row],[Current Upsell $]]&lt;100,"low")</f>
        <v xml:space="preserve"> </v>
      </c>
      <c r="S1447" s="3" t="str">
        <f xml:space="preserve"> IF(Sales[[#This Row],[Current Upsell $]]&gt;0,_xlfn.CONCAT(Sales[[#This Row],[Subscription Type]],"  ",Sales[[#This Row],[Upsell Priority]],"  ",TEXT(Sales[[#This Row],[Current Upsell $]],"$#"))," ")</f>
        <v xml:space="preserve"> </v>
      </c>
      <c r="T1447" s="3"/>
      <c r="U1447" s="1"/>
    </row>
    <row r="1448" spans="1:21" x14ac:dyDescent="0.3">
      <c r="A1448">
        <v>100147</v>
      </c>
      <c r="B1448" t="s">
        <v>0</v>
      </c>
      <c r="D1448" s="1"/>
      <c r="E1448" s="1"/>
      <c r="F1448" s="3">
        <v>28</v>
      </c>
      <c r="G1448" s="3">
        <v>51</v>
      </c>
      <c r="H1448" s="1">
        <v>44105</v>
      </c>
      <c r="I1448" s="1">
        <v>44378</v>
      </c>
      <c r="J1448">
        <v>9</v>
      </c>
      <c r="K1448">
        <v>0</v>
      </c>
      <c r="L1448" s="1">
        <v>44136</v>
      </c>
      <c r="M1448" s="3">
        <f>IF(Sales[[#This Row],[Sales Amount]] = 0, 0,N1448 / F1448)</f>
        <v>10</v>
      </c>
      <c r="N1448" s="3">
        <v>280</v>
      </c>
      <c r="O1448" s="3" t="str" cm="1">
        <f t="array" ref="O1448" xml:space="preserve"> _xlfn.SWITCH(Sales[[#This Row],[Subscription Type]],"Basic", "10",,"Premium","10","Business","25","Enterprise","27")</f>
        <v>27</v>
      </c>
      <c r="P1448" s="3">
        <f xml:space="preserve"> IF(Sales[[#This Row],[Number of Users]]-Sales[[#This Row],[Licenses Bought]] &gt; 0,Sales[[#This Row],[Number of Users]]-Sales[[#This Row],[Licenses Bought]],0)</f>
        <v>23</v>
      </c>
      <c r="Q1448" s="3">
        <f>IF(Sales[[#This Row],[Sales Month]]=MAX(Sales[Sales Month]),Sales[[#This Row],[Upsell $ Per Non-Paying User]]*Sales[[#This Row],[Non-Paying Users]],0)</f>
        <v>0</v>
      </c>
      <c r="R1448" s="3" t="str" cm="1">
        <f t="array" ref="R1448" xml:space="preserve"> _xlfn.IFS(Sales[[#This Row],[Current Upsell $]]=0," ",Sales[[#This Row],[Current Upsell $]]&gt;=400,"high",Sales[[#This Row],[Current Upsell $]]&gt;=100,"medium",Sales[[#This Row],[Current Upsell $]]&lt;100,"low")</f>
        <v xml:space="preserve"> </v>
      </c>
      <c r="S1448" s="3" t="str">
        <f xml:space="preserve"> IF(Sales[[#This Row],[Current Upsell $]]&gt;0,_xlfn.CONCAT(Sales[[#This Row],[Subscription Type]],"  ",Sales[[#This Row],[Upsell Priority]],"  ",TEXT(Sales[[#This Row],[Current Upsell $]],"$#"))," ")</f>
        <v xml:space="preserve"> </v>
      </c>
      <c r="T1448" s="3"/>
      <c r="U1448" s="1"/>
    </row>
    <row r="1449" spans="1:21" x14ac:dyDescent="0.3">
      <c r="A1449">
        <v>100147</v>
      </c>
      <c r="B1449" t="s">
        <v>0</v>
      </c>
      <c r="D1449" s="1"/>
      <c r="E1449" s="1"/>
      <c r="F1449" s="3">
        <v>46</v>
      </c>
      <c r="G1449" s="3">
        <v>50</v>
      </c>
      <c r="H1449" s="1">
        <v>44105</v>
      </c>
      <c r="I1449" s="1">
        <v>44378</v>
      </c>
      <c r="J1449">
        <v>9</v>
      </c>
      <c r="K1449">
        <v>0</v>
      </c>
      <c r="L1449" s="1">
        <v>44166</v>
      </c>
      <c r="M1449" s="3">
        <f>IF(Sales[[#This Row],[Sales Amount]] = 0, 0,N1449 / F1449)</f>
        <v>10</v>
      </c>
      <c r="N1449" s="3">
        <v>460</v>
      </c>
      <c r="O1449" s="3" t="str" cm="1">
        <f t="array" ref="O1449" xml:space="preserve"> _xlfn.SWITCH(Sales[[#This Row],[Subscription Type]],"Basic", "10",,"Premium","10","Business","25","Enterprise","27")</f>
        <v>27</v>
      </c>
      <c r="P1449" s="3">
        <f xml:space="preserve"> IF(Sales[[#This Row],[Number of Users]]-Sales[[#This Row],[Licenses Bought]] &gt; 0,Sales[[#This Row],[Number of Users]]-Sales[[#This Row],[Licenses Bought]],0)</f>
        <v>4</v>
      </c>
      <c r="Q1449" s="3">
        <f>IF(Sales[[#This Row],[Sales Month]]=MAX(Sales[Sales Month]),Sales[[#This Row],[Upsell $ Per Non-Paying User]]*Sales[[#This Row],[Non-Paying Users]],0)</f>
        <v>0</v>
      </c>
      <c r="R1449" s="3" t="str" cm="1">
        <f t="array" ref="R1449" xml:space="preserve"> _xlfn.IFS(Sales[[#This Row],[Current Upsell $]]=0," ",Sales[[#This Row],[Current Upsell $]]&gt;=400,"high",Sales[[#This Row],[Current Upsell $]]&gt;=100,"medium",Sales[[#This Row],[Current Upsell $]]&lt;100,"low")</f>
        <v xml:space="preserve"> </v>
      </c>
      <c r="S1449" s="3" t="str">
        <f xml:space="preserve"> IF(Sales[[#This Row],[Current Upsell $]]&gt;0,_xlfn.CONCAT(Sales[[#This Row],[Subscription Type]],"  ",Sales[[#This Row],[Upsell Priority]],"  ",TEXT(Sales[[#This Row],[Current Upsell $]],"$#"))," ")</f>
        <v xml:space="preserve"> </v>
      </c>
      <c r="T1449" s="3"/>
      <c r="U1449" s="1"/>
    </row>
    <row r="1450" spans="1:21" x14ac:dyDescent="0.3">
      <c r="A1450">
        <v>100147</v>
      </c>
      <c r="B1450" t="s">
        <v>0</v>
      </c>
      <c r="D1450" s="1"/>
      <c r="E1450" s="1"/>
      <c r="F1450" s="3">
        <v>51</v>
      </c>
      <c r="G1450" s="3">
        <v>70</v>
      </c>
      <c r="H1450" s="1">
        <v>44105</v>
      </c>
      <c r="I1450" s="1">
        <v>44378</v>
      </c>
      <c r="J1450">
        <v>9</v>
      </c>
      <c r="K1450">
        <v>0</v>
      </c>
      <c r="L1450" s="1">
        <v>44197</v>
      </c>
      <c r="M1450" s="3">
        <f>IF(Sales[[#This Row],[Sales Amount]] = 0, 0,N1450 / F1450)</f>
        <v>10</v>
      </c>
      <c r="N1450" s="3">
        <v>510</v>
      </c>
      <c r="O1450" s="3" t="str" cm="1">
        <f t="array" ref="O1450" xml:space="preserve"> _xlfn.SWITCH(Sales[[#This Row],[Subscription Type]],"Basic", "10",,"Premium","10","Business","25","Enterprise","27")</f>
        <v>27</v>
      </c>
      <c r="P1450" s="3">
        <f xml:space="preserve"> IF(Sales[[#This Row],[Number of Users]]-Sales[[#This Row],[Licenses Bought]] &gt; 0,Sales[[#This Row],[Number of Users]]-Sales[[#This Row],[Licenses Bought]],0)</f>
        <v>19</v>
      </c>
      <c r="Q1450" s="3">
        <f>IF(Sales[[#This Row],[Sales Month]]=MAX(Sales[Sales Month]),Sales[[#This Row],[Upsell $ Per Non-Paying User]]*Sales[[#This Row],[Non-Paying Users]],0)</f>
        <v>0</v>
      </c>
      <c r="R1450" s="3" t="str" cm="1">
        <f t="array" ref="R1450" xml:space="preserve"> _xlfn.IFS(Sales[[#This Row],[Current Upsell $]]=0," ",Sales[[#This Row],[Current Upsell $]]&gt;=400,"high",Sales[[#This Row],[Current Upsell $]]&gt;=100,"medium",Sales[[#This Row],[Current Upsell $]]&lt;100,"low")</f>
        <v xml:space="preserve"> </v>
      </c>
      <c r="S1450" s="3" t="str">
        <f xml:space="preserve"> IF(Sales[[#This Row],[Current Upsell $]]&gt;0,_xlfn.CONCAT(Sales[[#This Row],[Subscription Type]],"  ",Sales[[#This Row],[Upsell Priority]],"  ",TEXT(Sales[[#This Row],[Current Upsell $]],"$#"))," ")</f>
        <v xml:space="preserve"> </v>
      </c>
      <c r="T1450" s="3"/>
      <c r="U1450" s="1"/>
    </row>
    <row r="1451" spans="1:21" x14ac:dyDescent="0.3">
      <c r="A1451">
        <v>100147</v>
      </c>
      <c r="B1451" t="s">
        <v>0</v>
      </c>
      <c r="D1451" s="1"/>
      <c r="E1451" s="1"/>
      <c r="F1451" s="3">
        <v>51</v>
      </c>
      <c r="G1451" s="3">
        <v>61</v>
      </c>
      <c r="H1451" s="1">
        <v>44105</v>
      </c>
      <c r="I1451" s="1">
        <v>44378</v>
      </c>
      <c r="J1451">
        <v>9</v>
      </c>
      <c r="K1451">
        <v>0</v>
      </c>
      <c r="L1451" s="1">
        <v>44228</v>
      </c>
      <c r="M1451" s="3">
        <f>IF(Sales[[#This Row],[Sales Amount]] = 0, 0,N1451 / F1451)</f>
        <v>10</v>
      </c>
      <c r="N1451" s="3">
        <v>510</v>
      </c>
      <c r="O1451" s="3" t="str" cm="1">
        <f t="array" ref="O1451" xml:space="preserve"> _xlfn.SWITCH(Sales[[#This Row],[Subscription Type]],"Basic", "10",,"Premium","10","Business","25","Enterprise","27")</f>
        <v>27</v>
      </c>
      <c r="P1451" s="3">
        <f xml:space="preserve"> IF(Sales[[#This Row],[Number of Users]]-Sales[[#This Row],[Licenses Bought]] &gt; 0,Sales[[#This Row],[Number of Users]]-Sales[[#This Row],[Licenses Bought]],0)</f>
        <v>10</v>
      </c>
      <c r="Q1451" s="3">
        <f>IF(Sales[[#This Row],[Sales Month]]=MAX(Sales[Sales Month]),Sales[[#This Row],[Upsell $ Per Non-Paying User]]*Sales[[#This Row],[Non-Paying Users]],0)</f>
        <v>0</v>
      </c>
      <c r="R1451" s="3" t="str" cm="1">
        <f t="array" ref="R1451" xml:space="preserve"> _xlfn.IFS(Sales[[#This Row],[Current Upsell $]]=0," ",Sales[[#This Row],[Current Upsell $]]&gt;=400,"high",Sales[[#This Row],[Current Upsell $]]&gt;=100,"medium",Sales[[#This Row],[Current Upsell $]]&lt;100,"low")</f>
        <v xml:space="preserve"> </v>
      </c>
      <c r="S1451" s="3" t="str">
        <f xml:space="preserve"> IF(Sales[[#This Row],[Current Upsell $]]&gt;0,_xlfn.CONCAT(Sales[[#This Row],[Subscription Type]],"  ",Sales[[#This Row],[Upsell Priority]],"  ",TEXT(Sales[[#This Row],[Current Upsell $]],"$#"))," ")</f>
        <v xml:space="preserve"> </v>
      </c>
      <c r="T1451" s="3"/>
      <c r="U1451" s="1"/>
    </row>
    <row r="1452" spans="1:21" x14ac:dyDescent="0.3">
      <c r="A1452">
        <v>100147</v>
      </c>
      <c r="B1452" t="s">
        <v>0</v>
      </c>
      <c r="D1452" s="1"/>
      <c r="E1452" s="1"/>
      <c r="F1452" s="3">
        <v>51</v>
      </c>
      <c r="G1452" s="3">
        <v>57</v>
      </c>
      <c r="H1452" s="1">
        <v>44105</v>
      </c>
      <c r="I1452" s="1">
        <v>44378</v>
      </c>
      <c r="J1452">
        <v>9</v>
      </c>
      <c r="K1452">
        <v>0</v>
      </c>
      <c r="L1452" s="1">
        <v>44256</v>
      </c>
      <c r="M1452" s="3">
        <f>IF(Sales[[#This Row],[Sales Amount]] = 0, 0,N1452 / F1452)</f>
        <v>10</v>
      </c>
      <c r="N1452" s="3">
        <v>510</v>
      </c>
      <c r="O1452" s="3" t="str" cm="1">
        <f t="array" ref="O1452" xml:space="preserve"> _xlfn.SWITCH(Sales[[#This Row],[Subscription Type]],"Basic", "10",,"Premium","10","Business","25","Enterprise","27")</f>
        <v>27</v>
      </c>
      <c r="P1452" s="3">
        <f xml:space="preserve"> IF(Sales[[#This Row],[Number of Users]]-Sales[[#This Row],[Licenses Bought]] &gt; 0,Sales[[#This Row],[Number of Users]]-Sales[[#This Row],[Licenses Bought]],0)</f>
        <v>6</v>
      </c>
      <c r="Q1452" s="3">
        <f>IF(Sales[[#This Row],[Sales Month]]=MAX(Sales[Sales Month]),Sales[[#This Row],[Upsell $ Per Non-Paying User]]*Sales[[#This Row],[Non-Paying Users]],0)</f>
        <v>0</v>
      </c>
      <c r="R1452" s="3" t="str" cm="1">
        <f t="array" ref="R1452" xml:space="preserve"> _xlfn.IFS(Sales[[#This Row],[Current Upsell $]]=0," ",Sales[[#This Row],[Current Upsell $]]&gt;=400,"high",Sales[[#This Row],[Current Upsell $]]&gt;=100,"medium",Sales[[#This Row],[Current Upsell $]]&lt;100,"low")</f>
        <v xml:space="preserve"> </v>
      </c>
      <c r="S1452" s="3" t="str">
        <f xml:space="preserve"> IF(Sales[[#This Row],[Current Upsell $]]&gt;0,_xlfn.CONCAT(Sales[[#This Row],[Subscription Type]],"  ",Sales[[#This Row],[Upsell Priority]],"  ",TEXT(Sales[[#This Row],[Current Upsell $]],"$#"))," ")</f>
        <v xml:space="preserve"> </v>
      </c>
      <c r="T1452" s="3"/>
      <c r="U1452" s="1"/>
    </row>
    <row r="1453" spans="1:21" x14ac:dyDescent="0.3">
      <c r="A1453">
        <v>100147</v>
      </c>
      <c r="B1453" t="s">
        <v>0</v>
      </c>
      <c r="D1453" s="1"/>
      <c r="E1453" s="1"/>
      <c r="F1453" s="3">
        <v>51</v>
      </c>
      <c r="G1453" s="3">
        <v>67</v>
      </c>
      <c r="H1453" s="1">
        <v>44105</v>
      </c>
      <c r="I1453" s="1">
        <v>44378</v>
      </c>
      <c r="J1453">
        <v>9</v>
      </c>
      <c r="K1453">
        <v>0</v>
      </c>
      <c r="L1453" s="1">
        <v>44287</v>
      </c>
      <c r="M1453" s="3">
        <f>IF(Sales[[#This Row],[Sales Amount]] = 0, 0,N1453 / F1453)</f>
        <v>10</v>
      </c>
      <c r="N1453" s="3">
        <v>510</v>
      </c>
      <c r="O1453" s="3" t="str" cm="1">
        <f t="array" ref="O1453" xml:space="preserve"> _xlfn.SWITCH(Sales[[#This Row],[Subscription Type]],"Basic", "10",,"Premium","10","Business","25","Enterprise","27")</f>
        <v>27</v>
      </c>
      <c r="P1453" s="3">
        <f xml:space="preserve"> IF(Sales[[#This Row],[Number of Users]]-Sales[[#This Row],[Licenses Bought]] &gt; 0,Sales[[#This Row],[Number of Users]]-Sales[[#This Row],[Licenses Bought]],0)</f>
        <v>16</v>
      </c>
      <c r="Q1453" s="3">
        <f>IF(Sales[[#This Row],[Sales Month]]=MAX(Sales[Sales Month]),Sales[[#This Row],[Upsell $ Per Non-Paying User]]*Sales[[#This Row],[Non-Paying Users]],0)</f>
        <v>0</v>
      </c>
      <c r="R1453" s="3" t="str" cm="1">
        <f t="array" ref="R1453" xml:space="preserve"> _xlfn.IFS(Sales[[#This Row],[Current Upsell $]]=0," ",Sales[[#This Row],[Current Upsell $]]&gt;=400,"high",Sales[[#This Row],[Current Upsell $]]&gt;=100,"medium",Sales[[#This Row],[Current Upsell $]]&lt;100,"low")</f>
        <v xml:space="preserve"> </v>
      </c>
      <c r="S1453" s="3" t="str">
        <f xml:space="preserve"> IF(Sales[[#This Row],[Current Upsell $]]&gt;0,_xlfn.CONCAT(Sales[[#This Row],[Subscription Type]],"  ",Sales[[#This Row],[Upsell Priority]],"  ",TEXT(Sales[[#This Row],[Current Upsell $]],"$#"))," ")</f>
        <v xml:space="preserve"> </v>
      </c>
      <c r="T1453" s="3"/>
      <c r="U1453" s="1"/>
    </row>
    <row r="1454" spans="1:21" x14ac:dyDescent="0.3">
      <c r="A1454">
        <v>100147</v>
      </c>
      <c r="B1454" t="s">
        <v>0</v>
      </c>
      <c r="D1454" s="1"/>
      <c r="E1454" s="1"/>
      <c r="F1454" s="3">
        <v>51</v>
      </c>
      <c r="G1454" s="3">
        <v>68</v>
      </c>
      <c r="H1454" s="1">
        <v>44105</v>
      </c>
      <c r="I1454" s="1">
        <v>44378</v>
      </c>
      <c r="J1454">
        <v>9</v>
      </c>
      <c r="K1454">
        <v>0</v>
      </c>
      <c r="L1454" s="1">
        <v>44317</v>
      </c>
      <c r="M1454" s="3">
        <f>IF(Sales[[#This Row],[Sales Amount]] = 0, 0,N1454 / F1454)</f>
        <v>10</v>
      </c>
      <c r="N1454" s="3">
        <v>510</v>
      </c>
      <c r="O1454" s="3" t="str" cm="1">
        <f t="array" ref="O1454" xml:space="preserve"> _xlfn.SWITCH(Sales[[#This Row],[Subscription Type]],"Basic", "10",,"Premium","10","Business","25","Enterprise","27")</f>
        <v>27</v>
      </c>
      <c r="P1454" s="3">
        <f xml:space="preserve"> IF(Sales[[#This Row],[Number of Users]]-Sales[[#This Row],[Licenses Bought]] &gt; 0,Sales[[#This Row],[Number of Users]]-Sales[[#This Row],[Licenses Bought]],0)</f>
        <v>17</v>
      </c>
      <c r="Q1454" s="3">
        <f>IF(Sales[[#This Row],[Sales Month]]=MAX(Sales[Sales Month]),Sales[[#This Row],[Upsell $ Per Non-Paying User]]*Sales[[#This Row],[Non-Paying Users]],0)</f>
        <v>0</v>
      </c>
      <c r="R1454" s="3" t="str" cm="1">
        <f t="array" ref="R1454" xml:space="preserve"> _xlfn.IFS(Sales[[#This Row],[Current Upsell $]]=0," ",Sales[[#This Row],[Current Upsell $]]&gt;=400,"high",Sales[[#This Row],[Current Upsell $]]&gt;=100,"medium",Sales[[#This Row],[Current Upsell $]]&lt;100,"low")</f>
        <v xml:space="preserve"> </v>
      </c>
      <c r="S1454" s="3" t="str">
        <f xml:space="preserve"> IF(Sales[[#This Row],[Current Upsell $]]&gt;0,_xlfn.CONCAT(Sales[[#This Row],[Subscription Type]],"  ",Sales[[#This Row],[Upsell Priority]],"  ",TEXT(Sales[[#This Row],[Current Upsell $]],"$#"))," ")</f>
        <v xml:space="preserve"> </v>
      </c>
      <c r="T1454" s="3"/>
      <c r="U1454" s="1"/>
    </row>
    <row r="1455" spans="1:21" x14ac:dyDescent="0.3">
      <c r="A1455">
        <v>100147</v>
      </c>
      <c r="B1455" t="s">
        <v>0</v>
      </c>
      <c r="D1455" s="1"/>
      <c r="E1455" s="1"/>
      <c r="F1455" s="3">
        <v>51</v>
      </c>
      <c r="G1455" s="3">
        <v>55</v>
      </c>
      <c r="H1455" s="1">
        <v>44105</v>
      </c>
      <c r="I1455" s="1">
        <v>44378</v>
      </c>
      <c r="J1455">
        <v>9</v>
      </c>
      <c r="K1455">
        <v>0</v>
      </c>
      <c r="L1455" s="1">
        <v>44348</v>
      </c>
      <c r="M1455" s="3">
        <f>IF(Sales[[#This Row],[Sales Amount]] = 0, 0,N1455 / F1455)</f>
        <v>10</v>
      </c>
      <c r="N1455" s="3">
        <v>510</v>
      </c>
      <c r="O1455" s="3" t="str" cm="1">
        <f t="array" ref="O1455" xml:space="preserve"> _xlfn.SWITCH(Sales[[#This Row],[Subscription Type]],"Basic", "10",,"Premium","10","Business","25","Enterprise","27")</f>
        <v>27</v>
      </c>
      <c r="P1455" s="3">
        <f xml:space="preserve"> IF(Sales[[#This Row],[Number of Users]]-Sales[[#This Row],[Licenses Bought]] &gt; 0,Sales[[#This Row],[Number of Users]]-Sales[[#This Row],[Licenses Bought]],0)</f>
        <v>4</v>
      </c>
      <c r="Q1455" s="3">
        <f>IF(Sales[[#This Row],[Sales Month]]=MAX(Sales[Sales Month]),Sales[[#This Row],[Upsell $ Per Non-Paying User]]*Sales[[#This Row],[Non-Paying Users]],0)</f>
        <v>108</v>
      </c>
      <c r="R1455" s="3" t="str" cm="1">
        <f t="array" ref="R1455" xml:space="preserve"> _xlfn.IFS(Sales[[#This Row],[Current Upsell $]]=0," ",Sales[[#This Row],[Current Upsell $]]&gt;=400,"high",Sales[[#This Row],[Current Upsell $]]&gt;=100,"medium",Sales[[#This Row],[Current Upsell $]]&lt;100,"low")</f>
        <v>medium</v>
      </c>
      <c r="S1455" s="3" t="str">
        <f xml:space="preserve"> IF(Sales[[#This Row],[Current Upsell $]]&gt;0,_xlfn.CONCAT(Sales[[#This Row],[Subscription Type]],"  ",Sales[[#This Row],[Upsell Priority]],"  ",TEXT(Sales[[#This Row],[Current Upsell $]],"$#"))," ")</f>
        <v>Premium  medium  $108</v>
      </c>
      <c r="T1455" s="3"/>
      <c r="U1455" s="1"/>
    </row>
    <row r="1456" spans="1:21" x14ac:dyDescent="0.3">
      <c r="A1456">
        <v>100148</v>
      </c>
      <c r="B1456" t="s">
        <v>3</v>
      </c>
      <c r="D1456" s="1"/>
      <c r="E1456" s="1"/>
      <c r="F1456" s="3">
        <v>0</v>
      </c>
      <c r="G1456" s="3">
        <v>69</v>
      </c>
      <c r="H1456" s="1">
        <v>44105</v>
      </c>
      <c r="I1456" s="1">
        <v>44378</v>
      </c>
      <c r="J1456">
        <v>9</v>
      </c>
      <c r="K1456">
        <v>0</v>
      </c>
      <c r="L1456" s="1">
        <v>44105</v>
      </c>
      <c r="M1456" s="3">
        <f>IF(Sales[[#This Row],[Sales Amount]] = 0, 0,N1456 / F1456)</f>
        <v>0</v>
      </c>
      <c r="N1456" s="3">
        <v>0</v>
      </c>
      <c r="O1456" s="3" t="str" cm="1">
        <f t="array" ref="O1456" xml:space="preserve"> _xlfn.SWITCH(Sales[[#This Row],[Subscription Type]],"Basic", "10",,"Premium","10","Business","25","Enterprise","27")</f>
        <v>10</v>
      </c>
      <c r="P1456" s="3">
        <f xml:space="preserve"> IF(Sales[[#This Row],[Number of Users]]-Sales[[#This Row],[Licenses Bought]] &gt; 0,Sales[[#This Row],[Number of Users]]-Sales[[#This Row],[Licenses Bought]],0)</f>
        <v>69</v>
      </c>
      <c r="Q1456" s="3">
        <f>IF(Sales[[#This Row],[Sales Month]]=MAX(Sales[Sales Month]),Sales[[#This Row],[Upsell $ Per Non-Paying User]]*Sales[[#This Row],[Non-Paying Users]],0)</f>
        <v>0</v>
      </c>
      <c r="R1456" s="3" t="str" cm="1">
        <f t="array" ref="R1456" xml:space="preserve"> _xlfn.IFS(Sales[[#This Row],[Current Upsell $]]=0," ",Sales[[#This Row],[Current Upsell $]]&gt;=400,"high",Sales[[#This Row],[Current Upsell $]]&gt;=100,"medium",Sales[[#This Row],[Current Upsell $]]&lt;100,"low")</f>
        <v xml:space="preserve"> </v>
      </c>
      <c r="S1456" s="3" t="str">
        <f xml:space="preserve"> IF(Sales[[#This Row],[Current Upsell $]]&gt;0,_xlfn.CONCAT(Sales[[#This Row],[Subscription Type]],"  ",Sales[[#This Row],[Upsell Priority]],"  ",TEXT(Sales[[#This Row],[Current Upsell $]],"$#"))," ")</f>
        <v xml:space="preserve"> </v>
      </c>
      <c r="T1456" s="3"/>
      <c r="U1456" s="1"/>
    </row>
    <row r="1457" spans="1:21" x14ac:dyDescent="0.3">
      <c r="A1457">
        <v>100148</v>
      </c>
      <c r="B1457" t="s">
        <v>0</v>
      </c>
      <c r="D1457" s="1"/>
      <c r="E1457" s="1"/>
      <c r="F1457" s="3">
        <v>14</v>
      </c>
      <c r="G1457" s="3">
        <v>59</v>
      </c>
      <c r="H1457" s="1">
        <v>44105</v>
      </c>
      <c r="I1457" s="1">
        <v>44378</v>
      </c>
      <c r="J1457">
        <v>9</v>
      </c>
      <c r="K1457">
        <v>0</v>
      </c>
      <c r="L1457" s="1">
        <v>44136</v>
      </c>
      <c r="M1457" s="3">
        <f>IF(Sales[[#This Row],[Sales Amount]] = 0, 0,N1457 / F1457)</f>
        <v>10</v>
      </c>
      <c r="N1457" s="3">
        <v>140</v>
      </c>
      <c r="O1457" s="3" t="str" cm="1">
        <f t="array" ref="O1457" xml:space="preserve"> _xlfn.SWITCH(Sales[[#This Row],[Subscription Type]],"Basic", "10",,"Premium","10","Business","25","Enterprise","27")</f>
        <v>27</v>
      </c>
      <c r="P1457" s="3">
        <f xml:space="preserve"> IF(Sales[[#This Row],[Number of Users]]-Sales[[#This Row],[Licenses Bought]] &gt; 0,Sales[[#This Row],[Number of Users]]-Sales[[#This Row],[Licenses Bought]],0)</f>
        <v>45</v>
      </c>
      <c r="Q1457" s="3">
        <f>IF(Sales[[#This Row],[Sales Month]]=MAX(Sales[Sales Month]),Sales[[#This Row],[Upsell $ Per Non-Paying User]]*Sales[[#This Row],[Non-Paying Users]],0)</f>
        <v>0</v>
      </c>
      <c r="R1457" s="3" t="str" cm="1">
        <f t="array" ref="R1457" xml:space="preserve"> _xlfn.IFS(Sales[[#This Row],[Current Upsell $]]=0," ",Sales[[#This Row],[Current Upsell $]]&gt;=400,"high",Sales[[#This Row],[Current Upsell $]]&gt;=100,"medium",Sales[[#This Row],[Current Upsell $]]&lt;100,"low")</f>
        <v xml:space="preserve"> </v>
      </c>
      <c r="S1457" s="3" t="str">
        <f xml:space="preserve"> IF(Sales[[#This Row],[Current Upsell $]]&gt;0,_xlfn.CONCAT(Sales[[#This Row],[Subscription Type]],"  ",Sales[[#This Row],[Upsell Priority]],"  ",TEXT(Sales[[#This Row],[Current Upsell $]],"$#"))," ")</f>
        <v xml:space="preserve"> </v>
      </c>
      <c r="T1457" s="3"/>
      <c r="U1457" s="1"/>
    </row>
    <row r="1458" spans="1:21" x14ac:dyDescent="0.3">
      <c r="A1458">
        <v>100148</v>
      </c>
      <c r="B1458" t="s">
        <v>0</v>
      </c>
      <c r="D1458" s="1"/>
      <c r="E1458" s="1"/>
      <c r="F1458" s="3">
        <v>48</v>
      </c>
      <c r="G1458" s="3">
        <v>45</v>
      </c>
      <c r="H1458" s="1">
        <v>44105</v>
      </c>
      <c r="I1458" s="1">
        <v>44378</v>
      </c>
      <c r="J1458">
        <v>9</v>
      </c>
      <c r="K1458">
        <v>0</v>
      </c>
      <c r="L1458" s="1">
        <v>44166</v>
      </c>
      <c r="M1458" s="3">
        <f>IF(Sales[[#This Row],[Sales Amount]] = 0, 0,N1458 / F1458)</f>
        <v>10</v>
      </c>
      <c r="N1458" s="3">
        <v>480</v>
      </c>
      <c r="O1458" s="3" t="str" cm="1">
        <f t="array" ref="O1458" xml:space="preserve"> _xlfn.SWITCH(Sales[[#This Row],[Subscription Type]],"Basic", "10",,"Premium","10","Business","25","Enterprise","27")</f>
        <v>27</v>
      </c>
      <c r="P1458" s="3">
        <f xml:space="preserve"> IF(Sales[[#This Row],[Number of Users]]-Sales[[#This Row],[Licenses Bought]] &gt; 0,Sales[[#This Row],[Number of Users]]-Sales[[#This Row],[Licenses Bought]],0)</f>
        <v>0</v>
      </c>
      <c r="Q1458" s="3">
        <f>IF(Sales[[#This Row],[Sales Month]]=MAX(Sales[Sales Month]),Sales[[#This Row],[Upsell $ Per Non-Paying User]]*Sales[[#This Row],[Non-Paying Users]],0)</f>
        <v>0</v>
      </c>
      <c r="R1458" s="3" t="str" cm="1">
        <f t="array" ref="R1458" xml:space="preserve"> _xlfn.IFS(Sales[[#This Row],[Current Upsell $]]=0," ",Sales[[#This Row],[Current Upsell $]]&gt;=400,"high",Sales[[#This Row],[Current Upsell $]]&gt;=100,"medium",Sales[[#This Row],[Current Upsell $]]&lt;100,"low")</f>
        <v xml:space="preserve"> </v>
      </c>
      <c r="S1458" s="3" t="str">
        <f xml:space="preserve"> IF(Sales[[#This Row],[Current Upsell $]]&gt;0,_xlfn.CONCAT(Sales[[#This Row],[Subscription Type]],"  ",Sales[[#This Row],[Upsell Priority]],"  ",TEXT(Sales[[#This Row],[Current Upsell $]],"$#"))," ")</f>
        <v xml:space="preserve"> </v>
      </c>
      <c r="T1458" s="3"/>
      <c r="U1458" s="1"/>
    </row>
    <row r="1459" spans="1:21" x14ac:dyDescent="0.3">
      <c r="A1459">
        <v>100148</v>
      </c>
      <c r="B1459" t="s">
        <v>0</v>
      </c>
      <c r="D1459" s="1"/>
      <c r="E1459" s="1"/>
      <c r="F1459" s="3">
        <v>48</v>
      </c>
      <c r="G1459" s="3">
        <v>46</v>
      </c>
      <c r="H1459" s="1">
        <v>44105</v>
      </c>
      <c r="I1459" s="1">
        <v>44378</v>
      </c>
      <c r="J1459">
        <v>9</v>
      </c>
      <c r="K1459">
        <v>0</v>
      </c>
      <c r="L1459" s="1">
        <v>44197</v>
      </c>
      <c r="M1459" s="3">
        <f>IF(Sales[[#This Row],[Sales Amount]] = 0, 0,N1459 / F1459)</f>
        <v>10</v>
      </c>
      <c r="N1459" s="3">
        <v>480</v>
      </c>
      <c r="O1459" s="3" t="str" cm="1">
        <f t="array" ref="O1459" xml:space="preserve"> _xlfn.SWITCH(Sales[[#This Row],[Subscription Type]],"Basic", "10",,"Premium","10","Business","25","Enterprise","27")</f>
        <v>27</v>
      </c>
      <c r="P1459" s="3">
        <f xml:space="preserve"> IF(Sales[[#This Row],[Number of Users]]-Sales[[#This Row],[Licenses Bought]] &gt; 0,Sales[[#This Row],[Number of Users]]-Sales[[#This Row],[Licenses Bought]],0)</f>
        <v>0</v>
      </c>
      <c r="Q1459" s="3">
        <f>IF(Sales[[#This Row],[Sales Month]]=MAX(Sales[Sales Month]),Sales[[#This Row],[Upsell $ Per Non-Paying User]]*Sales[[#This Row],[Non-Paying Users]],0)</f>
        <v>0</v>
      </c>
      <c r="R1459" s="3" t="str" cm="1">
        <f t="array" ref="R1459" xml:space="preserve"> _xlfn.IFS(Sales[[#This Row],[Current Upsell $]]=0," ",Sales[[#This Row],[Current Upsell $]]&gt;=400,"high",Sales[[#This Row],[Current Upsell $]]&gt;=100,"medium",Sales[[#This Row],[Current Upsell $]]&lt;100,"low")</f>
        <v xml:space="preserve"> </v>
      </c>
      <c r="S1459" s="3" t="str">
        <f xml:space="preserve"> IF(Sales[[#This Row],[Current Upsell $]]&gt;0,_xlfn.CONCAT(Sales[[#This Row],[Subscription Type]],"  ",Sales[[#This Row],[Upsell Priority]],"  ",TEXT(Sales[[#This Row],[Current Upsell $]],"$#"))," ")</f>
        <v xml:space="preserve"> </v>
      </c>
      <c r="T1459" s="3"/>
      <c r="U1459" s="1"/>
    </row>
    <row r="1460" spans="1:21" x14ac:dyDescent="0.3">
      <c r="A1460">
        <v>100148</v>
      </c>
      <c r="B1460" t="s">
        <v>0</v>
      </c>
      <c r="D1460" s="1"/>
      <c r="E1460" s="1"/>
      <c r="F1460" s="3">
        <v>48</v>
      </c>
      <c r="G1460" s="3">
        <v>61</v>
      </c>
      <c r="H1460" s="1">
        <v>44105</v>
      </c>
      <c r="I1460" s="1">
        <v>44378</v>
      </c>
      <c r="J1460">
        <v>9</v>
      </c>
      <c r="K1460">
        <v>0</v>
      </c>
      <c r="L1460" s="1">
        <v>44228</v>
      </c>
      <c r="M1460" s="3">
        <f>IF(Sales[[#This Row],[Sales Amount]] = 0, 0,N1460 / F1460)</f>
        <v>10</v>
      </c>
      <c r="N1460" s="3">
        <v>480</v>
      </c>
      <c r="O1460" s="3" t="str" cm="1">
        <f t="array" ref="O1460" xml:space="preserve"> _xlfn.SWITCH(Sales[[#This Row],[Subscription Type]],"Basic", "10",,"Premium","10","Business","25","Enterprise","27")</f>
        <v>27</v>
      </c>
      <c r="P1460" s="3">
        <f xml:space="preserve"> IF(Sales[[#This Row],[Number of Users]]-Sales[[#This Row],[Licenses Bought]] &gt; 0,Sales[[#This Row],[Number of Users]]-Sales[[#This Row],[Licenses Bought]],0)</f>
        <v>13</v>
      </c>
      <c r="Q1460" s="3">
        <f>IF(Sales[[#This Row],[Sales Month]]=MAX(Sales[Sales Month]),Sales[[#This Row],[Upsell $ Per Non-Paying User]]*Sales[[#This Row],[Non-Paying Users]],0)</f>
        <v>0</v>
      </c>
      <c r="R1460" s="3" t="str" cm="1">
        <f t="array" ref="R1460" xml:space="preserve"> _xlfn.IFS(Sales[[#This Row],[Current Upsell $]]=0," ",Sales[[#This Row],[Current Upsell $]]&gt;=400,"high",Sales[[#This Row],[Current Upsell $]]&gt;=100,"medium",Sales[[#This Row],[Current Upsell $]]&lt;100,"low")</f>
        <v xml:space="preserve"> </v>
      </c>
      <c r="S1460" s="3" t="str">
        <f xml:space="preserve"> IF(Sales[[#This Row],[Current Upsell $]]&gt;0,_xlfn.CONCAT(Sales[[#This Row],[Subscription Type]],"  ",Sales[[#This Row],[Upsell Priority]],"  ",TEXT(Sales[[#This Row],[Current Upsell $]],"$#"))," ")</f>
        <v xml:space="preserve"> </v>
      </c>
      <c r="T1460" s="3"/>
      <c r="U1460" s="1"/>
    </row>
    <row r="1461" spans="1:21" x14ac:dyDescent="0.3">
      <c r="A1461">
        <v>100148</v>
      </c>
      <c r="B1461" t="s">
        <v>0</v>
      </c>
      <c r="D1461" s="1"/>
      <c r="E1461" s="1"/>
      <c r="F1461" s="3">
        <v>48</v>
      </c>
      <c r="G1461" s="3">
        <v>50</v>
      </c>
      <c r="H1461" s="1">
        <v>44105</v>
      </c>
      <c r="I1461" s="1">
        <v>44378</v>
      </c>
      <c r="J1461">
        <v>9</v>
      </c>
      <c r="K1461">
        <v>0</v>
      </c>
      <c r="L1461" s="1">
        <v>44256</v>
      </c>
      <c r="M1461" s="3">
        <f>IF(Sales[[#This Row],[Sales Amount]] = 0, 0,N1461 / F1461)</f>
        <v>10</v>
      </c>
      <c r="N1461" s="3">
        <v>480</v>
      </c>
      <c r="O1461" s="3" t="str" cm="1">
        <f t="array" ref="O1461" xml:space="preserve"> _xlfn.SWITCH(Sales[[#This Row],[Subscription Type]],"Basic", "10",,"Premium","10","Business","25","Enterprise","27")</f>
        <v>27</v>
      </c>
      <c r="P1461" s="3">
        <f xml:space="preserve"> IF(Sales[[#This Row],[Number of Users]]-Sales[[#This Row],[Licenses Bought]] &gt; 0,Sales[[#This Row],[Number of Users]]-Sales[[#This Row],[Licenses Bought]],0)</f>
        <v>2</v>
      </c>
      <c r="Q1461" s="3">
        <f>IF(Sales[[#This Row],[Sales Month]]=MAX(Sales[Sales Month]),Sales[[#This Row],[Upsell $ Per Non-Paying User]]*Sales[[#This Row],[Non-Paying Users]],0)</f>
        <v>0</v>
      </c>
      <c r="R1461" s="3" t="str" cm="1">
        <f t="array" ref="R1461" xml:space="preserve"> _xlfn.IFS(Sales[[#This Row],[Current Upsell $]]=0," ",Sales[[#This Row],[Current Upsell $]]&gt;=400,"high",Sales[[#This Row],[Current Upsell $]]&gt;=100,"medium",Sales[[#This Row],[Current Upsell $]]&lt;100,"low")</f>
        <v xml:space="preserve"> </v>
      </c>
      <c r="S1461" s="3" t="str">
        <f xml:space="preserve"> IF(Sales[[#This Row],[Current Upsell $]]&gt;0,_xlfn.CONCAT(Sales[[#This Row],[Subscription Type]],"  ",Sales[[#This Row],[Upsell Priority]],"  ",TEXT(Sales[[#This Row],[Current Upsell $]],"$#"))," ")</f>
        <v xml:space="preserve"> </v>
      </c>
      <c r="T1461" s="3"/>
      <c r="U1461" s="1"/>
    </row>
    <row r="1462" spans="1:21" x14ac:dyDescent="0.3">
      <c r="A1462">
        <v>100148</v>
      </c>
      <c r="B1462" t="s">
        <v>0</v>
      </c>
      <c r="D1462" s="1"/>
      <c r="E1462" s="1"/>
      <c r="F1462" s="3">
        <v>48</v>
      </c>
      <c r="G1462" s="3">
        <v>62</v>
      </c>
      <c r="H1462" s="1">
        <v>44105</v>
      </c>
      <c r="I1462" s="1">
        <v>44378</v>
      </c>
      <c r="J1462">
        <v>9</v>
      </c>
      <c r="K1462">
        <v>0</v>
      </c>
      <c r="L1462" s="1">
        <v>44287</v>
      </c>
      <c r="M1462" s="3">
        <f>IF(Sales[[#This Row],[Sales Amount]] = 0, 0,N1462 / F1462)</f>
        <v>10</v>
      </c>
      <c r="N1462" s="3">
        <v>480</v>
      </c>
      <c r="O1462" s="3" t="str" cm="1">
        <f t="array" ref="O1462" xml:space="preserve"> _xlfn.SWITCH(Sales[[#This Row],[Subscription Type]],"Basic", "10",,"Premium","10","Business","25","Enterprise","27")</f>
        <v>27</v>
      </c>
      <c r="P1462" s="3">
        <f xml:space="preserve"> IF(Sales[[#This Row],[Number of Users]]-Sales[[#This Row],[Licenses Bought]] &gt; 0,Sales[[#This Row],[Number of Users]]-Sales[[#This Row],[Licenses Bought]],0)</f>
        <v>14</v>
      </c>
      <c r="Q1462" s="3">
        <f>IF(Sales[[#This Row],[Sales Month]]=MAX(Sales[Sales Month]),Sales[[#This Row],[Upsell $ Per Non-Paying User]]*Sales[[#This Row],[Non-Paying Users]],0)</f>
        <v>0</v>
      </c>
      <c r="R1462" s="3" t="str" cm="1">
        <f t="array" ref="R1462" xml:space="preserve"> _xlfn.IFS(Sales[[#This Row],[Current Upsell $]]=0," ",Sales[[#This Row],[Current Upsell $]]&gt;=400,"high",Sales[[#This Row],[Current Upsell $]]&gt;=100,"medium",Sales[[#This Row],[Current Upsell $]]&lt;100,"low")</f>
        <v xml:space="preserve"> </v>
      </c>
      <c r="S1462" s="3" t="str">
        <f xml:space="preserve"> IF(Sales[[#This Row],[Current Upsell $]]&gt;0,_xlfn.CONCAT(Sales[[#This Row],[Subscription Type]],"  ",Sales[[#This Row],[Upsell Priority]],"  ",TEXT(Sales[[#This Row],[Current Upsell $]],"$#"))," ")</f>
        <v xml:space="preserve"> </v>
      </c>
      <c r="T1462" s="3"/>
      <c r="U1462" s="1"/>
    </row>
    <row r="1463" spans="1:21" x14ac:dyDescent="0.3">
      <c r="A1463">
        <v>100148</v>
      </c>
      <c r="B1463" t="s">
        <v>0</v>
      </c>
      <c r="D1463" s="1"/>
      <c r="E1463" s="1"/>
      <c r="F1463" s="3">
        <v>48</v>
      </c>
      <c r="G1463" s="3">
        <v>57</v>
      </c>
      <c r="H1463" s="1">
        <v>44105</v>
      </c>
      <c r="I1463" s="1">
        <v>44378</v>
      </c>
      <c r="J1463">
        <v>9</v>
      </c>
      <c r="K1463">
        <v>0</v>
      </c>
      <c r="L1463" s="1">
        <v>44317</v>
      </c>
      <c r="M1463" s="3">
        <f>IF(Sales[[#This Row],[Sales Amount]] = 0, 0,N1463 / F1463)</f>
        <v>10</v>
      </c>
      <c r="N1463" s="3">
        <v>480</v>
      </c>
      <c r="O1463" s="3" t="str" cm="1">
        <f t="array" ref="O1463" xml:space="preserve"> _xlfn.SWITCH(Sales[[#This Row],[Subscription Type]],"Basic", "10",,"Premium","10","Business","25","Enterprise","27")</f>
        <v>27</v>
      </c>
      <c r="P1463" s="3">
        <f xml:space="preserve"> IF(Sales[[#This Row],[Number of Users]]-Sales[[#This Row],[Licenses Bought]] &gt; 0,Sales[[#This Row],[Number of Users]]-Sales[[#This Row],[Licenses Bought]],0)</f>
        <v>9</v>
      </c>
      <c r="Q1463" s="3">
        <f>IF(Sales[[#This Row],[Sales Month]]=MAX(Sales[Sales Month]),Sales[[#This Row],[Upsell $ Per Non-Paying User]]*Sales[[#This Row],[Non-Paying Users]],0)</f>
        <v>0</v>
      </c>
      <c r="R1463" s="3" t="str" cm="1">
        <f t="array" ref="R1463" xml:space="preserve"> _xlfn.IFS(Sales[[#This Row],[Current Upsell $]]=0," ",Sales[[#This Row],[Current Upsell $]]&gt;=400,"high",Sales[[#This Row],[Current Upsell $]]&gt;=100,"medium",Sales[[#This Row],[Current Upsell $]]&lt;100,"low")</f>
        <v xml:space="preserve"> </v>
      </c>
      <c r="S1463" s="3" t="str">
        <f xml:space="preserve"> IF(Sales[[#This Row],[Current Upsell $]]&gt;0,_xlfn.CONCAT(Sales[[#This Row],[Subscription Type]],"  ",Sales[[#This Row],[Upsell Priority]],"  ",TEXT(Sales[[#This Row],[Current Upsell $]],"$#"))," ")</f>
        <v xml:space="preserve"> </v>
      </c>
      <c r="T1463" s="3"/>
      <c r="U1463" s="1"/>
    </row>
    <row r="1464" spans="1:21" x14ac:dyDescent="0.3">
      <c r="A1464">
        <v>100148</v>
      </c>
      <c r="B1464" t="s">
        <v>0</v>
      </c>
      <c r="D1464" s="1"/>
      <c r="E1464" s="1"/>
      <c r="F1464" s="3">
        <v>48</v>
      </c>
      <c r="G1464" s="3">
        <v>56</v>
      </c>
      <c r="H1464" s="1">
        <v>44105</v>
      </c>
      <c r="I1464" s="1">
        <v>44378</v>
      </c>
      <c r="J1464">
        <v>9</v>
      </c>
      <c r="K1464">
        <v>0</v>
      </c>
      <c r="L1464" s="1">
        <v>44348</v>
      </c>
      <c r="M1464" s="3">
        <f>IF(Sales[[#This Row],[Sales Amount]] = 0, 0,N1464 / F1464)</f>
        <v>10</v>
      </c>
      <c r="N1464" s="3">
        <v>480</v>
      </c>
      <c r="O1464" s="3" t="str" cm="1">
        <f t="array" ref="O1464" xml:space="preserve"> _xlfn.SWITCH(Sales[[#This Row],[Subscription Type]],"Basic", "10",,"Premium","10","Business","25","Enterprise","27")</f>
        <v>27</v>
      </c>
      <c r="P1464" s="3">
        <f xml:space="preserve"> IF(Sales[[#This Row],[Number of Users]]-Sales[[#This Row],[Licenses Bought]] &gt; 0,Sales[[#This Row],[Number of Users]]-Sales[[#This Row],[Licenses Bought]],0)</f>
        <v>8</v>
      </c>
      <c r="Q1464" s="3">
        <f>IF(Sales[[#This Row],[Sales Month]]=MAX(Sales[Sales Month]),Sales[[#This Row],[Upsell $ Per Non-Paying User]]*Sales[[#This Row],[Non-Paying Users]],0)</f>
        <v>216</v>
      </c>
      <c r="R1464" s="3" t="str" cm="1">
        <f t="array" ref="R1464" xml:space="preserve"> _xlfn.IFS(Sales[[#This Row],[Current Upsell $]]=0," ",Sales[[#This Row],[Current Upsell $]]&gt;=400,"high",Sales[[#This Row],[Current Upsell $]]&gt;=100,"medium",Sales[[#This Row],[Current Upsell $]]&lt;100,"low")</f>
        <v>medium</v>
      </c>
      <c r="S1464" s="3" t="str">
        <f xml:space="preserve"> IF(Sales[[#This Row],[Current Upsell $]]&gt;0,_xlfn.CONCAT(Sales[[#This Row],[Subscription Type]],"  ",Sales[[#This Row],[Upsell Priority]],"  ",TEXT(Sales[[#This Row],[Current Upsell $]],"$#"))," ")</f>
        <v>Premium  medium  $216</v>
      </c>
      <c r="T1464" s="3"/>
      <c r="U1464" s="1"/>
    </row>
    <row r="1465" spans="1:21" x14ac:dyDescent="0.3">
      <c r="A1465">
        <v>100149</v>
      </c>
      <c r="B1465" t="s">
        <v>3</v>
      </c>
      <c r="D1465" s="1"/>
      <c r="E1465" s="1"/>
      <c r="F1465" s="3">
        <v>0</v>
      </c>
      <c r="G1465" s="3">
        <v>45</v>
      </c>
      <c r="H1465" s="1">
        <v>44105</v>
      </c>
      <c r="I1465" s="1">
        <v>44378</v>
      </c>
      <c r="J1465">
        <v>9</v>
      </c>
      <c r="K1465">
        <v>0</v>
      </c>
      <c r="L1465" s="1">
        <v>44105</v>
      </c>
      <c r="M1465" s="3">
        <f>IF(Sales[[#This Row],[Sales Amount]] = 0, 0,N1465 / F1465)</f>
        <v>0</v>
      </c>
      <c r="N1465" s="3">
        <v>0</v>
      </c>
      <c r="O1465" s="3" t="str" cm="1">
        <f t="array" ref="O1465" xml:space="preserve"> _xlfn.SWITCH(Sales[[#This Row],[Subscription Type]],"Basic", "10",,"Premium","10","Business","25","Enterprise","27")</f>
        <v>10</v>
      </c>
      <c r="P1465" s="3">
        <f xml:space="preserve"> IF(Sales[[#This Row],[Number of Users]]-Sales[[#This Row],[Licenses Bought]] &gt; 0,Sales[[#This Row],[Number of Users]]-Sales[[#This Row],[Licenses Bought]],0)</f>
        <v>45</v>
      </c>
      <c r="Q1465" s="3">
        <f>IF(Sales[[#This Row],[Sales Month]]=MAX(Sales[Sales Month]),Sales[[#This Row],[Upsell $ Per Non-Paying User]]*Sales[[#This Row],[Non-Paying Users]],0)</f>
        <v>0</v>
      </c>
      <c r="R1465" s="3" t="str" cm="1">
        <f t="array" ref="R1465" xml:space="preserve"> _xlfn.IFS(Sales[[#This Row],[Current Upsell $]]=0," ",Sales[[#This Row],[Current Upsell $]]&gt;=400,"high",Sales[[#This Row],[Current Upsell $]]&gt;=100,"medium",Sales[[#This Row],[Current Upsell $]]&lt;100,"low")</f>
        <v xml:space="preserve"> </v>
      </c>
      <c r="S1465" s="3" t="str">
        <f xml:space="preserve"> IF(Sales[[#This Row],[Current Upsell $]]&gt;0,_xlfn.CONCAT(Sales[[#This Row],[Subscription Type]],"  ",Sales[[#This Row],[Upsell Priority]],"  ",TEXT(Sales[[#This Row],[Current Upsell $]],"$#"))," ")</f>
        <v xml:space="preserve"> </v>
      </c>
      <c r="T1465" s="3"/>
      <c r="U1465" s="1"/>
    </row>
    <row r="1466" spans="1:21" x14ac:dyDescent="0.3">
      <c r="A1466">
        <v>100149</v>
      </c>
      <c r="B1466" t="s">
        <v>0</v>
      </c>
      <c r="D1466" s="1"/>
      <c r="E1466" s="1"/>
      <c r="F1466" s="3">
        <v>24</v>
      </c>
      <c r="G1466" s="3">
        <v>44</v>
      </c>
      <c r="H1466" s="1">
        <v>44105</v>
      </c>
      <c r="I1466" s="1">
        <v>44378</v>
      </c>
      <c r="J1466">
        <v>9</v>
      </c>
      <c r="K1466">
        <v>0</v>
      </c>
      <c r="L1466" s="1">
        <v>44136</v>
      </c>
      <c r="M1466" s="3">
        <f>IF(Sales[[#This Row],[Sales Amount]] = 0, 0,N1466 / F1466)</f>
        <v>10</v>
      </c>
      <c r="N1466" s="3">
        <v>240</v>
      </c>
      <c r="O1466" s="3" t="str" cm="1">
        <f t="array" ref="O1466" xml:space="preserve"> _xlfn.SWITCH(Sales[[#This Row],[Subscription Type]],"Basic", "10",,"Premium","10","Business","25","Enterprise","27")</f>
        <v>27</v>
      </c>
      <c r="P1466" s="3">
        <f xml:space="preserve"> IF(Sales[[#This Row],[Number of Users]]-Sales[[#This Row],[Licenses Bought]] &gt; 0,Sales[[#This Row],[Number of Users]]-Sales[[#This Row],[Licenses Bought]],0)</f>
        <v>20</v>
      </c>
      <c r="Q1466" s="3">
        <f>IF(Sales[[#This Row],[Sales Month]]=MAX(Sales[Sales Month]),Sales[[#This Row],[Upsell $ Per Non-Paying User]]*Sales[[#This Row],[Non-Paying Users]],0)</f>
        <v>0</v>
      </c>
      <c r="R1466" s="3" t="str" cm="1">
        <f t="array" ref="R1466" xml:space="preserve"> _xlfn.IFS(Sales[[#This Row],[Current Upsell $]]=0," ",Sales[[#This Row],[Current Upsell $]]&gt;=400,"high",Sales[[#This Row],[Current Upsell $]]&gt;=100,"medium",Sales[[#This Row],[Current Upsell $]]&lt;100,"low")</f>
        <v xml:space="preserve"> </v>
      </c>
      <c r="S1466" s="3" t="str">
        <f xml:space="preserve"> IF(Sales[[#This Row],[Current Upsell $]]&gt;0,_xlfn.CONCAT(Sales[[#This Row],[Subscription Type]],"  ",Sales[[#This Row],[Upsell Priority]],"  ",TEXT(Sales[[#This Row],[Current Upsell $]],"$#"))," ")</f>
        <v xml:space="preserve"> </v>
      </c>
      <c r="T1466" s="3"/>
      <c r="U1466" s="1"/>
    </row>
    <row r="1467" spans="1:21" x14ac:dyDescent="0.3">
      <c r="A1467">
        <v>100149</v>
      </c>
      <c r="B1467" t="s">
        <v>0</v>
      </c>
      <c r="D1467" s="1"/>
      <c r="E1467" s="1"/>
      <c r="F1467" s="3">
        <v>26</v>
      </c>
      <c r="G1467" s="3">
        <v>39</v>
      </c>
      <c r="H1467" s="1">
        <v>44105</v>
      </c>
      <c r="I1467" s="1">
        <v>44378</v>
      </c>
      <c r="J1467">
        <v>9</v>
      </c>
      <c r="K1467">
        <v>0</v>
      </c>
      <c r="L1467" s="1">
        <v>44166</v>
      </c>
      <c r="M1467" s="3">
        <f>IF(Sales[[#This Row],[Sales Amount]] = 0, 0,N1467 / F1467)</f>
        <v>10</v>
      </c>
      <c r="N1467" s="3">
        <v>260</v>
      </c>
      <c r="O1467" s="3" t="str" cm="1">
        <f t="array" ref="O1467" xml:space="preserve"> _xlfn.SWITCH(Sales[[#This Row],[Subscription Type]],"Basic", "10",,"Premium","10","Business","25","Enterprise","27")</f>
        <v>27</v>
      </c>
      <c r="P1467" s="3">
        <f xml:space="preserve"> IF(Sales[[#This Row],[Number of Users]]-Sales[[#This Row],[Licenses Bought]] &gt; 0,Sales[[#This Row],[Number of Users]]-Sales[[#This Row],[Licenses Bought]],0)</f>
        <v>13</v>
      </c>
      <c r="Q1467" s="3">
        <f>IF(Sales[[#This Row],[Sales Month]]=MAX(Sales[Sales Month]),Sales[[#This Row],[Upsell $ Per Non-Paying User]]*Sales[[#This Row],[Non-Paying Users]],0)</f>
        <v>0</v>
      </c>
      <c r="R1467" s="3" t="str" cm="1">
        <f t="array" ref="R1467" xml:space="preserve"> _xlfn.IFS(Sales[[#This Row],[Current Upsell $]]=0," ",Sales[[#This Row],[Current Upsell $]]&gt;=400,"high",Sales[[#This Row],[Current Upsell $]]&gt;=100,"medium",Sales[[#This Row],[Current Upsell $]]&lt;100,"low")</f>
        <v xml:space="preserve"> </v>
      </c>
      <c r="S1467" s="3" t="str">
        <f xml:space="preserve"> IF(Sales[[#This Row],[Current Upsell $]]&gt;0,_xlfn.CONCAT(Sales[[#This Row],[Subscription Type]],"  ",Sales[[#This Row],[Upsell Priority]],"  ",TEXT(Sales[[#This Row],[Current Upsell $]],"$#"))," ")</f>
        <v xml:space="preserve"> </v>
      </c>
      <c r="T1467" s="3"/>
      <c r="U1467" s="1"/>
    </row>
    <row r="1468" spans="1:21" x14ac:dyDescent="0.3">
      <c r="A1468">
        <v>100149</v>
      </c>
      <c r="B1468" t="s">
        <v>0</v>
      </c>
      <c r="D1468" s="1"/>
      <c r="E1468" s="1"/>
      <c r="F1468" s="3">
        <v>33</v>
      </c>
      <c r="G1468" s="3">
        <v>42</v>
      </c>
      <c r="H1468" s="1">
        <v>44105</v>
      </c>
      <c r="I1468" s="1">
        <v>44378</v>
      </c>
      <c r="J1468">
        <v>9</v>
      </c>
      <c r="K1468">
        <v>0</v>
      </c>
      <c r="L1468" s="1">
        <v>44197</v>
      </c>
      <c r="M1468" s="3">
        <f>IF(Sales[[#This Row],[Sales Amount]] = 0, 0,N1468 / F1468)</f>
        <v>10</v>
      </c>
      <c r="N1468" s="3">
        <v>330</v>
      </c>
      <c r="O1468" s="3" t="str" cm="1">
        <f t="array" ref="O1468" xml:space="preserve"> _xlfn.SWITCH(Sales[[#This Row],[Subscription Type]],"Basic", "10",,"Premium","10","Business","25","Enterprise","27")</f>
        <v>27</v>
      </c>
      <c r="P1468" s="3">
        <f xml:space="preserve"> IF(Sales[[#This Row],[Number of Users]]-Sales[[#This Row],[Licenses Bought]] &gt; 0,Sales[[#This Row],[Number of Users]]-Sales[[#This Row],[Licenses Bought]],0)</f>
        <v>9</v>
      </c>
      <c r="Q1468" s="3">
        <f>IF(Sales[[#This Row],[Sales Month]]=MAX(Sales[Sales Month]),Sales[[#This Row],[Upsell $ Per Non-Paying User]]*Sales[[#This Row],[Non-Paying Users]],0)</f>
        <v>0</v>
      </c>
      <c r="R1468" s="3" t="str" cm="1">
        <f t="array" ref="R1468" xml:space="preserve"> _xlfn.IFS(Sales[[#This Row],[Current Upsell $]]=0," ",Sales[[#This Row],[Current Upsell $]]&gt;=400,"high",Sales[[#This Row],[Current Upsell $]]&gt;=100,"medium",Sales[[#This Row],[Current Upsell $]]&lt;100,"low")</f>
        <v xml:space="preserve"> </v>
      </c>
      <c r="S1468" s="3" t="str">
        <f xml:space="preserve"> IF(Sales[[#This Row],[Current Upsell $]]&gt;0,_xlfn.CONCAT(Sales[[#This Row],[Subscription Type]],"  ",Sales[[#This Row],[Upsell Priority]],"  ",TEXT(Sales[[#This Row],[Current Upsell $]],"$#"))," ")</f>
        <v xml:space="preserve"> </v>
      </c>
      <c r="T1468" s="3"/>
      <c r="U1468" s="1"/>
    </row>
    <row r="1469" spans="1:21" x14ac:dyDescent="0.3">
      <c r="A1469">
        <v>100149</v>
      </c>
      <c r="B1469" t="s">
        <v>0</v>
      </c>
      <c r="D1469" s="1"/>
      <c r="E1469" s="1"/>
      <c r="F1469" s="3">
        <v>33</v>
      </c>
      <c r="G1469" s="3">
        <v>53</v>
      </c>
      <c r="H1469" s="1">
        <v>44105</v>
      </c>
      <c r="I1469" s="1">
        <v>44378</v>
      </c>
      <c r="J1469">
        <v>9</v>
      </c>
      <c r="K1469">
        <v>0</v>
      </c>
      <c r="L1469" s="1">
        <v>44228</v>
      </c>
      <c r="M1469" s="3">
        <f>IF(Sales[[#This Row],[Sales Amount]] = 0, 0,N1469 / F1469)</f>
        <v>10</v>
      </c>
      <c r="N1469" s="3">
        <v>330</v>
      </c>
      <c r="O1469" s="3" t="str" cm="1">
        <f t="array" ref="O1469" xml:space="preserve"> _xlfn.SWITCH(Sales[[#This Row],[Subscription Type]],"Basic", "10",,"Premium","10","Business","25","Enterprise","27")</f>
        <v>27</v>
      </c>
      <c r="P1469" s="3">
        <f xml:space="preserve"> IF(Sales[[#This Row],[Number of Users]]-Sales[[#This Row],[Licenses Bought]] &gt; 0,Sales[[#This Row],[Number of Users]]-Sales[[#This Row],[Licenses Bought]],0)</f>
        <v>20</v>
      </c>
      <c r="Q1469" s="3">
        <f>IF(Sales[[#This Row],[Sales Month]]=MAX(Sales[Sales Month]),Sales[[#This Row],[Upsell $ Per Non-Paying User]]*Sales[[#This Row],[Non-Paying Users]],0)</f>
        <v>0</v>
      </c>
      <c r="R1469" s="3" t="str" cm="1">
        <f t="array" ref="R1469" xml:space="preserve"> _xlfn.IFS(Sales[[#This Row],[Current Upsell $]]=0," ",Sales[[#This Row],[Current Upsell $]]&gt;=400,"high",Sales[[#This Row],[Current Upsell $]]&gt;=100,"medium",Sales[[#This Row],[Current Upsell $]]&lt;100,"low")</f>
        <v xml:space="preserve"> </v>
      </c>
      <c r="S1469" s="3" t="str">
        <f xml:space="preserve"> IF(Sales[[#This Row],[Current Upsell $]]&gt;0,_xlfn.CONCAT(Sales[[#This Row],[Subscription Type]],"  ",Sales[[#This Row],[Upsell Priority]],"  ",TEXT(Sales[[#This Row],[Current Upsell $]],"$#"))," ")</f>
        <v xml:space="preserve"> </v>
      </c>
      <c r="T1469" s="3"/>
      <c r="U1469" s="1"/>
    </row>
    <row r="1470" spans="1:21" x14ac:dyDescent="0.3">
      <c r="A1470">
        <v>100149</v>
      </c>
      <c r="B1470" t="s">
        <v>0</v>
      </c>
      <c r="D1470" s="1"/>
      <c r="E1470" s="1"/>
      <c r="F1470" s="3">
        <v>33</v>
      </c>
      <c r="G1470" s="3">
        <v>34</v>
      </c>
      <c r="H1470" s="1">
        <v>44105</v>
      </c>
      <c r="I1470" s="1">
        <v>44378</v>
      </c>
      <c r="J1470">
        <v>9</v>
      </c>
      <c r="K1470">
        <v>0</v>
      </c>
      <c r="L1470" s="1">
        <v>44256</v>
      </c>
      <c r="M1470" s="3">
        <f>IF(Sales[[#This Row],[Sales Amount]] = 0, 0,N1470 / F1470)</f>
        <v>10</v>
      </c>
      <c r="N1470" s="3">
        <v>330</v>
      </c>
      <c r="O1470" s="3" t="str" cm="1">
        <f t="array" ref="O1470" xml:space="preserve"> _xlfn.SWITCH(Sales[[#This Row],[Subscription Type]],"Basic", "10",,"Premium","10","Business","25","Enterprise","27")</f>
        <v>27</v>
      </c>
      <c r="P1470" s="3">
        <f xml:space="preserve"> IF(Sales[[#This Row],[Number of Users]]-Sales[[#This Row],[Licenses Bought]] &gt; 0,Sales[[#This Row],[Number of Users]]-Sales[[#This Row],[Licenses Bought]],0)</f>
        <v>1</v>
      </c>
      <c r="Q1470" s="3">
        <f>IF(Sales[[#This Row],[Sales Month]]=MAX(Sales[Sales Month]),Sales[[#This Row],[Upsell $ Per Non-Paying User]]*Sales[[#This Row],[Non-Paying Users]],0)</f>
        <v>0</v>
      </c>
      <c r="R1470" s="3" t="str" cm="1">
        <f t="array" ref="R1470" xml:space="preserve"> _xlfn.IFS(Sales[[#This Row],[Current Upsell $]]=0," ",Sales[[#This Row],[Current Upsell $]]&gt;=400,"high",Sales[[#This Row],[Current Upsell $]]&gt;=100,"medium",Sales[[#This Row],[Current Upsell $]]&lt;100,"low")</f>
        <v xml:space="preserve"> </v>
      </c>
      <c r="S1470" s="3" t="str">
        <f xml:space="preserve"> IF(Sales[[#This Row],[Current Upsell $]]&gt;0,_xlfn.CONCAT(Sales[[#This Row],[Subscription Type]],"  ",Sales[[#This Row],[Upsell Priority]],"  ",TEXT(Sales[[#This Row],[Current Upsell $]],"$#"))," ")</f>
        <v xml:space="preserve"> </v>
      </c>
      <c r="T1470" s="3"/>
      <c r="U1470" s="1"/>
    </row>
    <row r="1471" spans="1:21" x14ac:dyDescent="0.3">
      <c r="A1471">
        <v>100149</v>
      </c>
      <c r="B1471" t="s">
        <v>0</v>
      </c>
      <c r="D1471" s="1"/>
      <c r="E1471" s="1"/>
      <c r="F1471" s="3">
        <v>33</v>
      </c>
      <c r="G1471" s="3">
        <v>38</v>
      </c>
      <c r="H1471" s="1">
        <v>44105</v>
      </c>
      <c r="I1471" s="1">
        <v>44378</v>
      </c>
      <c r="J1471">
        <v>9</v>
      </c>
      <c r="K1471">
        <v>0</v>
      </c>
      <c r="L1471" s="1">
        <v>44287</v>
      </c>
      <c r="M1471" s="3">
        <f>IF(Sales[[#This Row],[Sales Amount]] = 0, 0,N1471 / F1471)</f>
        <v>10</v>
      </c>
      <c r="N1471" s="3">
        <v>330</v>
      </c>
      <c r="O1471" s="3" t="str" cm="1">
        <f t="array" ref="O1471" xml:space="preserve"> _xlfn.SWITCH(Sales[[#This Row],[Subscription Type]],"Basic", "10",,"Premium","10","Business","25","Enterprise","27")</f>
        <v>27</v>
      </c>
      <c r="P1471" s="3">
        <f xml:space="preserve"> IF(Sales[[#This Row],[Number of Users]]-Sales[[#This Row],[Licenses Bought]] &gt; 0,Sales[[#This Row],[Number of Users]]-Sales[[#This Row],[Licenses Bought]],0)</f>
        <v>5</v>
      </c>
      <c r="Q1471" s="3">
        <f>IF(Sales[[#This Row],[Sales Month]]=MAX(Sales[Sales Month]),Sales[[#This Row],[Upsell $ Per Non-Paying User]]*Sales[[#This Row],[Non-Paying Users]],0)</f>
        <v>0</v>
      </c>
      <c r="R1471" s="3" t="str" cm="1">
        <f t="array" ref="R1471" xml:space="preserve"> _xlfn.IFS(Sales[[#This Row],[Current Upsell $]]=0," ",Sales[[#This Row],[Current Upsell $]]&gt;=400,"high",Sales[[#This Row],[Current Upsell $]]&gt;=100,"medium",Sales[[#This Row],[Current Upsell $]]&lt;100,"low")</f>
        <v xml:space="preserve"> </v>
      </c>
      <c r="S1471" s="3" t="str">
        <f xml:space="preserve"> IF(Sales[[#This Row],[Current Upsell $]]&gt;0,_xlfn.CONCAT(Sales[[#This Row],[Subscription Type]],"  ",Sales[[#This Row],[Upsell Priority]],"  ",TEXT(Sales[[#This Row],[Current Upsell $]],"$#"))," ")</f>
        <v xml:space="preserve"> </v>
      </c>
      <c r="T1471" s="3"/>
      <c r="U1471" s="1"/>
    </row>
    <row r="1472" spans="1:21" x14ac:dyDescent="0.3">
      <c r="A1472">
        <v>100149</v>
      </c>
      <c r="B1472" t="s">
        <v>0</v>
      </c>
      <c r="D1472" s="1"/>
      <c r="E1472" s="1"/>
      <c r="F1472" s="3">
        <v>33</v>
      </c>
      <c r="G1472" s="3">
        <v>37</v>
      </c>
      <c r="H1472" s="1">
        <v>44105</v>
      </c>
      <c r="I1472" s="1">
        <v>44378</v>
      </c>
      <c r="J1472">
        <v>9</v>
      </c>
      <c r="K1472">
        <v>0</v>
      </c>
      <c r="L1472" s="1">
        <v>44317</v>
      </c>
      <c r="M1472" s="3">
        <f>IF(Sales[[#This Row],[Sales Amount]] = 0, 0,N1472 / F1472)</f>
        <v>10</v>
      </c>
      <c r="N1472" s="3">
        <v>330</v>
      </c>
      <c r="O1472" s="3" t="str" cm="1">
        <f t="array" ref="O1472" xml:space="preserve"> _xlfn.SWITCH(Sales[[#This Row],[Subscription Type]],"Basic", "10",,"Premium","10","Business","25","Enterprise","27")</f>
        <v>27</v>
      </c>
      <c r="P1472" s="3">
        <f xml:space="preserve"> IF(Sales[[#This Row],[Number of Users]]-Sales[[#This Row],[Licenses Bought]] &gt; 0,Sales[[#This Row],[Number of Users]]-Sales[[#This Row],[Licenses Bought]],0)</f>
        <v>4</v>
      </c>
      <c r="Q1472" s="3">
        <f>IF(Sales[[#This Row],[Sales Month]]=MAX(Sales[Sales Month]),Sales[[#This Row],[Upsell $ Per Non-Paying User]]*Sales[[#This Row],[Non-Paying Users]],0)</f>
        <v>0</v>
      </c>
      <c r="R1472" s="3" t="str" cm="1">
        <f t="array" ref="R1472" xml:space="preserve"> _xlfn.IFS(Sales[[#This Row],[Current Upsell $]]=0," ",Sales[[#This Row],[Current Upsell $]]&gt;=400,"high",Sales[[#This Row],[Current Upsell $]]&gt;=100,"medium",Sales[[#This Row],[Current Upsell $]]&lt;100,"low")</f>
        <v xml:space="preserve"> </v>
      </c>
      <c r="S1472" s="3" t="str">
        <f xml:space="preserve"> IF(Sales[[#This Row],[Current Upsell $]]&gt;0,_xlfn.CONCAT(Sales[[#This Row],[Subscription Type]],"  ",Sales[[#This Row],[Upsell Priority]],"  ",TEXT(Sales[[#This Row],[Current Upsell $]],"$#"))," ")</f>
        <v xml:space="preserve"> </v>
      </c>
      <c r="T1472" s="3"/>
      <c r="U1472" s="1"/>
    </row>
    <row r="1473" spans="1:21" x14ac:dyDescent="0.3">
      <c r="A1473">
        <v>100149</v>
      </c>
      <c r="B1473" t="s">
        <v>0</v>
      </c>
      <c r="D1473" s="1"/>
      <c r="E1473" s="1"/>
      <c r="F1473" s="3">
        <v>33</v>
      </c>
      <c r="G1473" s="3">
        <v>37</v>
      </c>
      <c r="H1473" s="1">
        <v>44105</v>
      </c>
      <c r="I1473" s="1">
        <v>44378</v>
      </c>
      <c r="J1473">
        <v>9</v>
      </c>
      <c r="K1473">
        <v>0</v>
      </c>
      <c r="L1473" s="1">
        <v>44348</v>
      </c>
      <c r="M1473" s="3">
        <f>IF(Sales[[#This Row],[Sales Amount]] = 0, 0,N1473 / F1473)</f>
        <v>10</v>
      </c>
      <c r="N1473" s="3">
        <v>330</v>
      </c>
      <c r="O1473" s="3" t="str" cm="1">
        <f t="array" ref="O1473" xml:space="preserve"> _xlfn.SWITCH(Sales[[#This Row],[Subscription Type]],"Basic", "10",,"Premium","10","Business","25","Enterprise","27")</f>
        <v>27</v>
      </c>
      <c r="P1473" s="3">
        <f xml:space="preserve"> IF(Sales[[#This Row],[Number of Users]]-Sales[[#This Row],[Licenses Bought]] &gt; 0,Sales[[#This Row],[Number of Users]]-Sales[[#This Row],[Licenses Bought]],0)</f>
        <v>4</v>
      </c>
      <c r="Q1473" s="3">
        <f>IF(Sales[[#This Row],[Sales Month]]=MAX(Sales[Sales Month]),Sales[[#This Row],[Upsell $ Per Non-Paying User]]*Sales[[#This Row],[Non-Paying Users]],0)</f>
        <v>108</v>
      </c>
      <c r="R1473" s="3" t="str" cm="1">
        <f t="array" ref="R1473" xml:space="preserve"> _xlfn.IFS(Sales[[#This Row],[Current Upsell $]]=0," ",Sales[[#This Row],[Current Upsell $]]&gt;=400,"high",Sales[[#This Row],[Current Upsell $]]&gt;=100,"medium",Sales[[#This Row],[Current Upsell $]]&lt;100,"low")</f>
        <v>medium</v>
      </c>
      <c r="S1473" s="3" t="str">
        <f xml:space="preserve"> IF(Sales[[#This Row],[Current Upsell $]]&gt;0,_xlfn.CONCAT(Sales[[#This Row],[Subscription Type]],"  ",Sales[[#This Row],[Upsell Priority]],"  ",TEXT(Sales[[#This Row],[Current Upsell $]],"$#"))," ")</f>
        <v>Premium  medium  $108</v>
      </c>
      <c r="T1473" s="3"/>
      <c r="U1473" s="1"/>
    </row>
    <row r="1474" spans="1:21" x14ac:dyDescent="0.3">
      <c r="A1474">
        <v>100150</v>
      </c>
      <c r="B1474" t="s">
        <v>3</v>
      </c>
      <c r="D1474" s="1"/>
      <c r="E1474" s="1"/>
      <c r="F1474" s="3">
        <v>0</v>
      </c>
      <c r="G1474" s="3">
        <v>27</v>
      </c>
      <c r="H1474" s="1">
        <v>44105</v>
      </c>
      <c r="I1474" s="1">
        <v>44378</v>
      </c>
      <c r="J1474">
        <v>9</v>
      </c>
      <c r="K1474">
        <v>0</v>
      </c>
      <c r="L1474" s="1">
        <v>44105</v>
      </c>
      <c r="M1474" s="3">
        <f>IF(Sales[[#This Row],[Sales Amount]] = 0, 0,N1474 / F1474)</f>
        <v>0</v>
      </c>
      <c r="N1474" s="3">
        <v>0</v>
      </c>
      <c r="O1474" s="3" t="str" cm="1">
        <f t="array" ref="O1474" xml:space="preserve"> _xlfn.SWITCH(Sales[[#This Row],[Subscription Type]],"Basic", "10",,"Premium","10","Business","25","Enterprise","27")</f>
        <v>10</v>
      </c>
      <c r="P1474" s="3">
        <f xml:space="preserve"> IF(Sales[[#This Row],[Number of Users]]-Sales[[#This Row],[Licenses Bought]] &gt; 0,Sales[[#This Row],[Number of Users]]-Sales[[#This Row],[Licenses Bought]],0)</f>
        <v>27</v>
      </c>
      <c r="Q1474" s="3">
        <f>IF(Sales[[#This Row],[Sales Month]]=MAX(Sales[Sales Month]),Sales[[#This Row],[Upsell $ Per Non-Paying User]]*Sales[[#This Row],[Non-Paying Users]],0)</f>
        <v>0</v>
      </c>
      <c r="R1474" s="3" t="str" cm="1">
        <f t="array" ref="R1474" xml:space="preserve"> _xlfn.IFS(Sales[[#This Row],[Current Upsell $]]=0," ",Sales[[#This Row],[Current Upsell $]]&gt;=400,"high",Sales[[#This Row],[Current Upsell $]]&gt;=100,"medium",Sales[[#This Row],[Current Upsell $]]&lt;100,"low")</f>
        <v xml:space="preserve"> </v>
      </c>
      <c r="S1474" s="3" t="str">
        <f xml:space="preserve"> IF(Sales[[#This Row],[Current Upsell $]]&gt;0,_xlfn.CONCAT(Sales[[#This Row],[Subscription Type]],"  ",Sales[[#This Row],[Upsell Priority]],"  ",TEXT(Sales[[#This Row],[Current Upsell $]],"$#"))," ")</f>
        <v xml:space="preserve"> </v>
      </c>
      <c r="T1474" s="3"/>
      <c r="U1474" s="1"/>
    </row>
    <row r="1475" spans="1:21" x14ac:dyDescent="0.3">
      <c r="A1475">
        <v>100150</v>
      </c>
      <c r="B1475" t="s">
        <v>0</v>
      </c>
      <c r="D1475" s="1"/>
      <c r="E1475" s="1"/>
      <c r="F1475" s="3">
        <v>16</v>
      </c>
      <c r="G1475" s="3">
        <v>41</v>
      </c>
      <c r="H1475" s="1">
        <v>44105</v>
      </c>
      <c r="I1475" s="1">
        <v>44378</v>
      </c>
      <c r="J1475">
        <v>9</v>
      </c>
      <c r="K1475">
        <v>0</v>
      </c>
      <c r="L1475" s="1">
        <v>44136</v>
      </c>
      <c r="M1475" s="3">
        <f>IF(Sales[[#This Row],[Sales Amount]] = 0, 0,N1475 / F1475)</f>
        <v>10</v>
      </c>
      <c r="N1475" s="3">
        <v>160</v>
      </c>
      <c r="O1475" s="3" t="str" cm="1">
        <f t="array" ref="O1475" xml:space="preserve"> _xlfn.SWITCH(Sales[[#This Row],[Subscription Type]],"Basic", "10",,"Premium","10","Business","25","Enterprise","27")</f>
        <v>27</v>
      </c>
      <c r="P1475" s="3">
        <f xml:space="preserve"> IF(Sales[[#This Row],[Number of Users]]-Sales[[#This Row],[Licenses Bought]] &gt; 0,Sales[[#This Row],[Number of Users]]-Sales[[#This Row],[Licenses Bought]],0)</f>
        <v>25</v>
      </c>
      <c r="Q1475" s="3">
        <f>IF(Sales[[#This Row],[Sales Month]]=MAX(Sales[Sales Month]),Sales[[#This Row],[Upsell $ Per Non-Paying User]]*Sales[[#This Row],[Non-Paying Users]],0)</f>
        <v>0</v>
      </c>
      <c r="R1475" s="3" t="str" cm="1">
        <f t="array" ref="R1475" xml:space="preserve"> _xlfn.IFS(Sales[[#This Row],[Current Upsell $]]=0," ",Sales[[#This Row],[Current Upsell $]]&gt;=400,"high",Sales[[#This Row],[Current Upsell $]]&gt;=100,"medium",Sales[[#This Row],[Current Upsell $]]&lt;100,"low")</f>
        <v xml:space="preserve"> </v>
      </c>
      <c r="S1475" s="3" t="str">
        <f xml:space="preserve"> IF(Sales[[#This Row],[Current Upsell $]]&gt;0,_xlfn.CONCAT(Sales[[#This Row],[Subscription Type]],"  ",Sales[[#This Row],[Upsell Priority]],"  ",TEXT(Sales[[#This Row],[Current Upsell $]],"$#"))," ")</f>
        <v xml:space="preserve"> </v>
      </c>
      <c r="T1475" s="3"/>
      <c r="U1475" s="1"/>
    </row>
    <row r="1476" spans="1:21" x14ac:dyDescent="0.3">
      <c r="A1476">
        <v>100150</v>
      </c>
      <c r="B1476" t="s">
        <v>0</v>
      </c>
      <c r="D1476" s="1"/>
      <c r="E1476" s="1"/>
      <c r="F1476" s="3">
        <v>20</v>
      </c>
      <c r="G1476" s="3">
        <v>37</v>
      </c>
      <c r="H1476" s="1">
        <v>44105</v>
      </c>
      <c r="I1476" s="1">
        <v>44378</v>
      </c>
      <c r="J1476">
        <v>9</v>
      </c>
      <c r="K1476">
        <v>0</v>
      </c>
      <c r="L1476" s="1">
        <v>44166</v>
      </c>
      <c r="M1476" s="3">
        <f>IF(Sales[[#This Row],[Sales Amount]] = 0, 0,N1476 / F1476)</f>
        <v>10</v>
      </c>
      <c r="N1476" s="3">
        <v>200</v>
      </c>
      <c r="O1476" s="3" t="str" cm="1">
        <f t="array" ref="O1476" xml:space="preserve"> _xlfn.SWITCH(Sales[[#This Row],[Subscription Type]],"Basic", "10",,"Premium","10","Business","25","Enterprise","27")</f>
        <v>27</v>
      </c>
      <c r="P1476" s="3">
        <f xml:space="preserve"> IF(Sales[[#This Row],[Number of Users]]-Sales[[#This Row],[Licenses Bought]] &gt; 0,Sales[[#This Row],[Number of Users]]-Sales[[#This Row],[Licenses Bought]],0)</f>
        <v>17</v>
      </c>
      <c r="Q1476" s="3">
        <f>IF(Sales[[#This Row],[Sales Month]]=MAX(Sales[Sales Month]),Sales[[#This Row],[Upsell $ Per Non-Paying User]]*Sales[[#This Row],[Non-Paying Users]],0)</f>
        <v>0</v>
      </c>
      <c r="R1476" s="3" t="str" cm="1">
        <f t="array" ref="R1476" xml:space="preserve"> _xlfn.IFS(Sales[[#This Row],[Current Upsell $]]=0," ",Sales[[#This Row],[Current Upsell $]]&gt;=400,"high",Sales[[#This Row],[Current Upsell $]]&gt;=100,"medium",Sales[[#This Row],[Current Upsell $]]&lt;100,"low")</f>
        <v xml:space="preserve"> </v>
      </c>
      <c r="S1476" s="3" t="str">
        <f xml:space="preserve"> IF(Sales[[#This Row],[Current Upsell $]]&gt;0,_xlfn.CONCAT(Sales[[#This Row],[Subscription Type]],"  ",Sales[[#This Row],[Upsell Priority]],"  ",TEXT(Sales[[#This Row],[Current Upsell $]],"$#"))," ")</f>
        <v xml:space="preserve"> </v>
      </c>
      <c r="T1476" s="3"/>
      <c r="U1476" s="1"/>
    </row>
    <row r="1477" spans="1:21" x14ac:dyDescent="0.3">
      <c r="A1477">
        <v>100150</v>
      </c>
      <c r="B1477" t="s">
        <v>0</v>
      </c>
      <c r="D1477" s="1"/>
      <c r="E1477" s="1"/>
      <c r="F1477" s="3">
        <v>23</v>
      </c>
      <c r="G1477" s="3">
        <v>33</v>
      </c>
      <c r="H1477" s="1">
        <v>44105</v>
      </c>
      <c r="I1477" s="1">
        <v>44378</v>
      </c>
      <c r="J1477">
        <v>9</v>
      </c>
      <c r="K1477">
        <v>0</v>
      </c>
      <c r="L1477" s="1">
        <v>44197</v>
      </c>
      <c r="M1477" s="3">
        <f>IF(Sales[[#This Row],[Sales Amount]] = 0, 0,N1477 / F1477)</f>
        <v>10</v>
      </c>
      <c r="N1477" s="3">
        <v>230</v>
      </c>
      <c r="O1477" s="3" t="str" cm="1">
        <f t="array" ref="O1477" xml:space="preserve"> _xlfn.SWITCH(Sales[[#This Row],[Subscription Type]],"Basic", "10",,"Premium","10","Business","25","Enterprise","27")</f>
        <v>27</v>
      </c>
      <c r="P1477" s="3">
        <f xml:space="preserve"> IF(Sales[[#This Row],[Number of Users]]-Sales[[#This Row],[Licenses Bought]] &gt; 0,Sales[[#This Row],[Number of Users]]-Sales[[#This Row],[Licenses Bought]],0)</f>
        <v>10</v>
      </c>
      <c r="Q1477" s="3">
        <f>IF(Sales[[#This Row],[Sales Month]]=MAX(Sales[Sales Month]),Sales[[#This Row],[Upsell $ Per Non-Paying User]]*Sales[[#This Row],[Non-Paying Users]],0)</f>
        <v>0</v>
      </c>
      <c r="R1477" s="3" t="str" cm="1">
        <f t="array" ref="R1477" xml:space="preserve"> _xlfn.IFS(Sales[[#This Row],[Current Upsell $]]=0," ",Sales[[#This Row],[Current Upsell $]]&gt;=400,"high",Sales[[#This Row],[Current Upsell $]]&gt;=100,"medium",Sales[[#This Row],[Current Upsell $]]&lt;100,"low")</f>
        <v xml:space="preserve"> </v>
      </c>
      <c r="S1477" s="3" t="str">
        <f xml:space="preserve"> IF(Sales[[#This Row],[Current Upsell $]]&gt;0,_xlfn.CONCAT(Sales[[#This Row],[Subscription Type]],"  ",Sales[[#This Row],[Upsell Priority]],"  ",TEXT(Sales[[#This Row],[Current Upsell $]],"$#"))," ")</f>
        <v xml:space="preserve"> </v>
      </c>
      <c r="T1477" s="3"/>
      <c r="U1477" s="1"/>
    </row>
    <row r="1478" spans="1:21" x14ac:dyDescent="0.3">
      <c r="A1478">
        <v>100150</v>
      </c>
      <c r="B1478" t="s">
        <v>0</v>
      </c>
      <c r="D1478" s="1"/>
      <c r="E1478" s="1"/>
      <c r="F1478" s="3">
        <v>27</v>
      </c>
      <c r="G1478" s="3">
        <v>26</v>
      </c>
      <c r="H1478" s="1">
        <v>44105</v>
      </c>
      <c r="I1478" s="1">
        <v>44378</v>
      </c>
      <c r="J1478">
        <v>9</v>
      </c>
      <c r="K1478">
        <v>0</v>
      </c>
      <c r="L1478" s="1">
        <v>44228</v>
      </c>
      <c r="M1478" s="3">
        <f>IF(Sales[[#This Row],[Sales Amount]] = 0, 0,N1478 / F1478)</f>
        <v>10</v>
      </c>
      <c r="N1478" s="3">
        <v>270</v>
      </c>
      <c r="O1478" s="3" t="str" cm="1">
        <f t="array" ref="O1478" xml:space="preserve"> _xlfn.SWITCH(Sales[[#This Row],[Subscription Type]],"Basic", "10",,"Premium","10","Business","25","Enterprise","27")</f>
        <v>27</v>
      </c>
      <c r="P1478" s="3">
        <f xml:space="preserve"> IF(Sales[[#This Row],[Number of Users]]-Sales[[#This Row],[Licenses Bought]] &gt; 0,Sales[[#This Row],[Number of Users]]-Sales[[#This Row],[Licenses Bought]],0)</f>
        <v>0</v>
      </c>
      <c r="Q1478" s="3">
        <f>IF(Sales[[#This Row],[Sales Month]]=MAX(Sales[Sales Month]),Sales[[#This Row],[Upsell $ Per Non-Paying User]]*Sales[[#This Row],[Non-Paying Users]],0)</f>
        <v>0</v>
      </c>
      <c r="R1478" s="3" t="str" cm="1">
        <f t="array" ref="R1478" xml:space="preserve"> _xlfn.IFS(Sales[[#This Row],[Current Upsell $]]=0," ",Sales[[#This Row],[Current Upsell $]]&gt;=400,"high",Sales[[#This Row],[Current Upsell $]]&gt;=100,"medium",Sales[[#This Row],[Current Upsell $]]&lt;100,"low")</f>
        <v xml:space="preserve"> </v>
      </c>
      <c r="S1478" s="3" t="str">
        <f xml:space="preserve"> IF(Sales[[#This Row],[Current Upsell $]]&gt;0,_xlfn.CONCAT(Sales[[#This Row],[Subscription Type]],"  ",Sales[[#This Row],[Upsell Priority]],"  ",TEXT(Sales[[#This Row],[Current Upsell $]],"$#"))," ")</f>
        <v xml:space="preserve"> </v>
      </c>
      <c r="T1478" s="3"/>
      <c r="U1478" s="1"/>
    </row>
    <row r="1479" spans="1:21" x14ac:dyDescent="0.3">
      <c r="A1479">
        <v>100150</v>
      </c>
      <c r="B1479" t="s">
        <v>0</v>
      </c>
      <c r="D1479" s="1"/>
      <c r="E1479" s="1"/>
      <c r="F1479" s="3">
        <v>27</v>
      </c>
      <c r="G1479" s="3">
        <v>36</v>
      </c>
      <c r="H1479" s="1">
        <v>44105</v>
      </c>
      <c r="I1479" s="1">
        <v>44378</v>
      </c>
      <c r="J1479">
        <v>9</v>
      </c>
      <c r="K1479">
        <v>0</v>
      </c>
      <c r="L1479" s="1">
        <v>44256</v>
      </c>
      <c r="M1479" s="3">
        <f>IF(Sales[[#This Row],[Sales Amount]] = 0, 0,N1479 / F1479)</f>
        <v>10</v>
      </c>
      <c r="N1479" s="3">
        <v>270</v>
      </c>
      <c r="O1479" s="3" t="str" cm="1">
        <f t="array" ref="O1479" xml:space="preserve"> _xlfn.SWITCH(Sales[[#This Row],[Subscription Type]],"Basic", "10",,"Premium","10","Business","25","Enterprise","27")</f>
        <v>27</v>
      </c>
      <c r="P1479" s="3">
        <f xml:space="preserve"> IF(Sales[[#This Row],[Number of Users]]-Sales[[#This Row],[Licenses Bought]] &gt; 0,Sales[[#This Row],[Number of Users]]-Sales[[#This Row],[Licenses Bought]],0)</f>
        <v>9</v>
      </c>
      <c r="Q1479" s="3">
        <f>IF(Sales[[#This Row],[Sales Month]]=MAX(Sales[Sales Month]),Sales[[#This Row],[Upsell $ Per Non-Paying User]]*Sales[[#This Row],[Non-Paying Users]],0)</f>
        <v>0</v>
      </c>
      <c r="R1479" s="3" t="str" cm="1">
        <f t="array" ref="R1479" xml:space="preserve"> _xlfn.IFS(Sales[[#This Row],[Current Upsell $]]=0," ",Sales[[#This Row],[Current Upsell $]]&gt;=400,"high",Sales[[#This Row],[Current Upsell $]]&gt;=100,"medium",Sales[[#This Row],[Current Upsell $]]&lt;100,"low")</f>
        <v xml:space="preserve"> </v>
      </c>
      <c r="S1479" s="3" t="str">
        <f xml:space="preserve"> IF(Sales[[#This Row],[Current Upsell $]]&gt;0,_xlfn.CONCAT(Sales[[#This Row],[Subscription Type]],"  ",Sales[[#This Row],[Upsell Priority]],"  ",TEXT(Sales[[#This Row],[Current Upsell $]],"$#"))," ")</f>
        <v xml:space="preserve"> </v>
      </c>
      <c r="T1479" s="3"/>
      <c r="U1479" s="1"/>
    </row>
    <row r="1480" spans="1:21" x14ac:dyDescent="0.3">
      <c r="A1480">
        <v>100150</v>
      </c>
      <c r="B1480" t="s">
        <v>0</v>
      </c>
      <c r="D1480" s="1"/>
      <c r="E1480" s="1"/>
      <c r="F1480" s="3">
        <v>27</v>
      </c>
      <c r="G1480" s="3">
        <v>41</v>
      </c>
      <c r="H1480" s="1">
        <v>44105</v>
      </c>
      <c r="I1480" s="1">
        <v>44378</v>
      </c>
      <c r="J1480">
        <v>9</v>
      </c>
      <c r="K1480">
        <v>0</v>
      </c>
      <c r="L1480" s="1">
        <v>44287</v>
      </c>
      <c r="M1480" s="3">
        <f>IF(Sales[[#This Row],[Sales Amount]] = 0, 0,N1480 / F1480)</f>
        <v>10</v>
      </c>
      <c r="N1480" s="3">
        <v>270</v>
      </c>
      <c r="O1480" s="3" t="str" cm="1">
        <f t="array" ref="O1480" xml:space="preserve"> _xlfn.SWITCH(Sales[[#This Row],[Subscription Type]],"Basic", "10",,"Premium","10","Business","25","Enterprise","27")</f>
        <v>27</v>
      </c>
      <c r="P1480" s="3">
        <f xml:space="preserve"> IF(Sales[[#This Row],[Number of Users]]-Sales[[#This Row],[Licenses Bought]] &gt; 0,Sales[[#This Row],[Number of Users]]-Sales[[#This Row],[Licenses Bought]],0)</f>
        <v>14</v>
      </c>
      <c r="Q1480" s="3">
        <f>IF(Sales[[#This Row],[Sales Month]]=MAX(Sales[Sales Month]),Sales[[#This Row],[Upsell $ Per Non-Paying User]]*Sales[[#This Row],[Non-Paying Users]],0)</f>
        <v>0</v>
      </c>
      <c r="R1480" s="3" t="str" cm="1">
        <f t="array" ref="R1480" xml:space="preserve"> _xlfn.IFS(Sales[[#This Row],[Current Upsell $]]=0," ",Sales[[#This Row],[Current Upsell $]]&gt;=400,"high",Sales[[#This Row],[Current Upsell $]]&gt;=100,"medium",Sales[[#This Row],[Current Upsell $]]&lt;100,"low")</f>
        <v xml:space="preserve"> </v>
      </c>
      <c r="S1480" s="3" t="str">
        <f xml:space="preserve"> IF(Sales[[#This Row],[Current Upsell $]]&gt;0,_xlfn.CONCAT(Sales[[#This Row],[Subscription Type]],"  ",Sales[[#This Row],[Upsell Priority]],"  ",TEXT(Sales[[#This Row],[Current Upsell $]],"$#"))," ")</f>
        <v xml:space="preserve"> </v>
      </c>
      <c r="T1480" s="3"/>
      <c r="U1480" s="1"/>
    </row>
    <row r="1481" spans="1:21" x14ac:dyDescent="0.3">
      <c r="A1481">
        <v>100150</v>
      </c>
      <c r="B1481" t="s">
        <v>0</v>
      </c>
      <c r="D1481" s="1"/>
      <c r="E1481" s="1"/>
      <c r="F1481" s="3">
        <v>27</v>
      </c>
      <c r="G1481" s="3">
        <v>35</v>
      </c>
      <c r="H1481" s="1">
        <v>44105</v>
      </c>
      <c r="I1481" s="1">
        <v>44378</v>
      </c>
      <c r="J1481">
        <v>9</v>
      </c>
      <c r="K1481">
        <v>0</v>
      </c>
      <c r="L1481" s="1">
        <v>44317</v>
      </c>
      <c r="M1481" s="3">
        <f>IF(Sales[[#This Row],[Sales Amount]] = 0, 0,N1481 / F1481)</f>
        <v>10</v>
      </c>
      <c r="N1481" s="3">
        <v>270</v>
      </c>
      <c r="O1481" s="3" t="str" cm="1">
        <f t="array" ref="O1481" xml:space="preserve"> _xlfn.SWITCH(Sales[[#This Row],[Subscription Type]],"Basic", "10",,"Premium","10","Business","25","Enterprise","27")</f>
        <v>27</v>
      </c>
      <c r="P1481" s="3">
        <f xml:space="preserve"> IF(Sales[[#This Row],[Number of Users]]-Sales[[#This Row],[Licenses Bought]] &gt; 0,Sales[[#This Row],[Number of Users]]-Sales[[#This Row],[Licenses Bought]],0)</f>
        <v>8</v>
      </c>
      <c r="Q1481" s="3">
        <f>IF(Sales[[#This Row],[Sales Month]]=MAX(Sales[Sales Month]),Sales[[#This Row],[Upsell $ Per Non-Paying User]]*Sales[[#This Row],[Non-Paying Users]],0)</f>
        <v>0</v>
      </c>
      <c r="R1481" s="3" t="str" cm="1">
        <f t="array" ref="R1481" xml:space="preserve"> _xlfn.IFS(Sales[[#This Row],[Current Upsell $]]=0," ",Sales[[#This Row],[Current Upsell $]]&gt;=400,"high",Sales[[#This Row],[Current Upsell $]]&gt;=100,"medium",Sales[[#This Row],[Current Upsell $]]&lt;100,"low")</f>
        <v xml:space="preserve"> </v>
      </c>
      <c r="S1481" s="3" t="str">
        <f xml:space="preserve"> IF(Sales[[#This Row],[Current Upsell $]]&gt;0,_xlfn.CONCAT(Sales[[#This Row],[Subscription Type]],"  ",Sales[[#This Row],[Upsell Priority]],"  ",TEXT(Sales[[#This Row],[Current Upsell $]],"$#"))," ")</f>
        <v xml:space="preserve"> </v>
      </c>
      <c r="T1481" s="3"/>
      <c r="U1481" s="1"/>
    </row>
    <row r="1482" spans="1:21" x14ac:dyDescent="0.3">
      <c r="A1482">
        <v>100150</v>
      </c>
      <c r="B1482" t="s">
        <v>0</v>
      </c>
      <c r="D1482" s="1"/>
      <c r="E1482" s="1"/>
      <c r="F1482" s="3">
        <v>27</v>
      </c>
      <c r="G1482" s="3">
        <v>28</v>
      </c>
      <c r="H1482" s="1">
        <v>44105</v>
      </c>
      <c r="I1482" s="1">
        <v>44378</v>
      </c>
      <c r="J1482">
        <v>9</v>
      </c>
      <c r="K1482">
        <v>0</v>
      </c>
      <c r="L1482" s="1">
        <v>44348</v>
      </c>
      <c r="M1482" s="3">
        <f>IF(Sales[[#This Row],[Sales Amount]] = 0, 0,N1482 / F1482)</f>
        <v>10</v>
      </c>
      <c r="N1482" s="3">
        <v>270</v>
      </c>
      <c r="O1482" s="3" t="str" cm="1">
        <f t="array" ref="O1482" xml:space="preserve"> _xlfn.SWITCH(Sales[[#This Row],[Subscription Type]],"Basic", "10",,"Premium","10","Business","25","Enterprise","27")</f>
        <v>27</v>
      </c>
      <c r="P1482" s="3">
        <f xml:space="preserve"> IF(Sales[[#This Row],[Number of Users]]-Sales[[#This Row],[Licenses Bought]] &gt; 0,Sales[[#This Row],[Number of Users]]-Sales[[#This Row],[Licenses Bought]],0)</f>
        <v>1</v>
      </c>
      <c r="Q1482" s="3">
        <f>IF(Sales[[#This Row],[Sales Month]]=MAX(Sales[Sales Month]),Sales[[#This Row],[Upsell $ Per Non-Paying User]]*Sales[[#This Row],[Non-Paying Users]],0)</f>
        <v>27</v>
      </c>
      <c r="R1482" s="3" t="str" cm="1">
        <f t="array" ref="R1482" xml:space="preserve"> _xlfn.IFS(Sales[[#This Row],[Current Upsell $]]=0," ",Sales[[#This Row],[Current Upsell $]]&gt;=400,"high",Sales[[#This Row],[Current Upsell $]]&gt;=100,"medium",Sales[[#This Row],[Current Upsell $]]&lt;100,"low")</f>
        <v>low</v>
      </c>
      <c r="S1482" s="3" t="str">
        <f xml:space="preserve"> IF(Sales[[#This Row],[Current Upsell $]]&gt;0,_xlfn.CONCAT(Sales[[#This Row],[Subscription Type]],"  ",Sales[[#This Row],[Upsell Priority]],"  ",TEXT(Sales[[#This Row],[Current Upsell $]],"$#"))," ")</f>
        <v>Premium  low  $27</v>
      </c>
      <c r="T1482" s="3"/>
      <c r="U1482" s="1"/>
    </row>
    <row r="1483" spans="1:21" x14ac:dyDescent="0.3">
      <c r="A1483">
        <v>100151</v>
      </c>
      <c r="B1483" t="s">
        <v>3</v>
      </c>
      <c r="D1483" s="1"/>
      <c r="E1483" s="1"/>
      <c r="F1483" s="3">
        <v>0</v>
      </c>
      <c r="G1483" s="3">
        <v>21</v>
      </c>
      <c r="H1483" s="1">
        <v>44105</v>
      </c>
      <c r="I1483" s="1">
        <v>44378</v>
      </c>
      <c r="J1483">
        <v>9</v>
      </c>
      <c r="K1483">
        <v>0</v>
      </c>
      <c r="L1483" s="1">
        <v>44105</v>
      </c>
      <c r="M1483" s="3">
        <f>IF(Sales[[#This Row],[Sales Amount]] = 0, 0,N1483 / F1483)</f>
        <v>0</v>
      </c>
      <c r="N1483" s="3">
        <v>0</v>
      </c>
      <c r="O1483" s="3" t="str" cm="1">
        <f t="array" ref="O1483" xml:space="preserve"> _xlfn.SWITCH(Sales[[#This Row],[Subscription Type]],"Basic", "10",,"Premium","10","Business","25","Enterprise","27")</f>
        <v>10</v>
      </c>
      <c r="P1483" s="3">
        <f xml:space="preserve"> IF(Sales[[#This Row],[Number of Users]]-Sales[[#This Row],[Licenses Bought]] &gt; 0,Sales[[#This Row],[Number of Users]]-Sales[[#This Row],[Licenses Bought]],0)</f>
        <v>21</v>
      </c>
      <c r="Q1483" s="3">
        <f>IF(Sales[[#This Row],[Sales Month]]=MAX(Sales[Sales Month]),Sales[[#This Row],[Upsell $ Per Non-Paying User]]*Sales[[#This Row],[Non-Paying Users]],0)</f>
        <v>0</v>
      </c>
      <c r="R1483" s="3" t="str" cm="1">
        <f t="array" ref="R1483" xml:space="preserve"> _xlfn.IFS(Sales[[#This Row],[Current Upsell $]]=0," ",Sales[[#This Row],[Current Upsell $]]&gt;=400,"high",Sales[[#This Row],[Current Upsell $]]&gt;=100,"medium",Sales[[#This Row],[Current Upsell $]]&lt;100,"low")</f>
        <v xml:space="preserve"> </v>
      </c>
      <c r="S1483" s="3" t="str">
        <f xml:space="preserve"> IF(Sales[[#This Row],[Current Upsell $]]&gt;0,_xlfn.CONCAT(Sales[[#This Row],[Subscription Type]],"  ",Sales[[#This Row],[Upsell Priority]],"  ",TEXT(Sales[[#This Row],[Current Upsell $]],"$#"))," ")</f>
        <v xml:space="preserve"> </v>
      </c>
      <c r="T1483" s="3"/>
      <c r="U1483" s="1"/>
    </row>
    <row r="1484" spans="1:21" x14ac:dyDescent="0.3">
      <c r="A1484">
        <v>100151</v>
      </c>
      <c r="B1484" t="s">
        <v>0</v>
      </c>
      <c r="D1484" s="1"/>
      <c r="E1484" s="1"/>
      <c r="F1484" s="3">
        <v>8</v>
      </c>
      <c r="G1484" s="3">
        <v>27</v>
      </c>
      <c r="H1484" s="1">
        <v>44105</v>
      </c>
      <c r="I1484" s="1">
        <v>44378</v>
      </c>
      <c r="J1484">
        <v>9</v>
      </c>
      <c r="K1484">
        <v>0</v>
      </c>
      <c r="L1484" s="1">
        <v>44136</v>
      </c>
      <c r="M1484" s="3">
        <f>IF(Sales[[#This Row],[Sales Amount]] = 0, 0,N1484 / F1484)</f>
        <v>10</v>
      </c>
      <c r="N1484" s="3">
        <v>80</v>
      </c>
      <c r="O1484" s="3" t="str" cm="1">
        <f t="array" ref="O1484" xml:space="preserve"> _xlfn.SWITCH(Sales[[#This Row],[Subscription Type]],"Basic", "10",,"Premium","10","Business","25","Enterprise","27")</f>
        <v>27</v>
      </c>
      <c r="P1484" s="3">
        <f xml:space="preserve"> IF(Sales[[#This Row],[Number of Users]]-Sales[[#This Row],[Licenses Bought]] &gt; 0,Sales[[#This Row],[Number of Users]]-Sales[[#This Row],[Licenses Bought]],0)</f>
        <v>19</v>
      </c>
      <c r="Q1484" s="3">
        <f>IF(Sales[[#This Row],[Sales Month]]=MAX(Sales[Sales Month]),Sales[[#This Row],[Upsell $ Per Non-Paying User]]*Sales[[#This Row],[Non-Paying Users]],0)</f>
        <v>0</v>
      </c>
      <c r="R1484" s="3" t="str" cm="1">
        <f t="array" ref="R1484" xml:space="preserve"> _xlfn.IFS(Sales[[#This Row],[Current Upsell $]]=0," ",Sales[[#This Row],[Current Upsell $]]&gt;=400,"high",Sales[[#This Row],[Current Upsell $]]&gt;=100,"medium",Sales[[#This Row],[Current Upsell $]]&lt;100,"low")</f>
        <v xml:space="preserve"> </v>
      </c>
      <c r="S1484" s="3" t="str">
        <f xml:space="preserve"> IF(Sales[[#This Row],[Current Upsell $]]&gt;0,_xlfn.CONCAT(Sales[[#This Row],[Subscription Type]],"  ",Sales[[#This Row],[Upsell Priority]],"  ",TEXT(Sales[[#This Row],[Current Upsell $]],"$#"))," ")</f>
        <v xml:space="preserve"> </v>
      </c>
      <c r="T1484" s="3"/>
      <c r="U1484" s="1"/>
    </row>
    <row r="1485" spans="1:21" x14ac:dyDescent="0.3">
      <c r="A1485">
        <v>100151</v>
      </c>
      <c r="B1485" t="s">
        <v>0</v>
      </c>
      <c r="D1485" s="1"/>
      <c r="E1485" s="1"/>
      <c r="F1485" s="3">
        <v>20</v>
      </c>
      <c r="G1485" s="3">
        <v>22</v>
      </c>
      <c r="H1485" s="1">
        <v>44105</v>
      </c>
      <c r="I1485" s="1">
        <v>44378</v>
      </c>
      <c r="J1485">
        <v>9</v>
      </c>
      <c r="K1485">
        <v>0</v>
      </c>
      <c r="L1485" s="1">
        <v>44166</v>
      </c>
      <c r="M1485" s="3">
        <f>IF(Sales[[#This Row],[Sales Amount]] = 0, 0,N1485 / F1485)</f>
        <v>10</v>
      </c>
      <c r="N1485" s="3">
        <v>200</v>
      </c>
      <c r="O1485" s="3" t="str" cm="1">
        <f t="array" ref="O1485" xml:space="preserve"> _xlfn.SWITCH(Sales[[#This Row],[Subscription Type]],"Basic", "10",,"Premium","10","Business","25","Enterprise","27")</f>
        <v>27</v>
      </c>
      <c r="P1485" s="3">
        <f xml:space="preserve"> IF(Sales[[#This Row],[Number of Users]]-Sales[[#This Row],[Licenses Bought]] &gt; 0,Sales[[#This Row],[Number of Users]]-Sales[[#This Row],[Licenses Bought]],0)</f>
        <v>2</v>
      </c>
      <c r="Q1485" s="3">
        <f>IF(Sales[[#This Row],[Sales Month]]=MAX(Sales[Sales Month]),Sales[[#This Row],[Upsell $ Per Non-Paying User]]*Sales[[#This Row],[Non-Paying Users]],0)</f>
        <v>0</v>
      </c>
      <c r="R1485" s="3" t="str" cm="1">
        <f t="array" ref="R1485" xml:space="preserve"> _xlfn.IFS(Sales[[#This Row],[Current Upsell $]]=0," ",Sales[[#This Row],[Current Upsell $]]&gt;=400,"high",Sales[[#This Row],[Current Upsell $]]&gt;=100,"medium",Sales[[#This Row],[Current Upsell $]]&lt;100,"low")</f>
        <v xml:space="preserve"> </v>
      </c>
      <c r="S1485" s="3" t="str">
        <f xml:space="preserve"> IF(Sales[[#This Row],[Current Upsell $]]&gt;0,_xlfn.CONCAT(Sales[[#This Row],[Subscription Type]],"  ",Sales[[#This Row],[Upsell Priority]],"  ",TEXT(Sales[[#This Row],[Current Upsell $]],"$#"))," ")</f>
        <v xml:space="preserve"> </v>
      </c>
      <c r="T1485" s="3"/>
      <c r="U1485" s="1"/>
    </row>
    <row r="1486" spans="1:21" x14ac:dyDescent="0.3">
      <c r="A1486">
        <v>100151</v>
      </c>
      <c r="B1486" t="s">
        <v>0</v>
      </c>
      <c r="D1486" s="1"/>
      <c r="E1486" s="1"/>
      <c r="F1486" s="3">
        <v>16</v>
      </c>
      <c r="G1486" s="3">
        <v>29</v>
      </c>
      <c r="H1486" s="1">
        <v>44105</v>
      </c>
      <c r="I1486" s="1">
        <v>44378</v>
      </c>
      <c r="J1486">
        <v>9</v>
      </c>
      <c r="K1486">
        <v>0</v>
      </c>
      <c r="L1486" s="1">
        <v>44197</v>
      </c>
      <c r="M1486" s="3">
        <f>IF(Sales[[#This Row],[Sales Amount]] = 0, 0,N1486 / F1486)</f>
        <v>10</v>
      </c>
      <c r="N1486" s="3">
        <v>160</v>
      </c>
      <c r="O1486" s="3" t="str" cm="1">
        <f t="array" ref="O1486" xml:space="preserve"> _xlfn.SWITCH(Sales[[#This Row],[Subscription Type]],"Basic", "10",,"Premium","10","Business","25","Enterprise","27")</f>
        <v>27</v>
      </c>
      <c r="P1486" s="3">
        <f xml:space="preserve"> IF(Sales[[#This Row],[Number of Users]]-Sales[[#This Row],[Licenses Bought]] &gt; 0,Sales[[#This Row],[Number of Users]]-Sales[[#This Row],[Licenses Bought]],0)</f>
        <v>13</v>
      </c>
      <c r="Q1486" s="3">
        <f>IF(Sales[[#This Row],[Sales Month]]=MAX(Sales[Sales Month]),Sales[[#This Row],[Upsell $ Per Non-Paying User]]*Sales[[#This Row],[Non-Paying Users]],0)</f>
        <v>0</v>
      </c>
      <c r="R1486" s="3" t="str" cm="1">
        <f t="array" ref="R1486" xml:space="preserve"> _xlfn.IFS(Sales[[#This Row],[Current Upsell $]]=0," ",Sales[[#This Row],[Current Upsell $]]&gt;=400,"high",Sales[[#This Row],[Current Upsell $]]&gt;=100,"medium",Sales[[#This Row],[Current Upsell $]]&lt;100,"low")</f>
        <v xml:space="preserve"> </v>
      </c>
      <c r="S1486" s="3" t="str">
        <f xml:space="preserve"> IF(Sales[[#This Row],[Current Upsell $]]&gt;0,_xlfn.CONCAT(Sales[[#This Row],[Subscription Type]],"  ",Sales[[#This Row],[Upsell Priority]],"  ",TEXT(Sales[[#This Row],[Current Upsell $]],"$#"))," ")</f>
        <v xml:space="preserve"> </v>
      </c>
      <c r="T1486" s="3"/>
      <c r="U1486" s="1"/>
    </row>
    <row r="1487" spans="1:21" x14ac:dyDescent="0.3">
      <c r="A1487">
        <v>100151</v>
      </c>
      <c r="B1487" t="s">
        <v>0</v>
      </c>
      <c r="D1487" s="1"/>
      <c r="E1487" s="1"/>
      <c r="F1487" s="3">
        <v>20</v>
      </c>
      <c r="G1487" s="3">
        <v>28</v>
      </c>
      <c r="H1487" s="1">
        <v>44105</v>
      </c>
      <c r="I1487" s="1">
        <v>44378</v>
      </c>
      <c r="J1487">
        <v>9</v>
      </c>
      <c r="K1487">
        <v>0</v>
      </c>
      <c r="L1487" s="1">
        <v>44228</v>
      </c>
      <c r="M1487" s="3">
        <f>IF(Sales[[#This Row],[Sales Amount]] = 0, 0,N1487 / F1487)</f>
        <v>10</v>
      </c>
      <c r="N1487" s="3">
        <v>200</v>
      </c>
      <c r="O1487" s="3" t="str" cm="1">
        <f t="array" ref="O1487" xml:space="preserve"> _xlfn.SWITCH(Sales[[#This Row],[Subscription Type]],"Basic", "10",,"Premium","10","Business","25","Enterprise","27")</f>
        <v>27</v>
      </c>
      <c r="P1487" s="3">
        <f xml:space="preserve"> IF(Sales[[#This Row],[Number of Users]]-Sales[[#This Row],[Licenses Bought]] &gt; 0,Sales[[#This Row],[Number of Users]]-Sales[[#This Row],[Licenses Bought]],0)</f>
        <v>8</v>
      </c>
      <c r="Q1487" s="3">
        <f>IF(Sales[[#This Row],[Sales Month]]=MAX(Sales[Sales Month]),Sales[[#This Row],[Upsell $ Per Non-Paying User]]*Sales[[#This Row],[Non-Paying Users]],0)</f>
        <v>0</v>
      </c>
      <c r="R1487" s="3" t="str" cm="1">
        <f t="array" ref="R1487" xml:space="preserve"> _xlfn.IFS(Sales[[#This Row],[Current Upsell $]]=0," ",Sales[[#This Row],[Current Upsell $]]&gt;=400,"high",Sales[[#This Row],[Current Upsell $]]&gt;=100,"medium",Sales[[#This Row],[Current Upsell $]]&lt;100,"low")</f>
        <v xml:space="preserve"> </v>
      </c>
      <c r="S1487" s="3" t="str">
        <f xml:space="preserve"> IF(Sales[[#This Row],[Current Upsell $]]&gt;0,_xlfn.CONCAT(Sales[[#This Row],[Subscription Type]],"  ",Sales[[#This Row],[Upsell Priority]],"  ",TEXT(Sales[[#This Row],[Current Upsell $]],"$#"))," ")</f>
        <v xml:space="preserve"> </v>
      </c>
      <c r="T1487" s="3"/>
      <c r="U1487" s="1"/>
    </row>
    <row r="1488" spans="1:21" x14ac:dyDescent="0.3">
      <c r="A1488">
        <v>100151</v>
      </c>
      <c r="B1488" t="s">
        <v>0</v>
      </c>
      <c r="D1488" s="1"/>
      <c r="E1488" s="1"/>
      <c r="F1488" s="3">
        <v>20</v>
      </c>
      <c r="G1488" s="3">
        <v>25</v>
      </c>
      <c r="H1488" s="1">
        <v>44105</v>
      </c>
      <c r="I1488" s="1">
        <v>44378</v>
      </c>
      <c r="J1488">
        <v>9</v>
      </c>
      <c r="K1488">
        <v>0</v>
      </c>
      <c r="L1488" s="1">
        <v>44256</v>
      </c>
      <c r="M1488" s="3">
        <f>IF(Sales[[#This Row],[Sales Amount]] = 0, 0,N1488 / F1488)</f>
        <v>10</v>
      </c>
      <c r="N1488" s="3">
        <v>200</v>
      </c>
      <c r="O1488" s="3" t="str" cm="1">
        <f t="array" ref="O1488" xml:space="preserve"> _xlfn.SWITCH(Sales[[#This Row],[Subscription Type]],"Basic", "10",,"Premium","10","Business","25","Enterprise","27")</f>
        <v>27</v>
      </c>
      <c r="P1488" s="3">
        <f xml:space="preserve"> IF(Sales[[#This Row],[Number of Users]]-Sales[[#This Row],[Licenses Bought]] &gt; 0,Sales[[#This Row],[Number of Users]]-Sales[[#This Row],[Licenses Bought]],0)</f>
        <v>5</v>
      </c>
      <c r="Q1488" s="3">
        <f>IF(Sales[[#This Row],[Sales Month]]=MAX(Sales[Sales Month]),Sales[[#This Row],[Upsell $ Per Non-Paying User]]*Sales[[#This Row],[Non-Paying Users]],0)</f>
        <v>0</v>
      </c>
      <c r="R1488" s="3" t="str" cm="1">
        <f t="array" ref="R1488" xml:space="preserve"> _xlfn.IFS(Sales[[#This Row],[Current Upsell $]]=0," ",Sales[[#This Row],[Current Upsell $]]&gt;=400,"high",Sales[[#This Row],[Current Upsell $]]&gt;=100,"medium",Sales[[#This Row],[Current Upsell $]]&lt;100,"low")</f>
        <v xml:space="preserve"> </v>
      </c>
      <c r="S1488" s="3" t="str">
        <f xml:space="preserve"> IF(Sales[[#This Row],[Current Upsell $]]&gt;0,_xlfn.CONCAT(Sales[[#This Row],[Subscription Type]],"  ",Sales[[#This Row],[Upsell Priority]],"  ",TEXT(Sales[[#This Row],[Current Upsell $]],"$#"))," ")</f>
        <v xml:space="preserve"> </v>
      </c>
      <c r="T1488" s="3"/>
      <c r="U1488" s="1"/>
    </row>
    <row r="1489" spans="1:21" x14ac:dyDescent="0.3">
      <c r="A1489">
        <v>100151</v>
      </c>
      <c r="B1489" t="s">
        <v>0</v>
      </c>
      <c r="D1489" s="1"/>
      <c r="E1489" s="1"/>
      <c r="F1489" s="3">
        <v>20</v>
      </c>
      <c r="G1489" s="3">
        <v>25</v>
      </c>
      <c r="H1489" s="1">
        <v>44105</v>
      </c>
      <c r="I1489" s="1">
        <v>44378</v>
      </c>
      <c r="J1489">
        <v>9</v>
      </c>
      <c r="K1489">
        <v>0</v>
      </c>
      <c r="L1489" s="1">
        <v>44287</v>
      </c>
      <c r="M1489" s="3">
        <f>IF(Sales[[#This Row],[Sales Amount]] = 0, 0,N1489 / F1489)</f>
        <v>10</v>
      </c>
      <c r="N1489" s="3">
        <v>200</v>
      </c>
      <c r="O1489" s="3" t="str" cm="1">
        <f t="array" ref="O1489" xml:space="preserve"> _xlfn.SWITCH(Sales[[#This Row],[Subscription Type]],"Basic", "10",,"Premium","10","Business","25","Enterprise","27")</f>
        <v>27</v>
      </c>
      <c r="P1489" s="3">
        <f xml:space="preserve"> IF(Sales[[#This Row],[Number of Users]]-Sales[[#This Row],[Licenses Bought]] &gt; 0,Sales[[#This Row],[Number of Users]]-Sales[[#This Row],[Licenses Bought]],0)</f>
        <v>5</v>
      </c>
      <c r="Q1489" s="3">
        <f>IF(Sales[[#This Row],[Sales Month]]=MAX(Sales[Sales Month]),Sales[[#This Row],[Upsell $ Per Non-Paying User]]*Sales[[#This Row],[Non-Paying Users]],0)</f>
        <v>0</v>
      </c>
      <c r="R1489" s="3" t="str" cm="1">
        <f t="array" ref="R1489" xml:space="preserve"> _xlfn.IFS(Sales[[#This Row],[Current Upsell $]]=0," ",Sales[[#This Row],[Current Upsell $]]&gt;=400,"high",Sales[[#This Row],[Current Upsell $]]&gt;=100,"medium",Sales[[#This Row],[Current Upsell $]]&lt;100,"low")</f>
        <v xml:space="preserve"> </v>
      </c>
      <c r="S1489" s="3" t="str">
        <f xml:space="preserve"> IF(Sales[[#This Row],[Current Upsell $]]&gt;0,_xlfn.CONCAT(Sales[[#This Row],[Subscription Type]],"  ",Sales[[#This Row],[Upsell Priority]],"  ",TEXT(Sales[[#This Row],[Current Upsell $]],"$#"))," ")</f>
        <v xml:space="preserve"> </v>
      </c>
      <c r="T1489" s="3"/>
      <c r="U1489" s="1"/>
    </row>
    <row r="1490" spans="1:21" x14ac:dyDescent="0.3">
      <c r="A1490">
        <v>100151</v>
      </c>
      <c r="B1490" t="s">
        <v>0</v>
      </c>
      <c r="D1490" s="1"/>
      <c r="E1490" s="1"/>
      <c r="F1490" s="3">
        <v>20</v>
      </c>
      <c r="G1490" s="3">
        <v>29</v>
      </c>
      <c r="H1490" s="1">
        <v>44105</v>
      </c>
      <c r="I1490" s="1">
        <v>44378</v>
      </c>
      <c r="J1490">
        <v>9</v>
      </c>
      <c r="K1490">
        <v>0</v>
      </c>
      <c r="L1490" s="1">
        <v>44317</v>
      </c>
      <c r="M1490" s="3">
        <f>IF(Sales[[#This Row],[Sales Amount]] = 0, 0,N1490 / F1490)</f>
        <v>10</v>
      </c>
      <c r="N1490" s="3">
        <v>200</v>
      </c>
      <c r="O1490" s="3" t="str" cm="1">
        <f t="array" ref="O1490" xml:space="preserve"> _xlfn.SWITCH(Sales[[#This Row],[Subscription Type]],"Basic", "10",,"Premium","10","Business","25","Enterprise","27")</f>
        <v>27</v>
      </c>
      <c r="P1490" s="3">
        <f xml:space="preserve"> IF(Sales[[#This Row],[Number of Users]]-Sales[[#This Row],[Licenses Bought]] &gt; 0,Sales[[#This Row],[Number of Users]]-Sales[[#This Row],[Licenses Bought]],0)</f>
        <v>9</v>
      </c>
      <c r="Q1490" s="3">
        <f>IF(Sales[[#This Row],[Sales Month]]=MAX(Sales[Sales Month]),Sales[[#This Row],[Upsell $ Per Non-Paying User]]*Sales[[#This Row],[Non-Paying Users]],0)</f>
        <v>0</v>
      </c>
      <c r="R1490" s="3" t="str" cm="1">
        <f t="array" ref="R1490" xml:space="preserve"> _xlfn.IFS(Sales[[#This Row],[Current Upsell $]]=0," ",Sales[[#This Row],[Current Upsell $]]&gt;=400,"high",Sales[[#This Row],[Current Upsell $]]&gt;=100,"medium",Sales[[#This Row],[Current Upsell $]]&lt;100,"low")</f>
        <v xml:space="preserve"> </v>
      </c>
      <c r="S1490" s="3" t="str">
        <f xml:space="preserve"> IF(Sales[[#This Row],[Current Upsell $]]&gt;0,_xlfn.CONCAT(Sales[[#This Row],[Subscription Type]],"  ",Sales[[#This Row],[Upsell Priority]],"  ",TEXT(Sales[[#This Row],[Current Upsell $]],"$#"))," ")</f>
        <v xml:space="preserve"> </v>
      </c>
      <c r="T1490" s="3"/>
      <c r="U1490" s="1"/>
    </row>
    <row r="1491" spans="1:21" x14ac:dyDescent="0.3">
      <c r="A1491">
        <v>100151</v>
      </c>
      <c r="B1491" t="s">
        <v>0</v>
      </c>
      <c r="D1491" s="1"/>
      <c r="E1491" s="1"/>
      <c r="F1491" s="3">
        <v>20</v>
      </c>
      <c r="G1491" s="3">
        <v>21</v>
      </c>
      <c r="H1491" s="1">
        <v>44105</v>
      </c>
      <c r="I1491" s="1">
        <v>44378</v>
      </c>
      <c r="J1491">
        <v>9</v>
      </c>
      <c r="K1491">
        <v>0</v>
      </c>
      <c r="L1491" s="1">
        <v>44348</v>
      </c>
      <c r="M1491" s="3">
        <f>IF(Sales[[#This Row],[Sales Amount]] = 0, 0,N1491 / F1491)</f>
        <v>10</v>
      </c>
      <c r="N1491" s="3">
        <v>200</v>
      </c>
      <c r="O1491" s="3" t="str" cm="1">
        <f t="array" ref="O1491" xml:space="preserve"> _xlfn.SWITCH(Sales[[#This Row],[Subscription Type]],"Basic", "10",,"Premium","10","Business","25","Enterprise","27")</f>
        <v>27</v>
      </c>
      <c r="P1491" s="3">
        <f xml:space="preserve"> IF(Sales[[#This Row],[Number of Users]]-Sales[[#This Row],[Licenses Bought]] &gt; 0,Sales[[#This Row],[Number of Users]]-Sales[[#This Row],[Licenses Bought]],0)</f>
        <v>1</v>
      </c>
      <c r="Q1491" s="3">
        <f>IF(Sales[[#This Row],[Sales Month]]=MAX(Sales[Sales Month]),Sales[[#This Row],[Upsell $ Per Non-Paying User]]*Sales[[#This Row],[Non-Paying Users]],0)</f>
        <v>27</v>
      </c>
      <c r="R1491" s="3" t="str" cm="1">
        <f t="array" ref="R1491" xml:space="preserve"> _xlfn.IFS(Sales[[#This Row],[Current Upsell $]]=0," ",Sales[[#This Row],[Current Upsell $]]&gt;=400,"high",Sales[[#This Row],[Current Upsell $]]&gt;=100,"medium",Sales[[#This Row],[Current Upsell $]]&lt;100,"low")</f>
        <v>low</v>
      </c>
      <c r="S1491" s="3" t="str">
        <f xml:space="preserve"> IF(Sales[[#This Row],[Current Upsell $]]&gt;0,_xlfn.CONCAT(Sales[[#This Row],[Subscription Type]],"  ",Sales[[#This Row],[Upsell Priority]],"  ",TEXT(Sales[[#This Row],[Current Upsell $]],"$#"))," ")</f>
        <v>Premium  low  $27</v>
      </c>
      <c r="T1491" s="3"/>
      <c r="U1491" s="1"/>
    </row>
    <row r="1492" spans="1:21" x14ac:dyDescent="0.3">
      <c r="A1492">
        <v>100152</v>
      </c>
      <c r="B1492" t="s">
        <v>3</v>
      </c>
      <c r="D1492" s="1"/>
      <c r="E1492" s="1"/>
      <c r="F1492" s="3">
        <v>0</v>
      </c>
      <c r="G1492" s="3">
        <v>10</v>
      </c>
      <c r="H1492" s="1">
        <v>44105</v>
      </c>
      <c r="I1492" s="1">
        <v>44378</v>
      </c>
      <c r="J1492">
        <v>9</v>
      </c>
      <c r="K1492">
        <v>0</v>
      </c>
      <c r="L1492" s="1">
        <v>44105</v>
      </c>
      <c r="M1492" s="3">
        <f>IF(Sales[[#This Row],[Sales Amount]] = 0, 0,N1492 / F1492)</f>
        <v>0</v>
      </c>
      <c r="N1492" s="3">
        <v>0</v>
      </c>
      <c r="O1492" s="3" t="str" cm="1">
        <f t="array" ref="O1492" xml:space="preserve"> _xlfn.SWITCH(Sales[[#This Row],[Subscription Type]],"Basic", "10",,"Premium","10","Business","25","Enterprise","27")</f>
        <v>10</v>
      </c>
      <c r="P1492" s="3">
        <f xml:space="preserve"> IF(Sales[[#This Row],[Number of Users]]-Sales[[#This Row],[Licenses Bought]] &gt; 0,Sales[[#This Row],[Number of Users]]-Sales[[#This Row],[Licenses Bought]],0)</f>
        <v>10</v>
      </c>
      <c r="Q1492" s="3">
        <f>IF(Sales[[#This Row],[Sales Month]]=MAX(Sales[Sales Month]),Sales[[#This Row],[Upsell $ Per Non-Paying User]]*Sales[[#This Row],[Non-Paying Users]],0)</f>
        <v>0</v>
      </c>
      <c r="R1492" s="3" t="str" cm="1">
        <f t="array" ref="R1492" xml:space="preserve"> _xlfn.IFS(Sales[[#This Row],[Current Upsell $]]=0," ",Sales[[#This Row],[Current Upsell $]]&gt;=400,"high",Sales[[#This Row],[Current Upsell $]]&gt;=100,"medium",Sales[[#This Row],[Current Upsell $]]&lt;100,"low")</f>
        <v xml:space="preserve"> </v>
      </c>
      <c r="S1492" s="3" t="str">
        <f xml:space="preserve"> IF(Sales[[#This Row],[Current Upsell $]]&gt;0,_xlfn.CONCAT(Sales[[#This Row],[Subscription Type]],"  ",Sales[[#This Row],[Upsell Priority]],"  ",TEXT(Sales[[#This Row],[Current Upsell $]],"$#"))," ")</f>
        <v xml:space="preserve"> </v>
      </c>
      <c r="T1492" s="3"/>
      <c r="U1492" s="1"/>
    </row>
    <row r="1493" spans="1:21" x14ac:dyDescent="0.3">
      <c r="A1493">
        <v>100152</v>
      </c>
      <c r="B1493" t="s">
        <v>0</v>
      </c>
      <c r="D1493" s="1"/>
      <c r="E1493" s="1"/>
      <c r="F1493" s="3">
        <v>8</v>
      </c>
      <c r="G1493" s="3">
        <v>15</v>
      </c>
      <c r="H1493" s="1">
        <v>44105</v>
      </c>
      <c r="I1493" s="1">
        <v>44378</v>
      </c>
      <c r="J1493">
        <v>9</v>
      </c>
      <c r="K1493">
        <v>0</v>
      </c>
      <c r="L1493" s="1">
        <v>44136</v>
      </c>
      <c r="M1493" s="3">
        <f>IF(Sales[[#This Row],[Sales Amount]] = 0, 0,N1493 / F1493)</f>
        <v>10</v>
      </c>
      <c r="N1493" s="3">
        <v>80</v>
      </c>
      <c r="O1493" s="3" t="str" cm="1">
        <f t="array" ref="O1493" xml:space="preserve"> _xlfn.SWITCH(Sales[[#This Row],[Subscription Type]],"Basic", "10",,"Premium","10","Business","25","Enterprise","27")</f>
        <v>27</v>
      </c>
      <c r="P1493" s="3">
        <f xml:space="preserve"> IF(Sales[[#This Row],[Number of Users]]-Sales[[#This Row],[Licenses Bought]] &gt; 0,Sales[[#This Row],[Number of Users]]-Sales[[#This Row],[Licenses Bought]],0)</f>
        <v>7</v>
      </c>
      <c r="Q1493" s="3">
        <f>IF(Sales[[#This Row],[Sales Month]]=MAX(Sales[Sales Month]),Sales[[#This Row],[Upsell $ Per Non-Paying User]]*Sales[[#This Row],[Non-Paying Users]],0)</f>
        <v>0</v>
      </c>
      <c r="R1493" s="3" t="str" cm="1">
        <f t="array" ref="R1493" xml:space="preserve"> _xlfn.IFS(Sales[[#This Row],[Current Upsell $]]=0," ",Sales[[#This Row],[Current Upsell $]]&gt;=400,"high",Sales[[#This Row],[Current Upsell $]]&gt;=100,"medium",Sales[[#This Row],[Current Upsell $]]&lt;100,"low")</f>
        <v xml:space="preserve"> </v>
      </c>
      <c r="S1493" s="3" t="str">
        <f xml:space="preserve"> IF(Sales[[#This Row],[Current Upsell $]]&gt;0,_xlfn.CONCAT(Sales[[#This Row],[Subscription Type]],"  ",Sales[[#This Row],[Upsell Priority]],"  ",TEXT(Sales[[#This Row],[Current Upsell $]],"$#"))," ")</f>
        <v xml:space="preserve"> </v>
      </c>
      <c r="T1493" s="3"/>
      <c r="U1493" s="1"/>
    </row>
    <row r="1494" spans="1:21" x14ac:dyDescent="0.3">
      <c r="A1494">
        <v>100152</v>
      </c>
      <c r="B1494" t="s">
        <v>0</v>
      </c>
      <c r="D1494" s="1"/>
      <c r="E1494" s="1"/>
      <c r="F1494" s="3">
        <v>10</v>
      </c>
      <c r="G1494" s="3">
        <v>14</v>
      </c>
      <c r="H1494" s="1">
        <v>44105</v>
      </c>
      <c r="I1494" s="1">
        <v>44378</v>
      </c>
      <c r="J1494">
        <v>9</v>
      </c>
      <c r="K1494">
        <v>0</v>
      </c>
      <c r="L1494" s="1">
        <v>44166</v>
      </c>
      <c r="M1494" s="3">
        <f>IF(Sales[[#This Row],[Sales Amount]] = 0, 0,N1494 / F1494)</f>
        <v>10</v>
      </c>
      <c r="N1494" s="3">
        <v>100</v>
      </c>
      <c r="O1494" s="3" t="str" cm="1">
        <f t="array" ref="O1494" xml:space="preserve"> _xlfn.SWITCH(Sales[[#This Row],[Subscription Type]],"Basic", "10",,"Premium","10","Business","25","Enterprise","27")</f>
        <v>27</v>
      </c>
      <c r="P1494" s="3">
        <f xml:space="preserve"> IF(Sales[[#This Row],[Number of Users]]-Sales[[#This Row],[Licenses Bought]] &gt; 0,Sales[[#This Row],[Number of Users]]-Sales[[#This Row],[Licenses Bought]],0)</f>
        <v>4</v>
      </c>
      <c r="Q1494" s="3">
        <f>IF(Sales[[#This Row],[Sales Month]]=MAX(Sales[Sales Month]),Sales[[#This Row],[Upsell $ Per Non-Paying User]]*Sales[[#This Row],[Non-Paying Users]],0)</f>
        <v>0</v>
      </c>
      <c r="R1494" s="3" t="str" cm="1">
        <f t="array" ref="R1494" xml:space="preserve"> _xlfn.IFS(Sales[[#This Row],[Current Upsell $]]=0," ",Sales[[#This Row],[Current Upsell $]]&gt;=400,"high",Sales[[#This Row],[Current Upsell $]]&gt;=100,"medium",Sales[[#This Row],[Current Upsell $]]&lt;100,"low")</f>
        <v xml:space="preserve"> </v>
      </c>
      <c r="S1494" s="3" t="str">
        <f xml:space="preserve"> IF(Sales[[#This Row],[Current Upsell $]]&gt;0,_xlfn.CONCAT(Sales[[#This Row],[Subscription Type]],"  ",Sales[[#This Row],[Upsell Priority]],"  ",TEXT(Sales[[#This Row],[Current Upsell $]],"$#"))," ")</f>
        <v xml:space="preserve"> </v>
      </c>
      <c r="T1494" s="3"/>
      <c r="U1494" s="1"/>
    </row>
    <row r="1495" spans="1:21" x14ac:dyDescent="0.3">
      <c r="A1495">
        <v>100152</v>
      </c>
      <c r="B1495" t="s">
        <v>0</v>
      </c>
      <c r="D1495" s="1"/>
      <c r="E1495" s="1"/>
      <c r="F1495" s="3">
        <v>10</v>
      </c>
      <c r="G1495" s="3">
        <v>14</v>
      </c>
      <c r="H1495" s="1">
        <v>44105</v>
      </c>
      <c r="I1495" s="1">
        <v>44378</v>
      </c>
      <c r="J1495">
        <v>9</v>
      </c>
      <c r="K1495">
        <v>0</v>
      </c>
      <c r="L1495" s="1">
        <v>44197</v>
      </c>
      <c r="M1495" s="3">
        <f>IF(Sales[[#This Row],[Sales Amount]] = 0, 0,N1495 / F1495)</f>
        <v>10</v>
      </c>
      <c r="N1495" s="3">
        <v>100</v>
      </c>
      <c r="O1495" s="3" t="str" cm="1">
        <f t="array" ref="O1495" xml:space="preserve"> _xlfn.SWITCH(Sales[[#This Row],[Subscription Type]],"Basic", "10",,"Premium","10","Business","25","Enterprise","27")</f>
        <v>27</v>
      </c>
      <c r="P1495" s="3">
        <f xml:space="preserve"> IF(Sales[[#This Row],[Number of Users]]-Sales[[#This Row],[Licenses Bought]] &gt; 0,Sales[[#This Row],[Number of Users]]-Sales[[#This Row],[Licenses Bought]],0)</f>
        <v>4</v>
      </c>
      <c r="Q1495" s="3">
        <f>IF(Sales[[#This Row],[Sales Month]]=MAX(Sales[Sales Month]),Sales[[#This Row],[Upsell $ Per Non-Paying User]]*Sales[[#This Row],[Non-Paying Users]],0)</f>
        <v>0</v>
      </c>
      <c r="R1495" s="3" t="str" cm="1">
        <f t="array" ref="R1495" xml:space="preserve"> _xlfn.IFS(Sales[[#This Row],[Current Upsell $]]=0," ",Sales[[#This Row],[Current Upsell $]]&gt;=400,"high",Sales[[#This Row],[Current Upsell $]]&gt;=100,"medium",Sales[[#This Row],[Current Upsell $]]&lt;100,"low")</f>
        <v xml:space="preserve"> </v>
      </c>
      <c r="S1495" s="3" t="str">
        <f xml:space="preserve"> IF(Sales[[#This Row],[Current Upsell $]]&gt;0,_xlfn.CONCAT(Sales[[#This Row],[Subscription Type]],"  ",Sales[[#This Row],[Upsell Priority]],"  ",TEXT(Sales[[#This Row],[Current Upsell $]],"$#"))," ")</f>
        <v xml:space="preserve"> </v>
      </c>
      <c r="T1495" s="3"/>
      <c r="U1495" s="1"/>
    </row>
    <row r="1496" spans="1:21" x14ac:dyDescent="0.3">
      <c r="A1496">
        <v>100152</v>
      </c>
      <c r="B1496" t="s">
        <v>0</v>
      </c>
      <c r="D1496" s="1"/>
      <c r="E1496" s="1"/>
      <c r="F1496" s="3">
        <v>10</v>
      </c>
      <c r="G1496" s="3">
        <v>14</v>
      </c>
      <c r="H1496" s="1">
        <v>44105</v>
      </c>
      <c r="I1496" s="1">
        <v>44378</v>
      </c>
      <c r="J1496">
        <v>9</v>
      </c>
      <c r="K1496">
        <v>0</v>
      </c>
      <c r="L1496" s="1">
        <v>44228</v>
      </c>
      <c r="M1496" s="3">
        <f>IF(Sales[[#This Row],[Sales Amount]] = 0, 0,N1496 / F1496)</f>
        <v>10</v>
      </c>
      <c r="N1496" s="3">
        <v>100</v>
      </c>
      <c r="O1496" s="3" t="str" cm="1">
        <f t="array" ref="O1496" xml:space="preserve"> _xlfn.SWITCH(Sales[[#This Row],[Subscription Type]],"Basic", "10",,"Premium","10","Business","25","Enterprise","27")</f>
        <v>27</v>
      </c>
      <c r="P1496" s="3">
        <f xml:space="preserve"> IF(Sales[[#This Row],[Number of Users]]-Sales[[#This Row],[Licenses Bought]] &gt; 0,Sales[[#This Row],[Number of Users]]-Sales[[#This Row],[Licenses Bought]],0)</f>
        <v>4</v>
      </c>
      <c r="Q1496" s="3">
        <f>IF(Sales[[#This Row],[Sales Month]]=MAX(Sales[Sales Month]),Sales[[#This Row],[Upsell $ Per Non-Paying User]]*Sales[[#This Row],[Non-Paying Users]],0)</f>
        <v>0</v>
      </c>
      <c r="R1496" s="3" t="str" cm="1">
        <f t="array" ref="R1496" xml:space="preserve"> _xlfn.IFS(Sales[[#This Row],[Current Upsell $]]=0," ",Sales[[#This Row],[Current Upsell $]]&gt;=400,"high",Sales[[#This Row],[Current Upsell $]]&gt;=100,"medium",Sales[[#This Row],[Current Upsell $]]&lt;100,"low")</f>
        <v xml:space="preserve"> </v>
      </c>
      <c r="S1496" s="3" t="str">
        <f xml:space="preserve"> IF(Sales[[#This Row],[Current Upsell $]]&gt;0,_xlfn.CONCAT(Sales[[#This Row],[Subscription Type]],"  ",Sales[[#This Row],[Upsell Priority]],"  ",TEXT(Sales[[#This Row],[Current Upsell $]],"$#"))," ")</f>
        <v xml:space="preserve"> </v>
      </c>
      <c r="T1496" s="3"/>
      <c r="U1496" s="1"/>
    </row>
    <row r="1497" spans="1:21" x14ac:dyDescent="0.3">
      <c r="A1497">
        <v>100152</v>
      </c>
      <c r="B1497" t="s">
        <v>0</v>
      </c>
      <c r="D1497" s="1"/>
      <c r="E1497" s="1"/>
      <c r="F1497" s="3">
        <v>10</v>
      </c>
      <c r="G1497" s="3">
        <v>12</v>
      </c>
      <c r="H1497" s="1">
        <v>44105</v>
      </c>
      <c r="I1497" s="1">
        <v>44378</v>
      </c>
      <c r="J1497">
        <v>9</v>
      </c>
      <c r="K1497">
        <v>0</v>
      </c>
      <c r="L1497" s="1">
        <v>44256</v>
      </c>
      <c r="M1497" s="3">
        <f>IF(Sales[[#This Row],[Sales Amount]] = 0, 0,N1497 / F1497)</f>
        <v>10</v>
      </c>
      <c r="N1497" s="3">
        <v>100</v>
      </c>
      <c r="O1497" s="3" t="str" cm="1">
        <f t="array" ref="O1497" xml:space="preserve"> _xlfn.SWITCH(Sales[[#This Row],[Subscription Type]],"Basic", "10",,"Premium","10","Business","25","Enterprise","27")</f>
        <v>27</v>
      </c>
      <c r="P1497" s="3">
        <f xml:space="preserve"> IF(Sales[[#This Row],[Number of Users]]-Sales[[#This Row],[Licenses Bought]] &gt; 0,Sales[[#This Row],[Number of Users]]-Sales[[#This Row],[Licenses Bought]],0)</f>
        <v>2</v>
      </c>
      <c r="Q1497" s="3">
        <f>IF(Sales[[#This Row],[Sales Month]]=MAX(Sales[Sales Month]),Sales[[#This Row],[Upsell $ Per Non-Paying User]]*Sales[[#This Row],[Non-Paying Users]],0)</f>
        <v>0</v>
      </c>
      <c r="R1497" s="3" t="str" cm="1">
        <f t="array" ref="R1497" xml:space="preserve"> _xlfn.IFS(Sales[[#This Row],[Current Upsell $]]=0," ",Sales[[#This Row],[Current Upsell $]]&gt;=400,"high",Sales[[#This Row],[Current Upsell $]]&gt;=100,"medium",Sales[[#This Row],[Current Upsell $]]&lt;100,"low")</f>
        <v xml:space="preserve"> </v>
      </c>
      <c r="S1497" s="3" t="str">
        <f xml:space="preserve"> IF(Sales[[#This Row],[Current Upsell $]]&gt;0,_xlfn.CONCAT(Sales[[#This Row],[Subscription Type]],"  ",Sales[[#This Row],[Upsell Priority]],"  ",TEXT(Sales[[#This Row],[Current Upsell $]],"$#"))," ")</f>
        <v xml:space="preserve"> </v>
      </c>
      <c r="T1497" s="3"/>
      <c r="U1497" s="1"/>
    </row>
    <row r="1498" spans="1:21" x14ac:dyDescent="0.3">
      <c r="A1498">
        <v>100152</v>
      </c>
      <c r="B1498" t="s">
        <v>0</v>
      </c>
      <c r="D1498" s="1"/>
      <c r="E1498" s="1"/>
      <c r="F1498" s="3">
        <v>10</v>
      </c>
      <c r="G1498" s="3">
        <v>13</v>
      </c>
      <c r="H1498" s="1">
        <v>44105</v>
      </c>
      <c r="I1498" s="1">
        <v>44378</v>
      </c>
      <c r="J1498">
        <v>9</v>
      </c>
      <c r="K1498">
        <v>0</v>
      </c>
      <c r="L1498" s="1">
        <v>44287</v>
      </c>
      <c r="M1498" s="3">
        <f>IF(Sales[[#This Row],[Sales Amount]] = 0, 0,N1498 / F1498)</f>
        <v>10</v>
      </c>
      <c r="N1498" s="3">
        <v>100</v>
      </c>
      <c r="O1498" s="3" t="str" cm="1">
        <f t="array" ref="O1498" xml:space="preserve"> _xlfn.SWITCH(Sales[[#This Row],[Subscription Type]],"Basic", "10",,"Premium","10","Business","25","Enterprise","27")</f>
        <v>27</v>
      </c>
      <c r="P1498" s="3">
        <f xml:space="preserve"> IF(Sales[[#This Row],[Number of Users]]-Sales[[#This Row],[Licenses Bought]] &gt; 0,Sales[[#This Row],[Number of Users]]-Sales[[#This Row],[Licenses Bought]],0)</f>
        <v>3</v>
      </c>
      <c r="Q1498" s="3">
        <f>IF(Sales[[#This Row],[Sales Month]]=MAX(Sales[Sales Month]),Sales[[#This Row],[Upsell $ Per Non-Paying User]]*Sales[[#This Row],[Non-Paying Users]],0)</f>
        <v>0</v>
      </c>
      <c r="R1498" s="3" t="str" cm="1">
        <f t="array" ref="R1498" xml:space="preserve"> _xlfn.IFS(Sales[[#This Row],[Current Upsell $]]=0," ",Sales[[#This Row],[Current Upsell $]]&gt;=400,"high",Sales[[#This Row],[Current Upsell $]]&gt;=100,"medium",Sales[[#This Row],[Current Upsell $]]&lt;100,"low")</f>
        <v xml:space="preserve"> </v>
      </c>
      <c r="S1498" s="3" t="str">
        <f xml:space="preserve"> IF(Sales[[#This Row],[Current Upsell $]]&gt;0,_xlfn.CONCAT(Sales[[#This Row],[Subscription Type]],"  ",Sales[[#This Row],[Upsell Priority]],"  ",TEXT(Sales[[#This Row],[Current Upsell $]],"$#"))," ")</f>
        <v xml:space="preserve"> </v>
      </c>
      <c r="T1498" s="3"/>
      <c r="U1498" s="1"/>
    </row>
    <row r="1499" spans="1:21" x14ac:dyDescent="0.3">
      <c r="A1499">
        <v>100152</v>
      </c>
      <c r="B1499" t="s">
        <v>0</v>
      </c>
      <c r="D1499" s="1"/>
      <c r="E1499" s="1"/>
      <c r="F1499" s="3">
        <v>10</v>
      </c>
      <c r="G1499" s="3">
        <v>14</v>
      </c>
      <c r="H1499" s="1">
        <v>44105</v>
      </c>
      <c r="I1499" s="1">
        <v>44378</v>
      </c>
      <c r="J1499">
        <v>9</v>
      </c>
      <c r="K1499">
        <v>0</v>
      </c>
      <c r="L1499" s="1">
        <v>44317</v>
      </c>
      <c r="M1499" s="3">
        <f>IF(Sales[[#This Row],[Sales Amount]] = 0, 0,N1499 / F1499)</f>
        <v>10</v>
      </c>
      <c r="N1499" s="3">
        <v>100</v>
      </c>
      <c r="O1499" s="3" t="str" cm="1">
        <f t="array" ref="O1499" xml:space="preserve"> _xlfn.SWITCH(Sales[[#This Row],[Subscription Type]],"Basic", "10",,"Premium","10","Business","25","Enterprise","27")</f>
        <v>27</v>
      </c>
      <c r="P1499" s="3">
        <f xml:space="preserve"> IF(Sales[[#This Row],[Number of Users]]-Sales[[#This Row],[Licenses Bought]] &gt; 0,Sales[[#This Row],[Number of Users]]-Sales[[#This Row],[Licenses Bought]],0)</f>
        <v>4</v>
      </c>
      <c r="Q1499" s="3">
        <f>IF(Sales[[#This Row],[Sales Month]]=MAX(Sales[Sales Month]),Sales[[#This Row],[Upsell $ Per Non-Paying User]]*Sales[[#This Row],[Non-Paying Users]],0)</f>
        <v>0</v>
      </c>
      <c r="R1499" s="3" t="str" cm="1">
        <f t="array" ref="R1499" xml:space="preserve"> _xlfn.IFS(Sales[[#This Row],[Current Upsell $]]=0," ",Sales[[#This Row],[Current Upsell $]]&gt;=400,"high",Sales[[#This Row],[Current Upsell $]]&gt;=100,"medium",Sales[[#This Row],[Current Upsell $]]&lt;100,"low")</f>
        <v xml:space="preserve"> </v>
      </c>
      <c r="S1499" s="3" t="str">
        <f xml:space="preserve"> IF(Sales[[#This Row],[Current Upsell $]]&gt;0,_xlfn.CONCAT(Sales[[#This Row],[Subscription Type]],"  ",Sales[[#This Row],[Upsell Priority]],"  ",TEXT(Sales[[#This Row],[Current Upsell $]],"$#"))," ")</f>
        <v xml:space="preserve"> </v>
      </c>
      <c r="T1499" s="3"/>
      <c r="U1499" s="1"/>
    </row>
    <row r="1500" spans="1:21" x14ac:dyDescent="0.3">
      <c r="A1500">
        <v>100152</v>
      </c>
      <c r="B1500" t="s">
        <v>0</v>
      </c>
      <c r="D1500" s="1"/>
      <c r="E1500" s="1"/>
      <c r="F1500" s="3">
        <v>10</v>
      </c>
      <c r="G1500" s="3">
        <v>12</v>
      </c>
      <c r="H1500" s="1">
        <v>44105</v>
      </c>
      <c r="I1500" s="1">
        <v>44378</v>
      </c>
      <c r="J1500">
        <v>9</v>
      </c>
      <c r="K1500">
        <v>0</v>
      </c>
      <c r="L1500" s="1">
        <v>44348</v>
      </c>
      <c r="M1500" s="3">
        <f>IF(Sales[[#This Row],[Sales Amount]] = 0, 0,N1500 / F1500)</f>
        <v>10</v>
      </c>
      <c r="N1500" s="3">
        <v>100</v>
      </c>
      <c r="O1500" s="3" t="str" cm="1">
        <f t="array" ref="O1500" xml:space="preserve"> _xlfn.SWITCH(Sales[[#This Row],[Subscription Type]],"Basic", "10",,"Premium","10","Business","25","Enterprise","27")</f>
        <v>27</v>
      </c>
      <c r="P1500" s="3">
        <f xml:space="preserve"> IF(Sales[[#This Row],[Number of Users]]-Sales[[#This Row],[Licenses Bought]] &gt; 0,Sales[[#This Row],[Number of Users]]-Sales[[#This Row],[Licenses Bought]],0)</f>
        <v>2</v>
      </c>
      <c r="Q1500" s="3">
        <f>IF(Sales[[#This Row],[Sales Month]]=MAX(Sales[Sales Month]),Sales[[#This Row],[Upsell $ Per Non-Paying User]]*Sales[[#This Row],[Non-Paying Users]],0)</f>
        <v>54</v>
      </c>
      <c r="R1500" s="3" t="str" cm="1">
        <f t="array" ref="R1500" xml:space="preserve"> _xlfn.IFS(Sales[[#This Row],[Current Upsell $]]=0," ",Sales[[#This Row],[Current Upsell $]]&gt;=400,"high",Sales[[#This Row],[Current Upsell $]]&gt;=100,"medium",Sales[[#This Row],[Current Upsell $]]&lt;100,"low")</f>
        <v>low</v>
      </c>
      <c r="S1500" s="3" t="str">
        <f xml:space="preserve"> IF(Sales[[#This Row],[Current Upsell $]]&gt;0,_xlfn.CONCAT(Sales[[#This Row],[Subscription Type]],"  ",Sales[[#This Row],[Upsell Priority]],"  ",TEXT(Sales[[#This Row],[Current Upsell $]],"$#"))," ")</f>
        <v>Premium  low  $54</v>
      </c>
      <c r="T1500" s="3"/>
      <c r="U1500" s="1"/>
    </row>
    <row r="1501" spans="1:21" x14ac:dyDescent="0.3">
      <c r="A1501">
        <v>100153</v>
      </c>
      <c r="B1501" t="s">
        <v>3</v>
      </c>
      <c r="F1501" s="3">
        <v>0</v>
      </c>
      <c r="G1501" s="3">
        <v>8</v>
      </c>
      <c r="H1501" s="1">
        <v>44105</v>
      </c>
      <c r="I1501" s="1">
        <v>44197</v>
      </c>
      <c r="J1501">
        <v>3</v>
      </c>
      <c r="K1501">
        <v>5</v>
      </c>
      <c r="L1501" s="1">
        <v>44105</v>
      </c>
      <c r="M1501" s="3">
        <f>IF(Sales[[#This Row],[Sales Amount]] = 0, 0,N1501 / F1501)</f>
        <v>0</v>
      </c>
      <c r="N1501" s="3">
        <v>0</v>
      </c>
      <c r="O1501" s="3" t="str" cm="1">
        <f t="array" ref="O1501" xml:space="preserve"> _xlfn.SWITCH(Sales[[#This Row],[Subscription Type]],"Basic", "10",,"Premium","10","Business","25","Enterprise","27")</f>
        <v>10</v>
      </c>
      <c r="P1501" s="3">
        <f xml:space="preserve"> IF(Sales[[#This Row],[Number of Users]]-Sales[[#This Row],[Licenses Bought]] &gt; 0,Sales[[#This Row],[Number of Users]]-Sales[[#This Row],[Licenses Bought]],0)</f>
        <v>8</v>
      </c>
      <c r="Q1501" s="3">
        <f>IF(Sales[[#This Row],[Sales Month]]=MAX(Sales[Sales Month]),Sales[[#This Row],[Upsell $ Per Non-Paying User]]*Sales[[#This Row],[Non-Paying Users]],0)</f>
        <v>0</v>
      </c>
      <c r="R1501" s="3" t="str" cm="1">
        <f t="array" ref="R1501" xml:space="preserve"> _xlfn.IFS(Sales[[#This Row],[Current Upsell $]]=0," ",Sales[[#This Row],[Current Upsell $]]&gt;=400,"high",Sales[[#This Row],[Current Upsell $]]&gt;=100,"medium",Sales[[#This Row],[Current Upsell $]]&lt;100,"low")</f>
        <v xml:space="preserve"> </v>
      </c>
      <c r="S1501" s="3" t="str">
        <f xml:space="preserve"> IF(Sales[[#This Row],[Current Upsell $]]&gt;0,_xlfn.CONCAT(Sales[[#This Row],[Subscription Type]],"  ",Sales[[#This Row],[Upsell Priority]],"  ",TEXT(Sales[[#This Row],[Current Upsell $]],"$#"))," ")</f>
        <v xml:space="preserve"> </v>
      </c>
      <c r="T1501" s="3"/>
      <c r="U1501" s="1"/>
    </row>
    <row r="1502" spans="1:21" x14ac:dyDescent="0.3">
      <c r="A1502">
        <v>100153</v>
      </c>
      <c r="B1502" t="s">
        <v>3</v>
      </c>
      <c r="F1502" s="3">
        <v>0</v>
      </c>
      <c r="G1502" s="3">
        <v>8</v>
      </c>
      <c r="H1502" s="1">
        <v>44105</v>
      </c>
      <c r="I1502" s="1">
        <v>44197</v>
      </c>
      <c r="J1502">
        <v>3</v>
      </c>
      <c r="K1502">
        <v>5</v>
      </c>
      <c r="L1502" s="1">
        <v>44136</v>
      </c>
      <c r="M1502" s="3">
        <f>IF(Sales[[#This Row],[Sales Amount]] = 0, 0,N1502 / F1502)</f>
        <v>0</v>
      </c>
      <c r="N1502" s="3">
        <v>0</v>
      </c>
      <c r="O1502" s="3" t="str" cm="1">
        <f t="array" ref="O1502" xml:space="preserve"> _xlfn.SWITCH(Sales[[#This Row],[Subscription Type]],"Basic", "10",,"Premium","10","Business","25","Enterprise","27")</f>
        <v>10</v>
      </c>
      <c r="P1502" s="3">
        <f xml:space="preserve"> IF(Sales[[#This Row],[Number of Users]]-Sales[[#This Row],[Licenses Bought]] &gt; 0,Sales[[#This Row],[Number of Users]]-Sales[[#This Row],[Licenses Bought]],0)</f>
        <v>8</v>
      </c>
      <c r="Q1502" s="3">
        <f>IF(Sales[[#This Row],[Sales Month]]=MAX(Sales[Sales Month]),Sales[[#This Row],[Upsell $ Per Non-Paying User]]*Sales[[#This Row],[Non-Paying Users]],0)</f>
        <v>0</v>
      </c>
      <c r="R1502" s="3" t="str" cm="1">
        <f t="array" ref="R1502" xml:space="preserve"> _xlfn.IFS(Sales[[#This Row],[Current Upsell $]]=0," ",Sales[[#This Row],[Current Upsell $]]&gt;=400,"high",Sales[[#This Row],[Current Upsell $]]&gt;=100,"medium",Sales[[#This Row],[Current Upsell $]]&lt;100,"low")</f>
        <v xml:space="preserve"> </v>
      </c>
      <c r="S1502" s="3" t="str">
        <f xml:space="preserve"> IF(Sales[[#This Row],[Current Upsell $]]&gt;0,_xlfn.CONCAT(Sales[[#This Row],[Subscription Type]],"  ",Sales[[#This Row],[Upsell Priority]],"  ",TEXT(Sales[[#This Row],[Current Upsell $]],"$#"))," ")</f>
        <v xml:space="preserve"> </v>
      </c>
      <c r="T1502" s="3"/>
      <c r="U1502" s="1"/>
    </row>
    <row r="1503" spans="1:21" x14ac:dyDescent="0.3">
      <c r="A1503">
        <v>100153</v>
      </c>
      <c r="B1503" t="s">
        <v>3</v>
      </c>
      <c r="F1503" s="3">
        <v>0</v>
      </c>
      <c r="G1503" s="3">
        <v>10</v>
      </c>
      <c r="H1503" s="1">
        <v>44105</v>
      </c>
      <c r="I1503" s="1">
        <v>44197</v>
      </c>
      <c r="J1503">
        <v>3</v>
      </c>
      <c r="K1503">
        <v>5</v>
      </c>
      <c r="L1503" s="1">
        <v>44166</v>
      </c>
      <c r="M1503" s="3">
        <f>IF(Sales[[#This Row],[Sales Amount]] = 0, 0,N1503 / F1503)</f>
        <v>0</v>
      </c>
      <c r="N1503" s="3">
        <v>0</v>
      </c>
      <c r="O1503" s="3" t="str" cm="1">
        <f t="array" ref="O1503" xml:space="preserve"> _xlfn.SWITCH(Sales[[#This Row],[Subscription Type]],"Basic", "10",,"Premium","10","Business","25","Enterprise","27")</f>
        <v>10</v>
      </c>
      <c r="P1503" s="3">
        <f xml:space="preserve"> IF(Sales[[#This Row],[Number of Users]]-Sales[[#This Row],[Licenses Bought]] &gt; 0,Sales[[#This Row],[Number of Users]]-Sales[[#This Row],[Licenses Bought]],0)</f>
        <v>10</v>
      </c>
      <c r="Q1503" s="3">
        <f>IF(Sales[[#This Row],[Sales Month]]=MAX(Sales[Sales Month]),Sales[[#This Row],[Upsell $ Per Non-Paying User]]*Sales[[#This Row],[Non-Paying Users]],0)</f>
        <v>0</v>
      </c>
      <c r="R1503" s="3" t="str" cm="1">
        <f t="array" ref="R1503" xml:space="preserve"> _xlfn.IFS(Sales[[#This Row],[Current Upsell $]]=0," ",Sales[[#This Row],[Current Upsell $]]&gt;=400,"high",Sales[[#This Row],[Current Upsell $]]&gt;=100,"medium",Sales[[#This Row],[Current Upsell $]]&lt;100,"low")</f>
        <v xml:space="preserve"> </v>
      </c>
      <c r="S1503" s="3" t="str">
        <f xml:space="preserve"> IF(Sales[[#This Row],[Current Upsell $]]&gt;0,_xlfn.CONCAT(Sales[[#This Row],[Subscription Type]],"  ",Sales[[#This Row],[Upsell Priority]],"  ",TEXT(Sales[[#This Row],[Current Upsell $]],"$#"))," ")</f>
        <v xml:space="preserve"> </v>
      </c>
      <c r="T1503" s="3"/>
      <c r="U1503" s="1"/>
    </row>
    <row r="1504" spans="1:21" x14ac:dyDescent="0.3">
      <c r="A1504">
        <v>100153</v>
      </c>
      <c r="B1504" t="s">
        <v>3</v>
      </c>
      <c r="F1504" s="3">
        <v>0</v>
      </c>
      <c r="G1504" s="3">
        <v>7</v>
      </c>
      <c r="H1504" s="1">
        <v>44105</v>
      </c>
      <c r="I1504" s="1">
        <v>44197</v>
      </c>
      <c r="J1504">
        <v>3</v>
      </c>
      <c r="K1504">
        <v>5</v>
      </c>
      <c r="L1504" s="1">
        <v>44197</v>
      </c>
      <c r="M1504" s="3">
        <f>IF(Sales[[#This Row],[Sales Amount]] = 0, 0,N1504 / F1504)</f>
        <v>0</v>
      </c>
      <c r="N1504" s="3">
        <v>0</v>
      </c>
      <c r="O1504" s="3" t="str" cm="1">
        <f t="array" ref="O1504" xml:space="preserve"> _xlfn.SWITCH(Sales[[#This Row],[Subscription Type]],"Basic", "10",,"Premium","10","Business","25","Enterprise","27")</f>
        <v>10</v>
      </c>
      <c r="P1504" s="3">
        <f xml:space="preserve"> IF(Sales[[#This Row],[Number of Users]]-Sales[[#This Row],[Licenses Bought]] &gt; 0,Sales[[#This Row],[Number of Users]]-Sales[[#This Row],[Licenses Bought]],0)</f>
        <v>7</v>
      </c>
      <c r="Q1504" s="3">
        <f>IF(Sales[[#This Row],[Sales Month]]=MAX(Sales[Sales Month]),Sales[[#This Row],[Upsell $ Per Non-Paying User]]*Sales[[#This Row],[Non-Paying Users]],0)</f>
        <v>0</v>
      </c>
      <c r="R1504" s="3" t="str" cm="1">
        <f t="array" ref="R1504" xml:space="preserve"> _xlfn.IFS(Sales[[#This Row],[Current Upsell $]]=0," ",Sales[[#This Row],[Current Upsell $]]&gt;=400,"high",Sales[[#This Row],[Current Upsell $]]&gt;=100,"medium",Sales[[#This Row],[Current Upsell $]]&lt;100,"low")</f>
        <v xml:space="preserve"> </v>
      </c>
      <c r="S1504" s="3" t="str">
        <f xml:space="preserve"> IF(Sales[[#This Row],[Current Upsell $]]&gt;0,_xlfn.CONCAT(Sales[[#This Row],[Subscription Type]],"  ",Sales[[#This Row],[Upsell Priority]],"  ",TEXT(Sales[[#This Row],[Current Upsell $]],"$#"))," ")</f>
        <v xml:space="preserve"> </v>
      </c>
      <c r="T1504" s="3"/>
      <c r="U1504" s="1"/>
    </row>
    <row r="1505" spans="1:21" x14ac:dyDescent="0.3">
      <c r="A1505">
        <v>100154</v>
      </c>
      <c r="B1505" t="s">
        <v>3</v>
      </c>
      <c r="D1505" s="1"/>
      <c r="E1505" s="1"/>
      <c r="F1505" s="3">
        <v>0</v>
      </c>
      <c r="G1505" s="3">
        <v>8</v>
      </c>
      <c r="H1505" s="1">
        <v>44105</v>
      </c>
      <c r="I1505" s="1">
        <v>44378</v>
      </c>
      <c r="J1505">
        <v>9</v>
      </c>
      <c r="K1505">
        <v>0</v>
      </c>
      <c r="L1505" s="1">
        <v>44105</v>
      </c>
      <c r="M1505" s="3">
        <f>IF(Sales[[#This Row],[Sales Amount]] = 0, 0,N1505 / F1505)</f>
        <v>0</v>
      </c>
      <c r="N1505" s="3">
        <v>0</v>
      </c>
      <c r="O1505" s="3" t="str" cm="1">
        <f t="array" ref="O1505" xml:space="preserve"> _xlfn.SWITCH(Sales[[#This Row],[Subscription Type]],"Basic", "10",,"Premium","10","Business","25","Enterprise","27")</f>
        <v>10</v>
      </c>
      <c r="P1505" s="3">
        <f xml:space="preserve"> IF(Sales[[#This Row],[Number of Users]]-Sales[[#This Row],[Licenses Bought]] &gt; 0,Sales[[#This Row],[Number of Users]]-Sales[[#This Row],[Licenses Bought]],0)</f>
        <v>8</v>
      </c>
      <c r="Q1505" s="3">
        <f>IF(Sales[[#This Row],[Sales Month]]=MAX(Sales[Sales Month]),Sales[[#This Row],[Upsell $ Per Non-Paying User]]*Sales[[#This Row],[Non-Paying Users]],0)</f>
        <v>0</v>
      </c>
      <c r="R1505" s="3" t="str" cm="1">
        <f t="array" ref="R1505" xml:space="preserve"> _xlfn.IFS(Sales[[#This Row],[Current Upsell $]]=0," ",Sales[[#This Row],[Current Upsell $]]&gt;=400,"high",Sales[[#This Row],[Current Upsell $]]&gt;=100,"medium",Sales[[#This Row],[Current Upsell $]]&lt;100,"low")</f>
        <v xml:space="preserve"> </v>
      </c>
      <c r="S1505" s="3" t="str">
        <f xml:space="preserve"> IF(Sales[[#This Row],[Current Upsell $]]&gt;0,_xlfn.CONCAT(Sales[[#This Row],[Subscription Type]],"  ",Sales[[#This Row],[Upsell Priority]],"  ",TEXT(Sales[[#This Row],[Current Upsell $]],"$#"))," ")</f>
        <v xml:space="preserve"> </v>
      </c>
      <c r="T1505" s="3"/>
      <c r="U1505" s="1"/>
    </row>
    <row r="1506" spans="1:21" x14ac:dyDescent="0.3">
      <c r="A1506">
        <v>100154</v>
      </c>
      <c r="B1506" t="s">
        <v>0</v>
      </c>
      <c r="D1506" s="1"/>
      <c r="E1506" s="1"/>
      <c r="F1506" s="3">
        <v>3</v>
      </c>
      <c r="G1506" s="3">
        <v>9</v>
      </c>
      <c r="H1506" s="1">
        <v>44105</v>
      </c>
      <c r="I1506" s="1">
        <v>44378</v>
      </c>
      <c r="J1506">
        <v>9</v>
      </c>
      <c r="K1506">
        <v>0</v>
      </c>
      <c r="L1506" s="1">
        <v>44136</v>
      </c>
      <c r="M1506" s="3">
        <f>IF(Sales[[#This Row],[Sales Amount]] = 0, 0,N1506 / F1506)</f>
        <v>10</v>
      </c>
      <c r="N1506" s="3">
        <v>30</v>
      </c>
      <c r="O1506" s="3" t="str" cm="1">
        <f t="array" ref="O1506" xml:space="preserve"> _xlfn.SWITCH(Sales[[#This Row],[Subscription Type]],"Basic", "10",,"Premium","10","Business","25","Enterprise","27")</f>
        <v>27</v>
      </c>
      <c r="P1506" s="3">
        <f xml:space="preserve"> IF(Sales[[#This Row],[Number of Users]]-Sales[[#This Row],[Licenses Bought]] &gt; 0,Sales[[#This Row],[Number of Users]]-Sales[[#This Row],[Licenses Bought]],0)</f>
        <v>6</v>
      </c>
      <c r="Q1506" s="3">
        <f>IF(Sales[[#This Row],[Sales Month]]=MAX(Sales[Sales Month]),Sales[[#This Row],[Upsell $ Per Non-Paying User]]*Sales[[#This Row],[Non-Paying Users]],0)</f>
        <v>0</v>
      </c>
      <c r="R1506" s="3" t="str" cm="1">
        <f t="array" ref="R1506" xml:space="preserve"> _xlfn.IFS(Sales[[#This Row],[Current Upsell $]]=0," ",Sales[[#This Row],[Current Upsell $]]&gt;=400,"high",Sales[[#This Row],[Current Upsell $]]&gt;=100,"medium",Sales[[#This Row],[Current Upsell $]]&lt;100,"low")</f>
        <v xml:space="preserve"> </v>
      </c>
      <c r="S1506" s="3" t="str">
        <f xml:space="preserve"> IF(Sales[[#This Row],[Current Upsell $]]&gt;0,_xlfn.CONCAT(Sales[[#This Row],[Subscription Type]],"  ",Sales[[#This Row],[Upsell Priority]],"  ",TEXT(Sales[[#This Row],[Current Upsell $]],"$#"))," ")</f>
        <v xml:space="preserve"> </v>
      </c>
      <c r="T1506" s="3"/>
      <c r="U1506" s="1"/>
    </row>
    <row r="1507" spans="1:21" x14ac:dyDescent="0.3">
      <c r="A1507">
        <v>100154</v>
      </c>
      <c r="B1507" t="s">
        <v>0</v>
      </c>
      <c r="D1507" s="1"/>
      <c r="E1507" s="1"/>
      <c r="F1507" s="3">
        <v>6</v>
      </c>
      <c r="G1507" s="3">
        <v>8</v>
      </c>
      <c r="H1507" s="1">
        <v>44105</v>
      </c>
      <c r="I1507" s="1">
        <v>44378</v>
      </c>
      <c r="J1507">
        <v>9</v>
      </c>
      <c r="K1507">
        <v>0</v>
      </c>
      <c r="L1507" s="1">
        <v>44166</v>
      </c>
      <c r="M1507" s="3">
        <f>IF(Sales[[#This Row],[Sales Amount]] = 0, 0,N1507 / F1507)</f>
        <v>10</v>
      </c>
      <c r="N1507" s="3">
        <v>60</v>
      </c>
      <c r="O1507" s="3" t="str" cm="1">
        <f t="array" ref="O1507" xml:space="preserve"> _xlfn.SWITCH(Sales[[#This Row],[Subscription Type]],"Basic", "10",,"Premium","10","Business","25","Enterprise","27")</f>
        <v>27</v>
      </c>
      <c r="P1507" s="3">
        <f xml:space="preserve"> IF(Sales[[#This Row],[Number of Users]]-Sales[[#This Row],[Licenses Bought]] &gt; 0,Sales[[#This Row],[Number of Users]]-Sales[[#This Row],[Licenses Bought]],0)</f>
        <v>2</v>
      </c>
      <c r="Q1507" s="3">
        <f>IF(Sales[[#This Row],[Sales Month]]=MAX(Sales[Sales Month]),Sales[[#This Row],[Upsell $ Per Non-Paying User]]*Sales[[#This Row],[Non-Paying Users]],0)</f>
        <v>0</v>
      </c>
      <c r="R1507" s="3" t="str" cm="1">
        <f t="array" ref="R1507" xml:space="preserve"> _xlfn.IFS(Sales[[#This Row],[Current Upsell $]]=0," ",Sales[[#This Row],[Current Upsell $]]&gt;=400,"high",Sales[[#This Row],[Current Upsell $]]&gt;=100,"medium",Sales[[#This Row],[Current Upsell $]]&lt;100,"low")</f>
        <v xml:space="preserve"> </v>
      </c>
      <c r="S1507" s="3" t="str">
        <f xml:space="preserve"> IF(Sales[[#This Row],[Current Upsell $]]&gt;0,_xlfn.CONCAT(Sales[[#This Row],[Subscription Type]],"  ",Sales[[#This Row],[Upsell Priority]],"  ",TEXT(Sales[[#This Row],[Current Upsell $]],"$#"))," ")</f>
        <v xml:space="preserve"> </v>
      </c>
      <c r="T1507" s="3"/>
      <c r="U1507" s="1"/>
    </row>
    <row r="1508" spans="1:21" x14ac:dyDescent="0.3">
      <c r="A1508">
        <v>100154</v>
      </c>
      <c r="B1508" t="s">
        <v>0</v>
      </c>
      <c r="D1508" s="1"/>
      <c r="E1508" s="1"/>
      <c r="F1508" s="3">
        <v>6</v>
      </c>
      <c r="G1508" s="3">
        <v>7</v>
      </c>
      <c r="H1508" s="1">
        <v>44105</v>
      </c>
      <c r="I1508" s="1">
        <v>44378</v>
      </c>
      <c r="J1508">
        <v>9</v>
      </c>
      <c r="K1508">
        <v>0</v>
      </c>
      <c r="L1508" s="1">
        <v>44197</v>
      </c>
      <c r="M1508" s="3">
        <f>IF(Sales[[#This Row],[Sales Amount]] = 0, 0,N1508 / F1508)</f>
        <v>10</v>
      </c>
      <c r="N1508" s="3">
        <v>60</v>
      </c>
      <c r="O1508" s="3" t="str" cm="1">
        <f t="array" ref="O1508" xml:space="preserve"> _xlfn.SWITCH(Sales[[#This Row],[Subscription Type]],"Basic", "10",,"Premium","10","Business","25","Enterprise","27")</f>
        <v>27</v>
      </c>
      <c r="P1508" s="3">
        <f xml:space="preserve"> IF(Sales[[#This Row],[Number of Users]]-Sales[[#This Row],[Licenses Bought]] &gt; 0,Sales[[#This Row],[Number of Users]]-Sales[[#This Row],[Licenses Bought]],0)</f>
        <v>1</v>
      </c>
      <c r="Q1508" s="3">
        <f>IF(Sales[[#This Row],[Sales Month]]=MAX(Sales[Sales Month]),Sales[[#This Row],[Upsell $ Per Non-Paying User]]*Sales[[#This Row],[Non-Paying Users]],0)</f>
        <v>0</v>
      </c>
      <c r="R1508" s="3" t="str" cm="1">
        <f t="array" ref="R1508" xml:space="preserve"> _xlfn.IFS(Sales[[#This Row],[Current Upsell $]]=0," ",Sales[[#This Row],[Current Upsell $]]&gt;=400,"high",Sales[[#This Row],[Current Upsell $]]&gt;=100,"medium",Sales[[#This Row],[Current Upsell $]]&lt;100,"low")</f>
        <v xml:space="preserve"> </v>
      </c>
      <c r="S1508" s="3" t="str">
        <f xml:space="preserve"> IF(Sales[[#This Row],[Current Upsell $]]&gt;0,_xlfn.CONCAT(Sales[[#This Row],[Subscription Type]],"  ",Sales[[#This Row],[Upsell Priority]],"  ",TEXT(Sales[[#This Row],[Current Upsell $]],"$#"))," ")</f>
        <v xml:space="preserve"> </v>
      </c>
      <c r="T1508" s="3"/>
      <c r="U1508" s="1"/>
    </row>
    <row r="1509" spans="1:21" x14ac:dyDescent="0.3">
      <c r="A1509">
        <v>100154</v>
      </c>
      <c r="B1509" t="s">
        <v>0</v>
      </c>
      <c r="D1509" s="1"/>
      <c r="E1509" s="1"/>
      <c r="F1509" s="3">
        <v>6</v>
      </c>
      <c r="G1509" s="3">
        <v>6</v>
      </c>
      <c r="H1509" s="1">
        <v>44105</v>
      </c>
      <c r="I1509" s="1">
        <v>44378</v>
      </c>
      <c r="J1509">
        <v>9</v>
      </c>
      <c r="K1509">
        <v>0</v>
      </c>
      <c r="L1509" s="1">
        <v>44228</v>
      </c>
      <c r="M1509" s="3">
        <f>IF(Sales[[#This Row],[Sales Amount]] = 0, 0,N1509 / F1509)</f>
        <v>10</v>
      </c>
      <c r="N1509" s="3">
        <v>60</v>
      </c>
      <c r="O1509" s="3" t="str" cm="1">
        <f t="array" ref="O1509" xml:space="preserve"> _xlfn.SWITCH(Sales[[#This Row],[Subscription Type]],"Basic", "10",,"Premium","10","Business","25","Enterprise","27")</f>
        <v>27</v>
      </c>
      <c r="P1509" s="3">
        <f xml:space="preserve"> IF(Sales[[#This Row],[Number of Users]]-Sales[[#This Row],[Licenses Bought]] &gt; 0,Sales[[#This Row],[Number of Users]]-Sales[[#This Row],[Licenses Bought]],0)</f>
        <v>0</v>
      </c>
      <c r="Q1509" s="3">
        <f>IF(Sales[[#This Row],[Sales Month]]=MAX(Sales[Sales Month]),Sales[[#This Row],[Upsell $ Per Non-Paying User]]*Sales[[#This Row],[Non-Paying Users]],0)</f>
        <v>0</v>
      </c>
      <c r="R1509" s="3" t="str" cm="1">
        <f t="array" ref="R1509" xml:space="preserve"> _xlfn.IFS(Sales[[#This Row],[Current Upsell $]]=0," ",Sales[[#This Row],[Current Upsell $]]&gt;=400,"high",Sales[[#This Row],[Current Upsell $]]&gt;=100,"medium",Sales[[#This Row],[Current Upsell $]]&lt;100,"low")</f>
        <v xml:space="preserve"> </v>
      </c>
      <c r="S1509" s="3" t="str">
        <f xml:space="preserve"> IF(Sales[[#This Row],[Current Upsell $]]&gt;0,_xlfn.CONCAT(Sales[[#This Row],[Subscription Type]],"  ",Sales[[#This Row],[Upsell Priority]],"  ",TEXT(Sales[[#This Row],[Current Upsell $]],"$#"))," ")</f>
        <v xml:space="preserve"> </v>
      </c>
      <c r="T1509" s="3"/>
      <c r="U1509" s="1"/>
    </row>
    <row r="1510" spans="1:21" x14ac:dyDescent="0.3">
      <c r="A1510">
        <v>100154</v>
      </c>
      <c r="B1510" t="s">
        <v>0</v>
      </c>
      <c r="D1510" s="1"/>
      <c r="E1510" s="1"/>
      <c r="F1510" s="3">
        <v>6</v>
      </c>
      <c r="G1510" s="3">
        <v>7</v>
      </c>
      <c r="H1510" s="1">
        <v>44105</v>
      </c>
      <c r="I1510" s="1">
        <v>44378</v>
      </c>
      <c r="J1510">
        <v>9</v>
      </c>
      <c r="K1510">
        <v>0</v>
      </c>
      <c r="L1510" s="1">
        <v>44256</v>
      </c>
      <c r="M1510" s="3">
        <f>IF(Sales[[#This Row],[Sales Amount]] = 0, 0,N1510 / F1510)</f>
        <v>10</v>
      </c>
      <c r="N1510" s="3">
        <v>60</v>
      </c>
      <c r="O1510" s="3" t="str" cm="1">
        <f t="array" ref="O1510" xml:space="preserve"> _xlfn.SWITCH(Sales[[#This Row],[Subscription Type]],"Basic", "10",,"Premium","10","Business","25","Enterprise","27")</f>
        <v>27</v>
      </c>
      <c r="P1510" s="3">
        <f xml:space="preserve"> IF(Sales[[#This Row],[Number of Users]]-Sales[[#This Row],[Licenses Bought]] &gt; 0,Sales[[#This Row],[Number of Users]]-Sales[[#This Row],[Licenses Bought]],0)</f>
        <v>1</v>
      </c>
      <c r="Q1510" s="3">
        <f>IF(Sales[[#This Row],[Sales Month]]=MAX(Sales[Sales Month]),Sales[[#This Row],[Upsell $ Per Non-Paying User]]*Sales[[#This Row],[Non-Paying Users]],0)</f>
        <v>0</v>
      </c>
      <c r="R1510" s="3" t="str" cm="1">
        <f t="array" ref="R1510" xml:space="preserve"> _xlfn.IFS(Sales[[#This Row],[Current Upsell $]]=0," ",Sales[[#This Row],[Current Upsell $]]&gt;=400,"high",Sales[[#This Row],[Current Upsell $]]&gt;=100,"medium",Sales[[#This Row],[Current Upsell $]]&lt;100,"low")</f>
        <v xml:space="preserve"> </v>
      </c>
      <c r="S1510" s="3" t="str">
        <f xml:space="preserve"> IF(Sales[[#This Row],[Current Upsell $]]&gt;0,_xlfn.CONCAT(Sales[[#This Row],[Subscription Type]],"  ",Sales[[#This Row],[Upsell Priority]],"  ",TEXT(Sales[[#This Row],[Current Upsell $]],"$#"))," ")</f>
        <v xml:space="preserve"> </v>
      </c>
      <c r="T1510" s="3"/>
      <c r="U1510" s="1"/>
    </row>
    <row r="1511" spans="1:21" x14ac:dyDescent="0.3">
      <c r="A1511">
        <v>100154</v>
      </c>
      <c r="B1511" t="s">
        <v>0</v>
      </c>
      <c r="D1511" s="1"/>
      <c r="E1511" s="1"/>
      <c r="F1511" s="3">
        <v>6</v>
      </c>
      <c r="G1511" s="3">
        <v>7</v>
      </c>
      <c r="H1511" s="1">
        <v>44105</v>
      </c>
      <c r="I1511" s="1">
        <v>44378</v>
      </c>
      <c r="J1511">
        <v>9</v>
      </c>
      <c r="K1511">
        <v>0</v>
      </c>
      <c r="L1511" s="1">
        <v>44287</v>
      </c>
      <c r="M1511" s="3">
        <f>IF(Sales[[#This Row],[Sales Amount]] = 0, 0,N1511 / F1511)</f>
        <v>10</v>
      </c>
      <c r="N1511" s="3">
        <v>60</v>
      </c>
      <c r="O1511" s="3" t="str" cm="1">
        <f t="array" ref="O1511" xml:space="preserve"> _xlfn.SWITCH(Sales[[#This Row],[Subscription Type]],"Basic", "10",,"Premium","10","Business","25","Enterprise","27")</f>
        <v>27</v>
      </c>
      <c r="P1511" s="3">
        <f xml:space="preserve"> IF(Sales[[#This Row],[Number of Users]]-Sales[[#This Row],[Licenses Bought]] &gt; 0,Sales[[#This Row],[Number of Users]]-Sales[[#This Row],[Licenses Bought]],0)</f>
        <v>1</v>
      </c>
      <c r="Q1511" s="3">
        <f>IF(Sales[[#This Row],[Sales Month]]=MAX(Sales[Sales Month]),Sales[[#This Row],[Upsell $ Per Non-Paying User]]*Sales[[#This Row],[Non-Paying Users]],0)</f>
        <v>0</v>
      </c>
      <c r="R1511" s="3" t="str" cm="1">
        <f t="array" ref="R1511" xml:space="preserve"> _xlfn.IFS(Sales[[#This Row],[Current Upsell $]]=0," ",Sales[[#This Row],[Current Upsell $]]&gt;=400,"high",Sales[[#This Row],[Current Upsell $]]&gt;=100,"medium",Sales[[#This Row],[Current Upsell $]]&lt;100,"low")</f>
        <v xml:space="preserve"> </v>
      </c>
      <c r="S1511" s="3" t="str">
        <f xml:space="preserve"> IF(Sales[[#This Row],[Current Upsell $]]&gt;0,_xlfn.CONCAT(Sales[[#This Row],[Subscription Type]],"  ",Sales[[#This Row],[Upsell Priority]],"  ",TEXT(Sales[[#This Row],[Current Upsell $]],"$#"))," ")</f>
        <v xml:space="preserve"> </v>
      </c>
      <c r="T1511" s="3"/>
      <c r="U1511" s="1"/>
    </row>
    <row r="1512" spans="1:21" x14ac:dyDescent="0.3">
      <c r="A1512">
        <v>100154</v>
      </c>
      <c r="B1512" t="s">
        <v>0</v>
      </c>
      <c r="D1512" s="1"/>
      <c r="E1512" s="1"/>
      <c r="F1512" s="3">
        <v>6</v>
      </c>
      <c r="G1512" s="3">
        <v>8</v>
      </c>
      <c r="H1512" s="1">
        <v>44105</v>
      </c>
      <c r="I1512" s="1">
        <v>44378</v>
      </c>
      <c r="J1512">
        <v>9</v>
      </c>
      <c r="K1512">
        <v>0</v>
      </c>
      <c r="L1512" s="1">
        <v>44317</v>
      </c>
      <c r="M1512" s="3">
        <f>IF(Sales[[#This Row],[Sales Amount]] = 0, 0,N1512 / F1512)</f>
        <v>10</v>
      </c>
      <c r="N1512" s="3">
        <v>60</v>
      </c>
      <c r="O1512" s="3" t="str" cm="1">
        <f t="array" ref="O1512" xml:space="preserve"> _xlfn.SWITCH(Sales[[#This Row],[Subscription Type]],"Basic", "10",,"Premium","10","Business","25","Enterprise","27")</f>
        <v>27</v>
      </c>
      <c r="P1512" s="3">
        <f xml:space="preserve"> IF(Sales[[#This Row],[Number of Users]]-Sales[[#This Row],[Licenses Bought]] &gt; 0,Sales[[#This Row],[Number of Users]]-Sales[[#This Row],[Licenses Bought]],0)</f>
        <v>2</v>
      </c>
      <c r="Q1512" s="3">
        <f>IF(Sales[[#This Row],[Sales Month]]=MAX(Sales[Sales Month]),Sales[[#This Row],[Upsell $ Per Non-Paying User]]*Sales[[#This Row],[Non-Paying Users]],0)</f>
        <v>0</v>
      </c>
      <c r="R1512" s="3" t="str" cm="1">
        <f t="array" ref="R1512" xml:space="preserve"> _xlfn.IFS(Sales[[#This Row],[Current Upsell $]]=0," ",Sales[[#This Row],[Current Upsell $]]&gt;=400,"high",Sales[[#This Row],[Current Upsell $]]&gt;=100,"medium",Sales[[#This Row],[Current Upsell $]]&lt;100,"low")</f>
        <v xml:space="preserve"> </v>
      </c>
      <c r="S1512" s="3" t="str">
        <f xml:space="preserve"> IF(Sales[[#This Row],[Current Upsell $]]&gt;0,_xlfn.CONCAT(Sales[[#This Row],[Subscription Type]],"  ",Sales[[#This Row],[Upsell Priority]],"  ",TEXT(Sales[[#This Row],[Current Upsell $]],"$#"))," ")</f>
        <v xml:space="preserve"> </v>
      </c>
      <c r="T1512" s="3"/>
      <c r="U1512" s="1"/>
    </row>
    <row r="1513" spans="1:21" x14ac:dyDescent="0.3">
      <c r="A1513">
        <v>100154</v>
      </c>
      <c r="B1513" t="s">
        <v>0</v>
      </c>
      <c r="D1513" s="1"/>
      <c r="E1513" s="1"/>
      <c r="F1513" s="3">
        <v>6</v>
      </c>
      <c r="G1513" s="3">
        <v>8</v>
      </c>
      <c r="H1513" s="1">
        <v>44105</v>
      </c>
      <c r="I1513" s="1">
        <v>44378</v>
      </c>
      <c r="J1513">
        <v>9</v>
      </c>
      <c r="K1513">
        <v>0</v>
      </c>
      <c r="L1513" s="1">
        <v>44348</v>
      </c>
      <c r="M1513" s="3">
        <f>IF(Sales[[#This Row],[Sales Amount]] = 0, 0,N1513 / F1513)</f>
        <v>10</v>
      </c>
      <c r="N1513" s="3">
        <v>60</v>
      </c>
      <c r="O1513" s="3" t="str" cm="1">
        <f t="array" ref="O1513" xml:space="preserve"> _xlfn.SWITCH(Sales[[#This Row],[Subscription Type]],"Basic", "10",,"Premium","10","Business","25","Enterprise","27")</f>
        <v>27</v>
      </c>
      <c r="P1513" s="3">
        <f xml:space="preserve"> IF(Sales[[#This Row],[Number of Users]]-Sales[[#This Row],[Licenses Bought]] &gt; 0,Sales[[#This Row],[Number of Users]]-Sales[[#This Row],[Licenses Bought]],0)</f>
        <v>2</v>
      </c>
      <c r="Q1513" s="3">
        <f>IF(Sales[[#This Row],[Sales Month]]=MAX(Sales[Sales Month]),Sales[[#This Row],[Upsell $ Per Non-Paying User]]*Sales[[#This Row],[Non-Paying Users]],0)</f>
        <v>54</v>
      </c>
      <c r="R1513" s="3" t="str" cm="1">
        <f t="array" ref="R1513" xml:space="preserve"> _xlfn.IFS(Sales[[#This Row],[Current Upsell $]]=0," ",Sales[[#This Row],[Current Upsell $]]&gt;=400,"high",Sales[[#This Row],[Current Upsell $]]&gt;=100,"medium",Sales[[#This Row],[Current Upsell $]]&lt;100,"low")</f>
        <v>low</v>
      </c>
      <c r="S1513" s="3" t="str">
        <f xml:space="preserve"> IF(Sales[[#This Row],[Current Upsell $]]&gt;0,_xlfn.CONCAT(Sales[[#This Row],[Subscription Type]],"  ",Sales[[#This Row],[Upsell Priority]],"  ",TEXT(Sales[[#This Row],[Current Upsell $]],"$#"))," ")</f>
        <v>Premium  low  $54</v>
      </c>
      <c r="T1513" s="3"/>
      <c r="U1513" s="1"/>
    </row>
    <row r="1514" spans="1:21" x14ac:dyDescent="0.3">
      <c r="A1514">
        <v>100155</v>
      </c>
      <c r="B1514" t="s">
        <v>3</v>
      </c>
      <c r="D1514" s="1"/>
      <c r="E1514" s="1"/>
      <c r="F1514" s="3">
        <v>0</v>
      </c>
      <c r="G1514" s="3">
        <v>18</v>
      </c>
      <c r="H1514" s="1">
        <v>44105</v>
      </c>
      <c r="I1514" s="1">
        <v>44378</v>
      </c>
      <c r="J1514">
        <v>9</v>
      </c>
      <c r="K1514">
        <v>0</v>
      </c>
      <c r="L1514" s="1">
        <v>44105</v>
      </c>
      <c r="M1514" s="3">
        <f>IF(Sales[[#This Row],[Sales Amount]] = 0, 0,N1514 / F1514)</f>
        <v>0</v>
      </c>
      <c r="N1514" s="3">
        <v>0</v>
      </c>
      <c r="O1514" s="3" t="str" cm="1">
        <f t="array" ref="O1514" xml:space="preserve"> _xlfn.SWITCH(Sales[[#This Row],[Subscription Type]],"Basic", "10",,"Premium","10","Business","25","Enterprise","27")</f>
        <v>10</v>
      </c>
      <c r="P1514" s="3">
        <f xml:space="preserve"> IF(Sales[[#This Row],[Number of Users]]-Sales[[#This Row],[Licenses Bought]] &gt; 0,Sales[[#This Row],[Number of Users]]-Sales[[#This Row],[Licenses Bought]],0)</f>
        <v>18</v>
      </c>
      <c r="Q1514" s="3">
        <f>IF(Sales[[#This Row],[Sales Month]]=MAX(Sales[Sales Month]),Sales[[#This Row],[Upsell $ Per Non-Paying User]]*Sales[[#This Row],[Non-Paying Users]],0)</f>
        <v>0</v>
      </c>
      <c r="R1514" s="3" t="str" cm="1">
        <f t="array" ref="R1514" xml:space="preserve"> _xlfn.IFS(Sales[[#This Row],[Current Upsell $]]=0," ",Sales[[#This Row],[Current Upsell $]]&gt;=400,"high",Sales[[#This Row],[Current Upsell $]]&gt;=100,"medium",Sales[[#This Row],[Current Upsell $]]&lt;100,"low")</f>
        <v xml:space="preserve"> </v>
      </c>
      <c r="S1514" s="3" t="str">
        <f xml:space="preserve"> IF(Sales[[#This Row],[Current Upsell $]]&gt;0,_xlfn.CONCAT(Sales[[#This Row],[Subscription Type]],"  ",Sales[[#This Row],[Upsell Priority]],"  ",TEXT(Sales[[#This Row],[Current Upsell $]],"$#"))," ")</f>
        <v xml:space="preserve"> </v>
      </c>
      <c r="T1514" s="3"/>
      <c r="U1514" s="1"/>
    </row>
    <row r="1515" spans="1:21" x14ac:dyDescent="0.3">
      <c r="A1515">
        <v>100155</v>
      </c>
      <c r="B1515" t="s">
        <v>2</v>
      </c>
      <c r="C1515">
        <v>12</v>
      </c>
      <c r="D1515" s="1">
        <v>44501</v>
      </c>
      <c r="E1515" s="1">
        <v>44865</v>
      </c>
      <c r="F1515" s="3">
        <v>50</v>
      </c>
      <c r="G1515" s="3">
        <v>16</v>
      </c>
      <c r="H1515" s="1">
        <v>44105</v>
      </c>
      <c r="I1515" s="1">
        <v>44378</v>
      </c>
      <c r="J1515">
        <v>9</v>
      </c>
      <c r="K1515">
        <v>0</v>
      </c>
      <c r="L1515" s="1">
        <v>44136</v>
      </c>
      <c r="M1515" s="3">
        <f>IF(Sales[[#This Row],[Sales Amount]] = 0, 0,N1515 / F1515)</f>
        <v>20.399999999999999</v>
      </c>
      <c r="N1515" s="3">
        <v>1020</v>
      </c>
      <c r="O1515" s="3" t="str" cm="1">
        <f t="array" ref="O1515" xml:space="preserve"> _xlfn.SWITCH(Sales[[#This Row],[Subscription Type]],"Basic", "10",,"Premium","10","Business","25","Enterprise","27")</f>
        <v>27</v>
      </c>
      <c r="P1515" s="3">
        <f xml:space="preserve"> IF(Sales[[#This Row],[Number of Users]]-Sales[[#This Row],[Licenses Bought]] &gt; 0,Sales[[#This Row],[Number of Users]]-Sales[[#This Row],[Licenses Bought]],0)</f>
        <v>0</v>
      </c>
      <c r="Q1515" s="3">
        <f>IF(Sales[[#This Row],[Sales Month]]=MAX(Sales[Sales Month]),Sales[[#This Row],[Upsell $ Per Non-Paying User]]*Sales[[#This Row],[Non-Paying Users]],0)</f>
        <v>0</v>
      </c>
      <c r="R1515" s="3" t="str" cm="1">
        <f t="array" ref="R1515" xml:space="preserve"> _xlfn.IFS(Sales[[#This Row],[Current Upsell $]]=0," ",Sales[[#This Row],[Current Upsell $]]&gt;=400,"high",Sales[[#This Row],[Current Upsell $]]&gt;=100,"medium",Sales[[#This Row],[Current Upsell $]]&lt;100,"low")</f>
        <v xml:space="preserve"> </v>
      </c>
      <c r="S1515" s="3" t="str">
        <f xml:space="preserve"> IF(Sales[[#This Row],[Current Upsell $]]&gt;0,_xlfn.CONCAT(Sales[[#This Row],[Subscription Type]],"  ",Sales[[#This Row],[Upsell Priority]],"  ",TEXT(Sales[[#This Row],[Current Upsell $]],"$#"))," ")</f>
        <v xml:space="preserve"> </v>
      </c>
      <c r="T1515" s="3"/>
      <c r="U1515" s="1"/>
    </row>
    <row r="1516" spans="1:21" x14ac:dyDescent="0.3">
      <c r="A1516">
        <v>100155</v>
      </c>
      <c r="B1516" t="s">
        <v>2</v>
      </c>
      <c r="C1516">
        <v>12</v>
      </c>
      <c r="D1516" s="1">
        <v>44501</v>
      </c>
      <c r="E1516" s="1">
        <v>44865</v>
      </c>
      <c r="F1516" s="3">
        <v>50</v>
      </c>
      <c r="G1516" s="3">
        <v>16</v>
      </c>
      <c r="H1516" s="1">
        <v>44105</v>
      </c>
      <c r="I1516" s="1">
        <v>44378</v>
      </c>
      <c r="J1516">
        <v>9</v>
      </c>
      <c r="K1516">
        <v>0</v>
      </c>
      <c r="L1516" s="1">
        <v>44166</v>
      </c>
      <c r="M1516" s="3">
        <f>IF(Sales[[#This Row],[Sales Amount]] = 0, 0,N1516 / F1516)</f>
        <v>22.2</v>
      </c>
      <c r="N1516" s="3">
        <v>1110</v>
      </c>
      <c r="O1516" s="3" t="str" cm="1">
        <f t="array" ref="O1516" xml:space="preserve"> _xlfn.SWITCH(Sales[[#This Row],[Subscription Type]],"Basic", "10",,"Premium","10","Business","25","Enterprise","27")</f>
        <v>27</v>
      </c>
      <c r="P1516" s="3">
        <f xml:space="preserve"> IF(Sales[[#This Row],[Number of Users]]-Sales[[#This Row],[Licenses Bought]] &gt; 0,Sales[[#This Row],[Number of Users]]-Sales[[#This Row],[Licenses Bought]],0)</f>
        <v>0</v>
      </c>
      <c r="Q1516" s="3">
        <f>IF(Sales[[#This Row],[Sales Month]]=MAX(Sales[Sales Month]),Sales[[#This Row],[Upsell $ Per Non-Paying User]]*Sales[[#This Row],[Non-Paying Users]],0)</f>
        <v>0</v>
      </c>
      <c r="R1516" s="3" t="str" cm="1">
        <f t="array" ref="R1516" xml:space="preserve"> _xlfn.IFS(Sales[[#This Row],[Current Upsell $]]=0," ",Sales[[#This Row],[Current Upsell $]]&gt;=400,"high",Sales[[#This Row],[Current Upsell $]]&gt;=100,"medium",Sales[[#This Row],[Current Upsell $]]&lt;100,"low")</f>
        <v xml:space="preserve"> </v>
      </c>
      <c r="S1516" s="3" t="str">
        <f xml:space="preserve"> IF(Sales[[#This Row],[Current Upsell $]]&gt;0,_xlfn.CONCAT(Sales[[#This Row],[Subscription Type]],"  ",Sales[[#This Row],[Upsell Priority]],"  ",TEXT(Sales[[#This Row],[Current Upsell $]],"$#"))," ")</f>
        <v xml:space="preserve"> </v>
      </c>
      <c r="T1516" s="3"/>
      <c r="U1516" s="1"/>
    </row>
    <row r="1517" spans="1:21" x14ac:dyDescent="0.3">
      <c r="A1517">
        <v>100155</v>
      </c>
      <c r="B1517" t="s">
        <v>2</v>
      </c>
      <c r="C1517">
        <v>12</v>
      </c>
      <c r="D1517" s="1">
        <v>44501</v>
      </c>
      <c r="E1517" s="1">
        <v>44865</v>
      </c>
      <c r="F1517" s="3">
        <v>50</v>
      </c>
      <c r="G1517" s="3">
        <v>21</v>
      </c>
      <c r="H1517" s="1">
        <v>44105</v>
      </c>
      <c r="I1517" s="1">
        <v>44378</v>
      </c>
      <c r="J1517">
        <v>9</v>
      </c>
      <c r="K1517">
        <v>0</v>
      </c>
      <c r="L1517" s="1">
        <v>44197</v>
      </c>
      <c r="M1517" s="3">
        <f>IF(Sales[[#This Row],[Sales Amount]] = 0, 0,N1517 / F1517)</f>
        <v>30</v>
      </c>
      <c r="N1517" s="3">
        <v>1500</v>
      </c>
      <c r="O1517" s="3" t="str" cm="1">
        <f t="array" ref="O1517" xml:space="preserve"> _xlfn.SWITCH(Sales[[#This Row],[Subscription Type]],"Basic", "10",,"Premium","10","Business","25","Enterprise","27")</f>
        <v>27</v>
      </c>
      <c r="P1517" s="3">
        <f xml:space="preserve"> IF(Sales[[#This Row],[Number of Users]]-Sales[[#This Row],[Licenses Bought]] &gt; 0,Sales[[#This Row],[Number of Users]]-Sales[[#This Row],[Licenses Bought]],0)</f>
        <v>0</v>
      </c>
      <c r="Q1517" s="3">
        <f>IF(Sales[[#This Row],[Sales Month]]=MAX(Sales[Sales Month]),Sales[[#This Row],[Upsell $ Per Non-Paying User]]*Sales[[#This Row],[Non-Paying Users]],0)</f>
        <v>0</v>
      </c>
      <c r="R1517" s="3" t="str" cm="1">
        <f t="array" ref="R1517" xml:space="preserve"> _xlfn.IFS(Sales[[#This Row],[Current Upsell $]]=0," ",Sales[[#This Row],[Current Upsell $]]&gt;=400,"high",Sales[[#This Row],[Current Upsell $]]&gt;=100,"medium",Sales[[#This Row],[Current Upsell $]]&lt;100,"low")</f>
        <v xml:space="preserve"> </v>
      </c>
      <c r="S1517" s="3" t="str">
        <f xml:space="preserve"> IF(Sales[[#This Row],[Current Upsell $]]&gt;0,_xlfn.CONCAT(Sales[[#This Row],[Subscription Type]],"  ",Sales[[#This Row],[Upsell Priority]],"  ",TEXT(Sales[[#This Row],[Current Upsell $]],"$#"))," ")</f>
        <v xml:space="preserve"> </v>
      </c>
      <c r="T1517" s="3"/>
      <c r="U1517" s="1"/>
    </row>
    <row r="1518" spans="1:21" x14ac:dyDescent="0.3">
      <c r="A1518">
        <v>100155</v>
      </c>
      <c r="B1518" t="s">
        <v>2</v>
      </c>
      <c r="C1518">
        <v>12</v>
      </c>
      <c r="D1518" s="1">
        <v>44501</v>
      </c>
      <c r="E1518" s="1">
        <v>44865</v>
      </c>
      <c r="F1518" s="3">
        <v>50</v>
      </c>
      <c r="G1518" s="3">
        <v>21</v>
      </c>
      <c r="H1518" s="1">
        <v>44105</v>
      </c>
      <c r="I1518" s="1">
        <v>44378</v>
      </c>
      <c r="J1518">
        <v>9</v>
      </c>
      <c r="K1518">
        <v>0</v>
      </c>
      <c r="L1518" s="1">
        <v>44228</v>
      </c>
      <c r="M1518" s="3">
        <f>IF(Sales[[#This Row],[Sales Amount]] = 0, 0,N1518 / F1518)</f>
        <v>30</v>
      </c>
      <c r="N1518" s="3">
        <v>1500</v>
      </c>
      <c r="O1518" s="3" t="str" cm="1">
        <f t="array" ref="O1518" xml:space="preserve"> _xlfn.SWITCH(Sales[[#This Row],[Subscription Type]],"Basic", "10",,"Premium","10","Business","25","Enterprise","27")</f>
        <v>27</v>
      </c>
      <c r="P1518" s="3">
        <f xml:space="preserve"> IF(Sales[[#This Row],[Number of Users]]-Sales[[#This Row],[Licenses Bought]] &gt; 0,Sales[[#This Row],[Number of Users]]-Sales[[#This Row],[Licenses Bought]],0)</f>
        <v>0</v>
      </c>
      <c r="Q1518" s="3">
        <f>IF(Sales[[#This Row],[Sales Month]]=MAX(Sales[Sales Month]),Sales[[#This Row],[Upsell $ Per Non-Paying User]]*Sales[[#This Row],[Non-Paying Users]],0)</f>
        <v>0</v>
      </c>
      <c r="R1518" s="3" t="str" cm="1">
        <f t="array" ref="R1518" xml:space="preserve"> _xlfn.IFS(Sales[[#This Row],[Current Upsell $]]=0," ",Sales[[#This Row],[Current Upsell $]]&gt;=400,"high",Sales[[#This Row],[Current Upsell $]]&gt;=100,"medium",Sales[[#This Row],[Current Upsell $]]&lt;100,"low")</f>
        <v xml:space="preserve"> </v>
      </c>
      <c r="S1518" s="3" t="str">
        <f xml:space="preserve"> IF(Sales[[#This Row],[Current Upsell $]]&gt;0,_xlfn.CONCAT(Sales[[#This Row],[Subscription Type]],"  ",Sales[[#This Row],[Upsell Priority]],"  ",TEXT(Sales[[#This Row],[Current Upsell $]],"$#"))," ")</f>
        <v xml:space="preserve"> </v>
      </c>
      <c r="T1518" s="3"/>
      <c r="U1518" s="1"/>
    </row>
    <row r="1519" spans="1:21" x14ac:dyDescent="0.3">
      <c r="A1519">
        <v>100155</v>
      </c>
      <c r="B1519" t="s">
        <v>2</v>
      </c>
      <c r="C1519">
        <v>12</v>
      </c>
      <c r="D1519" s="1">
        <v>44501</v>
      </c>
      <c r="E1519" s="1">
        <v>44865</v>
      </c>
      <c r="F1519" s="3">
        <v>50</v>
      </c>
      <c r="G1519" s="3">
        <v>17</v>
      </c>
      <c r="H1519" s="1">
        <v>44105</v>
      </c>
      <c r="I1519" s="1">
        <v>44378</v>
      </c>
      <c r="J1519">
        <v>9</v>
      </c>
      <c r="K1519">
        <v>0</v>
      </c>
      <c r="L1519" s="1">
        <v>44256</v>
      </c>
      <c r="M1519" s="3">
        <f>IF(Sales[[#This Row],[Sales Amount]] = 0, 0,N1519 / F1519)</f>
        <v>30</v>
      </c>
      <c r="N1519" s="3">
        <v>1500</v>
      </c>
      <c r="O1519" s="3" t="str" cm="1">
        <f t="array" ref="O1519" xml:space="preserve"> _xlfn.SWITCH(Sales[[#This Row],[Subscription Type]],"Basic", "10",,"Premium","10","Business","25","Enterprise","27")</f>
        <v>27</v>
      </c>
      <c r="P1519" s="3">
        <f xml:space="preserve"> IF(Sales[[#This Row],[Number of Users]]-Sales[[#This Row],[Licenses Bought]] &gt; 0,Sales[[#This Row],[Number of Users]]-Sales[[#This Row],[Licenses Bought]],0)</f>
        <v>0</v>
      </c>
      <c r="Q1519" s="3">
        <f>IF(Sales[[#This Row],[Sales Month]]=MAX(Sales[Sales Month]),Sales[[#This Row],[Upsell $ Per Non-Paying User]]*Sales[[#This Row],[Non-Paying Users]],0)</f>
        <v>0</v>
      </c>
      <c r="R1519" s="3" t="str" cm="1">
        <f t="array" ref="R1519" xml:space="preserve"> _xlfn.IFS(Sales[[#This Row],[Current Upsell $]]=0," ",Sales[[#This Row],[Current Upsell $]]&gt;=400,"high",Sales[[#This Row],[Current Upsell $]]&gt;=100,"medium",Sales[[#This Row],[Current Upsell $]]&lt;100,"low")</f>
        <v xml:space="preserve"> </v>
      </c>
      <c r="S1519" s="3" t="str">
        <f xml:space="preserve"> IF(Sales[[#This Row],[Current Upsell $]]&gt;0,_xlfn.CONCAT(Sales[[#This Row],[Subscription Type]],"  ",Sales[[#This Row],[Upsell Priority]],"  ",TEXT(Sales[[#This Row],[Current Upsell $]],"$#"))," ")</f>
        <v xml:space="preserve"> </v>
      </c>
      <c r="T1519" s="3"/>
      <c r="U1519" s="1"/>
    </row>
    <row r="1520" spans="1:21" x14ac:dyDescent="0.3">
      <c r="A1520">
        <v>100155</v>
      </c>
      <c r="B1520" t="s">
        <v>2</v>
      </c>
      <c r="C1520">
        <v>12</v>
      </c>
      <c r="D1520" s="1">
        <v>44501</v>
      </c>
      <c r="E1520" s="1">
        <v>44865</v>
      </c>
      <c r="F1520" s="3">
        <v>50</v>
      </c>
      <c r="G1520" s="3">
        <v>19</v>
      </c>
      <c r="H1520" s="1">
        <v>44105</v>
      </c>
      <c r="I1520" s="1">
        <v>44378</v>
      </c>
      <c r="J1520">
        <v>9</v>
      </c>
      <c r="K1520">
        <v>0</v>
      </c>
      <c r="L1520" s="1">
        <v>44287</v>
      </c>
      <c r="M1520" s="3">
        <f>IF(Sales[[#This Row],[Sales Amount]] = 0, 0,N1520 / F1520)</f>
        <v>30</v>
      </c>
      <c r="N1520" s="3">
        <v>1500</v>
      </c>
      <c r="O1520" s="3" t="str" cm="1">
        <f t="array" ref="O1520" xml:space="preserve"> _xlfn.SWITCH(Sales[[#This Row],[Subscription Type]],"Basic", "10",,"Premium","10","Business","25","Enterprise","27")</f>
        <v>27</v>
      </c>
      <c r="P1520" s="3">
        <f xml:space="preserve"> IF(Sales[[#This Row],[Number of Users]]-Sales[[#This Row],[Licenses Bought]] &gt; 0,Sales[[#This Row],[Number of Users]]-Sales[[#This Row],[Licenses Bought]],0)</f>
        <v>0</v>
      </c>
      <c r="Q1520" s="3">
        <f>IF(Sales[[#This Row],[Sales Month]]=MAX(Sales[Sales Month]),Sales[[#This Row],[Upsell $ Per Non-Paying User]]*Sales[[#This Row],[Non-Paying Users]],0)</f>
        <v>0</v>
      </c>
      <c r="R1520" s="3" t="str" cm="1">
        <f t="array" ref="R1520" xml:space="preserve"> _xlfn.IFS(Sales[[#This Row],[Current Upsell $]]=0," ",Sales[[#This Row],[Current Upsell $]]&gt;=400,"high",Sales[[#This Row],[Current Upsell $]]&gt;=100,"medium",Sales[[#This Row],[Current Upsell $]]&lt;100,"low")</f>
        <v xml:space="preserve"> </v>
      </c>
      <c r="S1520" s="3" t="str">
        <f xml:space="preserve"> IF(Sales[[#This Row],[Current Upsell $]]&gt;0,_xlfn.CONCAT(Sales[[#This Row],[Subscription Type]],"  ",Sales[[#This Row],[Upsell Priority]],"  ",TEXT(Sales[[#This Row],[Current Upsell $]],"$#"))," ")</f>
        <v xml:space="preserve"> </v>
      </c>
      <c r="T1520" s="3"/>
      <c r="U1520" s="1"/>
    </row>
    <row r="1521" spans="1:21" x14ac:dyDescent="0.3">
      <c r="A1521">
        <v>100155</v>
      </c>
      <c r="B1521" t="s">
        <v>2</v>
      </c>
      <c r="C1521">
        <v>12</v>
      </c>
      <c r="D1521" s="1">
        <v>44501</v>
      </c>
      <c r="E1521" s="1">
        <v>44865</v>
      </c>
      <c r="F1521" s="3">
        <v>50</v>
      </c>
      <c r="G1521" s="3">
        <v>18</v>
      </c>
      <c r="H1521" s="1">
        <v>44105</v>
      </c>
      <c r="I1521" s="1">
        <v>44378</v>
      </c>
      <c r="J1521">
        <v>9</v>
      </c>
      <c r="K1521">
        <v>0</v>
      </c>
      <c r="L1521" s="1">
        <v>44317</v>
      </c>
      <c r="M1521" s="3">
        <f>IF(Sales[[#This Row],[Sales Amount]] = 0, 0,N1521 / F1521)</f>
        <v>30</v>
      </c>
      <c r="N1521" s="3">
        <v>1500</v>
      </c>
      <c r="O1521" s="3" t="str" cm="1">
        <f t="array" ref="O1521" xml:space="preserve"> _xlfn.SWITCH(Sales[[#This Row],[Subscription Type]],"Basic", "10",,"Premium","10","Business","25","Enterprise","27")</f>
        <v>27</v>
      </c>
      <c r="P1521" s="3">
        <f xml:space="preserve"> IF(Sales[[#This Row],[Number of Users]]-Sales[[#This Row],[Licenses Bought]] &gt; 0,Sales[[#This Row],[Number of Users]]-Sales[[#This Row],[Licenses Bought]],0)</f>
        <v>0</v>
      </c>
      <c r="Q1521" s="3">
        <f>IF(Sales[[#This Row],[Sales Month]]=MAX(Sales[Sales Month]),Sales[[#This Row],[Upsell $ Per Non-Paying User]]*Sales[[#This Row],[Non-Paying Users]],0)</f>
        <v>0</v>
      </c>
      <c r="R1521" s="3" t="str" cm="1">
        <f t="array" ref="R1521" xml:space="preserve"> _xlfn.IFS(Sales[[#This Row],[Current Upsell $]]=0," ",Sales[[#This Row],[Current Upsell $]]&gt;=400,"high",Sales[[#This Row],[Current Upsell $]]&gt;=100,"medium",Sales[[#This Row],[Current Upsell $]]&lt;100,"low")</f>
        <v xml:space="preserve"> </v>
      </c>
      <c r="S1521" s="3" t="str">
        <f xml:space="preserve"> IF(Sales[[#This Row],[Current Upsell $]]&gt;0,_xlfn.CONCAT(Sales[[#This Row],[Subscription Type]],"  ",Sales[[#This Row],[Upsell Priority]],"  ",TEXT(Sales[[#This Row],[Current Upsell $]],"$#"))," ")</f>
        <v xml:space="preserve"> </v>
      </c>
      <c r="T1521" s="3"/>
      <c r="U1521" s="1"/>
    </row>
    <row r="1522" spans="1:21" x14ac:dyDescent="0.3">
      <c r="A1522">
        <v>100155</v>
      </c>
      <c r="B1522" t="s">
        <v>2</v>
      </c>
      <c r="C1522">
        <v>12</v>
      </c>
      <c r="D1522" s="1">
        <v>44501</v>
      </c>
      <c r="E1522" s="1">
        <v>44865</v>
      </c>
      <c r="F1522" s="3">
        <v>50</v>
      </c>
      <c r="G1522" s="3">
        <v>21</v>
      </c>
      <c r="H1522" s="1">
        <v>44105</v>
      </c>
      <c r="I1522" s="1">
        <v>44378</v>
      </c>
      <c r="J1522">
        <v>9</v>
      </c>
      <c r="K1522">
        <v>0</v>
      </c>
      <c r="L1522" s="1">
        <v>44348</v>
      </c>
      <c r="M1522" s="3">
        <f>IF(Sales[[#This Row],[Sales Amount]] = 0, 0,N1522 / F1522)</f>
        <v>30</v>
      </c>
      <c r="N1522" s="3">
        <v>1500</v>
      </c>
      <c r="O1522" s="3" t="str" cm="1">
        <f t="array" ref="O1522" xml:space="preserve"> _xlfn.SWITCH(Sales[[#This Row],[Subscription Type]],"Basic", "10",,"Premium","10","Business","25","Enterprise","27")</f>
        <v>27</v>
      </c>
      <c r="P1522" s="3">
        <f xml:space="preserve"> IF(Sales[[#This Row],[Number of Users]]-Sales[[#This Row],[Licenses Bought]] &gt; 0,Sales[[#This Row],[Number of Users]]-Sales[[#This Row],[Licenses Bought]],0)</f>
        <v>0</v>
      </c>
      <c r="Q1522" s="3">
        <f>IF(Sales[[#This Row],[Sales Month]]=MAX(Sales[Sales Month]),Sales[[#This Row],[Upsell $ Per Non-Paying User]]*Sales[[#This Row],[Non-Paying Users]],0)</f>
        <v>0</v>
      </c>
      <c r="R1522" s="3" t="str" cm="1">
        <f t="array" ref="R1522" xml:space="preserve"> _xlfn.IFS(Sales[[#This Row],[Current Upsell $]]=0," ",Sales[[#This Row],[Current Upsell $]]&gt;=400,"high",Sales[[#This Row],[Current Upsell $]]&gt;=100,"medium",Sales[[#This Row],[Current Upsell $]]&lt;100,"low")</f>
        <v xml:space="preserve"> </v>
      </c>
      <c r="S1522" s="3" t="str">
        <f xml:space="preserve"> IF(Sales[[#This Row],[Current Upsell $]]&gt;0,_xlfn.CONCAT(Sales[[#This Row],[Subscription Type]],"  ",Sales[[#This Row],[Upsell Priority]],"  ",TEXT(Sales[[#This Row],[Current Upsell $]],"$#"))," ")</f>
        <v xml:space="preserve"> </v>
      </c>
      <c r="T1522" s="3"/>
      <c r="U1522" s="1"/>
    </row>
    <row r="1523" spans="1:21" x14ac:dyDescent="0.3">
      <c r="A1523">
        <v>100156</v>
      </c>
      <c r="B1523" t="s">
        <v>3</v>
      </c>
      <c r="F1523" s="3">
        <v>0</v>
      </c>
      <c r="G1523" s="3">
        <v>4</v>
      </c>
      <c r="H1523" s="1">
        <v>44105</v>
      </c>
      <c r="I1523" s="1">
        <v>44317</v>
      </c>
      <c r="J1523">
        <v>7</v>
      </c>
      <c r="K1523">
        <v>1</v>
      </c>
      <c r="L1523" s="1">
        <v>44105</v>
      </c>
      <c r="M1523" s="3">
        <f>IF(Sales[[#This Row],[Sales Amount]] = 0, 0,N1523 / F1523)</f>
        <v>0</v>
      </c>
      <c r="N1523" s="3">
        <v>0</v>
      </c>
      <c r="O1523" s="3" t="str" cm="1">
        <f t="array" ref="O1523" xml:space="preserve"> _xlfn.SWITCH(Sales[[#This Row],[Subscription Type]],"Basic", "10",,"Premium","10","Business","25","Enterprise","27")</f>
        <v>10</v>
      </c>
      <c r="P1523" s="3">
        <f xml:space="preserve"> IF(Sales[[#This Row],[Number of Users]]-Sales[[#This Row],[Licenses Bought]] &gt; 0,Sales[[#This Row],[Number of Users]]-Sales[[#This Row],[Licenses Bought]],0)</f>
        <v>4</v>
      </c>
      <c r="Q1523" s="3">
        <f>IF(Sales[[#This Row],[Sales Month]]=MAX(Sales[Sales Month]),Sales[[#This Row],[Upsell $ Per Non-Paying User]]*Sales[[#This Row],[Non-Paying Users]],0)</f>
        <v>0</v>
      </c>
      <c r="R1523" s="3" t="str" cm="1">
        <f t="array" ref="R1523" xml:space="preserve"> _xlfn.IFS(Sales[[#This Row],[Current Upsell $]]=0," ",Sales[[#This Row],[Current Upsell $]]&gt;=400,"high",Sales[[#This Row],[Current Upsell $]]&gt;=100,"medium",Sales[[#This Row],[Current Upsell $]]&lt;100,"low")</f>
        <v xml:space="preserve"> </v>
      </c>
      <c r="S1523" s="3" t="str">
        <f xml:space="preserve"> IF(Sales[[#This Row],[Current Upsell $]]&gt;0,_xlfn.CONCAT(Sales[[#This Row],[Subscription Type]],"  ",Sales[[#This Row],[Upsell Priority]],"  ",TEXT(Sales[[#This Row],[Current Upsell $]],"$#"))," ")</f>
        <v xml:space="preserve"> </v>
      </c>
      <c r="T1523" s="3"/>
      <c r="U1523" s="1"/>
    </row>
    <row r="1524" spans="1:21" x14ac:dyDescent="0.3">
      <c r="A1524">
        <v>100156</v>
      </c>
      <c r="B1524" t="s">
        <v>3</v>
      </c>
      <c r="F1524" s="3">
        <v>0</v>
      </c>
      <c r="G1524" s="3">
        <v>4</v>
      </c>
      <c r="H1524" s="1">
        <v>44105</v>
      </c>
      <c r="I1524" s="1">
        <v>44317</v>
      </c>
      <c r="J1524">
        <v>7</v>
      </c>
      <c r="K1524">
        <v>1</v>
      </c>
      <c r="L1524" s="1">
        <v>44136</v>
      </c>
      <c r="M1524" s="3">
        <f>IF(Sales[[#This Row],[Sales Amount]] = 0, 0,N1524 / F1524)</f>
        <v>0</v>
      </c>
      <c r="N1524" s="3">
        <v>0</v>
      </c>
      <c r="O1524" s="3" t="str" cm="1">
        <f t="array" ref="O1524" xml:space="preserve"> _xlfn.SWITCH(Sales[[#This Row],[Subscription Type]],"Basic", "10",,"Premium","10","Business","25","Enterprise","27")</f>
        <v>10</v>
      </c>
      <c r="P1524" s="3">
        <f xml:space="preserve"> IF(Sales[[#This Row],[Number of Users]]-Sales[[#This Row],[Licenses Bought]] &gt; 0,Sales[[#This Row],[Number of Users]]-Sales[[#This Row],[Licenses Bought]],0)</f>
        <v>4</v>
      </c>
      <c r="Q1524" s="3">
        <f>IF(Sales[[#This Row],[Sales Month]]=MAX(Sales[Sales Month]),Sales[[#This Row],[Upsell $ Per Non-Paying User]]*Sales[[#This Row],[Non-Paying Users]],0)</f>
        <v>0</v>
      </c>
      <c r="R1524" s="3" t="str" cm="1">
        <f t="array" ref="R1524" xml:space="preserve"> _xlfn.IFS(Sales[[#This Row],[Current Upsell $]]=0," ",Sales[[#This Row],[Current Upsell $]]&gt;=400,"high",Sales[[#This Row],[Current Upsell $]]&gt;=100,"medium",Sales[[#This Row],[Current Upsell $]]&lt;100,"low")</f>
        <v xml:space="preserve"> </v>
      </c>
      <c r="S1524" s="3" t="str">
        <f xml:space="preserve"> IF(Sales[[#This Row],[Current Upsell $]]&gt;0,_xlfn.CONCAT(Sales[[#This Row],[Subscription Type]],"  ",Sales[[#This Row],[Upsell Priority]],"  ",TEXT(Sales[[#This Row],[Current Upsell $]],"$#"))," ")</f>
        <v xml:space="preserve"> </v>
      </c>
      <c r="T1524" s="3"/>
      <c r="U1524" s="1"/>
    </row>
    <row r="1525" spans="1:21" x14ac:dyDescent="0.3">
      <c r="A1525">
        <v>100156</v>
      </c>
      <c r="B1525" t="s">
        <v>3</v>
      </c>
      <c r="F1525" s="3">
        <v>0</v>
      </c>
      <c r="G1525" s="3">
        <v>5</v>
      </c>
      <c r="H1525" s="1">
        <v>44105</v>
      </c>
      <c r="I1525" s="1">
        <v>44317</v>
      </c>
      <c r="J1525">
        <v>7</v>
      </c>
      <c r="K1525">
        <v>1</v>
      </c>
      <c r="L1525" s="1">
        <v>44166</v>
      </c>
      <c r="M1525" s="3">
        <f>IF(Sales[[#This Row],[Sales Amount]] = 0, 0,N1525 / F1525)</f>
        <v>0</v>
      </c>
      <c r="N1525" s="3">
        <v>0</v>
      </c>
      <c r="O1525" s="3" t="str" cm="1">
        <f t="array" ref="O1525" xml:space="preserve"> _xlfn.SWITCH(Sales[[#This Row],[Subscription Type]],"Basic", "10",,"Premium","10","Business","25","Enterprise","27")</f>
        <v>10</v>
      </c>
      <c r="P1525" s="3">
        <f xml:space="preserve"> IF(Sales[[#This Row],[Number of Users]]-Sales[[#This Row],[Licenses Bought]] &gt; 0,Sales[[#This Row],[Number of Users]]-Sales[[#This Row],[Licenses Bought]],0)</f>
        <v>5</v>
      </c>
      <c r="Q1525" s="3">
        <f>IF(Sales[[#This Row],[Sales Month]]=MAX(Sales[Sales Month]),Sales[[#This Row],[Upsell $ Per Non-Paying User]]*Sales[[#This Row],[Non-Paying Users]],0)</f>
        <v>0</v>
      </c>
      <c r="R1525" s="3" t="str" cm="1">
        <f t="array" ref="R1525" xml:space="preserve"> _xlfn.IFS(Sales[[#This Row],[Current Upsell $]]=0," ",Sales[[#This Row],[Current Upsell $]]&gt;=400,"high",Sales[[#This Row],[Current Upsell $]]&gt;=100,"medium",Sales[[#This Row],[Current Upsell $]]&lt;100,"low")</f>
        <v xml:space="preserve"> </v>
      </c>
      <c r="S1525" s="3" t="str">
        <f xml:space="preserve"> IF(Sales[[#This Row],[Current Upsell $]]&gt;0,_xlfn.CONCAT(Sales[[#This Row],[Subscription Type]],"  ",Sales[[#This Row],[Upsell Priority]],"  ",TEXT(Sales[[#This Row],[Current Upsell $]],"$#"))," ")</f>
        <v xml:space="preserve"> </v>
      </c>
      <c r="T1525" s="3"/>
      <c r="U1525" s="1"/>
    </row>
    <row r="1526" spans="1:21" x14ac:dyDescent="0.3">
      <c r="A1526">
        <v>100156</v>
      </c>
      <c r="B1526" t="s">
        <v>3</v>
      </c>
      <c r="F1526" s="3">
        <v>0</v>
      </c>
      <c r="G1526" s="3">
        <v>5</v>
      </c>
      <c r="H1526" s="1">
        <v>44105</v>
      </c>
      <c r="I1526" s="1">
        <v>44317</v>
      </c>
      <c r="J1526">
        <v>7</v>
      </c>
      <c r="K1526">
        <v>1</v>
      </c>
      <c r="L1526" s="1">
        <v>44197</v>
      </c>
      <c r="M1526" s="3">
        <f>IF(Sales[[#This Row],[Sales Amount]] = 0, 0,N1526 / F1526)</f>
        <v>0</v>
      </c>
      <c r="N1526" s="3">
        <v>0</v>
      </c>
      <c r="O1526" s="3" t="str" cm="1">
        <f t="array" ref="O1526" xml:space="preserve"> _xlfn.SWITCH(Sales[[#This Row],[Subscription Type]],"Basic", "10",,"Premium","10","Business","25","Enterprise","27")</f>
        <v>10</v>
      </c>
      <c r="P1526" s="3">
        <f xml:space="preserve"> IF(Sales[[#This Row],[Number of Users]]-Sales[[#This Row],[Licenses Bought]] &gt; 0,Sales[[#This Row],[Number of Users]]-Sales[[#This Row],[Licenses Bought]],0)</f>
        <v>5</v>
      </c>
      <c r="Q1526" s="3">
        <f>IF(Sales[[#This Row],[Sales Month]]=MAX(Sales[Sales Month]),Sales[[#This Row],[Upsell $ Per Non-Paying User]]*Sales[[#This Row],[Non-Paying Users]],0)</f>
        <v>0</v>
      </c>
      <c r="R1526" s="3" t="str" cm="1">
        <f t="array" ref="R1526" xml:space="preserve"> _xlfn.IFS(Sales[[#This Row],[Current Upsell $]]=0," ",Sales[[#This Row],[Current Upsell $]]&gt;=400,"high",Sales[[#This Row],[Current Upsell $]]&gt;=100,"medium",Sales[[#This Row],[Current Upsell $]]&lt;100,"low")</f>
        <v xml:space="preserve"> </v>
      </c>
      <c r="S1526" s="3" t="str">
        <f xml:space="preserve"> IF(Sales[[#This Row],[Current Upsell $]]&gt;0,_xlfn.CONCAT(Sales[[#This Row],[Subscription Type]],"  ",Sales[[#This Row],[Upsell Priority]],"  ",TEXT(Sales[[#This Row],[Current Upsell $]],"$#"))," ")</f>
        <v xml:space="preserve"> </v>
      </c>
      <c r="T1526" s="3"/>
      <c r="U1526" s="1"/>
    </row>
    <row r="1527" spans="1:21" x14ac:dyDescent="0.3">
      <c r="A1527">
        <v>100156</v>
      </c>
      <c r="B1527" t="s">
        <v>3</v>
      </c>
      <c r="F1527" s="3">
        <v>0</v>
      </c>
      <c r="G1527" s="3">
        <v>4</v>
      </c>
      <c r="H1527" s="1">
        <v>44105</v>
      </c>
      <c r="I1527" s="1">
        <v>44317</v>
      </c>
      <c r="J1527">
        <v>7</v>
      </c>
      <c r="K1527">
        <v>1</v>
      </c>
      <c r="L1527" s="1">
        <v>44228</v>
      </c>
      <c r="M1527" s="3">
        <f>IF(Sales[[#This Row],[Sales Amount]] = 0, 0,N1527 / F1527)</f>
        <v>0</v>
      </c>
      <c r="N1527" s="3">
        <v>0</v>
      </c>
      <c r="O1527" s="3" t="str" cm="1">
        <f t="array" ref="O1527" xml:space="preserve"> _xlfn.SWITCH(Sales[[#This Row],[Subscription Type]],"Basic", "10",,"Premium","10","Business","25","Enterprise","27")</f>
        <v>10</v>
      </c>
      <c r="P1527" s="3">
        <f xml:space="preserve"> IF(Sales[[#This Row],[Number of Users]]-Sales[[#This Row],[Licenses Bought]] &gt; 0,Sales[[#This Row],[Number of Users]]-Sales[[#This Row],[Licenses Bought]],0)</f>
        <v>4</v>
      </c>
      <c r="Q1527" s="3">
        <f>IF(Sales[[#This Row],[Sales Month]]=MAX(Sales[Sales Month]),Sales[[#This Row],[Upsell $ Per Non-Paying User]]*Sales[[#This Row],[Non-Paying Users]],0)</f>
        <v>0</v>
      </c>
      <c r="R1527" s="3" t="str" cm="1">
        <f t="array" ref="R1527" xml:space="preserve"> _xlfn.IFS(Sales[[#This Row],[Current Upsell $]]=0," ",Sales[[#This Row],[Current Upsell $]]&gt;=400,"high",Sales[[#This Row],[Current Upsell $]]&gt;=100,"medium",Sales[[#This Row],[Current Upsell $]]&lt;100,"low")</f>
        <v xml:space="preserve"> </v>
      </c>
      <c r="S1527" s="3" t="str">
        <f xml:space="preserve"> IF(Sales[[#This Row],[Current Upsell $]]&gt;0,_xlfn.CONCAT(Sales[[#This Row],[Subscription Type]],"  ",Sales[[#This Row],[Upsell Priority]],"  ",TEXT(Sales[[#This Row],[Current Upsell $]],"$#"))," ")</f>
        <v xml:space="preserve"> </v>
      </c>
      <c r="T1527" s="3"/>
      <c r="U1527" s="1"/>
    </row>
    <row r="1528" spans="1:21" x14ac:dyDescent="0.3">
      <c r="A1528">
        <v>100156</v>
      </c>
      <c r="B1528" t="s">
        <v>3</v>
      </c>
      <c r="F1528" s="3">
        <v>0</v>
      </c>
      <c r="G1528" s="3">
        <v>4</v>
      </c>
      <c r="H1528" s="1">
        <v>44105</v>
      </c>
      <c r="I1528" s="1">
        <v>44317</v>
      </c>
      <c r="J1528">
        <v>7</v>
      </c>
      <c r="K1528">
        <v>1</v>
      </c>
      <c r="L1528" s="1">
        <v>44256</v>
      </c>
      <c r="M1528" s="3">
        <f>IF(Sales[[#This Row],[Sales Amount]] = 0, 0,N1528 / F1528)</f>
        <v>0</v>
      </c>
      <c r="N1528" s="3">
        <v>0</v>
      </c>
      <c r="O1528" s="3" t="str" cm="1">
        <f t="array" ref="O1528" xml:space="preserve"> _xlfn.SWITCH(Sales[[#This Row],[Subscription Type]],"Basic", "10",,"Premium","10","Business","25","Enterprise","27")</f>
        <v>10</v>
      </c>
      <c r="P1528" s="3">
        <f xml:space="preserve"> IF(Sales[[#This Row],[Number of Users]]-Sales[[#This Row],[Licenses Bought]] &gt; 0,Sales[[#This Row],[Number of Users]]-Sales[[#This Row],[Licenses Bought]],0)</f>
        <v>4</v>
      </c>
      <c r="Q1528" s="3">
        <f>IF(Sales[[#This Row],[Sales Month]]=MAX(Sales[Sales Month]),Sales[[#This Row],[Upsell $ Per Non-Paying User]]*Sales[[#This Row],[Non-Paying Users]],0)</f>
        <v>0</v>
      </c>
      <c r="R1528" s="3" t="str" cm="1">
        <f t="array" ref="R1528" xml:space="preserve"> _xlfn.IFS(Sales[[#This Row],[Current Upsell $]]=0," ",Sales[[#This Row],[Current Upsell $]]&gt;=400,"high",Sales[[#This Row],[Current Upsell $]]&gt;=100,"medium",Sales[[#This Row],[Current Upsell $]]&lt;100,"low")</f>
        <v xml:space="preserve"> </v>
      </c>
      <c r="S1528" s="3" t="str">
        <f xml:space="preserve"> IF(Sales[[#This Row],[Current Upsell $]]&gt;0,_xlfn.CONCAT(Sales[[#This Row],[Subscription Type]],"  ",Sales[[#This Row],[Upsell Priority]],"  ",TEXT(Sales[[#This Row],[Current Upsell $]],"$#"))," ")</f>
        <v xml:space="preserve"> </v>
      </c>
      <c r="T1528" s="3"/>
      <c r="U1528" s="1"/>
    </row>
    <row r="1529" spans="1:21" x14ac:dyDescent="0.3">
      <c r="A1529">
        <v>100156</v>
      </c>
      <c r="B1529" t="s">
        <v>3</v>
      </c>
      <c r="F1529" s="3">
        <v>0</v>
      </c>
      <c r="G1529" s="3">
        <v>4</v>
      </c>
      <c r="H1529" s="1">
        <v>44105</v>
      </c>
      <c r="I1529" s="1">
        <v>44317</v>
      </c>
      <c r="J1529">
        <v>7</v>
      </c>
      <c r="K1529">
        <v>1</v>
      </c>
      <c r="L1529" s="1">
        <v>44287</v>
      </c>
      <c r="M1529" s="3">
        <f>IF(Sales[[#This Row],[Sales Amount]] = 0, 0,N1529 / F1529)</f>
        <v>0</v>
      </c>
      <c r="N1529" s="3">
        <v>0</v>
      </c>
      <c r="O1529" s="3" t="str" cm="1">
        <f t="array" ref="O1529" xml:space="preserve"> _xlfn.SWITCH(Sales[[#This Row],[Subscription Type]],"Basic", "10",,"Premium","10","Business","25","Enterprise","27")</f>
        <v>10</v>
      </c>
      <c r="P1529" s="3">
        <f xml:space="preserve"> IF(Sales[[#This Row],[Number of Users]]-Sales[[#This Row],[Licenses Bought]] &gt; 0,Sales[[#This Row],[Number of Users]]-Sales[[#This Row],[Licenses Bought]],0)</f>
        <v>4</v>
      </c>
      <c r="Q1529" s="3">
        <f>IF(Sales[[#This Row],[Sales Month]]=MAX(Sales[Sales Month]),Sales[[#This Row],[Upsell $ Per Non-Paying User]]*Sales[[#This Row],[Non-Paying Users]],0)</f>
        <v>0</v>
      </c>
      <c r="R1529" s="3" t="str" cm="1">
        <f t="array" ref="R1529" xml:space="preserve"> _xlfn.IFS(Sales[[#This Row],[Current Upsell $]]=0," ",Sales[[#This Row],[Current Upsell $]]&gt;=400,"high",Sales[[#This Row],[Current Upsell $]]&gt;=100,"medium",Sales[[#This Row],[Current Upsell $]]&lt;100,"low")</f>
        <v xml:space="preserve"> </v>
      </c>
      <c r="S1529" s="3" t="str">
        <f xml:space="preserve"> IF(Sales[[#This Row],[Current Upsell $]]&gt;0,_xlfn.CONCAT(Sales[[#This Row],[Subscription Type]],"  ",Sales[[#This Row],[Upsell Priority]],"  ",TEXT(Sales[[#This Row],[Current Upsell $]],"$#"))," ")</f>
        <v xml:space="preserve"> </v>
      </c>
      <c r="T1529" s="3"/>
      <c r="U1529" s="1"/>
    </row>
    <row r="1530" spans="1:21" x14ac:dyDescent="0.3">
      <c r="A1530">
        <v>100156</v>
      </c>
      <c r="B1530" t="s">
        <v>3</v>
      </c>
      <c r="F1530" s="3">
        <v>0</v>
      </c>
      <c r="G1530" s="3">
        <v>4</v>
      </c>
      <c r="H1530" s="1">
        <v>44105</v>
      </c>
      <c r="I1530" s="1">
        <v>44317</v>
      </c>
      <c r="J1530">
        <v>7</v>
      </c>
      <c r="K1530">
        <v>1</v>
      </c>
      <c r="L1530" s="1">
        <v>44317</v>
      </c>
      <c r="M1530" s="3">
        <f>IF(Sales[[#This Row],[Sales Amount]] = 0, 0,N1530 / F1530)</f>
        <v>0</v>
      </c>
      <c r="N1530" s="3">
        <v>0</v>
      </c>
      <c r="O1530" s="3" t="str" cm="1">
        <f t="array" ref="O1530" xml:space="preserve"> _xlfn.SWITCH(Sales[[#This Row],[Subscription Type]],"Basic", "10",,"Premium","10","Business","25","Enterprise","27")</f>
        <v>10</v>
      </c>
      <c r="P1530" s="3">
        <f xml:space="preserve"> IF(Sales[[#This Row],[Number of Users]]-Sales[[#This Row],[Licenses Bought]] &gt; 0,Sales[[#This Row],[Number of Users]]-Sales[[#This Row],[Licenses Bought]],0)</f>
        <v>4</v>
      </c>
      <c r="Q1530" s="3">
        <f>IF(Sales[[#This Row],[Sales Month]]=MAX(Sales[Sales Month]),Sales[[#This Row],[Upsell $ Per Non-Paying User]]*Sales[[#This Row],[Non-Paying Users]],0)</f>
        <v>0</v>
      </c>
      <c r="R1530" s="3" t="str" cm="1">
        <f t="array" ref="R1530" xml:space="preserve"> _xlfn.IFS(Sales[[#This Row],[Current Upsell $]]=0," ",Sales[[#This Row],[Current Upsell $]]&gt;=400,"high",Sales[[#This Row],[Current Upsell $]]&gt;=100,"medium",Sales[[#This Row],[Current Upsell $]]&lt;100,"low")</f>
        <v xml:space="preserve"> </v>
      </c>
      <c r="S1530" s="3" t="str">
        <f xml:space="preserve"> IF(Sales[[#This Row],[Current Upsell $]]&gt;0,_xlfn.CONCAT(Sales[[#This Row],[Subscription Type]],"  ",Sales[[#This Row],[Upsell Priority]],"  ",TEXT(Sales[[#This Row],[Current Upsell $]],"$#"))," ")</f>
        <v xml:space="preserve"> </v>
      </c>
      <c r="T1530" s="3"/>
      <c r="U1530" s="1"/>
    </row>
    <row r="1531" spans="1:21" x14ac:dyDescent="0.3">
      <c r="A1531">
        <v>100157</v>
      </c>
      <c r="B1531" t="s">
        <v>3</v>
      </c>
      <c r="F1531" s="3">
        <v>0</v>
      </c>
      <c r="G1531" s="3">
        <v>1</v>
      </c>
      <c r="H1531" s="1">
        <v>44105</v>
      </c>
      <c r="I1531" s="1">
        <v>44378</v>
      </c>
      <c r="J1531">
        <v>9</v>
      </c>
      <c r="K1531">
        <v>0</v>
      </c>
      <c r="L1531" s="1">
        <v>44105</v>
      </c>
      <c r="M1531" s="3">
        <f>IF(Sales[[#This Row],[Sales Amount]] = 0, 0,N1531 / F1531)</f>
        <v>0</v>
      </c>
      <c r="N1531" s="3">
        <v>0</v>
      </c>
      <c r="O1531" s="3" t="str" cm="1">
        <f t="array" ref="O1531" xml:space="preserve"> _xlfn.SWITCH(Sales[[#This Row],[Subscription Type]],"Basic", "10",,"Premium","10","Business","25","Enterprise","27")</f>
        <v>10</v>
      </c>
      <c r="P1531" s="3">
        <f xml:space="preserve"> IF(Sales[[#This Row],[Number of Users]]-Sales[[#This Row],[Licenses Bought]] &gt; 0,Sales[[#This Row],[Number of Users]]-Sales[[#This Row],[Licenses Bought]],0)</f>
        <v>1</v>
      </c>
      <c r="Q1531" s="3">
        <f>IF(Sales[[#This Row],[Sales Month]]=MAX(Sales[Sales Month]),Sales[[#This Row],[Upsell $ Per Non-Paying User]]*Sales[[#This Row],[Non-Paying Users]],0)</f>
        <v>0</v>
      </c>
      <c r="R1531" s="3" t="str" cm="1">
        <f t="array" ref="R1531" xml:space="preserve"> _xlfn.IFS(Sales[[#This Row],[Current Upsell $]]=0," ",Sales[[#This Row],[Current Upsell $]]&gt;=400,"high",Sales[[#This Row],[Current Upsell $]]&gt;=100,"medium",Sales[[#This Row],[Current Upsell $]]&lt;100,"low")</f>
        <v xml:space="preserve"> </v>
      </c>
      <c r="S1531" s="3" t="str">
        <f xml:space="preserve"> IF(Sales[[#This Row],[Current Upsell $]]&gt;0,_xlfn.CONCAT(Sales[[#This Row],[Subscription Type]],"  ",Sales[[#This Row],[Upsell Priority]],"  ",TEXT(Sales[[#This Row],[Current Upsell $]],"$#"))," ")</f>
        <v xml:space="preserve"> </v>
      </c>
      <c r="T1531" s="3"/>
      <c r="U1531" s="1"/>
    </row>
    <row r="1532" spans="1:21" x14ac:dyDescent="0.3">
      <c r="A1532">
        <v>100157</v>
      </c>
      <c r="B1532" t="s">
        <v>3</v>
      </c>
      <c r="F1532" s="3">
        <v>0</v>
      </c>
      <c r="G1532" s="3">
        <v>2</v>
      </c>
      <c r="H1532" s="1">
        <v>44105</v>
      </c>
      <c r="I1532" s="1">
        <v>44378</v>
      </c>
      <c r="J1532">
        <v>9</v>
      </c>
      <c r="K1532">
        <v>0</v>
      </c>
      <c r="L1532" s="1">
        <v>44136</v>
      </c>
      <c r="M1532" s="3">
        <f>IF(Sales[[#This Row],[Sales Amount]] = 0, 0,N1532 / F1532)</f>
        <v>0</v>
      </c>
      <c r="N1532" s="3">
        <v>0</v>
      </c>
      <c r="O1532" s="3" t="str" cm="1">
        <f t="array" ref="O1532" xml:space="preserve"> _xlfn.SWITCH(Sales[[#This Row],[Subscription Type]],"Basic", "10",,"Premium","10","Business","25","Enterprise","27")</f>
        <v>10</v>
      </c>
      <c r="P1532" s="3">
        <f xml:space="preserve"> IF(Sales[[#This Row],[Number of Users]]-Sales[[#This Row],[Licenses Bought]] &gt; 0,Sales[[#This Row],[Number of Users]]-Sales[[#This Row],[Licenses Bought]],0)</f>
        <v>2</v>
      </c>
      <c r="Q1532" s="3">
        <f>IF(Sales[[#This Row],[Sales Month]]=MAX(Sales[Sales Month]),Sales[[#This Row],[Upsell $ Per Non-Paying User]]*Sales[[#This Row],[Non-Paying Users]],0)</f>
        <v>0</v>
      </c>
      <c r="R1532" s="3" t="str" cm="1">
        <f t="array" ref="R1532" xml:space="preserve"> _xlfn.IFS(Sales[[#This Row],[Current Upsell $]]=0," ",Sales[[#This Row],[Current Upsell $]]&gt;=400,"high",Sales[[#This Row],[Current Upsell $]]&gt;=100,"medium",Sales[[#This Row],[Current Upsell $]]&lt;100,"low")</f>
        <v xml:space="preserve"> </v>
      </c>
      <c r="S1532" s="3" t="str">
        <f xml:space="preserve"> IF(Sales[[#This Row],[Current Upsell $]]&gt;0,_xlfn.CONCAT(Sales[[#This Row],[Subscription Type]],"  ",Sales[[#This Row],[Upsell Priority]],"  ",TEXT(Sales[[#This Row],[Current Upsell $]],"$#"))," ")</f>
        <v xml:space="preserve"> </v>
      </c>
      <c r="T1532" s="3"/>
      <c r="U1532" s="1"/>
    </row>
    <row r="1533" spans="1:21" x14ac:dyDescent="0.3">
      <c r="A1533">
        <v>100157</v>
      </c>
      <c r="B1533" t="s">
        <v>3</v>
      </c>
      <c r="F1533" s="3">
        <v>0</v>
      </c>
      <c r="G1533" s="3">
        <v>2</v>
      </c>
      <c r="H1533" s="1">
        <v>44105</v>
      </c>
      <c r="I1533" s="1">
        <v>44378</v>
      </c>
      <c r="J1533">
        <v>9</v>
      </c>
      <c r="K1533">
        <v>0</v>
      </c>
      <c r="L1533" s="1">
        <v>44166</v>
      </c>
      <c r="M1533" s="3">
        <f>IF(Sales[[#This Row],[Sales Amount]] = 0, 0,N1533 / F1533)</f>
        <v>0</v>
      </c>
      <c r="N1533" s="3">
        <v>0</v>
      </c>
      <c r="O1533" s="3" t="str" cm="1">
        <f t="array" ref="O1533" xml:space="preserve"> _xlfn.SWITCH(Sales[[#This Row],[Subscription Type]],"Basic", "10",,"Premium","10","Business","25","Enterprise","27")</f>
        <v>10</v>
      </c>
      <c r="P1533" s="3">
        <f xml:space="preserve"> IF(Sales[[#This Row],[Number of Users]]-Sales[[#This Row],[Licenses Bought]] &gt; 0,Sales[[#This Row],[Number of Users]]-Sales[[#This Row],[Licenses Bought]],0)</f>
        <v>2</v>
      </c>
      <c r="Q1533" s="3">
        <f>IF(Sales[[#This Row],[Sales Month]]=MAX(Sales[Sales Month]),Sales[[#This Row],[Upsell $ Per Non-Paying User]]*Sales[[#This Row],[Non-Paying Users]],0)</f>
        <v>0</v>
      </c>
      <c r="R1533" s="3" t="str" cm="1">
        <f t="array" ref="R1533" xml:space="preserve"> _xlfn.IFS(Sales[[#This Row],[Current Upsell $]]=0," ",Sales[[#This Row],[Current Upsell $]]&gt;=400,"high",Sales[[#This Row],[Current Upsell $]]&gt;=100,"medium",Sales[[#This Row],[Current Upsell $]]&lt;100,"low")</f>
        <v xml:space="preserve"> </v>
      </c>
      <c r="S1533" s="3" t="str">
        <f xml:space="preserve"> IF(Sales[[#This Row],[Current Upsell $]]&gt;0,_xlfn.CONCAT(Sales[[#This Row],[Subscription Type]],"  ",Sales[[#This Row],[Upsell Priority]],"  ",TEXT(Sales[[#This Row],[Current Upsell $]],"$#"))," ")</f>
        <v xml:space="preserve"> </v>
      </c>
      <c r="T1533" s="3"/>
      <c r="U1533" s="1"/>
    </row>
    <row r="1534" spans="1:21" x14ac:dyDescent="0.3">
      <c r="A1534">
        <v>100157</v>
      </c>
      <c r="B1534" t="s">
        <v>3</v>
      </c>
      <c r="F1534" s="3">
        <v>0</v>
      </c>
      <c r="G1534" s="3">
        <v>2</v>
      </c>
      <c r="H1534" s="1">
        <v>44105</v>
      </c>
      <c r="I1534" s="1">
        <v>44378</v>
      </c>
      <c r="J1534">
        <v>9</v>
      </c>
      <c r="K1534">
        <v>0</v>
      </c>
      <c r="L1534" s="1">
        <v>44197</v>
      </c>
      <c r="M1534" s="3">
        <f>IF(Sales[[#This Row],[Sales Amount]] = 0, 0,N1534 / F1534)</f>
        <v>0</v>
      </c>
      <c r="N1534" s="3">
        <v>0</v>
      </c>
      <c r="O1534" s="3" t="str" cm="1">
        <f t="array" ref="O1534" xml:space="preserve"> _xlfn.SWITCH(Sales[[#This Row],[Subscription Type]],"Basic", "10",,"Premium","10","Business","25","Enterprise","27")</f>
        <v>10</v>
      </c>
      <c r="P1534" s="3">
        <f xml:space="preserve"> IF(Sales[[#This Row],[Number of Users]]-Sales[[#This Row],[Licenses Bought]] &gt; 0,Sales[[#This Row],[Number of Users]]-Sales[[#This Row],[Licenses Bought]],0)</f>
        <v>2</v>
      </c>
      <c r="Q1534" s="3">
        <f>IF(Sales[[#This Row],[Sales Month]]=MAX(Sales[Sales Month]),Sales[[#This Row],[Upsell $ Per Non-Paying User]]*Sales[[#This Row],[Non-Paying Users]],0)</f>
        <v>0</v>
      </c>
      <c r="R1534" s="3" t="str" cm="1">
        <f t="array" ref="R1534" xml:space="preserve"> _xlfn.IFS(Sales[[#This Row],[Current Upsell $]]=0," ",Sales[[#This Row],[Current Upsell $]]&gt;=400,"high",Sales[[#This Row],[Current Upsell $]]&gt;=100,"medium",Sales[[#This Row],[Current Upsell $]]&lt;100,"low")</f>
        <v xml:space="preserve"> </v>
      </c>
      <c r="S1534" s="3" t="str">
        <f xml:space="preserve"> IF(Sales[[#This Row],[Current Upsell $]]&gt;0,_xlfn.CONCAT(Sales[[#This Row],[Subscription Type]],"  ",Sales[[#This Row],[Upsell Priority]],"  ",TEXT(Sales[[#This Row],[Current Upsell $]],"$#"))," ")</f>
        <v xml:space="preserve"> </v>
      </c>
      <c r="T1534" s="3"/>
      <c r="U1534" s="1"/>
    </row>
    <row r="1535" spans="1:21" x14ac:dyDescent="0.3">
      <c r="A1535">
        <v>100157</v>
      </c>
      <c r="B1535" t="s">
        <v>3</v>
      </c>
      <c r="F1535" s="3">
        <v>0</v>
      </c>
      <c r="G1535" s="3">
        <v>2</v>
      </c>
      <c r="H1535" s="1">
        <v>44105</v>
      </c>
      <c r="I1535" s="1">
        <v>44378</v>
      </c>
      <c r="J1535">
        <v>9</v>
      </c>
      <c r="K1535">
        <v>0</v>
      </c>
      <c r="L1535" s="1">
        <v>44228</v>
      </c>
      <c r="M1535" s="3">
        <f>IF(Sales[[#This Row],[Sales Amount]] = 0, 0,N1535 / F1535)</f>
        <v>0</v>
      </c>
      <c r="N1535" s="3">
        <v>0</v>
      </c>
      <c r="O1535" s="3" t="str" cm="1">
        <f t="array" ref="O1535" xml:space="preserve"> _xlfn.SWITCH(Sales[[#This Row],[Subscription Type]],"Basic", "10",,"Premium","10","Business","25","Enterprise","27")</f>
        <v>10</v>
      </c>
      <c r="P1535" s="3">
        <f xml:space="preserve"> IF(Sales[[#This Row],[Number of Users]]-Sales[[#This Row],[Licenses Bought]] &gt; 0,Sales[[#This Row],[Number of Users]]-Sales[[#This Row],[Licenses Bought]],0)</f>
        <v>2</v>
      </c>
      <c r="Q1535" s="3">
        <f>IF(Sales[[#This Row],[Sales Month]]=MAX(Sales[Sales Month]),Sales[[#This Row],[Upsell $ Per Non-Paying User]]*Sales[[#This Row],[Non-Paying Users]],0)</f>
        <v>0</v>
      </c>
      <c r="R1535" s="3" t="str" cm="1">
        <f t="array" ref="R1535" xml:space="preserve"> _xlfn.IFS(Sales[[#This Row],[Current Upsell $]]=0," ",Sales[[#This Row],[Current Upsell $]]&gt;=400,"high",Sales[[#This Row],[Current Upsell $]]&gt;=100,"medium",Sales[[#This Row],[Current Upsell $]]&lt;100,"low")</f>
        <v xml:space="preserve"> </v>
      </c>
      <c r="S1535" s="3" t="str">
        <f xml:space="preserve"> IF(Sales[[#This Row],[Current Upsell $]]&gt;0,_xlfn.CONCAT(Sales[[#This Row],[Subscription Type]],"  ",Sales[[#This Row],[Upsell Priority]],"  ",TEXT(Sales[[#This Row],[Current Upsell $]],"$#"))," ")</f>
        <v xml:space="preserve"> </v>
      </c>
      <c r="T1535" s="3"/>
      <c r="U1535" s="1"/>
    </row>
    <row r="1536" spans="1:21" x14ac:dyDescent="0.3">
      <c r="A1536">
        <v>100157</v>
      </c>
      <c r="B1536" t="s">
        <v>3</v>
      </c>
      <c r="F1536" s="3">
        <v>0</v>
      </c>
      <c r="G1536" s="3">
        <v>2</v>
      </c>
      <c r="H1536" s="1">
        <v>44105</v>
      </c>
      <c r="I1536" s="1">
        <v>44378</v>
      </c>
      <c r="J1536">
        <v>9</v>
      </c>
      <c r="K1536">
        <v>0</v>
      </c>
      <c r="L1536" s="1">
        <v>44256</v>
      </c>
      <c r="M1536" s="3">
        <f>IF(Sales[[#This Row],[Sales Amount]] = 0, 0,N1536 / F1536)</f>
        <v>0</v>
      </c>
      <c r="N1536" s="3">
        <v>0</v>
      </c>
      <c r="O1536" s="3" t="str" cm="1">
        <f t="array" ref="O1536" xml:space="preserve"> _xlfn.SWITCH(Sales[[#This Row],[Subscription Type]],"Basic", "10",,"Premium","10","Business","25","Enterprise","27")</f>
        <v>10</v>
      </c>
      <c r="P1536" s="3">
        <f xml:space="preserve"> IF(Sales[[#This Row],[Number of Users]]-Sales[[#This Row],[Licenses Bought]] &gt; 0,Sales[[#This Row],[Number of Users]]-Sales[[#This Row],[Licenses Bought]],0)</f>
        <v>2</v>
      </c>
      <c r="Q1536" s="3">
        <f>IF(Sales[[#This Row],[Sales Month]]=MAX(Sales[Sales Month]),Sales[[#This Row],[Upsell $ Per Non-Paying User]]*Sales[[#This Row],[Non-Paying Users]],0)</f>
        <v>0</v>
      </c>
      <c r="R1536" s="3" t="str" cm="1">
        <f t="array" ref="R1536" xml:space="preserve"> _xlfn.IFS(Sales[[#This Row],[Current Upsell $]]=0," ",Sales[[#This Row],[Current Upsell $]]&gt;=400,"high",Sales[[#This Row],[Current Upsell $]]&gt;=100,"medium",Sales[[#This Row],[Current Upsell $]]&lt;100,"low")</f>
        <v xml:space="preserve"> </v>
      </c>
      <c r="S1536" s="3" t="str">
        <f xml:space="preserve"> IF(Sales[[#This Row],[Current Upsell $]]&gt;0,_xlfn.CONCAT(Sales[[#This Row],[Subscription Type]],"  ",Sales[[#This Row],[Upsell Priority]],"  ",TEXT(Sales[[#This Row],[Current Upsell $]],"$#"))," ")</f>
        <v xml:space="preserve"> </v>
      </c>
      <c r="T1536" s="3"/>
      <c r="U1536" s="1"/>
    </row>
    <row r="1537" spans="1:21" x14ac:dyDescent="0.3">
      <c r="A1537">
        <v>100157</v>
      </c>
      <c r="B1537" t="s">
        <v>3</v>
      </c>
      <c r="F1537" s="3">
        <v>0</v>
      </c>
      <c r="G1537" s="3">
        <v>2</v>
      </c>
      <c r="H1537" s="1">
        <v>44105</v>
      </c>
      <c r="I1537" s="1">
        <v>44378</v>
      </c>
      <c r="J1537">
        <v>9</v>
      </c>
      <c r="K1537">
        <v>0</v>
      </c>
      <c r="L1537" s="1">
        <v>44287</v>
      </c>
      <c r="M1537" s="3">
        <f>IF(Sales[[#This Row],[Sales Amount]] = 0, 0,N1537 / F1537)</f>
        <v>0</v>
      </c>
      <c r="N1537" s="3">
        <v>0</v>
      </c>
      <c r="O1537" s="3" t="str" cm="1">
        <f t="array" ref="O1537" xml:space="preserve"> _xlfn.SWITCH(Sales[[#This Row],[Subscription Type]],"Basic", "10",,"Premium","10","Business","25","Enterprise","27")</f>
        <v>10</v>
      </c>
      <c r="P1537" s="3">
        <f xml:space="preserve"> IF(Sales[[#This Row],[Number of Users]]-Sales[[#This Row],[Licenses Bought]] &gt; 0,Sales[[#This Row],[Number of Users]]-Sales[[#This Row],[Licenses Bought]],0)</f>
        <v>2</v>
      </c>
      <c r="Q1537" s="3">
        <f>IF(Sales[[#This Row],[Sales Month]]=MAX(Sales[Sales Month]),Sales[[#This Row],[Upsell $ Per Non-Paying User]]*Sales[[#This Row],[Non-Paying Users]],0)</f>
        <v>0</v>
      </c>
      <c r="R1537" s="3" t="str" cm="1">
        <f t="array" ref="R1537" xml:space="preserve"> _xlfn.IFS(Sales[[#This Row],[Current Upsell $]]=0," ",Sales[[#This Row],[Current Upsell $]]&gt;=400,"high",Sales[[#This Row],[Current Upsell $]]&gt;=100,"medium",Sales[[#This Row],[Current Upsell $]]&lt;100,"low")</f>
        <v xml:space="preserve"> </v>
      </c>
      <c r="S1537" s="3" t="str">
        <f xml:space="preserve"> IF(Sales[[#This Row],[Current Upsell $]]&gt;0,_xlfn.CONCAT(Sales[[#This Row],[Subscription Type]],"  ",Sales[[#This Row],[Upsell Priority]],"  ",TEXT(Sales[[#This Row],[Current Upsell $]],"$#"))," ")</f>
        <v xml:space="preserve"> </v>
      </c>
      <c r="T1537" s="3"/>
      <c r="U1537" s="1"/>
    </row>
    <row r="1538" spans="1:21" x14ac:dyDescent="0.3">
      <c r="A1538">
        <v>100157</v>
      </c>
      <c r="B1538" t="s">
        <v>3</v>
      </c>
      <c r="F1538" s="3">
        <v>0</v>
      </c>
      <c r="G1538" s="3">
        <v>1</v>
      </c>
      <c r="H1538" s="1">
        <v>44105</v>
      </c>
      <c r="I1538" s="1">
        <v>44378</v>
      </c>
      <c r="J1538">
        <v>9</v>
      </c>
      <c r="K1538">
        <v>0</v>
      </c>
      <c r="L1538" s="1">
        <v>44317</v>
      </c>
      <c r="M1538" s="3">
        <f>IF(Sales[[#This Row],[Sales Amount]] = 0, 0,N1538 / F1538)</f>
        <v>0</v>
      </c>
      <c r="N1538" s="3">
        <v>0</v>
      </c>
      <c r="O1538" s="3" t="str" cm="1">
        <f t="array" ref="O1538" xml:space="preserve"> _xlfn.SWITCH(Sales[[#This Row],[Subscription Type]],"Basic", "10",,"Premium","10","Business","25","Enterprise","27")</f>
        <v>10</v>
      </c>
      <c r="P1538" s="3">
        <f xml:space="preserve"> IF(Sales[[#This Row],[Number of Users]]-Sales[[#This Row],[Licenses Bought]] &gt; 0,Sales[[#This Row],[Number of Users]]-Sales[[#This Row],[Licenses Bought]],0)</f>
        <v>1</v>
      </c>
      <c r="Q1538" s="3">
        <f>IF(Sales[[#This Row],[Sales Month]]=MAX(Sales[Sales Month]),Sales[[#This Row],[Upsell $ Per Non-Paying User]]*Sales[[#This Row],[Non-Paying Users]],0)</f>
        <v>0</v>
      </c>
      <c r="R1538" s="3" t="str" cm="1">
        <f t="array" ref="R1538" xml:space="preserve"> _xlfn.IFS(Sales[[#This Row],[Current Upsell $]]=0," ",Sales[[#This Row],[Current Upsell $]]&gt;=400,"high",Sales[[#This Row],[Current Upsell $]]&gt;=100,"medium",Sales[[#This Row],[Current Upsell $]]&lt;100,"low")</f>
        <v xml:space="preserve"> </v>
      </c>
      <c r="S1538" s="3" t="str">
        <f xml:space="preserve"> IF(Sales[[#This Row],[Current Upsell $]]&gt;0,_xlfn.CONCAT(Sales[[#This Row],[Subscription Type]],"  ",Sales[[#This Row],[Upsell Priority]],"  ",TEXT(Sales[[#This Row],[Current Upsell $]],"$#"))," ")</f>
        <v xml:space="preserve"> </v>
      </c>
      <c r="T1538" s="3"/>
      <c r="U1538" s="1"/>
    </row>
    <row r="1539" spans="1:21" x14ac:dyDescent="0.3">
      <c r="A1539">
        <v>100157</v>
      </c>
      <c r="B1539" t="s">
        <v>3</v>
      </c>
      <c r="F1539" s="3">
        <v>0</v>
      </c>
      <c r="G1539" s="3">
        <v>2</v>
      </c>
      <c r="H1539" s="1">
        <v>44105</v>
      </c>
      <c r="I1539" s="1">
        <v>44378</v>
      </c>
      <c r="J1539">
        <v>9</v>
      </c>
      <c r="K1539">
        <v>0</v>
      </c>
      <c r="L1539" s="1">
        <v>44348</v>
      </c>
      <c r="M1539" s="3">
        <f>IF(Sales[[#This Row],[Sales Amount]] = 0, 0,N1539 / F1539)</f>
        <v>0</v>
      </c>
      <c r="N1539" s="3">
        <v>0</v>
      </c>
      <c r="O1539" s="3" t="str" cm="1">
        <f t="array" ref="O1539" xml:space="preserve"> _xlfn.SWITCH(Sales[[#This Row],[Subscription Type]],"Basic", "10",,"Premium","10","Business","25","Enterprise","27")</f>
        <v>10</v>
      </c>
      <c r="P1539" s="3">
        <f xml:space="preserve"> IF(Sales[[#This Row],[Number of Users]]-Sales[[#This Row],[Licenses Bought]] &gt; 0,Sales[[#This Row],[Number of Users]]-Sales[[#This Row],[Licenses Bought]],0)</f>
        <v>2</v>
      </c>
      <c r="Q1539" s="3">
        <f>IF(Sales[[#This Row],[Sales Month]]=MAX(Sales[Sales Month]),Sales[[#This Row],[Upsell $ Per Non-Paying User]]*Sales[[#This Row],[Non-Paying Users]],0)</f>
        <v>20</v>
      </c>
      <c r="R1539" s="3" t="str" cm="1">
        <f t="array" ref="R1539" xml:space="preserve"> _xlfn.IFS(Sales[[#This Row],[Current Upsell $]]=0," ",Sales[[#This Row],[Current Upsell $]]&gt;=400,"high",Sales[[#This Row],[Current Upsell $]]&gt;=100,"medium",Sales[[#This Row],[Current Upsell $]]&lt;100,"low")</f>
        <v>low</v>
      </c>
      <c r="S1539" s="3" t="str">
        <f xml:space="preserve"> IF(Sales[[#This Row],[Current Upsell $]]&gt;0,_xlfn.CONCAT(Sales[[#This Row],[Subscription Type]],"  ",Sales[[#This Row],[Upsell Priority]],"  ",TEXT(Sales[[#This Row],[Current Upsell $]],"$#"))," ")</f>
        <v>Basic  low  $20</v>
      </c>
      <c r="T1539" s="3"/>
      <c r="U1539" s="1"/>
    </row>
    <row r="1540" spans="1:21" x14ac:dyDescent="0.3">
      <c r="A1540">
        <v>100158</v>
      </c>
      <c r="B1540" t="s">
        <v>3</v>
      </c>
      <c r="F1540" s="3">
        <v>0</v>
      </c>
      <c r="G1540" s="3">
        <v>2</v>
      </c>
      <c r="H1540" s="1">
        <v>44105</v>
      </c>
      <c r="I1540" s="1">
        <v>44348</v>
      </c>
      <c r="J1540">
        <v>8</v>
      </c>
      <c r="K1540">
        <v>0</v>
      </c>
      <c r="L1540" s="1">
        <v>44105</v>
      </c>
      <c r="M1540" s="3">
        <f>IF(Sales[[#This Row],[Sales Amount]] = 0, 0,N1540 / F1540)</f>
        <v>0</v>
      </c>
      <c r="N1540" s="3">
        <v>0</v>
      </c>
      <c r="O1540" s="3" t="str" cm="1">
        <f t="array" ref="O1540" xml:space="preserve"> _xlfn.SWITCH(Sales[[#This Row],[Subscription Type]],"Basic", "10",,"Premium","10","Business","25","Enterprise","27")</f>
        <v>10</v>
      </c>
      <c r="P1540" s="3">
        <f xml:space="preserve"> IF(Sales[[#This Row],[Number of Users]]-Sales[[#This Row],[Licenses Bought]] &gt; 0,Sales[[#This Row],[Number of Users]]-Sales[[#This Row],[Licenses Bought]],0)</f>
        <v>2</v>
      </c>
      <c r="Q1540" s="3">
        <f>IF(Sales[[#This Row],[Sales Month]]=MAX(Sales[Sales Month]),Sales[[#This Row],[Upsell $ Per Non-Paying User]]*Sales[[#This Row],[Non-Paying Users]],0)</f>
        <v>0</v>
      </c>
      <c r="R1540" s="3" t="str" cm="1">
        <f t="array" ref="R1540" xml:space="preserve"> _xlfn.IFS(Sales[[#This Row],[Current Upsell $]]=0," ",Sales[[#This Row],[Current Upsell $]]&gt;=400,"high",Sales[[#This Row],[Current Upsell $]]&gt;=100,"medium",Sales[[#This Row],[Current Upsell $]]&lt;100,"low")</f>
        <v xml:space="preserve"> </v>
      </c>
      <c r="S1540" s="3" t="str">
        <f xml:space="preserve"> IF(Sales[[#This Row],[Current Upsell $]]&gt;0,_xlfn.CONCAT(Sales[[#This Row],[Subscription Type]],"  ",Sales[[#This Row],[Upsell Priority]],"  ",TEXT(Sales[[#This Row],[Current Upsell $]],"$#"))," ")</f>
        <v xml:space="preserve"> </v>
      </c>
      <c r="T1540" s="3"/>
      <c r="U1540" s="1"/>
    </row>
    <row r="1541" spans="1:21" x14ac:dyDescent="0.3">
      <c r="A1541">
        <v>100158</v>
      </c>
      <c r="B1541" t="s">
        <v>3</v>
      </c>
      <c r="F1541" s="3">
        <v>0</v>
      </c>
      <c r="G1541" s="3">
        <v>2</v>
      </c>
      <c r="H1541" s="1">
        <v>44105</v>
      </c>
      <c r="I1541" s="1">
        <v>44348</v>
      </c>
      <c r="J1541">
        <v>8</v>
      </c>
      <c r="K1541">
        <v>0</v>
      </c>
      <c r="L1541" s="1">
        <v>44136</v>
      </c>
      <c r="M1541" s="3">
        <f>IF(Sales[[#This Row],[Sales Amount]] = 0, 0,N1541 / F1541)</f>
        <v>0</v>
      </c>
      <c r="N1541" s="3">
        <v>0</v>
      </c>
      <c r="O1541" s="3" t="str" cm="1">
        <f t="array" ref="O1541" xml:space="preserve"> _xlfn.SWITCH(Sales[[#This Row],[Subscription Type]],"Basic", "10",,"Premium","10","Business","25","Enterprise","27")</f>
        <v>10</v>
      </c>
      <c r="P1541" s="3">
        <f xml:space="preserve"> IF(Sales[[#This Row],[Number of Users]]-Sales[[#This Row],[Licenses Bought]] &gt; 0,Sales[[#This Row],[Number of Users]]-Sales[[#This Row],[Licenses Bought]],0)</f>
        <v>2</v>
      </c>
      <c r="Q1541" s="3">
        <f>IF(Sales[[#This Row],[Sales Month]]=MAX(Sales[Sales Month]),Sales[[#This Row],[Upsell $ Per Non-Paying User]]*Sales[[#This Row],[Non-Paying Users]],0)</f>
        <v>0</v>
      </c>
      <c r="R1541" s="3" t="str" cm="1">
        <f t="array" ref="R1541" xml:space="preserve"> _xlfn.IFS(Sales[[#This Row],[Current Upsell $]]=0," ",Sales[[#This Row],[Current Upsell $]]&gt;=400,"high",Sales[[#This Row],[Current Upsell $]]&gt;=100,"medium",Sales[[#This Row],[Current Upsell $]]&lt;100,"low")</f>
        <v xml:space="preserve"> </v>
      </c>
      <c r="S1541" s="3" t="str">
        <f xml:space="preserve"> IF(Sales[[#This Row],[Current Upsell $]]&gt;0,_xlfn.CONCAT(Sales[[#This Row],[Subscription Type]],"  ",Sales[[#This Row],[Upsell Priority]],"  ",TEXT(Sales[[#This Row],[Current Upsell $]],"$#"))," ")</f>
        <v xml:space="preserve"> </v>
      </c>
      <c r="T1541" s="3"/>
      <c r="U1541" s="1"/>
    </row>
    <row r="1542" spans="1:21" x14ac:dyDescent="0.3">
      <c r="A1542">
        <v>100158</v>
      </c>
      <c r="B1542" t="s">
        <v>3</v>
      </c>
      <c r="F1542" s="3">
        <v>0</v>
      </c>
      <c r="G1542" s="3">
        <v>1</v>
      </c>
      <c r="H1542" s="1">
        <v>44105</v>
      </c>
      <c r="I1542" s="1">
        <v>44348</v>
      </c>
      <c r="J1542">
        <v>8</v>
      </c>
      <c r="K1542">
        <v>0</v>
      </c>
      <c r="L1542" s="1">
        <v>44166</v>
      </c>
      <c r="M1542" s="3">
        <f>IF(Sales[[#This Row],[Sales Amount]] = 0, 0,N1542 / F1542)</f>
        <v>0</v>
      </c>
      <c r="N1542" s="3">
        <v>0</v>
      </c>
      <c r="O1542" s="3" t="str" cm="1">
        <f t="array" ref="O1542" xml:space="preserve"> _xlfn.SWITCH(Sales[[#This Row],[Subscription Type]],"Basic", "10",,"Premium","10","Business","25","Enterprise","27")</f>
        <v>10</v>
      </c>
      <c r="P1542" s="3">
        <f xml:space="preserve"> IF(Sales[[#This Row],[Number of Users]]-Sales[[#This Row],[Licenses Bought]] &gt; 0,Sales[[#This Row],[Number of Users]]-Sales[[#This Row],[Licenses Bought]],0)</f>
        <v>1</v>
      </c>
      <c r="Q1542" s="3">
        <f>IF(Sales[[#This Row],[Sales Month]]=MAX(Sales[Sales Month]),Sales[[#This Row],[Upsell $ Per Non-Paying User]]*Sales[[#This Row],[Non-Paying Users]],0)</f>
        <v>0</v>
      </c>
      <c r="R1542" s="3" t="str" cm="1">
        <f t="array" ref="R1542" xml:space="preserve"> _xlfn.IFS(Sales[[#This Row],[Current Upsell $]]=0," ",Sales[[#This Row],[Current Upsell $]]&gt;=400,"high",Sales[[#This Row],[Current Upsell $]]&gt;=100,"medium",Sales[[#This Row],[Current Upsell $]]&lt;100,"low")</f>
        <v xml:space="preserve"> </v>
      </c>
      <c r="S1542" s="3" t="str">
        <f xml:space="preserve"> IF(Sales[[#This Row],[Current Upsell $]]&gt;0,_xlfn.CONCAT(Sales[[#This Row],[Subscription Type]],"  ",Sales[[#This Row],[Upsell Priority]],"  ",TEXT(Sales[[#This Row],[Current Upsell $]],"$#"))," ")</f>
        <v xml:space="preserve"> </v>
      </c>
      <c r="T1542" s="3"/>
      <c r="U1542" s="1"/>
    </row>
    <row r="1543" spans="1:21" x14ac:dyDescent="0.3">
      <c r="A1543">
        <v>100158</v>
      </c>
      <c r="B1543" t="s">
        <v>3</v>
      </c>
      <c r="F1543" s="3">
        <v>0</v>
      </c>
      <c r="G1543" s="3">
        <v>2</v>
      </c>
      <c r="H1543" s="1">
        <v>44105</v>
      </c>
      <c r="I1543" s="1">
        <v>44348</v>
      </c>
      <c r="J1543">
        <v>8</v>
      </c>
      <c r="K1543">
        <v>0</v>
      </c>
      <c r="L1543" s="1">
        <v>44197</v>
      </c>
      <c r="M1543" s="3">
        <f>IF(Sales[[#This Row],[Sales Amount]] = 0, 0,N1543 / F1543)</f>
        <v>0</v>
      </c>
      <c r="N1543" s="3">
        <v>0</v>
      </c>
      <c r="O1543" s="3" t="str" cm="1">
        <f t="array" ref="O1543" xml:space="preserve"> _xlfn.SWITCH(Sales[[#This Row],[Subscription Type]],"Basic", "10",,"Premium","10","Business","25","Enterprise","27")</f>
        <v>10</v>
      </c>
      <c r="P1543" s="3">
        <f xml:space="preserve"> IF(Sales[[#This Row],[Number of Users]]-Sales[[#This Row],[Licenses Bought]] &gt; 0,Sales[[#This Row],[Number of Users]]-Sales[[#This Row],[Licenses Bought]],0)</f>
        <v>2</v>
      </c>
      <c r="Q1543" s="3">
        <f>IF(Sales[[#This Row],[Sales Month]]=MAX(Sales[Sales Month]),Sales[[#This Row],[Upsell $ Per Non-Paying User]]*Sales[[#This Row],[Non-Paying Users]],0)</f>
        <v>0</v>
      </c>
      <c r="R1543" s="3" t="str" cm="1">
        <f t="array" ref="R1543" xml:space="preserve"> _xlfn.IFS(Sales[[#This Row],[Current Upsell $]]=0," ",Sales[[#This Row],[Current Upsell $]]&gt;=400,"high",Sales[[#This Row],[Current Upsell $]]&gt;=100,"medium",Sales[[#This Row],[Current Upsell $]]&lt;100,"low")</f>
        <v xml:space="preserve"> </v>
      </c>
      <c r="S1543" s="3" t="str">
        <f xml:space="preserve"> IF(Sales[[#This Row],[Current Upsell $]]&gt;0,_xlfn.CONCAT(Sales[[#This Row],[Subscription Type]],"  ",Sales[[#This Row],[Upsell Priority]],"  ",TEXT(Sales[[#This Row],[Current Upsell $]],"$#"))," ")</f>
        <v xml:space="preserve"> </v>
      </c>
      <c r="T1543" s="3"/>
      <c r="U1543" s="1"/>
    </row>
    <row r="1544" spans="1:21" x14ac:dyDescent="0.3">
      <c r="A1544">
        <v>100158</v>
      </c>
      <c r="B1544" t="s">
        <v>3</v>
      </c>
      <c r="F1544" s="3">
        <v>0</v>
      </c>
      <c r="G1544" s="3">
        <v>2</v>
      </c>
      <c r="H1544" s="1">
        <v>44105</v>
      </c>
      <c r="I1544" s="1">
        <v>44348</v>
      </c>
      <c r="J1544">
        <v>8</v>
      </c>
      <c r="K1544">
        <v>0</v>
      </c>
      <c r="L1544" s="1">
        <v>44228</v>
      </c>
      <c r="M1544" s="3">
        <f>IF(Sales[[#This Row],[Sales Amount]] = 0, 0,N1544 / F1544)</f>
        <v>0</v>
      </c>
      <c r="N1544" s="3">
        <v>0</v>
      </c>
      <c r="O1544" s="3" t="str" cm="1">
        <f t="array" ref="O1544" xml:space="preserve"> _xlfn.SWITCH(Sales[[#This Row],[Subscription Type]],"Basic", "10",,"Premium","10","Business","25","Enterprise","27")</f>
        <v>10</v>
      </c>
      <c r="P1544" s="3">
        <f xml:space="preserve"> IF(Sales[[#This Row],[Number of Users]]-Sales[[#This Row],[Licenses Bought]] &gt; 0,Sales[[#This Row],[Number of Users]]-Sales[[#This Row],[Licenses Bought]],0)</f>
        <v>2</v>
      </c>
      <c r="Q1544" s="3">
        <f>IF(Sales[[#This Row],[Sales Month]]=MAX(Sales[Sales Month]),Sales[[#This Row],[Upsell $ Per Non-Paying User]]*Sales[[#This Row],[Non-Paying Users]],0)</f>
        <v>0</v>
      </c>
      <c r="R1544" s="3" t="str" cm="1">
        <f t="array" ref="R1544" xml:space="preserve"> _xlfn.IFS(Sales[[#This Row],[Current Upsell $]]=0," ",Sales[[#This Row],[Current Upsell $]]&gt;=400,"high",Sales[[#This Row],[Current Upsell $]]&gt;=100,"medium",Sales[[#This Row],[Current Upsell $]]&lt;100,"low")</f>
        <v xml:space="preserve"> </v>
      </c>
      <c r="S1544" s="3" t="str">
        <f xml:space="preserve"> IF(Sales[[#This Row],[Current Upsell $]]&gt;0,_xlfn.CONCAT(Sales[[#This Row],[Subscription Type]],"  ",Sales[[#This Row],[Upsell Priority]],"  ",TEXT(Sales[[#This Row],[Current Upsell $]],"$#"))," ")</f>
        <v xml:space="preserve"> </v>
      </c>
      <c r="T1544" s="3"/>
      <c r="U1544" s="1"/>
    </row>
    <row r="1545" spans="1:21" x14ac:dyDescent="0.3">
      <c r="A1545">
        <v>100158</v>
      </c>
      <c r="B1545" t="s">
        <v>3</v>
      </c>
      <c r="F1545" s="3">
        <v>0</v>
      </c>
      <c r="G1545" s="3">
        <v>2</v>
      </c>
      <c r="H1545" s="1">
        <v>44105</v>
      </c>
      <c r="I1545" s="1">
        <v>44348</v>
      </c>
      <c r="J1545">
        <v>8</v>
      </c>
      <c r="K1545">
        <v>0</v>
      </c>
      <c r="L1545" s="1">
        <v>44256</v>
      </c>
      <c r="M1545" s="3">
        <f>IF(Sales[[#This Row],[Sales Amount]] = 0, 0,N1545 / F1545)</f>
        <v>0</v>
      </c>
      <c r="N1545" s="3">
        <v>0</v>
      </c>
      <c r="O1545" s="3" t="str" cm="1">
        <f t="array" ref="O1545" xml:space="preserve"> _xlfn.SWITCH(Sales[[#This Row],[Subscription Type]],"Basic", "10",,"Premium","10","Business","25","Enterprise","27")</f>
        <v>10</v>
      </c>
      <c r="P1545" s="3">
        <f xml:space="preserve"> IF(Sales[[#This Row],[Number of Users]]-Sales[[#This Row],[Licenses Bought]] &gt; 0,Sales[[#This Row],[Number of Users]]-Sales[[#This Row],[Licenses Bought]],0)</f>
        <v>2</v>
      </c>
      <c r="Q1545" s="3">
        <f>IF(Sales[[#This Row],[Sales Month]]=MAX(Sales[Sales Month]),Sales[[#This Row],[Upsell $ Per Non-Paying User]]*Sales[[#This Row],[Non-Paying Users]],0)</f>
        <v>0</v>
      </c>
      <c r="R1545" s="3" t="str" cm="1">
        <f t="array" ref="R1545" xml:space="preserve"> _xlfn.IFS(Sales[[#This Row],[Current Upsell $]]=0," ",Sales[[#This Row],[Current Upsell $]]&gt;=400,"high",Sales[[#This Row],[Current Upsell $]]&gt;=100,"medium",Sales[[#This Row],[Current Upsell $]]&lt;100,"low")</f>
        <v xml:space="preserve"> </v>
      </c>
      <c r="S1545" s="3" t="str">
        <f xml:space="preserve"> IF(Sales[[#This Row],[Current Upsell $]]&gt;0,_xlfn.CONCAT(Sales[[#This Row],[Subscription Type]],"  ",Sales[[#This Row],[Upsell Priority]],"  ",TEXT(Sales[[#This Row],[Current Upsell $]],"$#"))," ")</f>
        <v xml:space="preserve"> </v>
      </c>
      <c r="T1545" s="3"/>
      <c r="U1545" s="1"/>
    </row>
    <row r="1546" spans="1:21" x14ac:dyDescent="0.3">
      <c r="A1546">
        <v>100158</v>
      </c>
      <c r="B1546" t="s">
        <v>3</v>
      </c>
      <c r="F1546" s="3">
        <v>0</v>
      </c>
      <c r="G1546" s="3">
        <v>2</v>
      </c>
      <c r="H1546" s="1">
        <v>44105</v>
      </c>
      <c r="I1546" s="1">
        <v>44348</v>
      </c>
      <c r="J1546">
        <v>8</v>
      </c>
      <c r="K1546">
        <v>0</v>
      </c>
      <c r="L1546" s="1">
        <v>44287</v>
      </c>
      <c r="M1546" s="3">
        <f>IF(Sales[[#This Row],[Sales Amount]] = 0, 0,N1546 / F1546)</f>
        <v>0</v>
      </c>
      <c r="N1546" s="3">
        <v>0</v>
      </c>
      <c r="O1546" s="3" t="str" cm="1">
        <f t="array" ref="O1546" xml:space="preserve"> _xlfn.SWITCH(Sales[[#This Row],[Subscription Type]],"Basic", "10",,"Premium","10","Business","25","Enterprise","27")</f>
        <v>10</v>
      </c>
      <c r="P1546" s="3">
        <f xml:space="preserve"> IF(Sales[[#This Row],[Number of Users]]-Sales[[#This Row],[Licenses Bought]] &gt; 0,Sales[[#This Row],[Number of Users]]-Sales[[#This Row],[Licenses Bought]],0)</f>
        <v>2</v>
      </c>
      <c r="Q1546" s="3">
        <f>IF(Sales[[#This Row],[Sales Month]]=MAX(Sales[Sales Month]),Sales[[#This Row],[Upsell $ Per Non-Paying User]]*Sales[[#This Row],[Non-Paying Users]],0)</f>
        <v>0</v>
      </c>
      <c r="R1546" s="3" t="str" cm="1">
        <f t="array" ref="R1546" xml:space="preserve"> _xlfn.IFS(Sales[[#This Row],[Current Upsell $]]=0," ",Sales[[#This Row],[Current Upsell $]]&gt;=400,"high",Sales[[#This Row],[Current Upsell $]]&gt;=100,"medium",Sales[[#This Row],[Current Upsell $]]&lt;100,"low")</f>
        <v xml:space="preserve"> </v>
      </c>
      <c r="S1546" s="3" t="str">
        <f xml:space="preserve"> IF(Sales[[#This Row],[Current Upsell $]]&gt;0,_xlfn.CONCAT(Sales[[#This Row],[Subscription Type]],"  ",Sales[[#This Row],[Upsell Priority]],"  ",TEXT(Sales[[#This Row],[Current Upsell $]],"$#"))," ")</f>
        <v xml:space="preserve"> </v>
      </c>
      <c r="T1546" s="3"/>
      <c r="U1546" s="1"/>
    </row>
    <row r="1547" spans="1:21" x14ac:dyDescent="0.3">
      <c r="A1547">
        <v>100158</v>
      </c>
      <c r="B1547" t="s">
        <v>3</v>
      </c>
      <c r="F1547" s="3">
        <v>0</v>
      </c>
      <c r="G1547" s="3">
        <v>2</v>
      </c>
      <c r="H1547" s="1">
        <v>44105</v>
      </c>
      <c r="I1547" s="1">
        <v>44348</v>
      </c>
      <c r="J1547">
        <v>8</v>
      </c>
      <c r="K1547">
        <v>0</v>
      </c>
      <c r="L1547" s="1">
        <v>44317</v>
      </c>
      <c r="M1547" s="3">
        <f>IF(Sales[[#This Row],[Sales Amount]] = 0, 0,N1547 / F1547)</f>
        <v>0</v>
      </c>
      <c r="N1547" s="3">
        <v>0</v>
      </c>
      <c r="O1547" s="3" t="str" cm="1">
        <f t="array" ref="O1547" xml:space="preserve"> _xlfn.SWITCH(Sales[[#This Row],[Subscription Type]],"Basic", "10",,"Premium","10","Business","25","Enterprise","27")</f>
        <v>10</v>
      </c>
      <c r="P1547" s="3">
        <f xml:space="preserve"> IF(Sales[[#This Row],[Number of Users]]-Sales[[#This Row],[Licenses Bought]] &gt; 0,Sales[[#This Row],[Number of Users]]-Sales[[#This Row],[Licenses Bought]],0)</f>
        <v>2</v>
      </c>
      <c r="Q1547" s="3">
        <f>IF(Sales[[#This Row],[Sales Month]]=MAX(Sales[Sales Month]),Sales[[#This Row],[Upsell $ Per Non-Paying User]]*Sales[[#This Row],[Non-Paying Users]],0)</f>
        <v>0</v>
      </c>
      <c r="R1547" s="3" t="str" cm="1">
        <f t="array" ref="R1547" xml:space="preserve"> _xlfn.IFS(Sales[[#This Row],[Current Upsell $]]=0," ",Sales[[#This Row],[Current Upsell $]]&gt;=400,"high",Sales[[#This Row],[Current Upsell $]]&gt;=100,"medium",Sales[[#This Row],[Current Upsell $]]&lt;100,"low")</f>
        <v xml:space="preserve"> </v>
      </c>
      <c r="S1547" s="3" t="str">
        <f xml:space="preserve"> IF(Sales[[#This Row],[Current Upsell $]]&gt;0,_xlfn.CONCAT(Sales[[#This Row],[Subscription Type]],"  ",Sales[[#This Row],[Upsell Priority]],"  ",TEXT(Sales[[#This Row],[Current Upsell $]],"$#"))," ")</f>
        <v xml:space="preserve"> </v>
      </c>
      <c r="T1547" s="3"/>
      <c r="U1547" s="1"/>
    </row>
    <row r="1548" spans="1:21" x14ac:dyDescent="0.3">
      <c r="A1548">
        <v>100158</v>
      </c>
      <c r="B1548" t="s">
        <v>3</v>
      </c>
      <c r="F1548" s="3">
        <v>0</v>
      </c>
      <c r="G1548" s="3">
        <v>2</v>
      </c>
      <c r="H1548" s="1">
        <v>44105</v>
      </c>
      <c r="I1548" s="1">
        <v>44348</v>
      </c>
      <c r="J1548">
        <v>8</v>
      </c>
      <c r="K1548">
        <v>0</v>
      </c>
      <c r="L1548" s="1">
        <v>44348</v>
      </c>
      <c r="M1548" s="3">
        <f>IF(Sales[[#This Row],[Sales Amount]] = 0, 0,N1548 / F1548)</f>
        <v>0</v>
      </c>
      <c r="N1548" s="3">
        <v>0</v>
      </c>
      <c r="O1548" s="3" t="str" cm="1">
        <f t="array" ref="O1548" xml:space="preserve"> _xlfn.SWITCH(Sales[[#This Row],[Subscription Type]],"Basic", "10",,"Premium","10","Business","25","Enterprise","27")</f>
        <v>10</v>
      </c>
      <c r="P1548" s="3">
        <f xml:space="preserve"> IF(Sales[[#This Row],[Number of Users]]-Sales[[#This Row],[Licenses Bought]] &gt; 0,Sales[[#This Row],[Number of Users]]-Sales[[#This Row],[Licenses Bought]],0)</f>
        <v>2</v>
      </c>
      <c r="Q1548" s="3">
        <f>IF(Sales[[#This Row],[Sales Month]]=MAX(Sales[Sales Month]),Sales[[#This Row],[Upsell $ Per Non-Paying User]]*Sales[[#This Row],[Non-Paying Users]],0)</f>
        <v>20</v>
      </c>
      <c r="R1548" s="3" t="str" cm="1">
        <f t="array" ref="R1548" xml:space="preserve"> _xlfn.IFS(Sales[[#This Row],[Current Upsell $]]=0," ",Sales[[#This Row],[Current Upsell $]]&gt;=400,"high",Sales[[#This Row],[Current Upsell $]]&gt;=100,"medium",Sales[[#This Row],[Current Upsell $]]&lt;100,"low")</f>
        <v>low</v>
      </c>
      <c r="S1548" s="3" t="str">
        <f xml:space="preserve"> IF(Sales[[#This Row],[Current Upsell $]]&gt;0,_xlfn.CONCAT(Sales[[#This Row],[Subscription Type]],"  ",Sales[[#This Row],[Upsell Priority]],"  ",TEXT(Sales[[#This Row],[Current Upsell $]],"$#"))," ")</f>
        <v>Basic  low  $20</v>
      </c>
      <c r="T1548" s="3"/>
      <c r="U1548" s="1"/>
    </row>
    <row r="1549" spans="1:21" x14ac:dyDescent="0.3">
      <c r="A1549">
        <v>100159</v>
      </c>
      <c r="B1549" t="s">
        <v>3</v>
      </c>
      <c r="F1549" s="3">
        <v>0</v>
      </c>
      <c r="G1549" s="3">
        <v>2</v>
      </c>
      <c r="H1549" s="1">
        <v>44105</v>
      </c>
      <c r="I1549" s="1">
        <v>44378</v>
      </c>
      <c r="J1549">
        <v>9</v>
      </c>
      <c r="K1549">
        <v>0</v>
      </c>
      <c r="L1549" s="1">
        <v>44105</v>
      </c>
      <c r="M1549" s="3">
        <f>IF(Sales[[#This Row],[Sales Amount]] = 0, 0,N1549 / F1549)</f>
        <v>0</v>
      </c>
      <c r="N1549" s="3">
        <v>0</v>
      </c>
      <c r="O1549" s="3" t="str" cm="1">
        <f t="array" ref="O1549" xml:space="preserve"> _xlfn.SWITCH(Sales[[#This Row],[Subscription Type]],"Basic", "10",,"Premium","10","Business","25","Enterprise","27")</f>
        <v>10</v>
      </c>
      <c r="P1549" s="3">
        <f xml:space="preserve"> IF(Sales[[#This Row],[Number of Users]]-Sales[[#This Row],[Licenses Bought]] &gt; 0,Sales[[#This Row],[Number of Users]]-Sales[[#This Row],[Licenses Bought]],0)</f>
        <v>2</v>
      </c>
      <c r="Q1549" s="3">
        <f>IF(Sales[[#This Row],[Sales Month]]=MAX(Sales[Sales Month]),Sales[[#This Row],[Upsell $ Per Non-Paying User]]*Sales[[#This Row],[Non-Paying Users]],0)</f>
        <v>0</v>
      </c>
      <c r="R1549" s="3" t="str" cm="1">
        <f t="array" ref="R1549" xml:space="preserve"> _xlfn.IFS(Sales[[#This Row],[Current Upsell $]]=0," ",Sales[[#This Row],[Current Upsell $]]&gt;=400,"high",Sales[[#This Row],[Current Upsell $]]&gt;=100,"medium",Sales[[#This Row],[Current Upsell $]]&lt;100,"low")</f>
        <v xml:space="preserve"> </v>
      </c>
      <c r="S1549" s="3" t="str">
        <f xml:space="preserve"> IF(Sales[[#This Row],[Current Upsell $]]&gt;0,_xlfn.CONCAT(Sales[[#This Row],[Subscription Type]],"  ",Sales[[#This Row],[Upsell Priority]],"  ",TEXT(Sales[[#This Row],[Current Upsell $]],"$#"))," ")</f>
        <v xml:space="preserve"> </v>
      </c>
      <c r="T1549" s="3"/>
      <c r="U1549" s="1"/>
    </row>
    <row r="1550" spans="1:21" x14ac:dyDescent="0.3">
      <c r="A1550">
        <v>100159</v>
      </c>
      <c r="B1550" t="s">
        <v>3</v>
      </c>
      <c r="F1550" s="3">
        <v>0</v>
      </c>
      <c r="G1550" s="3">
        <v>2</v>
      </c>
      <c r="H1550" s="1">
        <v>44105</v>
      </c>
      <c r="I1550" s="1">
        <v>44378</v>
      </c>
      <c r="J1550">
        <v>9</v>
      </c>
      <c r="K1550">
        <v>0</v>
      </c>
      <c r="L1550" s="1">
        <v>44136</v>
      </c>
      <c r="M1550" s="3">
        <f>IF(Sales[[#This Row],[Sales Amount]] = 0, 0,N1550 / F1550)</f>
        <v>0</v>
      </c>
      <c r="N1550" s="3">
        <v>0</v>
      </c>
      <c r="O1550" s="3" t="str" cm="1">
        <f t="array" ref="O1550" xml:space="preserve"> _xlfn.SWITCH(Sales[[#This Row],[Subscription Type]],"Basic", "10",,"Premium","10","Business","25","Enterprise","27")</f>
        <v>10</v>
      </c>
      <c r="P1550" s="3">
        <f xml:space="preserve"> IF(Sales[[#This Row],[Number of Users]]-Sales[[#This Row],[Licenses Bought]] &gt; 0,Sales[[#This Row],[Number of Users]]-Sales[[#This Row],[Licenses Bought]],0)</f>
        <v>2</v>
      </c>
      <c r="Q1550" s="3">
        <f>IF(Sales[[#This Row],[Sales Month]]=MAX(Sales[Sales Month]),Sales[[#This Row],[Upsell $ Per Non-Paying User]]*Sales[[#This Row],[Non-Paying Users]],0)</f>
        <v>0</v>
      </c>
      <c r="R1550" s="3" t="str" cm="1">
        <f t="array" ref="R1550" xml:space="preserve"> _xlfn.IFS(Sales[[#This Row],[Current Upsell $]]=0," ",Sales[[#This Row],[Current Upsell $]]&gt;=400,"high",Sales[[#This Row],[Current Upsell $]]&gt;=100,"medium",Sales[[#This Row],[Current Upsell $]]&lt;100,"low")</f>
        <v xml:space="preserve"> </v>
      </c>
      <c r="S1550" s="3" t="str">
        <f xml:space="preserve"> IF(Sales[[#This Row],[Current Upsell $]]&gt;0,_xlfn.CONCAT(Sales[[#This Row],[Subscription Type]],"  ",Sales[[#This Row],[Upsell Priority]],"  ",TEXT(Sales[[#This Row],[Current Upsell $]],"$#"))," ")</f>
        <v xml:space="preserve"> </v>
      </c>
      <c r="T1550" s="3"/>
      <c r="U1550" s="1"/>
    </row>
    <row r="1551" spans="1:21" x14ac:dyDescent="0.3">
      <c r="A1551">
        <v>100159</v>
      </c>
      <c r="B1551" t="s">
        <v>3</v>
      </c>
      <c r="F1551" s="3">
        <v>0</v>
      </c>
      <c r="G1551" s="3">
        <v>2</v>
      </c>
      <c r="H1551" s="1">
        <v>44105</v>
      </c>
      <c r="I1551" s="1">
        <v>44378</v>
      </c>
      <c r="J1551">
        <v>9</v>
      </c>
      <c r="K1551">
        <v>0</v>
      </c>
      <c r="L1551" s="1">
        <v>44166</v>
      </c>
      <c r="M1551" s="3">
        <f>IF(Sales[[#This Row],[Sales Amount]] = 0, 0,N1551 / F1551)</f>
        <v>0</v>
      </c>
      <c r="N1551" s="3">
        <v>0</v>
      </c>
      <c r="O1551" s="3" t="str" cm="1">
        <f t="array" ref="O1551" xml:space="preserve"> _xlfn.SWITCH(Sales[[#This Row],[Subscription Type]],"Basic", "10",,"Premium","10","Business","25","Enterprise","27")</f>
        <v>10</v>
      </c>
      <c r="P1551" s="3">
        <f xml:space="preserve"> IF(Sales[[#This Row],[Number of Users]]-Sales[[#This Row],[Licenses Bought]] &gt; 0,Sales[[#This Row],[Number of Users]]-Sales[[#This Row],[Licenses Bought]],0)</f>
        <v>2</v>
      </c>
      <c r="Q1551" s="3">
        <f>IF(Sales[[#This Row],[Sales Month]]=MAX(Sales[Sales Month]),Sales[[#This Row],[Upsell $ Per Non-Paying User]]*Sales[[#This Row],[Non-Paying Users]],0)</f>
        <v>0</v>
      </c>
      <c r="R1551" s="3" t="str" cm="1">
        <f t="array" ref="R1551" xml:space="preserve"> _xlfn.IFS(Sales[[#This Row],[Current Upsell $]]=0," ",Sales[[#This Row],[Current Upsell $]]&gt;=400,"high",Sales[[#This Row],[Current Upsell $]]&gt;=100,"medium",Sales[[#This Row],[Current Upsell $]]&lt;100,"low")</f>
        <v xml:space="preserve"> </v>
      </c>
      <c r="S1551" s="3" t="str">
        <f xml:space="preserve"> IF(Sales[[#This Row],[Current Upsell $]]&gt;0,_xlfn.CONCAT(Sales[[#This Row],[Subscription Type]],"  ",Sales[[#This Row],[Upsell Priority]],"  ",TEXT(Sales[[#This Row],[Current Upsell $]],"$#"))," ")</f>
        <v xml:space="preserve"> </v>
      </c>
      <c r="T1551" s="3"/>
      <c r="U1551" s="1"/>
    </row>
    <row r="1552" spans="1:21" x14ac:dyDescent="0.3">
      <c r="A1552">
        <v>100159</v>
      </c>
      <c r="B1552" t="s">
        <v>3</v>
      </c>
      <c r="F1552" s="3">
        <v>0</v>
      </c>
      <c r="G1552" s="3">
        <v>2</v>
      </c>
      <c r="H1552" s="1">
        <v>44105</v>
      </c>
      <c r="I1552" s="1">
        <v>44378</v>
      </c>
      <c r="J1552">
        <v>9</v>
      </c>
      <c r="K1552">
        <v>0</v>
      </c>
      <c r="L1552" s="1">
        <v>44197</v>
      </c>
      <c r="M1552" s="3">
        <f>IF(Sales[[#This Row],[Sales Amount]] = 0, 0,N1552 / F1552)</f>
        <v>0</v>
      </c>
      <c r="N1552" s="3">
        <v>0</v>
      </c>
      <c r="O1552" s="3" t="str" cm="1">
        <f t="array" ref="O1552" xml:space="preserve"> _xlfn.SWITCH(Sales[[#This Row],[Subscription Type]],"Basic", "10",,"Premium","10","Business","25","Enterprise","27")</f>
        <v>10</v>
      </c>
      <c r="P1552" s="3">
        <f xml:space="preserve"> IF(Sales[[#This Row],[Number of Users]]-Sales[[#This Row],[Licenses Bought]] &gt; 0,Sales[[#This Row],[Number of Users]]-Sales[[#This Row],[Licenses Bought]],0)</f>
        <v>2</v>
      </c>
      <c r="Q1552" s="3">
        <f>IF(Sales[[#This Row],[Sales Month]]=MAX(Sales[Sales Month]),Sales[[#This Row],[Upsell $ Per Non-Paying User]]*Sales[[#This Row],[Non-Paying Users]],0)</f>
        <v>0</v>
      </c>
      <c r="R1552" s="3" t="str" cm="1">
        <f t="array" ref="R1552" xml:space="preserve"> _xlfn.IFS(Sales[[#This Row],[Current Upsell $]]=0," ",Sales[[#This Row],[Current Upsell $]]&gt;=400,"high",Sales[[#This Row],[Current Upsell $]]&gt;=100,"medium",Sales[[#This Row],[Current Upsell $]]&lt;100,"low")</f>
        <v xml:space="preserve"> </v>
      </c>
      <c r="S1552" s="3" t="str">
        <f xml:space="preserve"> IF(Sales[[#This Row],[Current Upsell $]]&gt;0,_xlfn.CONCAT(Sales[[#This Row],[Subscription Type]],"  ",Sales[[#This Row],[Upsell Priority]],"  ",TEXT(Sales[[#This Row],[Current Upsell $]],"$#"))," ")</f>
        <v xml:space="preserve"> </v>
      </c>
      <c r="T1552" s="3"/>
      <c r="U1552" s="1"/>
    </row>
    <row r="1553" spans="1:21" x14ac:dyDescent="0.3">
      <c r="A1553">
        <v>100159</v>
      </c>
      <c r="B1553" t="s">
        <v>3</v>
      </c>
      <c r="F1553" s="3">
        <v>0</v>
      </c>
      <c r="G1553" s="3">
        <v>2</v>
      </c>
      <c r="H1553" s="1">
        <v>44105</v>
      </c>
      <c r="I1553" s="1">
        <v>44378</v>
      </c>
      <c r="J1553">
        <v>9</v>
      </c>
      <c r="K1553">
        <v>0</v>
      </c>
      <c r="L1553" s="1">
        <v>44228</v>
      </c>
      <c r="M1553" s="3">
        <f>IF(Sales[[#This Row],[Sales Amount]] = 0, 0,N1553 / F1553)</f>
        <v>0</v>
      </c>
      <c r="N1553" s="3">
        <v>0</v>
      </c>
      <c r="O1553" s="3" t="str" cm="1">
        <f t="array" ref="O1553" xml:space="preserve"> _xlfn.SWITCH(Sales[[#This Row],[Subscription Type]],"Basic", "10",,"Premium","10","Business","25","Enterprise","27")</f>
        <v>10</v>
      </c>
      <c r="P1553" s="3">
        <f xml:space="preserve"> IF(Sales[[#This Row],[Number of Users]]-Sales[[#This Row],[Licenses Bought]] &gt; 0,Sales[[#This Row],[Number of Users]]-Sales[[#This Row],[Licenses Bought]],0)</f>
        <v>2</v>
      </c>
      <c r="Q1553" s="3">
        <f>IF(Sales[[#This Row],[Sales Month]]=MAX(Sales[Sales Month]),Sales[[#This Row],[Upsell $ Per Non-Paying User]]*Sales[[#This Row],[Non-Paying Users]],0)</f>
        <v>0</v>
      </c>
      <c r="R1553" s="3" t="str" cm="1">
        <f t="array" ref="R1553" xml:space="preserve"> _xlfn.IFS(Sales[[#This Row],[Current Upsell $]]=0," ",Sales[[#This Row],[Current Upsell $]]&gt;=400,"high",Sales[[#This Row],[Current Upsell $]]&gt;=100,"medium",Sales[[#This Row],[Current Upsell $]]&lt;100,"low")</f>
        <v xml:space="preserve"> </v>
      </c>
      <c r="S1553" s="3" t="str">
        <f xml:space="preserve"> IF(Sales[[#This Row],[Current Upsell $]]&gt;0,_xlfn.CONCAT(Sales[[#This Row],[Subscription Type]],"  ",Sales[[#This Row],[Upsell Priority]],"  ",TEXT(Sales[[#This Row],[Current Upsell $]],"$#"))," ")</f>
        <v xml:space="preserve"> </v>
      </c>
      <c r="T1553" s="3"/>
      <c r="U1553" s="1"/>
    </row>
    <row r="1554" spans="1:21" x14ac:dyDescent="0.3">
      <c r="A1554">
        <v>100159</v>
      </c>
      <c r="B1554" t="s">
        <v>3</v>
      </c>
      <c r="F1554" s="3">
        <v>0</v>
      </c>
      <c r="G1554" s="3">
        <v>2</v>
      </c>
      <c r="H1554" s="1">
        <v>44105</v>
      </c>
      <c r="I1554" s="1">
        <v>44378</v>
      </c>
      <c r="J1554">
        <v>9</v>
      </c>
      <c r="K1554">
        <v>0</v>
      </c>
      <c r="L1554" s="1">
        <v>44256</v>
      </c>
      <c r="M1554" s="3">
        <f>IF(Sales[[#This Row],[Sales Amount]] = 0, 0,N1554 / F1554)</f>
        <v>0</v>
      </c>
      <c r="N1554" s="3">
        <v>0</v>
      </c>
      <c r="O1554" s="3" t="str" cm="1">
        <f t="array" ref="O1554" xml:space="preserve"> _xlfn.SWITCH(Sales[[#This Row],[Subscription Type]],"Basic", "10",,"Premium","10","Business","25","Enterprise","27")</f>
        <v>10</v>
      </c>
      <c r="P1554" s="3">
        <f xml:space="preserve"> IF(Sales[[#This Row],[Number of Users]]-Sales[[#This Row],[Licenses Bought]] &gt; 0,Sales[[#This Row],[Number of Users]]-Sales[[#This Row],[Licenses Bought]],0)</f>
        <v>2</v>
      </c>
      <c r="Q1554" s="3">
        <f>IF(Sales[[#This Row],[Sales Month]]=MAX(Sales[Sales Month]),Sales[[#This Row],[Upsell $ Per Non-Paying User]]*Sales[[#This Row],[Non-Paying Users]],0)</f>
        <v>0</v>
      </c>
      <c r="R1554" s="3" t="str" cm="1">
        <f t="array" ref="R1554" xml:space="preserve"> _xlfn.IFS(Sales[[#This Row],[Current Upsell $]]=0," ",Sales[[#This Row],[Current Upsell $]]&gt;=400,"high",Sales[[#This Row],[Current Upsell $]]&gt;=100,"medium",Sales[[#This Row],[Current Upsell $]]&lt;100,"low")</f>
        <v xml:space="preserve"> </v>
      </c>
      <c r="S1554" s="3" t="str">
        <f xml:space="preserve"> IF(Sales[[#This Row],[Current Upsell $]]&gt;0,_xlfn.CONCAT(Sales[[#This Row],[Subscription Type]],"  ",Sales[[#This Row],[Upsell Priority]],"  ",TEXT(Sales[[#This Row],[Current Upsell $]],"$#"))," ")</f>
        <v xml:space="preserve"> </v>
      </c>
      <c r="T1554" s="3"/>
      <c r="U1554" s="1"/>
    </row>
    <row r="1555" spans="1:21" x14ac:dyDescent="0.3">
      <c r="A1555">
        <v>100159</v>
      </c>
      <c r="B1555" t="s">
        <v>3</v>
      </c>
      <c r="F1555" s="3">
        <v>0</v>
      </c>
      <c r="G1555" s="3">
        <v>2</v>
      </c>
      <c r="H1555" s="1">
        <v>44105</v>
      </c>
      <c r="I1555" s="1">
        <v>44378</v>
      </c>
      <c r="J1555">
        <v>9</v>
      </c>
      <c r="K1555">
        <v>0</v>
      </c>
      <c r="L1555" s="1">
        <v>44287</v>
      </c>
      <c r="M1555" s="3">
        <f>IF(Sales[[#This Row],[Sales Amount]] = 0, 0,N1555 / F1555)</f>
        <v>0</v>
      </c>
      <c r="N1555" s="3">
        <v>0</v>
      </c>
      <c r="O1555" s="3" t="str" cm="1">
        <f t="array" ref="O1555" xml:space="preserve"> _xlfn.SWITCH(Sales[[#This Row],[Subscription Type]],"Basic", "10",,"Premium","10","Business","25","Enterprise","27")</f>
        <v>10</v>
      </c>
      <c r="P1555" s="3">
        <f xml:space="preserve"> IF(Sales[[#This Row],[Number of Users]]-Sales[[#This Row],[Licenses Bought]] &gt; 0,Sales[[#This Row],[Number of Users]]-Sales[[#This Row],[Licenses Bought]],0)</f>
        <v>2</v>
      </c>
      <c r="Q1555" s="3">
        <f>IF(Sales[[#This Row],[Sales Month]]=MAX(Sales[Sales Month]),Sales[[#This Row],[Upsell $ Per Non-Paying User]]*Sales[[#This Row],[Non-Paying Users]],0)</f>
        <v>0</v>
      </c>
      <c r="R1555" s="3" t="str" cm="1">
        <f t="array" ref="R1555" xml:space="preserve"> _xlfn.IFS(Sales[[#This Row],[Current Upsell $]]=0," ",Sales[[#This Row],[Current Upsell $]]&gt;=400,"high",Sales[[#This Row],[Current Upsell $]]&gt;=100,"medium",Sales[[#This Row],[Current Upsell $]]&lt;100,"low")</f>
        <v xml:space="preserve"> </v>
      </c>
      <c r="S1555" s="3" t="str">
        <f xml:space="preserve"> IF(Sales[[#This Row],[Current Upsell $]]&gt;0,_xlfn.CONCAT(Sales[[#This Row],[Subscription Type]],"  ",Sales[[#This Row],[Upsell Priority]],"  ",TEXT(Sales[[#This Row],[Current Upsell $]],"$#"))," ")</f>
        <v xml:space="preserve"> </v>
      </c>
      <c r="T1555" s="3"/>
      <c r="U1555" s="1"/>
    </row>
    <row r="1556" spans="1:21" x14ac:dyDescent="0.3">
      <c r="A1556">
        <v>100159</v>
      </c>
      <c r="B1556" t="s">
        <v>3</v>
      </c>
      <c r="F1556" s="3">
        <v>0</v>
      </c>
      <c r="G1556" s="3">
        <v>2</v>
      </c>
      <c r="H1556" s="1">
        <v>44105</v>
      </c>
      <c r="I1556" s="1">
        <v>44378</v>
      </c>
      <c r="J1556">
        <v>9</v>
      </c>
      <c r="K1556">
        <v>0</v>
      </c>
      <c r="L1556" s="1">
        <v>44317</v>
      </c>
      <c r="M1556" s="3">
        <f>IF(Sales[[#This Row],[Sales Amount]] = 0, 0,N1556 / F1556)</f>
        <v>0</v>
      </c>
      <c r="N1556" s="3">
        <v>0</v>
      </c>
      <c r="O1556" s="3" t="str" cm="1">
        <f t="array" ref="O1556" xml:space="preserve"> _xlfn.SWITCH(Sales[[#This Row],[Subscription Type]],"Basic", "10",,"Premium","10","Business","25","Enterprise","27")</f>
        <v>10</v>
      </c>
      <c r="P1556" s="3">
        <f xml:space="preserve"> IF(Sales[[#This Row],[Number of Users]]-Sales[[#This Row],[Licenses Bought]] &gt; 0,Sales[[#This Row],[Number of Users]]-Sales[[#This Row],[Licenses Bought]],0)</f>
        <v>2</v>
      </c>
      <c r="Q1556" s="3">
        <f>IF(Sales[[#This Row],[Sales Month]]=MAX(Sales[Sales Month]),Sales[[#This Row],[Upsell $ Per Non-Paying User]]*Sales[[#This Row],[Non-Paying Users]],0)</f>
        <v>0</v>
      </c>
      <c r="R1556" s="3" t="str" cm="1">
        <f t="array" ref="R1556" xml:space="preserve"> _xlfn.IFS(Sales[[#This Row],[Current Upsell $]]=0," ",Sales[[#This Row],[Current Upsell $]]&gt;=400,"high",Sales[[#This Row],[Current Upsell $]]&gt;=100,"medium",Sales[[#This Row],[Current Upsell $]]&lt;100,"low")</f>
        <v xml:space="preserve"> </v>
      </c>
      <c r="S1556" s="3" t="str">
        <f xml:space="preserve"> IF(Sales[[#This Row],[Current Upsell $]]&gt;0,_xlfn.CONCAT(Sales[[#This Row],[Subscription Type]],"  ",Sales[[#This Row],[Upsell Priority]],"  ",TEXT(Sales[[#This Row],[Current Upsell $]],"$#"))," ")</f>
        <v xml:space="preserve"> </v>
      </c>
      <c r="T1556" s="3"/>
      <c r="U1556" s="1"/>
    </row>
    <row r="1557" spans="1:21" x14ac:dyDescent="0.3">
      <c r="A1557">
        <v>100159</v>
      </c>
      <c r="B1557" t="s">
        <v>3</v>
      </c>
      <c r="F1557" s="3">
        <v>0</v>
      </c>
      <c r="G1557" s="3">
        <v>2</v>
      </c>
      <c r="H1557" s="1">
        <v>44105</v>
      </c>
      <c r="I1557" s="1">
        <v>44378</v>
      </c>
      <c r="J1557">
        <v>9</v>
      </c>
      <c r="K1557">
        <v>0</v>
      </c>
      <c r="L1557" s="1">
        <v>44348</v>
      </c>
      <c r="M1557" s="3">
        <f>IF(Sales[[#This Row],[Sales Amount]] = 0, 0,N1557 / F1557)</f>
        <v>0</v>
      </c>
      <c r="N1557" s="3">
        <v>0</v>
      </c>
      <c r="O1557" s="3" t="str" cm="1">
        <f t="array" ref="O1557" xml:space="preserve"> _xlfn.SWITCH(Sales[[#This Row],[Subscription Type]],"Basic", "10",,"Premium","10","Business","25","Enterprise","27")</f>
        <v>10</v>
      </c>
      <c r="P1557" s="3">
        <f xml:space="preserve"> IF(Sales[[#This Row],[Number of Users]]-Sales[[#This Row],[Licenses Bought]] &gt; 0,Sales[[#This Row],[Number of Users]]-Sales[[#This Row],[Licenses Bought]],0)</f>
        <v>2</v>
      </c>
      <c r="Q1557" s="3">
        <f>IF(Sales[[#This Row],[Sales Month]]=MAX(Sales[Sales Month]),Sales[[#This Row],[Upsell $ Per Non-Paying User]]*Sales[[#This Row],[Non-Paying Users]],0)</f>
        <v>20</v>
      </c>
      <c r="R1557" s="3" t="str" cm="1">
        <f t="array" ref="R1557" xml:space="preserve"> _xlfn.IFS(Sales[[#This Row],[Current Upsell $]]=0," ",Sales[[#This Row],[Current Upsell $]]&gt;=400,"high",Sales[[#This Row],[Current Upsell $]]&gt;=100,"medium",Sales[[#This Row],[Current Upsell $]]&lt;100,"low")</f>
        <v>low</v>
      </c>
      <c r="S1557" s="3" t="str">
        <f xml:space="preserve"> IF(Sales[[#This Row],[Current Upsell $]]&gt;0,_xlfn.CONCAT(Sales[[#This Row],[Subscription Type]],"  ",Sales[[#This Row],[Upsell Priority]],"  ",TEXT(Sales[[#This Row],[Current Upsell $]],"$#"))," ")</f>
        <v>Basic  low  $20</v>
      </c>
      <c r="T1557" s="3"/>
      <c r="U1557" s="1"/>
    </row>
    <row r="1558" spans="1:21" x14ac:dyDescent="0.3">
      <c r="A1558">
        <v>100160</v>
      </c>
      <c r="B1558" t="s">
        <v>3</v>
      </c>
      <c r="F1558" s="3">
        <v>0</v>
      </c>
      <c r="G1558" s="3">
        <v>2</v>
      </c>
      <c r="H1558" s="1">
        <v>44105</v>
      </c>
      <c r="I1558" s="1">
        <v>44378</v>
      </c>
      <c r="J1558">
        <v>9</v>
      </c>
      <c r="K1558">
        <v>0</v>
      </c>
      <c r="L1558" s="1">
        <v>44105</v>
      </c>
      <c r="M1558" s="3">
        <f>IF(Sales[[#This Row],[Sales Amount]] = 0, 0,N1558 / F1558)</f>
        <v>0</v>
      </c>
      <c r="N1558" s="3">
        <v>0</v>
      </c>
      <c r="O1558" s="3" t="str" cm="1">
        <f t="array" ref="O1558" xml:space="preserve"> _xlfn.SWITCH(Sales[[#This Row],[Subscription Type]],"Basic", "10",,"Premium","10","Business","25","Enterprise","27")</f>
        <v>10</v>
      </c>
      <c r="P1558" s="3">
        <f xml:space="preserve"> IF(Sales[[#This Row],[Number of Users]]-Sales[[#This Row],[Licenses Bought]] &gt; 0,Sales[[#This Row],[Number of Users]]-Sales[[#This Row],[Licenses Bought]],0)</f>
        <v>2</v>
      </c>
      <c r="Q1558" s="3">
        <f>IF(Sales[[#This Row],[Sales Month]]=MAX(Sales[Sales Month]),Sales[[#This Row],[Upsell $ Per Non-Paying User]]*Sales[[#This Row],[Non-Paying Users]],0)</f>
        <v>0</v>
      </c>
      <c r="R1558" s="3" t="str" cm="1">
        <f t="array" ref="R1558" xml:space="preserve"> _xlfn.IFS(Sales[[#This Row],[Current Upsell $]]=0," ",Sales[[#This Row],[Current Upsell $]]&gt;=400,"high",Sales[[#This Row],[Current Upsell $]]&gt;=100,"medium",Sales[[#This Row],[Current Upsell $]]&lt;100,"low")</f>
        <v xml:space="preserve"> </v>
      </c>
      <c r="S1558" s="3" t="str">
        <f xml:space="preserve"> IF(Sales[[#This Row],[Current Upsell $]]&gt;0,_xlfn.CONCAT(Sales[[#This Row],[Subscription Type]],"  ",Sales[[#This Row],[Upsell Priority]],"  ",TEXT(Sales[[#This Row],[Current Upsell $]],"$#"))," ")</f>
        <v xml:space="preserve"> </v>
      </c>
      <c r="T1558" s="3"/>
      <c r="U1558" s="1"/>
    </row>
    <row r="1559" spans="1:21" x14ac:dyDescent="0.3">
      <c r="A1559">
        <v>100160</v>
      </c>
      <c r="B1559" t="s">
        <v>3</v>
      </c>
      <c r="F1559" s="3">
        <v>0</v>
      </c>
      <c r="G1559" s="3">
        <v>2</v>
      </c>
      <c r="H1559" s="1">
        <v>44105</v>
      </c>
      <c r="I1559" s="1">
        <v>44378</v>
      </c>
      <c r="J1559">
        <v>9</v>
      </c>
      <c r="K1559">
        <v>0</v>
      </c>
      <c r="L1559" s="1">
        <v>44136</v>
      </c>
      <c r="M1559" s="3">
        <f>IF(Sales[[#This Row],[Sales Amount]] = 0, 0,N1559 / F1559)</f>
        <v>0</v>
      </c>
      <c r="N1559" s="3">
        <v>0</v>
      </c>
      <c r="O1559" s="3" t="str" cm="1">
        <f t="array" ref="O1559" xml:space="preserve"> _xlfn.SWITCH(Sales[[#This Row],[Subscription Type]],"Basic", "10",,"Premium","10","Business","25","Enterprise","27")</f>
        <v>10</v>
      </c>
      <c r="P1559" s="3">
        <f xml:space="preserve"> IF(Sales[[#This Row],[Number of Users]]-Sales[[#This Row],[Licenses Bought]] &gt; 0,Sales[[#This Row],[Number of Users]]-Sales[[#This Row],[Licenses Bought]],0)</f>
        <v>2</v>
      </c>
      <c r="Q1559" s="3">
        <f>IF(Sales[[#This Row],[Sales Month]]=MAX(Sales[Sales Month]),Sales[[#This Row],[Upsell $ Per Non-Paying User]]*Sales[[#This Row],[Non-Paying Users]],0)</f>
        <v>0</v>
      </c>
      <c r="R1559" s="3" t="str" cm="1">
        <f t="array" ref="R1559" xml:space="preserve"> _xlfn.IFS(Sales[[#This Row],[Current Upsell $]]=0," ",Sales[[#This Row],[Current Upsell $]]&gt;=400,"high",Sales[[#This Row],[Current Upsell $]]&gt;=100,"medium",Sales[[#This Row],[Current Upsell $]]&lt;100,"low")</f>
        <v xml:space="preserve"> </v>
      </c>
      <c r="S1559" s="3" t="str">
        <f xml:space="preserve"> IF(Sales[[#This Row],[Current Upsell $]]&gt;0,_xlfn.CONCAT(Sales[[#This Row],[Subscription Type]],"  ",Sales[[#This Row],[Upsell Priority]],"  ",TEXT(Sales[[#This Row],[Current Upsell $]],"$#"))," ")</f>
        <v xml:space="preserve"> </v>
      </c>
      <c r="T1559" s="3"/>
      <c r="U1559" s="1"/>
    </row>
    <row r="1560" spans="1:21" x14ac:dyDescent="0.3">
      <c r="A1560">
        <v>100160</v>
      </c>
      <c r="B1560" t="s">
        <v>3</v>
      </c>
      <c r="F1560" s="3">
        <v>0</v>
      </c>
      <c r="G1560" s="3">
        <v>2</v>
      </c>
      <c r="H1560" s="1">
        <v>44105</v>
      </c>
      <c r="I1560" s="1">
        <v>44378</v>
      </c>
      <c r="J1560">
        <v>9</v>
      </c>
      <c r="K1560">
        <v>0</v>
      </c>
      <c r="L1560" s="1">
        <v>44166</v>
      </c>
      <c r="M1560" s="3">
        <f>IF(Sales[[#This Row],[Sales Amount]] = 0, 0,N1560 / F1560)</f>
        <v>0</v>
      </c>
      <c r="N1560" s="3">
        <v>0</v>
      </c>
      <c r="O1560" s="3" t="str" cm="1">
        <f t="array" ref="O1560" xml:space="preserve"> _xlfn.SWITCH(Sales[[#This Row],[Subscription Type]],"Basic", "10",,"Premium","10","Business","25","Enterprise","27")</f>
        <v>10</v>
      </c>
      <c r="P1560" s="3">
        <f xml:space="preserve"> IF(Sales[[#This Row],[Number of Users]]-Sales[[#This Row],[Licenses Bought]] &gt; 0,Sales[[#This Row],[Number of Users]]-Sales[[#This Row],[Licenses Bought]],0)</f>
        <v>2</v>
      </c>
      <c r="Q1560" s="3">
        <f>IF(Sales[[#This Row],[Sales Month]]=MAX(Sales[Sales Month]),Sales[[#This Row],[Upsell $ Per Non-Paying User]]*Sales[[#This Row],[Non-Paying Users]],0)</f>
        <v>0</v>
      </c>
      <c r="R1560" s="3" t="str" cm="1">
        <f t="array" ref="R1560" xml:space="preserve"> _xlfn.IFS(Sales[[#This Row],[Current Upsell $]]=0," ",Sales[[#This Row],[Current Upsell $]]&gt;=400,"high",Sales[[#This Row],[Current Upsell $]]&gt;=100,"medium",Sales[[#This Row],[Current Upsell $]]&lt;100,"low")</f>
        <v xml:space="preserve"> </v>
      </c>
      <c r="S1560" s="3" t="str">
        <f xml:space="preserve"> IF(Sales[[#This Row],[Current Upsell $]]&gt;0,_xlfn.CONCAT(Sales[[#This Row],[Subscription Type]],"  ",Sales[[#This Row],[Upsell Priority]],"  ",TEXT(Sales[[#This Row],[Current Upsell $]],"$#"))," ")</f>
        <v xml:space="preserve"> </v>
      </c>
      <c r="T1560" s="3"/>
      <c r="U1560" s="1"/>
    </row>
    <row r="1561" spans="1:21" x14ac:dyDescent="0.3">
      <c r="A1561">
        <v>100160</v>
      </c>
      <c r="B1561" t="s">
        <v>3</v>
      </c>
      <c r="F1561" s="3">
        <v>0</v>
      </c>
      <c r="G1561" s="3">
        <v>2</v>
      </c>
      <c r="H1561" s="1">
        <v>44105</v>
      </c>
      <c r="I1561" s="1">
        <v>44378</v>
      </c>
      <c r="J1561">
        <v>9</v>
      </c>
      <c r="K1561">
        <v>0</v>
      </c>
      <c r="L1561" s="1">
        <v>44197</v>
      </c>
      <c r="M1561" s="3">
        <f>IF(Sales[[#This Row],[Sales Amount]] = 0, 0,N1561 / F1561)</f>
        <v>0</v>
      </c>
      <c r="N1561" s="3">
        <v>0</v>
      </c>
      <c r="O1561" s="3" t="str" cm="1">
        <f t="array" ref="O1561" xml:space="preserve"> _xlfn.SWITCH(Sales[[#This Row],[Subscription Type]],"Basic", "10",,"Premium","10","Business","25","Enterprise","27")</f>
        <v>10</v>
      </c>
      <c r="P1561" s="3">
        <f xml:space="preserve"> IF(Sales[[#This Row],[Number of Users]]-Sales[[#This Row],[Licenses Bought]] &gt; 0,Sales[[#This Row],[Number of Users]]-Sales[[#This Row],[Licenses Bought]],0)</f>
        <v>2</v>
      </c>
      <c r="Q1561" s="3">
        <f>IF(Sales[[#This Row],[Sales Month]]=MAX(Sales[Sales Month]),Sales[[#This Row],[Upsell $ Per Non-Paying User]]*Sales[[#This Row],[Non-Paying Users]],0)</f>
        <v>0</v>
      </c>
      <c r="R1561" s="3" t="str" cm="1">
        <f t="array" ref="R1561" xml:space="preserve"> _xlfn.IFS(Sales[[#This Row],[Current Upsell $]]=0," ",Sales[[#This Row],[Current Upsell $]]&gt;=400,"high",Sales[[#This Row],[Current Upsell $]]&gt;=100,"medium",Sales[[#This Row],[Current Upsell $]]&lt;100,"low")</f>
        <v xml:space="preserve"> </v>
      </c>
      <c r="S1561" s="3" t="str">
        <f xml:space="preserve"> IF(Sales[[#This Row],[Current Upsell $]]&gt;0,_xlfn.CONCAT(Sales[[#This Row],[Subscription Type]],"  ",Sales[[#This Row],[Upsell Priority]],"  ",TEXT(Sales[[#This Row],[Current Upsell $]],"$#"))," ")</f>
        <v xml:space="preserve"> </v>
      </c>
      <c r="T1561" s="3"/>
      <c r="U1561" s="1"/>
    </row>
    <row r="1562" spans="1:21" x14ac:dyDescent="0.3">
      <c r="A1562">
        <v>100160</v>
      </c>
      <c r="B1562" t="s">
        <v>3</v>
      </c>
      <c r="F1562" s="3">
        <v>0</v>
      </c>
      <c r="G1562" s="3">
        <v>1</v>
      </c>
      <c r="H1562" s="1">
        <v>44105</v>
      </c>
      <c r="I1562" s="1">
        <v>44378</v>
      </c>
      <c r="J1562">
        <v>9</v>
      </c>
      <c r="K1562">
        <v>0</v>
      </c>
      <c r="L1562" s="1">
        <v>44228</v>
      </c>
      <c r="M1562" s="3">
        <f>IF(Sales[[#This Row],[Sales Amount]] = 0, 0,N1562 / F1562)</f>
        <v>0</v>
      </c>
      <c r="N1562" s="3">
        <v>0</v>
      </c>
      <c r="O1562" s="3" t="str" cm="1">
        <f t="array" ref="O1562" xml:space="preserve"> _xlfn.SWITCH(Sales[[#This Row],[Subscription Type]],"Basic", "10",,"Premium","10","Business","25","Enterprise","27")</f>
        <v>10</v>
      </c>
      <c r="P1562" s="3">
        <f xml:space="preserve"> IF(Sales[[#This Row],[Number of Users]]-Sales[[#This Row],[Licenses Bought]] &gt; 0,Sales[[#This Row],[Number of Users]]-Sales[[#This Row],[Licenses Bought]],0)</f>
        <v>1</v>
      </c>
      <c r="Q1562" s="3">
        <f>IF(Sales[[#This Row],[Sales Month]]=MAX(Sales[Sales Month]),Sales[[#This Row],[Upsell $ Per Non-Paying User]]*Sales[[#This Row],[Non-Paying Users]],0)</f>
        <v>0</v>
      </c>
      <c r="R1562" s="3" t="str" cm="1">
        <f t="array" ref="R1562" xml:space="preserve"> _xlfn.IFS(Sales[[#This Row],[Current Upsell $]]=0," ",Sales[[#This Row],[Current Upsell $]]&gt;=400,"high",Sales[[#This Row],[Current Upsell $]]&gt;=100,"medium",Sales[[#This Row],[Current Upsell $]]&lt;100,"low")</f>
        <v xml:space="preserve"> </v>
      </c>
      <c r="S1562" s="3" t="str">
        <f xml:space="preserve"> IF(Sales[[#This Row],[Current Upsell $]]&gt;0,_xlfn.CONCAT(Sales[[#This Row],[Subscription Type]],"  ",Sales[[#This Row],[Upsell Priority]],"  ",TEXT(Sales[[#This Row],[Current Upsell $]],"$#"))," ")</f>
        <v xml:space="preserve"> </v>
      </c>
      <c r="T1562" s="3"/>
      <c r="U1562" s="1"/>
    </row>
    <row r="1563" spans="1:21" x14ac:dyDescent="0.3">
      <c r="A1563">
        <v>100160</v>
      </c>
      <c r="B1563" t="s">
        <v>3</v>
      </c>
      <c r="F1563" s="3">
        <v>0</v>
      </c>
      <c r="G1563" s="3">
        <v>2</v>
      </c>
      <c r="H1563" s="1">
        <v>44105</v>
      </c>
      <c r="I1563" s="1">
        <v>44378</v>
      </c>
      <c r="J1563">
        <v>9</v>
      </c>
      <c r="K1563">
        <v>0</v>
      </c>
      <c r="L1563" s="1">
        <v>44256</v>
      </c>
      <c r="M1563" s="3">
        <f>IF(Sales[[#This Row],[Sales Amount]] = 0, 0,N1563 / F1563)</f>
        <v>0</v>
      </c>
      <c r="N1563" s="3">
        <v>0</v>
      </c>
      <c r="O1563" s="3" t="str" cm="1">
        <f t="array" ref="O1563" xml:space="preserve"> _xlfn.SWITCH(Sales[[#This Row],[Subscription Type]],"Basic", "10",,"Premium","10","Business","25","Enterprise","27")</f>
        <v>10</v>
      </c>
      <c r="P1563" s="3">
        <f xml:space="preserve"> IF(Sales[[#This Row],[Number of Users]]-Sales[[#This Row],[Licenses Bought]] &gt; 0,Sales[[#This Row],[Number of Users]]-Sales[[#This Row],[Licenses Bought]],0)</f>
        <v>2</v>
      </c>
      <c r="Q1563" s="3">
        <f>IF(Sales[[#This Row],[Sales Month]]=MAX(Sales[Sales Month]),Sales[[#This Row],[Upsell $ Per Non-Paying User]]*Sales[[#This Row],[Non-Paying Users]],0)</f>
        <v>0</v>
      </c>
      <c r="R1563" s="3" t="str" cm="1">
        <f t="array" ref="R1563" xml:space="preserve"> _xlfn.IFS(Sales[[#This Row],[Current Upsell $]]=0," ",Sales[[#This Row],[Current Upsell $]]&gt;=400,"high",Sales[[#This Row],[Current Upsell $]]&gt;=100,"medium",Sales[[#This Row],[Current Upsell $]]&lt;100,"low")</f>
        <v xml:space="preserve"> </v>
      </c>
      <c r="S1563" s="3" t="str">
        <f xml:space="preserve"> IF(Sales[[#This Row],[Current Upsell $]]&gt;0,_xlfn.CONCAT(Sales[[#This Row],[Subscription Type]],"  ",Sales[[#This Row],[Upsell Priority]],"  ",TEXT(Sales[[#This Row],[Current Upsell $]],"$#"))," ")</f>
        <v xml:space="preserve"> </v>
      </c>
      <c r="T1563" s="3"/>
      <c r="U1563" s="1"/>
    </row>
    <row r="1564" spans="1:21" x14ac:dyDescent="0.3">
      <c r="A1564">
        <v>100160</v>
      </c>
      <c r="B1564" t="s">
        <v>3</v>
      </c>
      <c r="F1564" s="3">
        <v>0</v>
      </c>
      <c r="G1564" s="3">
        <v>2</v>
      </c>
      <c r="H1564" s="1">
        <v>44105</v>
      </c>
      <c r="I1564" s="1">
        <v>44378</v>
      </c>
      <c r="J1564">
        <v>9</v>
      </c>
      <c r="K1564">
        <v>0</v>
      </c>
      <c r="L1564" s="1">
        <v>44287</v>
      </c>
      <c r="M1564" s="3">
        <f>IF(Sales[[#This Row],[Sales Amount]] = 0, 0,N1564 / F1564)</f>
        <v>0</v>
      </c>
      <c r="N1564" s="3">
        <v>0</v>
      </c>
      <c r="O1564" s="3" t="str" cm="1">
        <f t="array" ref="O1564" xml:space="preserve"> _xlfn.SWITCH(Sales[[#This Row],[Subscription Type]],"Basic", "10",,"Premium","10","Business","25","Enterprise","27")</f>
        <v>10</v>
      </c>
      <c r="P1564" s="3">
        <f xml:space="preserve"> IF(Sales[[#This Row],[Number of Users]]-Sales[[#This Row],[Licenses Bought]] &gt; 0,Sales[[#This Row],[Number of Users]]-Sales[[#This Row],[Licenses Bought]],0)</f>
        <v>2</v>
      </c>
      <c r="Q1564" s="3">
        <f>IF(Sales[[#This Row],[Sales Month]]=MAX(Sales[Sales Month]),Sales[[#This Row],[Upsell $ Per Non-Paying User]]*Sales[[#This Row],[Non-Paying Users]],0)</f>
        <v>0</v>
      </c>
      <c r="R1564" s="3" t="str" cm="1">
        <f t="array" ref="R1564" xml:space="preserve"> _xlfn.IFS(Sales[[#This Row],[Current Upsell $]]=0," ",Sales[[#This Row],[Current Upsell $]]&gt;=400,"high",Sales[[#This Row],[Current Upsell $]]&gt;=100,"medium",Sales[[#This Row],[Current Upsell $]]&lt;100,"low")</f>
        <v xml:space="preserve"> </v>
      </c>
      <c r="S1564" s="3" t="str">
        <f xml:space="preserve"> IF(Sales[[#This Row],[Current Upsell $]]&gt;0,_xlfn.CONCAT(Sales[[#This Row],[Subscription Type]],"  ",Sales[[#This Row],[Upsell Priority]],"  ",TEXT(Sales[[#This Row],[Current Upsell $]],"$#"))," ")</f>
        <v xml:space="preserve"> </v>
      </c>
      <c r="T1564" s="3"/>
      <c r="U1564" s="1"/>
    </row>
    <row r="1565" spans="1:21" x14ac:dyDescent="0.3">
      <c r="A1565">
        <v>100160</v>
      </c>
      <c r="B1565" t="s">
        <v>3</v>
      </c>
      <c r="F1565" s="3">
        <v>0</v>
      </c>
      <c r="G1565" s="3">
        <v>1</v>
      </c>
      <c r="H1565" s="1">
        <v>44105</v>
      </c>
      <c r="I1565" s="1">
        <v>44378</v>
      </c>
      <c r="J1565">
        <v>9</v>
      </c>
      <c r="K1565">
        <v>0</v>
      </c>
      <c r="L1565" s="1">
        <v>44317</v>
      </c>
      <c r="M1565" s="3">
        <f>IF(Sales[[#This Row],[Sales Amount]] = 0, 0,N1565 / F1565)</f>
        <v>0</v>
      </c>
      <c r="N1565" s="3">
        <v>0</v>
      </c>
      <c r="O1565" s="3" t="str" cm="1">
        <f t="array" ref="O1565" xml:space="preserve"> _xlfn.SWITCH(Sales[[#This Row],[Subscription Type]],"Basic", "10",,"Premium","10","Business","25","Enterprise","27")</f>
        <v>10</v>
      </c>
      <c r="P1565" s="3">
        <f xml:space="preserve"> IF(Sales[[#This Row],[Number of Users]]-Sales[[#This Row],[Licenses Bought]] &gt; 0,Sales[[#This Row],[Number of Users]]-Sales[[#This Row],[Licenses Bought]],0)</f>
        <v>1</v>
      </c>
      <c r="Q1565" s="3">
        <f>IF(Sales[[#This Row],[Sales Month]]=MAX(Sales[Sales Month]),Sales[[#This Row],[Upsell $ Per Non-Paying User]]*Sales[[#This Row],[Non-Paying Users]],0)</f>
        <v>0</v>
      </c>
      <c r="R1565" s="3" t="str" cm="1">
        <f t="array" ref="R1565" xml:space="preserve"> _xlfn.IFS(Sales[[#This Row],[Current Upsell $]]=0," ",Sales[[#This Row],[Current Upsell $]]&gt;=400,"high",Sales[[#This Row],[Current Upsell $]]&gt;=100,"medium",Sales[[#This Row],[Current Upsell $]]&lt;100,"low")</f>
        <v xml:space="preserve"> </v>
      </c>
      <c r="S1565" s="3" t="str">
        <f xml:space="preserve"> IF(Sales[[#This Row],[Current Upsell $]]&gt;0,_xlfn.CONCAT(Sales[[#This Row],[Subscription Type]],"  ",Sales[[#This Row],[Upsell Priority]],"  ",TEXT(Sales[[#This Row],[Current Upsell $]],"$#"))," ")</f>
        <v xml:space="preserve"> </v>
      </c>
      <c r="T1565" s="3"/>
      <c r="U1565" s="1"/>
    </row>
    <row r="1566" spans="1:21" x14ac:dyDescent="0.3">
      <c r="A1566">
        <v>100160</v>
      </c>
      <c r="B1566" t="s">
        <v>3</v>
      </c>
      <c r="F1566" s="3">
        <v>0</v>
      </c>
      <c r="G1566" s="3">
        <v>2</v>
      </c>
      <c r="H1566" s="1">
        <v>44105</v>
      </c>
      <c r="I1566" s="1">
        <v>44378</v>
      </c>
      <c r="J1566">
        <v>9</v>
      </c>
      <c r="K1566">
        <v>0</v>
      </c>
      <c r="L1566" s="1">
        <v>44348</v>
      </c>
      <c r="M1566" s="3">
        <f>IF(Sales[[#This Row],[Sales Amount]] = 0, 0,N1566 / F1566)</f>
        <v>0</v>
      </c>
      <c r="N1566" s="3">
        <v>0</v>
      </c>
      <c r="O1566" s="3" t="str" cm="1">
        <f t="array" ref="O1566" xml:space="preserve"> _xlfn.SWITCH(Sales[[#This Row],[Subscription Type]],"Basic", "10",,"Premium","10","Business","25","Enterprise","27")</f>
        <v>10</v>
      </c>
      <c r="P1566" s="3">
        <f xml:space="preserve"> IF(Sales[[#This Row],[Number of Users]]-Sales[[#This Row],[Licenses Bought]] &gt; 0,Sales[[#This Row],[Number of Users]]-Sales[[#This Row],[Licenses Bought]],0)</f>
        <v>2</v>
      </c>
      <c r="Q1566" s="3">
        <f>IF(Sales[[#This Row],[Sales Month]]=MAX(Sales[Sales Month]),Sales[[#This Row],[Upsell $ Per Non-Paying User]]*Sales[[#This Row],[Non-Paying Users]],0)</f>
        <v>20</v>
      </c>
      <c r="R1566" s="3" t="str" cm="1">
        <f t="array" ref="R1566" xml:space="preserve"> _xlfn.IFS(Sales[[#This Row],[Current Upsell $]]=0," ",Sales[[#This Row],[Current Upsell $]]&gt;=400,"high",Sales[[#This Row],[Current Upsell $]]&gt;=100,"medium",Sales[[#This Row],[Current Upsell $]]&lt;100,"low")</f>
        <v>low</v>
      </c>
      <c r="S1566" s="3" t="str">
        <f xml:space="preserve"> IF(Sales[[#This Row],[Current Upsell $]]&gt;0,_xlfn.CONCAT(Sales[[#This Row],[Subscription Type]],"  ",Sales[[#This Row],[Upsell Priority]],"  ",TEXT(Sales[[#This Row],[Current Upsell $]],"$#"))," ")</f>
        <v>Basic  low  $20</v>
      </c>
      <c r="T1566" s="3"/>
      <c r="U1566" s="1"/>
    </row>
    <row r="1567" spans="1:21" x14ac:dyDescent="0.3">
      <c r="A1567">
        <v>100161</v>
      </c>
      <c r="B1567" t="s">
        <v>3</v>
      </c>
      <c r="F1567" s="3">
        <v>0</v>
      </c>
      <c r="G1567" s="3">
        <v>2</v>
      </c>
      <c r="H1567" s="1">
        <v>44105</v>
      </c>
      <c r="I1567" s="1">
        <v>44348</v>
      </c>
      <c r="J1567">
        <v>8</v>
      </c>
      <c r="K1567">
        <v>0</v>
      </c>
      <c r="L1567" s="1">
        <v>44105</v>
      </c>
      <c r="M1567" s="3">
        <f>IF(Sales[[#This Row],[Sales Amount]] = 0, 0,N1567 / F1567)</f>
        <v>0</v>
      </c>
      <c r="N1567" s="3">
        <v>0</v>
      </c>
      <c r="O1567" s="3" t="str" cm="1">
        <f t="array" ref="O1567" xml:space="preserve"> _xlfn.SWITCH(Sales[[#This Row],[Subscription Type]],"Basic", "10",,"Premium","10","Business","25","Enterprise","27")</f>
        <v>10</v>
      </c>
      <c r="P1567" s="3">
        <f xml:space="preserve"> IF(Sales[[#This Row],[Number of Users]]-Sales[[#This Row],[Licenses Bought]] &gt; 0,Sales[[#This Row],[Number of Users]]-Sales[[#This Row],[Licenses Bought]],0)</f>
        <v>2</v>
      </c>
      <c r="Q1567" s="3">
        <f>IF(Sales[[#This Row],[Sales Month]]=MAX(Sales[Sales Month]),Sales[[#This Row],[Upsell $ Per Non-Paying User]]*Sales[[#This Row],[Non-Paying Users]],0)</f>
        <v>0</v>
      </c>
      <c r="R1567" s="3" t="str" cm="1">
        <f t="array" ref="R1567" xml:space="preserve"> _xlfn.IFS(Sales[[#This Row],[Current Upsell $]]=0," ",Sales[[#This Row],[Current Upsell $]]&gt;=400,"high",Sales[[#This Row],[Current Upsell $]]&gt;=100,"medium",Sales[[#This Row],[Current Upsell $]]&lt;100,"low")</f>
        <v xml:space="preserve"> </v>
      </c>
      <c r="S1567" s="3" t="str">
        <f xml:space="preserve"> IF(Sales[[#This Row],[Current Upsell $]]&gt;0,_xlfn.CONCAT(Sales[[#This Row],[Subscription Type]],"  ",Sales[[#This Row],[Upsell Priority]],"  ",TEXT(Sales[[#This Row],[Current Upsell $]],"$#"))," ")</f>
        <v xml:space="preserve"> </v>
      </c>
      <c r="T1567" s="3"/>
      <c r="U1567" s="1"/>
    </row>
    <row r="1568" spans="1:21" x14ac:dyDescent="0.3">
      <c r="A1568">
        <v>100161</v>
      </c>
      <c r="B1568" t="s">
        <v>3</v>
      </c>
      <c r="F1568" s="3">
        <v>0</v>
      </c>
      <c r="G1568" s="3">
        <v>2</v>
      </c>
      <c r="H1568" s="1">
        <v>44105</v>
      </c>
      <c r="I1568" s="1">
        <v>44348</v>
      </c>
      <c r="J1568">
        <v>8</v>
      </c>
      <c r="K1568">
        <v>0</v>
      </c>
      <c r="L1568" s="1">
        <v>44136</v>
      </c>
      <c r="M1568" s="3">
        <f>IF(Sales[[#This Row],[Sales Amount]] = 0, 0,N1568 / F1568)</f>
        <v>0</v>
      </c>
      <c r="N1568" s="3">
        <v>0</v>
      </c>
      <c r="O1568" s="3" t="str" cm="1">
        <f t="array" ref="O1568" xml:space="preserve"> _xlfn.SWITCH(Sales[[#This Row],[Subscription Type]],"Basic", "10",,"Premium","10","Business","25","Enterprise","27")</f>
        <v>10</v>
      </c>
      <c r="P1568" s="3">
        <f xml:space="preserve"> IF(Sales[[#This Row],[Number of Users]]-Sales[[#This Row],[Licenses Bought]] &gt; 0,Sales[[#This Row],[Number of Users]]-Sales[[#This Row],[Licenses Bought]],0)</f>
        <v>2</v>
      </c>
      <c r="Q1568" s="3">
        <f>IF(Sales[[#This Row],[Sales Month]]=MAX(Sales[Sales Month]),Sales[[#This Row],[Upsell $ Per Non-Paying User]]*Sales[[#This Row],[Non-Paying Users]],0)</f>
        <v>0</v>
      </c>
      <c r="R1568" s="3" t="str" cm="1">
        <f t="array" ref="R1568" xml:space="preserve"> _xlfn.IFS(Sales[[#This Row],[Current Upsell $]]=0," ",Sales[[#This Row],[Current Upsell $]]&gt;=400,"high",Sales[[#This Row],[Current Upsell $]]&gt;=100,"medium",Sales[[#This Row],[Current Upsell $]]&lt;100,"low")</f>
        <v xml:space="preserve"> </v>
      </c>
      <c r="S1568" s="3" t="str">
        <f xml:space="preserve"> IF(Sales[[#This Row],[Current Upsell $]]&gt;0,_xlfn.CONCAT(Sales[[#This Row],[Subscription Type]],"  ",Sales[[#This Row],[Upsell Priority]],"  ",TEXT(Sales[[#This Row],[Current Upsell $]],"$#"))," ")</f>
        <v xml:space="preserve"> </v>
      </c>
      <c r="T1568" s="3"/>
      <c r="U1568" s="1"/>
    </row>
    <row r="1569" spans="1:21" x14ac:dyDescent="0.3">
      <c r="A1569">
        <v>100161</v>
      </c>
      <c r="B1569" t="s">
        <v>3</v>
      </c>
      <c r="F1569" s="3">
        <v>0</v>
      </c>
      <c r="G1569" s="3">
        <v>2</v>
      </c>
      <c r="H1569" s="1">
        <v>44105</v>
      </c>
      <c r="I1569" s="1">
        <v>44348</v>
      </c>
      <c r="J1569">
        <v>8</v>
      </c>
      <c r="K1569">
        <v>0</v>
      </c>
      <c r="L1569" s="1">
        <v>44166</v>
      </c>
      <c r="M1569" s="3">
        <f>IF(Sales[[#This Row],[Sales Amount]] = 0, 0,N1569 / F1569)</f>
        <v>0</v>
      </c>
      <c r="N1569" s="3">
        <v>0</v>
      </c>
      <c r="O1569" s="3" t="str" cm="1">
        <f t="array" ref="O1569" xml:space="preserve"> _xlfn.SWITCH(Sales[[#This Row],[Subscription Type]],"Basic", "10",,"Premium","10","Business","25","Enterprise","27")</f>
        <v>10</v>
      </c>
      <c r="P1569" s="3">
        <f xml:space="preserve"> IF(Sales[[#This Row],[Number of Users]]-Sales[[#This Row],[Licenses Bought]] &gt; 0,Sales[[#This Row],[Number of Users]]-Sales[[#This Row],[Licenses Bought]],0)</f>
        <v>2</v>
      </c>
      <c r="Q1569" s="3">
        <f>IF(Sales[[#This Row],[Sales Month]]=MAX(Sales[Sales Month]),Sales[[#This Row],[Upsell $ Per Non-Paying User]]*Sales[[#This Row],[Non-Paying Users]],0)</f>
        <v>0</v>
      </c>
      <c r="R1569" s="3" t="str" cm="1">
        <f t="array" ref="R1569" xml:space="preserve"> _xlfn.IFS(Sales[[#This Row],[Current Upsell $]]=0," ",Sales[[#This Row],[Current Upsell $]]&gt;=400,"high",Sales[[#This Row],[Current Upsell $]]&gt;=100,"medium",Sales[[#This Row],[Current Upsell $]]&lt;100,"low")</f>
        <v xml:space="preserve"> </v>
      </c>
      <c r="S1569" s="3" t="str">
        <f xml:space="preserve"> IF(Sales[[#This Row],[Current Upsell $]]&gt;0,_xlfn.CONCAT(Sales[[#This Row],[Subscription Type]],"  ",Sales[[#This Row],[Upsell Priority]],"  ",TEXT(Sales[[#This Row],[Current Upsell $]],"$#"))," ")</f>
        <v xml:space="preserve"> </v>
      </c>
      <c r="T1569" s="3"/>
      <c r="U1569" s="1"/>
    </row>
    <row r="1570" spans="1:21" x14ac:dyDescent="0.3">
      <c r="A1570">
        <v>100161</v>
      </c>
      <c r="B1570" t="s">
        <v>3</v>
      </c>
      <c r="F1570" s="3">
        <v>0</v>
      </c>
      <c r="G1570" s="3">
        <v>2</v>
      </c>
      <c r="H1570" s="1">
        <v>44105</v>
      </c>
      <c r="I1570" s="1">
        <v>44348</v>
      </c>
      <c r="J1570">
        <v>8</v>
      </c>
      <c r="K1570">
        <v>0</v>
      </c>
      <c r="L1570" s="1">
        <v>44197</v>
      </c>
      <c r="M1570" s="3">
        <f>IF(Sales[[#This Row],[Sales Amount]] = 0, 0,N1570 / F1570)</f>
        <v>0</v>
      </c>
      <c r="N1570" s="3">
        <v>0</v>
      </c>
      <c r="O1570" s="3" t="str" cm="1">
        <f t="array" ref="O1570" xml:space="preserve"> _xlfn.SWITCH(Sales[[#This Row],[Subscription Type]],"Basic", "10",,"Premium","10","Business","25","Enterprise","27")</f>
        <v>10</v>
      </c>
      <c r="P1570" s="3">
        <f xml:space="preserve"> IF(Sales[[#This Row],[Number of Users]]-Sales[[#This Row],[Licenses Bought]] &gt; 0,Sales[[#This Row],[Number of Users]]-Sales[[#This Row],[Licenses Bought]],0)</f>
        <v>2</v>
      </c>
      <c r="Q1570" s="3">
        <f>IF(Sales[[#This Row],[Sales Month]]=MAX(Sales[Sales Month]),Sales[[#This Row],[Upsell $ Per Non-Paying User]]*Sales[[#This Row],[Non-Paying Users]],0)</f>
        <v>0</v>
      </c>
      <c r="R1570" s="3" t="str" cm="1">
        <f t="array" ref="R1570" xml:space="preserve"> _xlfn.IFS(Sales[[#This Row],[Current Upsell $]]=0," ",Sales[[#This Row],[Current Upsell $]]&gt;=400,"high",Sales[[#This Row],[Current Upsell $]]&gt;=100,"medium",Sales[[#This Row],[Current Upsell $]]&lt;100,"low")</f>
        <v xml:space="preserve"> </v>
      </c>
      <c r="S1570" s="3" t="str">
        <f xml:space="preserve"> IF(Sales[[#This Row],[Current Upsell $]]&gt;0,_xlfn.CONCAT(Sales[[#This Row],[Subscription Type]],"  ",Sales[[#This Row],[Upsell Priority]],"  ",TEXT(Sales[[#This Row],[Current Upsell $]],"$#"))," ")</f>
        <v xml:space="preserve"> </v>
      </c>
      <c r="T1570" s="3"/>
      <c r="U1570" s="1"/>
    </row>
    <row r="1571" spans="1:21" x14ac:dyDescent="0.3">
      <c r="A1571">
        <v>100161</v>
      </c>
      <c r="B1571" t="s">
        <v>3</v>
      </c>
      <c r="F1571" s="3">
        <v>0</v>
      </c>
      <c r="G1571" s="3">
        <v>2</v>
      </c>
      <c r="H1571" s="1">
        <v>44105</v>
      </c>
      <c r="I1571" s="1">
        <v>44348</v>
      </c>
      <c r="J1571">
        <v>8</v>
      </c>
      <c r="K1571">
        <v>0</v>
      </c>
      <c r="L1571" s="1">
        <v>44228</v>
      </c>
      <c r="M1571" s="3">
        <f>IF(Sales[[#This Row],[Sales Amount]] = 0, 0,N1571 / F1571)</f>
        <v>0</v>
      </c>
      <c r="N1571" s="3">
        <v>0</v>
      </c>
      <c r="O1571" s="3" t="str" cm="1">
        <f t="array" ref="O1571" xml:space="preserve"> _xlfn.SWITCH(Sales[[#This Row],[Subscription Type]],"Basic", "10",,"Premium","10","Business","25","Enterprise","27")</f>
        <v>10</v>
      </c>
      <c r="P1571" s="3">
        <f xml:space="preserve"> IF(Sales[[#This Row],[Number of Users]]-Sales[[#This Row],[Licenses Bought]] &gt; 0,Sales[[#This Row],[Number of Users]]-Sales[[#This Row],[Licenses Bought]],0)</f>
        <v>2</v>
      </c>
      <c r="Q1571" s="3">
        <f>IF(Sales[[#This Row],[Sales Month]]=MAX(Sales[Sales Month]),Sales[[#This Row],[Upsell $ Per Non-Paying User]]*Sales[[#This Row],[Non-Paying Users]],0)</f>
        <v>0</v>
      </c>
      <c r="R1571" s="3" t="str" cm="1">
        <f t="array" ref="R1571" xml:space="preserve"> _xlfn.IFS(Sales[[#This Row],[Current Upsell $]]=0," ",Sales[[#This Row],[Current Upsell $]]&gt;=400,"high",Sales[[#This Row],[Current Upsell $]]&gt;=100,"medium",Sales[[#This Row],[Current Upsell $]]&lt;100,"low")</f>
        <v xml:space="preserve"> </v>
      </c>
      <c r="S1571" s="3" t="str">
        <f xml:space="preserve"> IF(Sales[[#This Row],[Current Upsell $]]&gt;0,_xlfn.CONCAT(Sales[[#This Row],[Subscription Type]],"  ",Sales[[#This Row],[Upsell Priority]],"  ",TEXT(Sales[[#This Row],[Current Upsell $]],"$#"))," ")</f>
        <v xml:space="preserve"> </v>
      </c>
      <c r="T1571" s="3"/>
      <c r="U1571" s="1"/>
    </row>
    <row r="1572" spans="1:21" x14ac:dyDescent="0.3">
      <c r="A1572">
        <v>100161</v>
      </c>
      <c r="B1572" t="s">
        <v>3</v>
      </c>
      <c r="F1572" s="3">
        <v>0</v>
      </c>
      <c r="G1572" s="3">
        <v>2</v>
      </c>
      <c r="H1572" s="1">
        <v>44105</v>
      </c>
      <c r="I1572" s="1">
        <v>44348</v>
      </c>
      <c r="J1572">
        <v>8</v>
      </c>
      <c r="K1572">
        <v>0</v>
      </c>
      <c r="L1572" s="1">
        <v>44256</v>
      </c>
      <c r="M1572" s="3">
        <f>IF(Sales[[#This Row],[Sales Amount]] = 0, 0,N1572 / F1572)</f>
        <v>0</v>
      </c>
      <c r="N1572" s="3">
        <v>0</v>
      </c>
      <c r="O1572" s="3" t="str" cm="1">
        <f t="array" ref="O1572" xml:space="preserve"> _xlfn.SWITCH(Sales[[#This Row],[Subscription Type]],"Basic", "10",,"Premium","10","Business","25","Enterprise","27")</f>
        <v>10</v>
      </c>
      <c r="P1572" s="3">
        <f xml:space="preserve"> IF(Sales[[#This Row],[Number of Users]]-Sales[[#This Row],[Licenses Bought]] &gt; 0,Sales[[#This Row],[Number of Users]]-Sales[[#This Row],[Licenses Bought]],0)</f>
        <v>2</v>
      </c>
      <c r="Q1572" s="3">
        <f>IF(Sales[[#This Row],[Sales Month]]=MAX(Sales[Sales Month]),Sales[[#This Row],[Upsell $ Per Non-Paying User]]*Sales[[#This Row],[Non-Paying Users]],0)</f>
        <v>0</v>
      </c>
      <c r="R1572" s="3" t="str" cm="1">
        <f t="array" ref="R1572" xml:space="preserve"> _xlfn.IFS(Sales[[#This Row],[Current Upsell $]]=0," ",Sales[[#This Row],[Current Upsell $]]&gt;=400,"high",Sales[[#This Row],[Current Upsell $]]&gt;=100,"medium",Sales[[#This Row],[Current Upsell $]]&lt;100,"low")</f>
        <v xml:space="preserve"> </v>
      </c>
      <c r="S1572" s="3" t="str">
        <f xml:space="preserve"> IF(Sales[[#This Row],[Current Upsell $]]&gt;0,_xlfn.CONCAT(Sales[[#This Row],[Subscription Type]],"  ",Sales[[#This Row],[Upsell Priority]],"  ",TEXT(Sales[[#This Row],[Current Upsell $]],"$#"))," ")</f>
        <v xml:space="preserve"> </v>
      </c>
      <c r="T1572" s="3"/>
      <c r="U1572" s="1"/>
    </row>
    <row r="1573" spans="1:21" x14ac:dyDescent="0.3">
      <c r="A1573">
        <v>100161</v>
      </c>
      <c r="B1573" t="s">
        <v>3</v>
      </c>
      <c r="F1573" s="3">
        <v>0</v>
      </c>
      <c r="G1573" s="3">
        <v>2</v>
      </c>
      <c r="H1573" s="1">
        <v>44105</v>
      </c>
      <c r="I1573" s="1">
        <v>44348</v>
      </c>
      <c r="J1573">
        <v>8</v>
      </c>
      <c r="K1573">
        <v>0</v>
      </c>
      <c r="L1573" s="1">
        <v>44287</v>
      </c>
      <c r="M1573" s="3">
        <f>IF(Sales[[#This Row],[Sales Amount]] = 0, 0,N1573 / F1573)</f>
        <v>0</v>
      </c>
      <c r="N1573" s="3">
        <v>0</v>
      </c>
      <c r="O1573" s="3" t="str" cm="1">
        <f t="array" ref="O1573" xml:space="preserve"> _xlfn.SWITCH(Sales[[#This Row],[Subscription Type]],"Basic", "10",,"Premium","10","Business","25","Enterprise","27")</f>
        <v>10</v>
      </c>
      <c r="P1573" s="3">
        <f xml:space="preserve"> IF(Sales[[#This Row],[Number of Users]]-Sales[[#This Row],[Licenses Bought]] &gt; 0,Sales[[#This Row],[Number of Users]]-Sales[[#This Row],[Licenses Bought]],0)</f>
        <v>2</v>
      </c>
      <c r="Q1573" s="3">
        <f>IF(Sales[[#This Row],[Sales Month]]=MAX(Sales[Sales Month]),Sales[[#This Row],[Upsell $ Per Non-Paying User]]*Sales[[#This Row],[Non-Paying Users]],0)</f>
        <v>0</v>
      </c>
      <c r="R1573" s="3" t="str" cm="1">
        <f t="array" ref="R1573" xml:space="preserve"> _xlfn.IFS(Sales[[#This Row],[Current Upsell $]]=0," ",Sales[[#This Row],[Current Upsell $]]&gt;=400,"high",Sales[[#This Row],[Current Upsell $]]&gt;=100,"medium",Sales[[#This Row],[Current Upsell $]]&lt;100,"low")</f>
        <v xml:space="preserve"> </v>
      </c>
      <c r="S1573" s="3" t="str">
        <f xml:space="preserve"> IF(Sales[[#This Row],[Current Upsell $]]&gt;0,_xlfn.CONCAT(Sales[[#This Row],[Subscription Type]],"  ",Sales[[#This Row],[Upsell Priority]],"  ",TEXT(Sales[[#This Row],[Current Upsell $]],"$#"))," ")</f>
        <v xml:space="preserve"> </v>
      </c>
      <c r="T1573" s="3"/>
      <c r="U1573" s="1"/>
    </row>
    <row r="1574" spans="1:21" x14ac:dyDescent="0.3">
      <c r="A1574">
        <v>100161</v>
      </c>
      <c r="B1574" t="s">
        <v>3</v>
      </c>
      <c r="F1574" s="3">
        <v>0</v>
      </c>
      <c r="G1574" s="3">
        <v>2</v>
      </c>
      <c r="H1574" s="1">
        <v>44105</v>
      </c>
      <c r="I1574" s="1">
        <v>44348</v>
      </c>
      <c r="J1574">
        <v>8</v>
      </c>
      <c r="K1574">
        <v>0</v>
      </c>
      <c r="L1574" s="1">
        <v>44317</v>
      </c>
      <c r="M1574" s="3">
        <f>IF(Sales[[#This Row],[Sales Amount]] = 0, 0,N1574 / F1574)</f>
        <v>0</v>
      </c>
      <c r="N1574" s="3">
        <v>0</v>
      </c>
      <c r="O1574" s="3" t="str" cm="1">
        <f t="array" ref="O1574" xml:space="preserve"> _xlfn.SWITCH(Sales[[#This Row],[Subscription Type]],"Basic", "10",,"Premium","10","Business","25","Enterprise","27")</f>
        <v>10</v>
      </c>
      <c r="P1574" s="3">
        <f xml:space="preserve"> IF(Sales[[#This Row],[Number of Users]]-Sales[[#This Row],[Licenses Bought]] &gt; 0,Sales[[#This Row],[Number of Users]]-Sales[[#This Row],[Licenses Bought]],0)</f>
        <v>2</v>
      </c>
      <c r="Q1574" s="3">
        <f>IF(Sales[[#This Row],[Sales Month]]=MAX(Sales[Sales Month]),Sales[[#This Row],[Upsell $ Per Non-Paying User]]*Sales[[#This Row],[Non-Paying Users]],0)</f>
        <v>0</v>
      </c>
      <c r="R1574" s="3" t="str" cm="1">
        <f t="array" ref="R1574" xml:space="preserve"> _xlfn.IFS(Sales[[#This Row],[Current Upsell $]]=0," ",Sales[[#This Row],[Current Upsell $]]&gt;=400,"high",Sales[[#This Row],[Current Upsell $]]&gt;=100,"medium",Sales[[#This Row],[Current Upsell $]]&lt;100,"low")</f>
        <v xml:space="preserve"> </v>
      </c>
      <c r="S1574" s="3" t="str">
        <f xml:space="preserve"> IF(Sales[[#This Row],[Current Upsell $]]&gt;0,_xlfn.CONCAT(Sales[[#This Row],[Subscription Type]],"  ",Sales[[#This Row],[Upsell Priority]],"  ",TEXT(Sales[[#This Row],[Current Upsell $]],"$#"))," ")</f>
        <v xml:space="preserve"> </v>
      </c>
      <c r="T1574" s="3"/>
      <c r="U1574" s="1"/>
    </row>
    <row r="1575" spans="1:21" x14ac:dyDescent="0.3">
      <c r="A1575">
        <v>100161</v>
      </c>
      <c r="B1575" t="s">
        <v>3</v>
      </c>
      <c r="F1575" s="3">
        <v>0</v>
      </c>
      <c r="G1575" s="3">
        <v>2</v>
      </c>
      <c r="H1575" s="1">
        <v>44105</v>
      </c>
      <c r="I1575" s="1">
        <v>44348</v>
      </c>
      <c r="J1575">
        <v>8</v>
      </c>
      <c r="K1575">
        <v>0</v>
      </c>
      <c r="L1575" s="1">
        <v>44348</v>
      </c>
      <c r="M1575" s="3">
        <f>IF(Sales[[#This Row],[Sales Amount]] = 0, 0,N1575 / F1575)</f>
        <v>0</v>
      </c>
      <c r="N1575" s="3">
        <v>0</v>
      </c>
      <c r="O1575" s="3" t="str" cm="1">
        <f t="array" ref="O1575" xml:space="preserve"> _xlfn.SWITCH(Sales[[#This Row],[Subscription Type]],"Basic", "10",,"Premium","10","Business","25","Enterprise","27")</f>
        <v>10</v>
      </c>
      <c r="P1575" s="3">
        <f xml:space="preserve"> IF(Sales[[#This Row],[Number of Users]]-Sales[[#This Row],[Licenses Bought]] &gt; 0,Sales[[#This Row],[Number of Users]]-Sales[[#This Row],[Licenses Bought]],0)</f>
        <v>2</v>
      </c>
      <c r="Q1575" s="3">
        <f>IF(Sales[[#This Row],[Sales Month]]=MAX(Sales[Sales Month]),Sales[[#This Row],[Upsell $ Per Non-Paying User]]*Sales[[#This Row],[Non-Paying Users]],0)</f>
        <v>20</v>
      </c>
      <c r="R1575" s="3" t="str" cm="1">
        <f t="array" ref="R1575" xml:space="preserve"> _xlfn.IFS(Sales[[#This Row],[Current Upsell $]]=0," ",Sales[[#This Row],[Current Upsell $]]&gt;=400,"high",Sales[[#This Row],[Current Upsell $]]&gt;=100,"medium",Sales[[#This Row],[Current Upsell $]]&lt;100,"low")</f>
        <v>low</v>
      </c>
      <c r="S1575" s="3" t="str">
        <f xml:space="preserve"> IF(Sales[[#This Row],[Current Upsell $]]&gt;0,_xlfn.CONCAT(Sales[[#This Row],[Subscription Type]],"  ",Sales[[#This Row],[Upsell Priority]],"  ",TEXT(Sales[[#This Row],[Current Upsell $]],"$#"))," ")</f>
        <v>Basic  low  $20</v>
      </c>
      <c r="T1575" s="3"/>
      <c r="U1575" s="1"/>
    </row>
    <row r="1576" spans="1:21" x14ac:dyDescent="0.3">
      <c r="A1576">
        <v>100162</v>
      </c>
      <c r="B1576" t="s">
        <v>3</v>
      </c>
      <c r="F1576" s="3">
        <v>0</v>
      </c>
      <c r="G1576" s="3">
        <v>2</v>
      </c>
      <c r="H1576" s="1">
        <v>44105</v>
      </c>
      <c r="I1576" s="1">
        <v>44378</v>
      </c>
      <c r="J1576">
        <v>9</v>
      </c>
      <c r="K1576">
        <v>0</v>
      </c>
      <c r="L1576" s="1">
        <v>44105</v>
      </c>
      <c r="M1576" s="3">
        <f>IF(Sales[[#This Row],[Sales Amount]] = 0, 0,N1576 / F1576)</f>
        <v>0</v>
      </c>
      <c r="N1576" s="3">
        <v>0</v>
      </c>
      <c r="O1576" s="3" t="str" cm="1">
        <f t="array" ref="O1576" xml:space="preserve"> _xlfn.SWITCH(Sales[[#This Row],[Subscription Type]],"Basic", "10",,"Premium","10","Business","25","Enterprise","27")</f>
        <v>10</v>
      </c>
      <c r="P1576" s="3">
        <f xml:space="preserve"> IF(Sales[[#This Row],[Number of Users]]-Sales[[#This Row],[Licenses Bought]] &gt; 0,Sales[[#This Row],[Number of Users]]-Sales[[#This Row],[Licenses Bought]],0)</f>
        <v>2</v>
      </c>
      <c r="Q1576" s="3">
        <f>IF(Sales[[#This Row],[Sales Month]]=MAX(Sales[Sales Month]),Sales[[#This Row],[Upsell $ Per Non-Paying User]]*Sales[[#This Row],[Non-Paying Users]],0)</f>
        <v>0</v>
      </c>
      <c r="R1576" s="3" t="str" cm="1">
        <f t="array" ref="R1576" xml:space="preserve"> _xlfn.IFS(Sales[[#This Row],[Current Upsell $]]=0," ",Sales[[#This Row],[Current Upsell $]]&gt;=400,"high",Sales[[#This Row],[Current Upsell $]]&gt;=100,"medium",Sales[[#This Row],[Current Upsell $]]&lt;100,"low")</f>
        <v xml:space="preserve"> </v>
      </c>
      <c r="S1576" s="3" t="str">
        <f xml:space="preserve"> IF(Sales[[#This Row],[Current Upsell $]]&gt;0,_xlfn.CONCAT(Sales[[#This Row],[Subscription Type]],"  ",Sales[[#This Row],[Upsell Priority]],"  ",TEXT(Sales[[#This Row],[Current Upsell $]],"$#"))," ")</f>
        <v xml:space="preserve"> </v>
      </c>
      <c r="T1576" s="3"/>
      <c r="U1576" s="1"/>
    </row>
    <row r="1577" spans="1:21" x14ac:dyDescent="0.3">
      <c r="A1577">
        <v>100162</v>
      </c>
      <c r="B1577" t="s">
        <v>3</v>
      </c>
      <c r="F1577" s="3">
        <v>0</v>
      </c>
      <c r="G1577" s="3">
        <v>2</v>
      </c>
      <c r="H1577" s="1">
        <v>44105</v>
      </c>
      <c r="I1577" s="1">
        <v>44378</v>
      </c>
      <c r="J1577">
        <v>9</v>
      </c>
      <c r="K1577">
        <v>0</v>
      </c>
      <c r="L1577" s="1">
        <v>44136</v>
      </c>
      <c r="M1577" s="3">
        <f>IF(Sales[[#This Row],[Sales Amount]] = 0, 0,N1577 / F1577)</f>
        <v>0</v>
      </c>
      <c r="N1577" s="3">
        <v>0</v>
      </c>
      <c r="O1577" s="3" t="str" cm="1">
        <f t="array" ref="O1577" xml:space="preserve"> _xlfn.SWITCH(Sales[[#This Row],[Subscription Type]],"Basic", "10",,"Premium","10","Business","25","Enterprise","27")</f>
        <v>10</v>
      </c>
      <c r="P1577" s="3">
        <f xml:space="preserve"> IF(Sales[[#This Row],[Number of Users]]-Sales[[#This Row],[Licenses Bought]] &gt; 0,Sales[[#This Row],[Number of Users]]-Sales[[#This Row],[Licenses Bought]],0)</f>
        <v>2</v>
      </c>
      <c r="Q1577" s="3">
        <f>IF(Sales[[#This Row],[Sales Month]]=MAX(Sales[Sales Month]),Sales[[#This Row],[Upsell $ Per Non-Paying User]]*Sales[[#This Row],[Non-Paying Users]],0)</f>
        <v>0</v>
      </c>
      <c r="R1577" s="3" t="str" cm="1">
        <f t="array" ref="R1577" xml:space="preserve"> _xlfn.IFS(Sales[[#This Row],[Current Upsell $]]=0," ",Sales[[#This Row],[Current Upsell $]]&gt;=400,"high",Sales[[#This Row],[Current Upsell $]]&gt;=100,"medium",Sales[[#This Row],[Current Upsell $]]&lt;100,"low")</f>
        <v xml:space="preserve"> </v>
      </c>
      <c r="S1577" s="3" t="str">
        <f xml:space="preserve"> IF(Sales[[#This Row],[Current Upsell $]]&gt;0,_xlfn.CONCAT(Sales[[#This Row],[Subscription Type]],"  ",Sales[[#This Row],[Upsell Priority]],"  ",TEXT(Sales[[#This Row],[Current Upsell $]],"$#"))," ")</f>
        <v xml:space="preserve"> </v>
      </c>
      <c r="T1577" s="3"/>
      <c r="U1577" s="1"/>
    </row>
    <row r="1578" spans="1:21" x14ac:dyDescent="0.3">
      <c r="A1578">
        <v>100162</v>
      </c>
      <c r="B1578" t="s">
        <v>3</v>
      </c>
      <c r="F1578" s="3">
        <v>0</v>
      </c>
      <c r="G1578" s="3">
        <v>2</v>
      </c>
      <c r="H1578" s="1">
        <v>44105</v>
      </c>
      <c r="I1578" s="1">
        <v>44378</v>
      </c>
      <c r="J1578">
        <v>9</v>
      </c>
      <c r="K1578">
        <v>0</v>
      </c>
      <c r="L1578" s="1">
        <v>44166</v>
      </c>
      <c r="M1578" s="3">
        <f>IF(Sales[[#This Row],[Sales Amount]] = 0, 0,N1578 / F1578)</f>
        <v>0</v>
      </c>
      <c r="N1578" s="3">
        <v>0</v>
      </c>
      <c r="O1578" s="3" t="str" cm="1">
        <f t="array" ref="O1578" xml:space="preserve"> _xlfn.SWITCH(Sales[[#This Row],[Subscription Type]],"Basic", "10",,"Premium","10","Business","25","Enterprise","27")</f>
        <v>10</v>
      </c>
      <c r="P1578" s="3">
        <f xml:space="preserve"> IF(Sales[[#This Row],[Number of Users]]-Sales[[#This Row],[Licenses Bought]] &gt; 0,Sales[[#This Row],[Number of Users]]-Sales[[#This Row],[Licenses Bought]],0)</f>
        <v>2</v>
      </c>
      <c r="Q1578" s="3">
        <f>IF(Sales[[#This Row],[Sales Month]]=MAX(Sales[Sales Month]),Sales[[#This Row],[Upsell $ Per Non-Paying User]]*Sales[[#This Row],[Non-Paying Users]],0)</f>
        <v>0</v>
      </c>
      <c r="R1578" s="3" t="str" cm="1">
        <f t="array" ref="R1578" xml:space="preserve"> _xlfn.IFS(Sales[[#This Row],[Current Upsell $]]=0," ",Sales[[#This Row],[Current Upsell $]]&gt;=400,"high",Sales[[#This Row],[Current Upsell $]]&gt;=100,"medium",Sales[[#This Row],[Current Upsell $]]&lt;100,"low")</f>
        <v xml:space="preserve"> </v>
      </c>
      <c r="S1578" s="3" t="str">
        <f xml:space="preserve"> IF(Sales[[#This Row],[Current Upsell $]]&gt;0,_xlfn.CONCAT(Sales[[#This Row],[Subscription Type]],"  ",Sales[[#This Row],[Upsell Priority]],"  ",TEXT(Sales[[#This Row],[Current Upsell $]],"$#"))," ")</f>
        <v xml:space="preserve"> </v>
      </c>
      <c r="T1578" s="3"/>
      <c r="U1578" s="1"/>
    </row>
    <row r="1579" spans="1:21" x14ac:dyDescent="0.3">
      <c r="A1579">
        <v>100162</v>
      </c>
      <c r="B1579" t="s">
        <v>3</v>
      </c>
      <c r="F1579" s="3">
        <v>0</v>
      </c>
      <c r="G1579" s="3">
        <v>2</v>
      </c>
      <c r="H1579" s="1">
        <v>44105</v>
      </c>
      <c r="I1579" s="1">
        <v>44378</v>
      </c>
      <c r="J1579">
        <v>9</v>
      </c>
      <c r="K1579">
        <v>0</v>
      </c>
      <c r="L1579" s="1">
        <v>44197</v>
      </c>
      <c r="M1579" s="3">
        <f>IF(Sales[[#This Row],[Sales Amount]] = 0, 0,N1579 / F1579)</f>
        <v>0</v>
      </c>
      <c r="N1579" s="3">
        <v>0</v>
      </c>
      <c r="O1579" s="3" t="str" cm="1">
        <f t="array" ref="O1579" xml:space="preserve"> _xlfn.SWITCH(Sales[[#This Row],[Subscription Type]],"Basic", "10",,"Premium","10","Business","25","Enterprise","27")</f>
        <v>10</v>
      </c>
      <c r="P1579" s="3">
        <f xml:space="preserve"> IF(Sales[[#This Row],[Number of Users]]-Sales[[#This Row],[Licenses Bought]] &gt; 0,Sales[[#This Row],[Number of Users]]-Sales[[#This Row],[Licenses Bought]],0)</f>
        <v>2</v>
      </c>
      <c r="Q1579" s="3">
        <f>IF(Sales[[#This Row],[Sales Month]]=MAX(Sales[Sales Month]),Sales[[#This Row],[Upsell $ Per Non-Paying User]]*Sales[[#This Row],[Non-Paying Users]],0)</f>
        <v>0</v>
      </c>
      <c r="R1579" s="3" t="str" cm="1">
        <f t="array" ref="R1579" xml:space="preserve"> _xlfn.IFS(Sales[[#This Row],[Current Upsell $]]=0," ",Sales[[#This Row],[Current Upsell $]]&gt;=400,"high",Sales[[#This Row],[Current Upsell $]]&gt;=100,"medium",Sales[[#This Row],[Current Upsell $]]&lt;100,"low")</f>
        <v xml:space="preserve"> </v>
      </c>
      <c r="S1579" s="3" t="str">
        <f xml:space="preserve"> IF(Sales[[#This Row],[Current Upsell $]]&gt;0,_xlfn.CONCAT(Sales[[#This Row],[Subscription Type]],"  ",Sales[[#This Row],[Upsell Priority]],"  ",TEXT(Sales[[#This Row],[Current Upsell $]],"$#"))," ")</f>
        <v xml:space="preserve"> </v>
      </c>
      <c r="T1579" s="3"/>
      <c r="U1579" s="1"/>
    </row>
    <row r="1580" spans="1:21" x14ac:dyDescent="0.3">
      <c r="A1580">
        <v>100162</v>
      </c>
      <c r="B1580" t="s">
        <v>3</v>
      </c>
      <c r="F1580" s="3">
        <v>0</v>
      </c>
      <c r="G1580" s="3">
        <v>2</v>
      </c>
      <c r="H1580" s="1">
        <v>44105</v>
      </c>
      <c r="I1580" s="1">
        <v>44378</v>
      </c>
      <c r="J1580">
        <v>9</v>
      </c>
      <c r="K1580">
        <v>0</v>
      </c>
      <c r="L1580" s="1">
        <v>44228</v>
      </c>
      <c r="M1580" s="3">
        <f>IF(Sales[[#This Row],[Sales Amount]] = 0, 0,N1580 / F1580)</f>
        <v>0</v>
      </c>
      <c r="N1580" s="3">
        <v>0</v>
      </c>
      <c r="O1580" s="3" t="str" cm="1">
        <f t="array" ref="O1580" xml:space="preserve"> _xlfn.SWITCH(Sales[[#This Row],[Subscription Type]],"Basic", "10",,"Premium","10","Business","25","Enterprise","27")</f>
        <v>10</v>
      </c>
      <c r="P1580" s="3">
        <f xml:space="preserve"> IF(Sales[[#This Row],[Number of Users]]-Sales[[#This Row],[Licenses Bought]] &gt; 0,Sales[[#This Row],[Number of Users]]-Sales[[#This Row],[Licenses Bought]],0)</f>
        <v>2</v>
      </c>
      <c r="Q1580" s="3">
        <f>IF(Sales[[#This Row],[Sales Month]]=MAX(Sales[Sales Month]),Sales[[#This Row],[Upsell $ Per Non-Paying User]]*Sales[[#This Row],[Non-Paying Users]],0)</f>
        <v>0</v>
      </c>
      <c r="R1580" s="3" t="str" cm="1">
        <f t="array" ref="R1580" xml:space="preserve"> _xlfn.IFS(Sales[[#This Row],[Current Upsell $]]=0," ",Sales[[#This Row],[Current Upsell $]]&gt;=400,"high",Sales[[#This Row],[Current Upsell $]]&gt;=100,"medium",Sales[[#This Row],[Current Upsell $]]&lt;100,"low")</f>
        <v xml:space="preserve"> </v>
      </c>
      <c r="S1580" s="3" t="str">
        <f xml:space="preserve"> IF(Sales[[#This Row],[Current Upsell $]]&gt;0,_xlfn.CONCAT(Sales[[#This Row],[Subscription Type]],"  ",Sales[[#This Row],[Upsell Priority]],"  ",TEXT(Sales[[#This Row],[Current Upsell $]],"$#"))," ")</f>
        <v xml:space="preserve"> </v>
      </c>
      <c r="T1580" s="3"/>
      <c r="U1580" s="1"/>
    </row>
    <row r="1581" spans="1:21" x14ac:dyDescent="0.3">
      <c r="A1581">
        <v>100162</v>
      </c>
      <c r="B1581" t="s">
        <v>3</v>
      </c>
      <c r="F1581" s="3">
        <v>0</v>
      </c>
      <c r="G1581" s="3">
        <v>2</v>
      </c>
      <c r="H1581" s="1">
        <v>44105</v>
      </c>
      <c r="I1581" s="1">
        <v>44378</v>
      </c>
      <c r="J1581">
        <v>9</v>
      </c>
      <c r="K1581">
        <v>0</v>
      </c>
      <c r="L1581" s="1">
        <v>44256</v>
      </c>
      <c r="M1581" s="3">
        <f>IF(Sales[[#This Row],[Sales Amount]] = 0, 0,N1581 / F1581)</f>
        <v>0</v>
      </c>
      <c r="N1581" s="3">
        <v>0</v>
      </c>
      <c r="O1581" s="3" t="str" cm="1">
        <f t="array" ref="O1581" xml:space="preserve"> _xlfn.SWITCH(Sales[[#This Row],[Subscription Type]],"Basic", "10",,"Premium","10","Business","25","Enterprise","27")</f>
        <v>10</v>
      </c>
      <c r="P1581" s="3">
        <f xml:space="preserve"> IF(Sales[[#This Row],[Number of Users]]-Sales[[#This Row],[Licenses Bought]] &gt; 0,Sales[[#This Row],[Number of Users]]-Sales[[#This Row],[Licenses Bought]],0)</f>
        <v>2</v>
      </c>
      <c r="Q1581" s="3">
        <f>IF(Sales[[#This Row],[Sales Month]]=MAX(Sales[Sales Month]),Sales[[#This Row],[Upsell $ Per Non-Paying User]]*Sales[[#This Row],[Non-Paying Users]],0)</f>
        <v>0</v>
      </c>
      <c r="R1581" s="3" t="str" cm="1">
        <f t="array" ref="R1581" xml:space="preserve"> _xlfn.IFS(Sales[[#This Row],[Current Upsell $]]=0," ",Sales[[#This Row],[Current Upsell $]]&gt;=400,"high",Sales[[#This Row],[Current Upsell $]]&gt;=100,"medium",Sales[[#This Row],[Current Upsell $]]&lt;100,"low")</f>
        <v xml:space="preserve"> </v>
      </c>
      <c r="S1581" s="3" t="str">
        <f xml:space="preserve"> IF(Sales[[#This Row],[Current Upsell $]]&gt;0,_xlfn.CONCAT(Sales[[#This Row],[Subscription Type]],"  ",Sales[[#This Row],[Upsell Priority]],"  ",TEXT(Sales[[#This Row],[Current Upsell $]],"$#"))," ")</f>
        <v xml:space="preserve"> </v>
      </c>
      <c r="T1581" s="3"/>
      <c r="U1581" s="1"/>
    </row>
    <row r="1582" spans="1:21" x14ac:dyDescent="0.3">
      <c r="A1582">
        <v>100162</v>
      </c>
      <c r="B1582" t="s">
        <v>3</v>
      </c>
      <c r="F1582" s="3">
        <v>0</v>
      </c>
      <c r="G1582" s="3">
        <v>2</v>
      </c>
      <c r="H1582" s="1">
        <v>44105</v>
      </c>
      <c r="I1582" s="1">
        <v>44378</v>
      </c>
      <c r="J1582">
        <v>9</v>
      </c>
      <c r="K1582">
        <v>0</v>
      </c>
      <c r="L1582" s="1">
        <v>44287</v>
      </c>
      <c r="M1582" s="3">
        <f>IF(Sales[[#This Row],[Sales Amount]] = 0, 0,N1582 / F1582)</f>
        <v>0</v>
      </c>
      <c r="N1582" s="3">
        <v>0</v>
      </c>
      <c r="O1582" s="3" t="str" cm="1">
        <f t="array" ref="O1582" xml:space="preserve"> _xlfn.SWITCH(Sales[[#This Row],[Subscription Type]],"Basic", "10",,"Premium","10","Business","25","Enterprise","27")</f>
        <v>10</v>
      </c>
      <c r="P1582" s="3">
        <f xml:space="preserve"> IF(Sales[[#This Row],[Number of Users]]-Sales[[#This Row],[Licenses Bought]] &gt; 0,Sales[[#This Row],[Number of Users]]-Sales[[#This Row],[Licenses Bought]],0)</f>
        <v>2</v>
      </c>
      <c r="Q1582" s="3">
        <f>IF(Sales[[#This Row],[Sales Month]]=MAX(Sales[Sales Month]),Sales[[#This Row],[Upsell $ Per Non-Paying User]]*Sales[[#This Row],[Non-Paying Users]],0)</f>
        <v>0</v>
      </c>
      <c r="R1582" s="3" t="str" cm="1">
        <f t="array" ref="R1582" xml:space="preserve"> _xlfn.IFS(Sales[[#This Row],[Current Upsell $]]=0," ",Sales[[#This Row],[Current Upsell $]]&gt;=400,"high",Sales[[#This Row],[Current Upsell $]]&gt;=100,"medium",Sales[[#This Row],[Current Upsell $]]&lt;100,"low")</f>
        <v xml:space="preserve"> </v>
      </c>
      <c r="S1582" s="3" t="str">
        <f xml:space="preserve"> IF(Sales[[#This Row],[Current Upsell $]]&gt;0,_xlfn.CONCAT(Sales[[#This Row],[Subscription Type]],"  ",Sales[[#This Row],[Upsell Priority]],"  ",TEXT(Sales[[#This Row],[Current Upsell $]],"$#"))," ")</f>
        <v xml:space="preserve"> </v>
      </c>
      <c r="T1582" s="3"/>
      <c r="U1582" s="1"/>
    </row>
    <row r="1583" spans="1:21" x14ac:dyDescent="0.3">
      <c r="A1583">
        <v>100162</v>
      </c>
      <c r="B1583" t="s">
        <v>3</v>
      </c>
      <c r="F1583" s="3">
        <v>0</v>
      </c>
      <c r="G1583" s="3">
        <v>2</v>
      </c>
      <c r="H1583" s="1">
        <v>44105</v>
      </c>
      <c r="I1583" s="1">
        <v>44378</v>
      </c>
      <c r="J1583">
        <v>9</v>
      </c>
      <c r="K1583">
        <v>0</v>
      </c>
      <c r="L1583" s="1">
        <v>44317</v>
      </c>
      <c r="M1583" s="3">
        <f>IF(Sales[[#This Row],[Sales Amount]] = 0, 0,N1583 / F1583)</f>
        <v>0</v>
      </c>
      <c r="N1583" s="3">
        <v>0</v>
      </c>
      <c r="O1583" s="3" t="str" cm="1">
        <f t="array" ref="O1583" xml:space="preserve"> _xlfn.SWITCH(Sales[[#This Row],[Subscription Type]],"Basic", "10",,"Premium","10","Business","25","Enterprise","27")</f>
        <v>10</v>
      </c>
      <c r="P1583" s="3">
        <f xml:space="preserve"> IF(Sales[[#This Row],[Number of Users]]-Sales[[#This Row],[Licenses Bought]] &gt; 0,Sales[[#This Row],[Number of Users]]-Sales[[#This Row],[Licenses Bought]],0)</f>
        <v>2</v>
      </c>
      <c r="Q1583" s="3">
        <f>IF(Sales[[#This Row],[Sales Month]]=MAX(Sales[Sales Month]),Sales[[#This Row],[Upsell $ Per Non-Paying User]]*Sales[[#This Row],[Non-Paying Users]],0)</f>
        <v>0</v>
      </c>
      <c r="R1583" s="3" t="str" cm="1">
        <f t="array" ref="R1583" xml:space="preserve"> _xlfn.IFS(Sales[[#This Row],[Current Upsell $]]=0," ",Sales[[#This Row],[Current Upsell $]]&gt;=400,"high",Sales[[#This Row],[Current Upsell $]]&gt;=100,"medium",Sales[[#This Row],[Current Upsell $]]&lt;100,"low")</f>
        <v xml:space="preserve"> </v>
      </c>
      <c r="S1583" s="3" t="str">
        <f xml:space="preserve"> IF(Sales[[#This Row],[Current Upsell $]]&gt;0,_xlfn.CONCAT(Sales[[#This Row],[Subscription Type]],"  ",Sales[[#This Row],[Upsell Priority]],"  ",TEXT(Sales[[#This Row],[Current Upsell $]],"$#"))," ")</f>
        <v xml:space="preserve"> </v>
      </c>
      <c r="T1583" s="3"/>
      <c r="U1583" s="1"/>
    </row>
    <row r="1584" spans="1:21" x14ac:dyDescent="0.3">
      <c r="A1584">
        <v>100162</v>
      </c>
      <c r="B1584" t="s">
        <v>3</v>
      </c>
      <c r="F1584" s="3">
        <v>0</v>
      </c>
      <c r="G1584" s="3">
        <v>2</v>
      </c>
      <c r="H1584" s="1">
        <v>44105</v>
      </c>
      <c r="I1584" s="1">
        <v>44378</v>
      </c>
      <c r="J1584">
        <v>9</v>
      </c>
      <c r="K1584">
        <v>0</v>
      </c>
      <c r="L1584" s="1">
        <v>44348</v>
      </c>
      <c r="M1584" s="3">
        <f>IF(Sales[[#This Row],[Sales Amount]] = 0, 0,N1584 / F1584)</f>
        <v>0</v>
      </c>
      <c r="N1584" s="3">
        <v>0</v>
      </c>
      <c r="O1584" s="3" t="str" cm="1">
        <f t="array" ref="O1584" xml:space="preserve"> _xlfn.SWITCH(Sales[[#This Row],[Subscription Type]],"Basic", "10",,"Premium","10","Business","25","Enterprise","27")</f>
        <v>10</v>
      </c>
      <c r="P1584" s="3">
        <f xml:space="preserve"> IF(Sales[[#This Row],[Number of Users]]-Sales[[#This Row],[Licenses Bought]] &gt; 0,Sales[[#This Row],[Number of Users]]-Sales[[#This Row],[Licenses Bought]],0)</f>
        <v>2</v>
      </c>
      <c r="Q1584" s="3">
        <f>IF(Sales[[#This Row],[Sales Month]]=MAX(Sales[Sales Month]),Sales[[#This Row],[Upsell $ Per Non-Paying User]]*Sales[[#This Row],[Non-Paying Users]],0)</f>
        <v>20</v>
      </c>
      <c r="R1584" s="3" t="str" cm="1">
        <f t="array" ref="R1584" xml:space="preserve"> _xlfn.IFS(Sales[[#This Row],[Current Upsell $]]=0," ",Sales[[#This Row],[Current Upsell $]]&gt;=400,"high",Sales[[#This Row],[Current Upsell $]]&gt;=100,"medium",Sales[[#This Row],[Current Upsell $]]&lt;100,"low")</f>
        <v>low</v>
      </c>
      <c r="S1584" s="3" t="str">
        <f xml:space="preserve"> IF(Sales[[#This Row],[Current Upsell $]]&gt;0,_xlfn.CONCAT(Sales[[#This Row],[Subscription Type]],"  ",Sales[[#This Row],[Upsell Priority]],"  ",TEXT(Sales[[#This Row],[Current Upsell $]],"$#"))," ")</f>
        <v>Basic  low  $20</v>
      </c>
      <c r="T1584" s="3"/>
      <c r="U1584" s="1"/>
    </row>
    <row r="1585" spans="1:21" x14ac:dyDescent="0.3">
      <c r="A1585">
        <v>100163</v>
      </c>
      <c r="B1585" t="s">
        <v>3</v>
      </c>
      <c r="F1585" s="3">
        <v>0</v>
      </c>
      <c r="G1585" s="3">
        <v>2</v>
      </c>
      <c r="H1585" s="1">
        <v>44105</v>
      </c>
      <c r="I1585" s="1">
        <v>44136</v>
      </c>
      <c r="J1585">
        <v>1</v>
      </c>
      <c r="K1585">
        <v>7</v>
      </c>
      <c r="L1585" s="1">
        <v>44105</v>
      </c>
      <c r="M1585" s="3">
        <f>IF(Sales[[#This Row],[Sales Amount]] = 0, 0,N1585 / F1585)</f>
        <v>0</v>
      </c>
      <c r="N1585" s="3">
        <v>0</v>
      </c>
      <c r="O1585" s="3" t="str" cm="1">
        <f t="array" ref="O1585" xml:space="preserve"> _xlfn.SWITCH(Sales[[#This Row],[Subscription Type]],"Basic", "10",,"Premium","10","Business","25","Enterprise","27")</f>
        <v>10</v>
      </c>
      <c r="P1585" s="3">
        <f xml:space="preserve"> IF(Sales[[#This Row],[Number of Users]]-Sales[[#This Row],[Licenses Bought]] &gt; 0,Sales[[#This Row],[Number of Users]]-Sales[[#This Row],[Licenses Bought]],0)</f>
        <v>2</v>
      </c>
      <c r="Q1585" s="3">
        <f>IF(Sales[[#This Row],[Sales Month]]=MAX(Sales[Sales Month]),Sales[[#This Row],[Upsell $ Per Non-Paying User]]*Sales[[#This Row],[Non-Paying Users]],0)</f>
        <v>0</v>
      </c>
      <c r="R1585" s="3" t="str" cm="1">
        <f t="array" ref="R1585" xml:space="preserve"> _xlfn.IFS(Sales[[#This Row],[Current Upsell $]]=0," ",Sales[[#This Row],[Current Upsell $]]&gt;=400,"high",Sales[[#This Row],[Current Upsell $]]&gt;=100,"medium",Sales[[#This Row],[Current Upsell $]]&lt;100,"low")</f>
        <v xml:space="preserve"> </v>
      </c>
      <c r="S1585" s="3" t="str">
        <f xml:space="preserve"> IF(Sales[[#This Row],[Current Upsell $]]&gt;0,_xlfn.CONCAT(Sales[[#This Row],[Subscription Type]],"  ",Sales[[#This Row],[Upsell Priority]],"  ",TEXT(Sales[[#This Row],[Current Upsell $]],"$#"))," ")</f>
        <v xml:space="preserve"> </v>
      </c>
      <c r="T1585" s="3"/>
      <c r="U1585" s="1"/>
    </row>
    <row r="1586" spans="1:21" x14ac:dyDescent="0.3">
      <c r="A1586">
        <v>100163</v>
      </c>
      <c r="B1586" t="s">
        <v>3</v>
      </c>
      <c r="F1586" s="3">
        <v>0</v>
      </c>
      <c r="G1586" s="3">
        <v>2</v>
      </c>
      <c r="H1586" s="1">
        <v>44105</v>
      </c>
      <c r="I1586" s="1">
        <v>44136</v>
      </c>
      <c r="J1586">
        <v>1</v>
      </c>
      <c r="K1586">
        <v>7</v>
      </c>
      <c r="L1586" s="1">
        <v>44136</v>
      </c>
      <c r="M1586" s="3">
        <f>IF(Sales[[#This Row],[Sales Amount]] = 0, 0,N1586 / F1586)</f>
        <v>0</v>
      </c>
      <c r="N1586" s="3">
        <v>0</v>
      </c>
      <c r="O1586" s="3" t="str" cm="1">
        <f t="array" ref="O1586" xml:space="preserve"> _xlfn.SWITCH(Sales[[#This Row],[Subscription Type]],"Basic", "10",,"Premium","10","Business","25","Enterprise","27")</f>
        <v>10</v>
      </c>
      <c r="P1586" s="3">
        <f xml:space="preserve"> IF(Sales[[#This Row],[Number of Users]]-Sales[[#This Row],[Licenses Bought]] &gt; 0,Sales[[#This Row],[Number of Users]]-Sales[[#This Row],[Licenses Bought]],0)</f>
        <v>2</v>
      </c>
      <c r="Q1586" s="3">
        <f>IF(Sales[[#This Row],[Sales Month]]=MAX(Sales[Sales Month]),Sales[[#This Row],[Upsell $ Per Non-Paying User]]*Sales[[#This Row],[Non-Paying Users]],0)</f>
        <v>0</v>
      </c>
      <c r="R1586" s="3" t="str" cm="1">
        <f t="array" ref="R1586" xml:space="preserve"> _xlfn.IFS(Sales[[#This Row],[Current Upsell $]]=0," ",Sales[[#This Row],[Current Upsell $]]&gt;=400,"high",Sales[[#This Row],[Current Upsell $]]&gt;=100,"medium",Sales[[#This Row],[Current Upsell $]]&lt;100,"low")</f>
        <v xml:space="preserve"> </v>
      </c>
      <c r="S1586" s="3" t="str">
        <f xml:space="preserve"> IF(Sales[[#This Row],[Current Upsell $]]&gt;0,_xlfn.CONCAT(Sales[[#This Row],[Subscription Type]],"  ",Sales[[#This Row],[Upsell Priority]],"  ",TEXT(Sales[[#This Row],[Current Upsell $]],"$#"))," ")</f>
        <v xml:space="preserve"> </v>
      </c>
      <c r="T1586" s="3"/>
      <c r="U1586" s="1"/>
    </row>
    <row r="1587" spans="1:21" x14ac:dyDescent="0.3">
      <c r="A1587">
        <v>100164</v>
      </c>
      <c r="B1587" t="s">
        <v>3</v>
      </c>
      <c r="D1587" s="1"/>
      <c r="E1587" s="1"/>
      <c r="F1587" s="3">
        <v>0</v>
      </c>
      <c r="G1587" s="3">
        <v>34</v>
      </c>
      <c r="H1587" s="1">
        <v>44136</v>
      </c>
      <c r="I1587" s="1">
        <v>44378</v>
      </c>
      <c r="J1587">
        <v>8</v>
      </c>
      <c r="K1587">
        <v>0</v>
      </c>
      <c r="L1587" s="1">
        <v>44136</v>
      </c>
      <c r="M1587" s="3">
        <f>IF(Sales[[#This Row],[Sales Amount]] = 0, 0,N1587 / F1587)</f>
        <v>0</v>
      </c>
      <c r="N1587" s="3">
        <v>0</v>
      </c>
      <c r="O1587" s="3" t="str" cm="1">
        <f t="array" ref="O1587" xml:space="preserve"> _xlfn.SWITCH(Sales[[#This Row],[Subscription Type]],"Basic", "10",,"Premium","10","Business","25","Enterprise","27")</f>
        <v>10</v>
      </c>
      <c r="P1587" s="3">
        <f xml:space="preserve"> IF(Sales[[#This Row],[Number of Users]]-Sales[[#This Row],[Licenses Bought]] &gt; 0,Sales[[#This Row],[Number of Users]]-Sales[[#This Row],[Licenses Bought]],0)</f>
        <v>34</v>
      </c>
      <c r="Q1587" s="3">
        <f>IF(Sales[[#This Row],[Sales Month]]=MAX(Sales[Sales Month]),Sales[[#This Row],[Upsell $ Per Non-Paying User]]*Sales[[#This Row],[Non-Paying Users]],0)</f>
        <v>0</v>
      </c>
      <c r="R1587" s="3" t="str" cm="1">
        <f t="array" ref="R1587" xml:space="preserve"> _xlfn.IFS(Sales[[#This Row],[Current Upsell $]]=0," ",Sales[[#This Row],[Current Upsell $]]&gt;=400,"high",Sales[[#This Row],[Current Upsell $]]&gt;=100,"medium",Sales[[#This Row],[Current Upsell $]]&lt;100,"low")</f>
        <v xml:space="preserve"> </v>
      </c>
      <c r="S1587" s="3" t="str">
        <f xml:space="preserve"> IF(Sales[[#This Row],[Current Upsell $]]&gt;0,_xlfn.CONCAT(Sales[[#This Row],[Subscription Type]],"  ",Sales[[#This Row],[Upsell Priority]],"  ",TEXT(Sales[[#This Row],[Current Upsell $]],"$#"))," ")</f>
        <v xml:space="preserve"> </v>
      </c>
      <c r="T1587" s="3"/>
      <c r="U1587" s="1"/>
    </row>
    <row r="1588" spans="1:21" x14ac:dyDescent="0.3">
      <c r="A1588">
        <v>100164</v>
      </c>
      <c r="B1588" t="s">
        <v>0</v>
      </c>
      <c r="D1588" s="1"/>
      <c r="E1588" s="1"/>
      <c r="F1588" s="3">
        <v>10</v>
      </c>
      <c r="G1588" s="3">
        <v>30</v>
      </c>
      <c r="H1588" s="1">
        <v>44136</v>
      </c>
      <c r="I1588" s="1">
        <v>44378</v>
      </c>
      <c r="J1588">
        <v>8</v>
      </c>
      <c r="K1588">
        <v>0</v>
      </c>
      <c r="L1588" s="1">
        <v>44166</v>
      </c>
      <c r="M1588" s="3">
        <f>IF(Sales[[#This Row],[Sales Amount]] = 0, 0,N1588 / F1588)</f>
        <v>10</v>
      </c>
      <c r="N1588" s="3">
        <v>100</v>
      </c>
      <c r="O1588" s="3" t="str" cm="1">
        <f t="array" ref="O1588" xml:space="preserve"> _xlfn.SWITCH(Sales[[#This Row],[Subscription Type]],"Basic", "10",,"Premium","10","Business","25","Enterprise","27")</f>
        <v>27</v>
      </c>
      <c r="P1588" s="3">
        <f xml:space="preserve"> IF(Sales[[#This Row],[Number of Users]]-Sales[[#This Row],[Licenses Bought]] &gt; 0,Sales[[#This Row],[Number of Users]]-Sales[[#This Row],[Licenses Bought]],0)</f>
        <v>20</v>
      </c>
      <c r="Q1588" s="3">
        <f>IF(Sales[[#This Row],[Sales Month]]=MAX(Sales[Sales Month]),Sales[[#This Row],[Upsell $ Per Non-Paying User]]*Sales[[#This Row],[Non-Paying Users]],0)</f>
        <v>0</v>
      </c>
      <c r="R1588" s="3" t="str" cm="1">
        <f t="array" ref="R1588" xml:space="preserve"> _xlfn.IFS(Sales[[#This Row],[Current Upsell $]]=0," ",Sales[[#This Row],[Current Upsell $]]&gt;=400,"high",Sales[[#This Row],[Current Upsell $]]&gt;=100,"medium",Sales[[#This Row],[Current Upsell $]]&lt;100,"low")</f>
        <v xml:space="preserve"> </v>
      </c>
      <c r="S1588" s="3" t="str">
        <f xml:space="preserve"> IF(Sales[[#This Row],[Current Upsell $]]&gt;0,_xlfn.CONCAT(Sales[[#This Row],[Subscription Type]],"  ",Sales[[#This Row],[Upsell Priority]],"  ",TEXT(Sales[[#This Row],[Current Upsell $]],"$#"))," ")</f>
        <v xml:space="preserve"> </v>
      </c>
      <c r="T1588" s="3"/>
      <c r="U1588" s="1"/>
    </row>
    <row r="1589" spans="1:21" x14ac:dyDescent="0.3">
      <c r="A1589">
        <v>100164</v>
      </c>
      <c r="B1589" t="s">
        <v>0</v>
      </c>
      <c r="D1589" s="1"/>
      <c r="E1589" s="1"/>
      <c r="F1589" s="3">
        <v>28</v>
      </c>
      <c r="G1589" s="3">
        <v>26</v>
      </c>
      <c r="H1589" s="1">
        <v>44136</v>
      </c>
      <c r="I1589" s="1">
        <v>44378</v>
      </c>
      <c r="J1589">
        <v>8</v>
      </c>
      <c r="K1589">
        <v>0</v>
      </c>
      <c r="L1589" s="1">
        <v>44197</v>
      </c>
      <c r="M1589" s="3">
        <f>IF(Sales[[#This Row],[Sales Amount]] = 0, 0,N1589 / F1589)</f>
        <v>10</v>
      </c>
      <c r="N1589" s="3">
        <v>280</v>
      </c>
      <c r="O1589" s="3" t="str" cm="1">
        <f t="array" ref="O1589" xml:space="preserve"> _xlfn.SWITCH(Sales[[#This Row],[Subscription Type]],"Basic", "10",,"Premium","10","Business","25","Enterprise","27")</f>
        <v>27</v>
      </c>
      <c r="P1589" s="3">
        <f xml:space="preserve"> IF(Sales[[#This Row],[Number of Users]]-Sales[[#This Row],[Licenses Bought]] &gt; 0,Sales[[#This Row],[Number of Users]]-Sales[[#This Row],[Licenses Bought]],0)</f>
        <v>0</v>
      </c>
      <c r="Q1589" s="3">
        <f>IF(Sales[[#This Row],[Sales Month]]=MAX(Sales[Sales Month]),Sales[[#This Row],[Upsell $ Per Non-Paying User]]*Sales[[#This Row],[Non-Paying Users]],0)</f>
        <v>0</v>
      </c>
      <c r="R1589" s="3" t="str" cm="1">
        <f t="array" ref="R1589" xml:space="preserve"> _xlfn.IFS(Sales[[#This Row],[Current Upsell $]]=0," ",Sales[[#This Row],[Current Upsell $]]&gt;=400,"high",Sales[[#This Row],[Current Upsell $]]&gt;=100,"medium",Sales[[#This Row],[Current Upsell $]]&lt;100,"low")</f>
        <v xml:space="preserve"> </v>
      </c>
      <c r="S1589" s="3" t="str">
        <f xml:space="preserve"> IF(Sales[[#This Row],[Current Upsell $]]&gt;0,_xlfn.CONCAT(Sales[[#This Row],[Subscription Type]],"  ",Sales[[#This Row],[Upsell Priority]],"  ",TEXT(Sales[[#This Row],[Current Upsell $]],"$#"))," ")</f>
        <v xml:space="preserve"> </v>
      </c>
      <c r="T1589" s="3"/>
      <c r="U1589" s="1"/>
    </row>
    <row r="1590" spans="1:21" x14ac:dyDescent="0.3">
      <c r="A1590">
        <v>100164</v>
      </c>
      <c r="B1590" t="s">
        <v>0</v>
      </c>
      <c r="D1590" s="1"/>
      <c r="E1590" s="1"/>
      <c r="F1590" s="3">
        <v>29</v>
      </c>
      <c r="G1590" s="3">
        <v>29</v>
      </c>
      <c r="H1590" s="1">
        <v>44136</v>
      </c>
      <c r="I1590" s="1">
        <v>44378</v>
      </c>
      <c r="J1590">
        <v>8</v>
      </c>
      <c r="K1590">
        <v>0</v>
      </c>
      <c r="L1590" s="1">
        <v>44228</v>
      </c>
      <c r="M1590" s="3">
        <f>IF(Sales[[#This Row],[Sales Amount]] = 0, 0,N1590 / F1590)</f>
        <v>10</v>
      </c>
      <c r="N1590" s="3">
        <v>290</v>
      </c>
      <c r="O1590" s="3" t="str" cm="1">
        <f t="array" ref="O1590" xml:space="preserve"> _xlfn.SWITCH(Sales[[#This Row],[Subscription Type]],"Basic", "10",,"Premium","10","Business","25","Enterprise","27")</f>
        <v>27</v>
      </c>
      <c r="P1590" s="3">
        <f xml:space="preserve"> IF(Sales[[#This Row],[Number of Users]]-Sales[[#This Row],[Licenses Bought]] &gt; 0,Sales[[#This Row],[Number of Users]]-Sales[[#This Row],[Licenses Bought]],0)</f>
        <v>0</v>
      </c>
      <c r="Q1590" s="3">
        <f>IF(Sales[[#This Row],[Sales Month]]=MAX(Sales[Sales Month]),Sales[[#This Row],[Upsell $ Per Non-Paying User]]*Sales[[#This Row],[Non-Paying Users]],0)</f>
        <v>0</v>
      </c>
      <c r="R1590" s="3" t="str" cm="1">
        <f t="array" ref="R1590" xml:space="preserve"> _xlfn.IFS(Sales[[#This Row],[Current Upsell $]]=0," ",Sales[[#This Row],[Current Upsell $]]&gt;=400,"high",Sales[[#This Row],[Current Upsell $]]&gt;=100,"medium",Sales[[#This Row],[Current Upsell $]]&lt;100,"low")</f>
        <v xml:space="preserve"> </v>
      </c>
      <c r="S1590" s="3" t="str">
        <f xml:space="preserve"> IF(Sales[[#This Row],[Current Upsell $]]&gt;0,_xlfn.CONCAT(Sales[[#This Row],[Subscription Type]],"  ",Sales[[#This Row],[Upsell Priority]],"  ",TEXT(Sales[[#This Row],[Current Upsell $]],"$#"))," ")</f>
        <v xml:space="preserve"> </v>
      </c>
      <c r="T1590" s="3"/>
      <c r="U1590" s="1"/>
    </row>
    <row r="1591" spans="1:21" x14ac:dyDescent="0.3">
      <c r="A1591">
        <v>100164</v>
      </c>
      <c r="B1591" t="s">
        <v>0</v>
      </c>
      <c r="D1591" s="1"/>
      <c r="E1591" s="1"/>
      <c r="F1591" s="3">
        <v>31</v>
      </c>
      <c r="G1591" s="3">
        <v>33</v>
      </c>
      <c r="H1591" s="1">
        <v>44136</v>
      </c>
      <c r="I1591" s="1">
        <v>44378</v>
      </c>
      <c r="J1591">
        <v>8</v>
      </c>
      <c r="K1591">
        <v>0</v>
      </c>
      <c r="L1591" s="1">
        <v>44256</v>
      </c>
      <c r="M1591" s="3">
        <f>IF(Sales[[#This Row],[Sales Amount]] = 0, 0,N1591 / F1591)</f>
        <v>10</v>
      </c>
      <c r="N1591" s="3">
        <v>310</v>
      </c>
      <c r="O1591" s="3" t="str" cm="1">
        <f t="array" ref="O1591" xml:space="preserve"> _xlfn.SWITCH(Sales[[#This Row],[Subscription Type]],"Basic", "10",,"Premium","10","Business","25","Enterprise","27")</f>
        <v>27</v>
      </c>
      <c r="P1591" s="3">
        <f xml:space="preserve"> IF(Sales[[#This Row],[Number of Users]]-Sales[[#This Row],[Licenses Bought]] &gt; 0,Sales[[#This Row],[Number of Users]]-Sales[[#This Row],[Licenses Bought]],0)</f>
        <v>2</v>
      </c>
      <c r="Q1591" s="3">
        <f>IF(Sales[[#This Row],[Sales Month]]=MAX(Sales[Sales Month]),Sales[[#This Row],[Upsell $ Per Non-Paying User]]*Sales[[#This Row],[Non-Paying Users]],0)</f>
        <v>0</v>
      </c>
      <c r="R1591" s="3" t="str" cm="1">
        <f t="array" ref="R1591" xml:space="preserve"> _xlfn.IFS(Sales[[#This Row],[Current Upsell $]]=0," ",Sales[[#This Row],[Current Upsell $]]&gt;=400,"high",Sales[[#This Row],[Current Upsell $]]&gt;=100,"medium",Sales[[#This Row],[Current Upsell $]]&lt;100,"low")</f>
        <v xml:space="preserve"> </v>
      </c>
      <c r="S1591" s="3" t="str">
        <f xml:space="preserve"> IF(Sales[[#This Row],[Current Upsell $]]&gt;0,_xlfn.CONCAT(Sales[[#This Row],[Subscription Type]],"  ",Sales[[#This Row],[Upsell Priority]],"  ",TEXT(Sales[[#This Row],[Current Upsell $]],"$#"))," ")</f>
        <v xml:space="preserve"> </v>
      </c>
      <c r="T1591" s="3"/>
      <c r="U1591" s="1"/>
    </row>
    <row r="1592" spans="1:21" x14ac:dyDescent="0.3">
      <c r="A1592">
        <v>100164</v>
      </c>
      <c r="B1592" t="s">
        <v>0</v>
      </c>
      <c r="D1592" s="1"/>
      <c r="E1592" s="1"/>
      <c r="F1592" s="3">
        <v>31</v>
      </c>
      <c r="G1592" s="3">
        <v>31</v>
      </c>
      <c r="H1592" s="1">
        <v>44136</v>
      </c>
      <c r="I1592" s="1">
        <v>44378</v>
      </c>
      <c r="J1592">
        <v>8</v>
      </c>
      <c r="K1592">
        <v>0</v>
      </c>
      <c r="L1592" s="1">
        <v>44287</v>
      </c>
      <c r="M1592" s="3">
        <f>IF(Sales[[#This Row],[Sales Amount]] = 0, 0,N1592 / F1592)</f>
        <v>10</v>
      </c>
      <c r="N1592" s="3">
        <v>310</v>
      </c>
      <c r="O1592" s="3" t="str" cm="1">
        <f t="array" ref="O1592" xml:space="preserve"> _xlfn.SWITCH(Sales[[#This Row],[Subscription Type]],"Basic", "10",,"Premium","10","Business","25","Enterprise","27")</f>
        <v>27</v>
      </c>
      <c r="P1592" s="3">
        <f xml:space="preserve"> IF(Sales[[#This Row],[Number of Users]]-Sales[[#This Row],[Licenses Bought]] &gt; 0,Sales[[#This Row],[Number of Users]]-Sales[[#This Row],[Licenses Bought]],0)</f>
        <v>0</v>
      </c>
      <c r="Q1592" s="3">
        <f>IF(Sales[[#This Row],[Sales Month]]=MAX(Sales[Sales Month]),Sales[[#This Row],[Upsell $ Per Non-Paying User]]*Sales[[#This Row],[Non-Paying Users]],0)</f>
        <v>0</v>
      </c>
      <c r="R1592" s="3" t="str" cm="1">
        <f t="array" ref="R1592" xml:space="preserve"> _xlfn.IFS(Sales[[#This Row],[Current Upsell $]]=0," ",Sales[[#This Row],[Current Upsell $]]&gt;=400,"high",Sales[[#This Row],[Current Upsell $]]&gt;=100,"medium",Sales[[#This Row],[Current Upsell $]]&lt;100,"low")</f>
        <v xml:space="preserve"> </v>
      </c>
      <c r="S1592" s="3" t="str">
        <f xml:space="preserve"> IF(Sales[[#This Row],[Current Upsell $]]&gt;0,_xlfn.CONCAT(Sales[[#This Row],[Subscription Type]],"  ",Sales[[#This Row],[Upsell Priority]],"  ",TEXT(Sales[[#This Row],[Current Upsell $]],"$#"))," ")</f>
        <v xml:space="preserve"> </v>
      </c>
      <c r="T1592" s="3"/>
      <c r="U1592" s="1"/>
    </row>
    <row r="1593" spans="1:21" x14ac:dyDescent="0.3">
      <c r="A1593">
        <v>100164</v>
      </c>
      <c r="B1593" t="s">
        <v>0</v>
      </c>
      <c r="D1593" s="1"/>
      <c r="E1593" s="1"/>
      <c r="F1593" s="3">
        <v>31</v>
      </c>
      <c r="G1593" s="3">
        <v>54</v>
      </c>
      <c r="H1593" s="1">
        <v>44136</v>
      </c>
      <c r="I1593" s="1">
        <v>44378</v>
      </c>
      <c r="J1593">
        <v>8</v>
      </c>
      <c r="K1593">
        <v>0</v>
      </c>
      <c r="L1593" s="1">
        <v>44317</v>
      </c>
      <c r="M1593" s="3">
        <f>IF(Sales[[#This Row],[Sales Amount]] = 0, 0,N1593 / F1593)</f>
        <v>10</v>
      </c>
      <c r="N1593" s="3">
        <v>310</v>
      </c>
      <c r="O1593" s="3" t="str" cm="1">
        <f t="array" ref="O1593" xml:space="preserve"> _xlfn.SWITCH(Sales[[#This Row],[Subscription Type]],"Basic", "10",,"Premium","10","Business","25","Enterprise","27")</f>
        <v>27</v>
      </c>
      <c r="P1593" s="3">
        <f xml:space="preserve"> IF(Sales[[#This Row],[Number of Users]]-Sales[[#This Row],[Licenses Bought]] &gt; 0,Sales[[#This Row],[Number of Users]]-Sales[[#This Row],[Licenses Bought]],0)</f>
        <v>23</v>
      </c>
      <c r="Q1593" s="3">
        <f>IF(Sales[[#This Row],[Sales Month]]=MAX(Sales[Sales Month]),Sales[[#This Row],[Upsell $ Per Non-Paying User]]*Sales[[#This Row],[Non-Paying Users]],0)</f>
        <v>0</v>
      </c>
      <c r="R1593" s="3" t="str" cm="1">
        <f t="array" ref="R1593" xml:space="preserve"> _xlfn.IFS(Sales[[#This Row],[Current Upsell $]]=0," ",Sales[[#This Row],[Current Upsell $]]&gt;=400,"high",Sales[[#This Row],[Current Upsell $]]&gt;=100,"medium",Sales[[#This Row],[Current Upsell $]]&lt;100,"low")</f>
        <v xml:space="preserve"> </v>
      </c>
      <c r="S1593" s="3" t="str">
        <f xml:space="preserve"> IF(Sales[[#This Row],[Current Upsell $]]&gt;0,_xlfn.CONCAT(Sales[[#This Row],[Subscription Type]],"  ",Sales[[#This Row],[Upsell Priority]],"  ",TEXT(Sales[[#This Row],[Current Upsell $]],"$#"))," ")</f>
        <v xml:space="preserve"> </v>
      </c>
      <c r="T1593" s="3"/>
      <c r="U1593" s="1"/>
    </row>
    <row r="1594" spans="1:21" x14ac:dyDescent="0.3">
      <c r="A1594">
        <v>100164</v>
      </c>
      <c r="B1594" t="s">
        <v>0</v>
      </c>
      <c r="D1594" s="1"/>
      <c r="E1594" s="1"/>
      <c r="F1594" s="3">
        <v>31</v>
      </c>
      <c r="G1594" s="3">
        <v>38</v>
      </c>
      <c r="H1594" s="1">
        <v>44136</v>
      </c>
      <c r="I1594" s="1">
        <v>44378</v>
      </c>
      <c r="J1594">
        <v>8</v>
      </c>
      <c r="K1594">
        <v>0</v>
      </c>
      <c r="L1594" s="1">
        <v>44348</v>
      </c>
      <c r="M1594" s="3">
        <f>IF(Sales[[#This Row],[Sales Amount]] = 0, 0,N1594 / F1594)</f>
        <v>10</v>
      </c>
      <c r="N1594" s="3">
        <v>310</v>
      </c>
      <c r="O1594" s="3" t="str" cm="1">
        <f t="array" ref="O1594" xml:space="preserve"> _xlfn.SWITCH(Sales[[#This Row],[Subscription Type]],"Basic", "10",,"Premium","10","Business","25","Enterprise","27")</f>
        <v>27</v>
      </c>
      <c r="P1594" s="3">
        <f xml:space="preserve"> IF(Sales[[#This Row],[Number of Users]]-Sales[[#This Row],[Licenses Bought]] &gt; 0,Sales[[#This Row],[Number of Users]]-Sales[[#This Row],[Licenses Bought]],0)</f>
        <v>7</v>
      </c>
      <c r="Q1594" s="3">
        <f>IF(Sales[[#This Row],[Sales Month]]=MAX(Sales[Sales Month]),Sales[[#This Row],[Upsell $ Per Non-Paying User]]*Sales[[#This Row],[Non-Paying Users]],0)</f>
        <v>189</v>
      </c>
      <c r="R1594" s="3" t="str" cm="1">
        <f t="array" ref="R1594" xml:space="preserve"> _xlfn.IFS(Sales[[#This Row],[Current Upsell $]]=0," ",Sales[[#This Row],[Current Upsell $]]&gt;=400,"high",Sales[[#This Row],[Current Upsell $]]&gt;=100,"medium",Sales[[#This Row],[Current Upsell $]]&lt;100,"low")</f>
        <v>medium</v>
      </c>
      <c r="S1594" s="3" t="str">
        <f xml:space="preserve"> IF(Sales[[#This Row],[Current Upsell $]]&gt;0,_xlfn.CONCAT(Sales[[#This Row],[Subscription Type]],"  ",Sales[[#This Row],[Upsell Priority]],"  ",TEXT(Sales[[#This Row],[Current Upsell $]],"$#"))," ")</f>
        <v>Premium  medium  $189</v>
      </c>
      <c r="T1594" s="3"/>
      <c r="U1594" s="1"/>
    </row>
    <row r="1595" spans="1:21" x14ac:dyDescent="0.3">
      <c r="A1595">
        <v>100165</v>
      </c>
      <c r="B1595" t="s">
        <v>3</v>
      </c>
      <c r="D1595" s="1"/>
      <c r="E1595" s="1"/>
      <c r="F1595" s="3">
        <v>0</v>
      </c>
      <c r="G1595" s="3">
        <v>42</v>
      </c>
      <c r="H1595" s="1">
        <v>44136</v>
      </c>
      <c r="I1595" s="1">
        <v>44378</v>
      </c>
      <c r="J1595">
        <v>8</v>
      </c>
      <c r="K1595">
        <v>0</v>
      </c>
      <c r="L1595" s="1">
        <v>44136</v>
      </c>
      <c r="M1595" s="3">
        <f>IF(Sales[[#This Row],[Sales Amount]] = 0, 0,N1595 / F1595)</f>
        <v>0</v>
      </c>
      <c r="N1595" s="3">
        <v>0</v>
      </c>
      <c r="O1595" s="3" t="str" cm="1">
        <f t="array" ref="O1595" xml:space="preserve"> _xlfn.SWITCH(Sales[[#This Row],[Subscription Type]],"Basic", "10",,"Premium","10","Business","25","Enterprise","27")</f>
        <v>10</v>
      </c>
      <c r="P1595" s="3">
        <f xml:space="preserve"> IF(Sales[[#This Row],[Number of Users]]-Sales[[#This Row],[Licenses Bought]] &gt; 0,Sales[[#This Row],[Number of Users]]-Sales[[#This Row],[Licenses Bought]],0)</f>
        <v>42</v>
      </c>
      <c r="Q1595" s="3">
        <f>IF(Sales[[#This Row],[Sales Month]]=MAX(Sales[Sales Month]),Sales[[#This Row],[Upsell $ Per Non-Paying User]]*Sales[[#This Row],[Non-Paying Users]],0)</f>
        <v>0</v>
      </c>
      <c r="R1595" s="3" t="str" cm="1">
        <f t="array" ref="R1595" xml:space="preserve"> _xlfn.IFS(Sales[[#This Row],[Current Upsell $]]=0," ",Sales[[#This Row],[Current Upsell $]]&gt;=400,"high",Sales[[#This Row],[Current Upsell $]]&gt;=100,"medium",Sales[[#This Row],[Current Upsell $]]&lt;100,"low")</f>
        <v xml:space="preserve"> </v>
      </c>
      <c r="S1595" s="3" t="str">
        <f xml:space="preserve"> IF(Sales[[#This Row],[Current Upsell $]]&gt;0,_xlfn.CONCAT(Sales[[#This Row],[Subscription Type]],"  ",Sales[[#This Row],[Upsell Priority]],"  ",TEXT(Sales[[#This Row],[Current Upsell $]],"$#"))," ")</f>
        <v xml:space="preserve"> </v>
      </c>
      <c r="T1595" s="3"/>
      <c r="U1595" s="1"/>
    </row>
    <row r="1596" spans="1:21" x14ac:dyDescent="0.3">
      <c r="A1596">
        <v>100165</v>
      </c>
      <c r="B1596" t="s">
        <v>0</v>
      </c>
      <c r="D1596" s="1"/>
      <c r="E1596" s="1"/>
      <c r="F1596" s="3">
        <v>16</v>
      </c>
      <c r="G1596" s="3">
        <v>43</v>
      </c>
      <c r="H1596" s="1">
        <v>44136</v>
      </c>
      <c r="I1596" s="1">
        <v>44378</v>
      </c>
      <c r="J1596">
        <v>8</v>
      </c>
      <c r="K1596">
        <v>0</v>
      </c>
      <c r="L1596" s="1">
        <v>44166</v>
      </c>
      <c r="M1596" s="3">
        <f>IF(Sales[[#This Row],[Sales Amount]] = 0, 0,N1596 / F1596)</f>
        <v>10</v>
      </c>
      <c r="N1596" s="3">
        <v>160</v>
      </c>
      <c r="O1596" s="3" t="str" cm="1">
        <f t="array" ref="O1596" xml:space="preserve"> _xlfn.SWITCH(Sales[[#This Row],[Subscription Type]],"Basic", "10",,"Premium","10","Business","25","Enterprise","27")</f>
        <v>27</v>
      </c>
      <c r="P1596" s="3">
        <f xml:space="preserve"> IF(Sales[[#This Row],[Number of Users]]-Sales[[#This Row],[Licenses Bought]] &gt; 0,Sales[[#This Row],[Number of Users]]-Sales[[#This Row],[Licenses Bought]],0)</f>
        <v>27</v>
      </c>
      <c r="Q1596" s="3">
        <f>IF(Sales[[#This Row],[Sales Month]]=MAX(Sales[Sales Month]),Sales[[#This Row],[Upsell $ Per Non-Paying User]]*Sales[[#This Row],[Non-Paying Users]],0)</f>
        <v>0</v>
      </c>
      <c r="R1596" s="3" t="str" cm="1">
        <f t="array" ref="R1596" xml:space="preserve"> _xlfn.IFS(Sales[[#This Row],[Current Upsell $]]=0," ",Sales[[#This Row],[Current Upsell $]]&gt;=400,"high",Sales[[#This Row],[Current Upsell $]]&gt;=100,"medium",Sales[[#This Row],[Current Upsell $]]&lt;100,"low")</f>
        <v xml:space="preserve"> </v>
      </c>
      <c r="S1596" s="3" t="str">
        <f xml:space="preserve"> IF(Sales[[#This Row],[Current Upsell $]]&gt;0,_xlfn.CONCAT(Sales[[#This Row],[Subscription Type]],"  ",Sales[[#This Row],[Upsell Priority]],"  ",TEXT(Sales[[#This Row],[Current Upsell $]],"$#"))," ")</f>
        <v xml:space="preserve"> </v>
      </c>
      <c r="T1596" s="3"/>
      <c r="U1596" s="1"/>
    </row>
    <row r="1597" spans="1:21" x14ac:dyDescent="0.3">
      <c r="A1597">
        <v>100165</v>
      </c>
      <c r="B1597" t="s">
        <v>0</v>
      </c>
      <c r="D1597" s="1"/>
      <c r="E1597" s="1"/>
      <c r="F1597" s="3">
        <v>16</v>
      </c>
      <c r="G1597" s="3">
        <v>39</v>
      </c>
      <c r="H1597" s="1">
        <v>44136</v>
      </c>
      <c r="I1597" s="1">
        <v>44378</v>
      </c>
      <c r="J1597">
        <v>8</v>
      </c>
      <c r="K1597">
        <v>0</v>
      </c>
      <c r="L1597" s="1">
        <v>44197</v>
      </c>
      <c r="M1597" s="3">
        <f>IF(Sales[[#This Row],[Sales Amount]] = 0, 0,N1597 / F1597)</f>
        <v>10</v>
      </c>
      <c r="N1597" s="3">
        <v>160</v>
      </c>
      <c r="O1597" s="3" t="str" cm="1">
        <f t="array" ref="O1597" xml:space="preserve"> _xlfn.SWITCH(Sales[[#This Row],[Subscription Type]],"Basic", "10",,"Premium","10","Business","25","Enterprise","27")</f>
        <v>27</v>
      </c>
      <c r="P1597" s="3">
        <f xml:space="preserve"> IF(Sales[[#This Row],[Number of Users]]-Sales[[#This Row],[Licenses Bought]] &gt; 0,Sales[[#This Row],[Number of Users]]-Sales[[#This Row],[Licenses Bought]],0)</f>
        <v>23</v>
      </c>
      <c r="Q1597" s="3">
        <f>IF(Sales[[#This Row],[Sales Month]]=MAX(Sales[Sales Month]),Sales[[#This Row],[Upsell $ Per Non-Paying User]]*Sales[[#This Row],[Non-Paying Users]],0)</f>
        <v>0</v>
      </c>
      <c r="R1597" s="3" t="str" cm="1">
        <f t="array" ref="R1597" xml:space="preserve"> _xlfn.IFS(Sales[[#This Row],[Current Upsell $]]=0," ",Sales[[#This Row],[Current Upsell $]]&gt;=400,"high",Sales[[#This Row],[Current Upsell $]]&gt;=100,"medium",Sales[[#This Row],[Current Upsell $]]&lt;100,"low")</f>
        <v xml:space="preserve"> </v>
      </c>
      <c r="S1597" s="3" t="str">
        <f xml:space="preserve"> IF(Sales[[#This Row],[Current Upsell $]]&gt;0,_xlfn.CONCAT(Sales[[#This Row],[Subscription Type]],"  ",Sales[[#This Row],[Upsell Priority]],"  ",TEXT(Sales[[#This Row],[Current Upsell $]],"$#"))," ")</f>
        <v xml:space="preserve"> </v>
      </c>
      <c r="T1597" s="3"/>
      <c r="U1597" s="1"/>
    </row>
    <row r="1598" spans="1:21" x14ac:dyDescent="0.3">
      <c r="A1598">
        <v>100165</v>
      </c>
      <c r="B1598" t="s">
        <v>0</v>
      </c>
      <c r="D1598" s="1"/>
      <c r="E1598" s="1"/>
      <c r="F1598" s="3">
        <v>25</v>
      </c>
      <c r="G1598" s="3">
        <v>34</v>
      </c>
      <c r="H1598" s="1">
        <v>44136</v>
      </c>
      <c r="I1598" s="1">
        <v>44378</v>
      </c>
      <c r="J1598">
        <v>8</v>
      </c>
      <c r="K1598">
        <v>0</v>
      </c>
      <c r="L1598" s="1">
        <v>44228</v>
      </c>
      <c r="M1598" s="3">
        <f>IF(Sales[[#This Row],[Sales Amount]] = 0, 0,N1598 / F1598)</f>
        <v>10</v>
      </c>
      <c r="N1598" s="3">
        <v>250</v>
      </c>
      <c r="O1598" s="3" t="str" cm="1">
        <f t="array" ref="O1598" xml:space="preserve"> _xlfn.SWITCH(Sales[[#This Row],[Subscription Type]],"Basic", "10",,"Premium","10","Business","25","Enterprise","27")</f>
        <v>27</v>
      </c>
      <c r="P1598" s="3">
        <f xml:space="preserve"> IF(Sales[[#This Row],[Number of Users]]-Sales[[#This Row],[Licenses Bought]] &gt; 0,Sales[[#This Row],[Number of Users]]-Sales[[#This Row],[Licenses Bought]],0)</f>
        <v>9</v>
      </c>
      <c r="Q1598" s="3">
        <f>IF(Sales[[#This Row],[Sales Month]]=MAX(Sales[Sales Month]),Sales[[#This Row],[Upsell $ Per Non-Paying User]]*Sales[[#This Row],[Non-Paying Users]],0)</f>
        <v>0</v>
      </c>
      <c r="R1598" s="3" t="str" cm="1">
        <f t="array" ref="R1598" xml:space="preserve"> _xlfn.IFS(Sales[[#This Row],[Current Upsell $]]=0," ",Sales[[#This Row],[Current Upsell $]]&gt;=400,"high",Sales[[#This Row],[Current Upsell $]]&gt;=100,"medium",Sales[[#This Row],[Current Upsell $]]&lt;100,"low")</f>
        <v xml:space="preserve"> </v>
      </c>
      <c r="S1598" s="3" t="str">
        <f xml:space="preserve"> IF(Sales[[#This Row],[Current Upsell $]]&gt;0,_xlfn.CONCAT(Sales[[#This Row],[Subscription Type]],"  ",Sales[[#This Row],[Upsell Priority]],"  ",TEXT(Sales[[#This Row],[Current Upsell $]],"$#"))," ")</f>
        <v xml:space="preserve"> </v>
      </c>
      <c r="T1598" s="3"/>
      <c r="U1598" s="1"/>
    </row>
    <row r="1599" spans="1:21" x14ac:dyDescent="0.3">
      <c r="A1599">
        <v>100165</v>
      </c>
      <c r="B1599" t="s">
        <v>0</v>
      </c>
      <c r="D1599" s="1"/>
      <c r="E1599" s="1"/>
      <c r="F1599" s="3">
        <v>29</v>
      </c>
      <c r="G1599" s="3">
        <v>35</v>
      </c>
      <c r="H1599" s="1">
        <v>44136</v>
      </c>
      <c r="I1599" s="1">
        <v>44378</v>
      </c>
      <c r="J1599">
        <v>8</v>
      </c>
      <c r="K1599">
        <v>0</v>
      </c>
      <c r="L1599" s="1">
        <v>44256</v>
      </c>
      <c r="M1599" s="3">
        <f>IF(Sales[[#This Row],[Sales Amount]] = 0, 0,N1599 / F1599)</f>
        <v>10</v>
      </c>
      <c r="N1599" s="3">
        <v>290</v>
      </c>
      <c r="O1599" s="3" t="str" cm="1">
        <f t="array" ref="O1599" xml:space="preserve"> _xlfn.SWITCH(Sales[[#This Row],[Subscription Type]],"Basic", "10",,"Premium","10","Business","25","Enterprise","27")</f>
        <v>27</v>
      </c>
      <c r="P1599" s="3">
        <f xml:space="preserve"> IF(Sales[[#This Row],[Number of Users]]-Sales[[#This Row],[Licenses Bought]] &gt; 0,Sales[[#This Row],[Number of Users]]-Sales[[#This Row],[Licenses Bought]],0)</f>
        <v>6</v>
      </c>
      <c r="Q1599" s="3">
        <f>IF(Sales[[#This Row],[Sales Month]]=MAX(Sales[Sales Month]),Sales[[#This Row],[Upsell $ Per Non-Paying User]]*Sales[[#This Row],[Non-Paying Users]],0)</f>
        <v>0</v>
      </c>
      <c r="R1599" s="3" t="str" cm="1">
        <f t="array" ref="R1599" xml:space="preserve"> _xlfn.IFS(Sales[[#This Row],[Current Upsell $]]=0," ",Sales[[#This Row],[Current Upsell $]]&gt;=400,"high",Sales[[#This Row],[Current Upsell $]]&gt;=100,"medium",Sales[[#This Row],[Current Upsell $]]&lt;100,"low")</f>
        <v xml:space="preserve"> </v>
      </c>
      <c r="S1599" s="3" t="str">
        <f xml:space="preserve"> IF(Sales[[#This Row],[Current Upsell $]]&gt;0,_xlfn.CONCAT(Sales[[#This Row],[Subscription Type]],"  ",Sales[[#This Row],[Upsell Priority]],"  ",TEXT(Sales[[#This Row],[Current Upsell $]],"$#"))," ")</f>
        <v xml:space="preserve"> </v>
      </c>
      <c r="T1599" s="3"/>
      <c r="U1599" s="1"/>
    </row>
    <row r="1600" spans="1:21" x14ac:dyDescent="0.3">
      <c r="A1600">
        <v>100165</v>
      </c>
      <c r="B1600" t="s">
        <v>0</v>
      </c>
      <c r="D1600" s="1"/>
      <c r="E1600" s="1"/>
      <c r="F1600" s="3">
        <v>29</v>
      </c>
      <c r="G1600" s="3">
        <v>31</v>
      </c>
      <c r="H1600" s="1">
        <v>44136</v>
      </c>
      <c r="I1600" s="1">
        <v>44378</v>
      </c>
      <c r="J1600">
        <v>8</v>
      </c>
      <c r="K1600">
        <v>0</v>
      </c>
      <c r="L1600" s="1">
        <v>44287</v>
      </c>
      <c r="M1600" s="3">
        <f>IF(Sales[[#This Row],[Sales Amount]] = 0, 0,N1600 / F1600)</f>
        <v>10</v>
      </c>
      <c r="N1600" s="3">
        <v>290</v>
      </c>
      <c r="O1600" s="3" t="str" cm="1">
        <f t="array" ref="O1600" xml:space="preserve"> _xlfn.SWITCH(Sales[[#This Row],[Subscription Type]],"Basic", "10",,"Premium","10","Business","25","Enterprise","27")</f>
        <v>27</v>
      </c>
      <c r="P1600" s="3">
        <f xml:space="preserve"> IF(Sales[[#This Row],[Number of Users]]-Sales[[#This Row],[Licenses Bought]] &gt; 0,Sales[[#This Row],[Number of Users]]-Sales[[#This Row],[Licenses Bought]],0)</f>
        <v>2</v>
      </c>
      <c r="Q1600" s="3">
        <f>IF(Sales[[#This Row],[Sales Month]]=MAX(Sales[Sales Month]),Sales[[#This Row],[Upsell $ Per Non-Paying User]]*Sales[[#This Row],[Non-Paying Users]],0)</f>
        <v>0</v>
      </c>
      <c r="R1600" s="3" t="str" cm="1">
        <f t="array" ref="R1600" xml:space="preserve"> _xlfn.IFS(Sales[[#This Row],[Current Upsell $]]=0," ",Sales[[#This Row],[Current Upsell $]]&gt;=400,"high",Sales[[#This Row],[Current Upsell $]]&gt;=100,"medium",Sales[[#This Row],[Current Upsell $]]&lt;100,"low")</f>
        <v xml:space="preserve"> </v>
      </c>
      <c r="S1600" s="3" t="str">
        <f xml:space="preserve"> IF(Sales[[#This Row],[Current Upsell $]]&gt;0,_xlfn.CONCAT(Sales[[#This Row],[Subscription Type]],"  ",Sales[[#This Row],[Upsell Priority]],"  ",TEXT(Sales[[#This Row],[Current Upsell $]],"$#"))," ")</f>
        <v xml:space="preserve"> </v>
      </c>
      <c r="T1600" s="3"/>
      <c r="U1600" s="1"/>
    </row>
    <row r="1601" spans="1:21" x14ac:dyDescent="0.3">
      <c r="A1601">
        <v>100165</v>
      </c>
      <c r="B1601" t="s">
        <v>0</v>
      </c>
      <c r="D1601" s="1"/>
      <c r="E1601" s="1"/>
      <c r="F1601" s="3">
        <v>29</v>
      </c>
      <c r="G1601" s="3">
        <v>32</v>
      </c>
      <c r="H1601" s="1">
        <v>44136</v>
      </c>
      <c r="I1601" s="1">
        <v>44378</v>
      </c>
      <c r="J1601">
        <v>8</v>
      </c>
      <c r="K1601">
        <v>0</v>
      </c>
      <c r="L1601" s="1">
        <v>44317</v>
      </c>
      <c r="M1601" s="3">
        <f>IF(Sales[[#This Row],[Sales Amount]] = 0, 0,N1601 / F1601)</f>
        <v>10</v>
      </c>
      <c r="N1601" s="3">
        <v>290</v>
      </c>
      <c r="O1601" s="3" t="str" cm="1">
        <f t="array" ref="O1601" xml:space="preserve"> _xlfn.SWITCH(Sales[[#This Row],[Subscription Type]],"Basic", "10",,"Premium","10","Business","25","Enterprise","27")</f>
        <v>27</v>
      </c>
      <c r="P1601" s="3">
        <f xml:space="preserve"> IF(Sales[[#This Row],[Number of Users]]-Sales[[#This Row],[Licenses Bought]] &gt; 0,Sales[[#This Row],[Number of Users]]-Sales[[#This Row],[Licenses Bought]],0)</f>
        <v>3</v>
      </c>
      <c r="Q1601" s="3">
        <f>IF(Sales[[#This Row],[Sales Month]]=MAX(Sales[Sales Month]),Sales[[#This Row],[Upsell $ Per Non-Paying User]]*Sales[[#This Row],[Non-Paying Users]],0)</f>
        <v>0</v>
      </c>
      <c r="R1601" s="3" t="str" cm="1">
        <f t="array" ref="R1601" xml:space="preserve"> _xlfn.IFS(Sales[[#This Row],[Current Upsell $]]=0," ",Sales[[#This Row],[Current Upsell $]]&gt;=400,"high",Sales[[#This Row],[Current Upsell $]]&gt;=100,"medium",Sales[[#This Row],[Current Upsell $]]&lt;100,"low")</f>
        <v xml:space="preserve"> </v>
      </c>
      <c r="S1601" s="3" t="str">
        <f xml:space="preserve"> IF(Sales[[#This Row],[Current Upsell $]]&gt;0,_xlfn.CONCAT(Sales[[#This Row],[Subscription Type]],"  ",Sales[[#This Row],[Upsell Priority]],"  ",TEXT(Sales[[#This Row],[Current Upsell $]],"$#"))," ")</f>
        <v xml:space="preserve"> </v>
      </c>
      <c r="T1601" s="3"/>
      <c r="U1601" s="1"/>
    </row>
    <row r="1602" spans="1:21" x14ac:dyDescent="0.3">
      <c r="A1602">
        <v>100165</v>
      </c>
      <c r="B1602" t="s">
        <v>0</v>
      </c>
      <c r="D1602" s="1"/>
      <c r="E1602" s="1"/>
      <c r="F1602" s="3">
        <v>29</v>
      </c>
      <c r="G1602" s="3">
        <v>35</v>
      </c>
      <c r="H1602" s="1">
        <v>44136</v>
      </c>
      <c r="I1602" s="1">
        <v>44378</v>
      </c>
      <c r="J1602">
        <v>8</v>
      </c>
      <c r="K1602">
        <v>0</v>
      </c>
      <c r="L1602" s="1">
        <v>44348</v>
      </c>
      <c r="M1602" s="3">
        <f>IF(Sales[[#This Row],[Sales Amount]] = 0, 0,N1602 / F1602)</f>
        <v>10</v>
      </c>
      <c r="N1602" s="3">
        <v>290</v>
      </c>
      <c r="O1602" s="3" t="str" cm="1">
        <f t="array" ref="O1602" xml:space="preserve"> _xlfn.SWITCH(Sales[[#This Row],[Subscription Type]],"Basic", "10",,"Premium","10","Business","25","Enterprise","27")</f>
        <v>27</v>
      </c>
      <c r="P1602" s="3">
        <f xml:space="preserve"> IF(Sales[[#This Row],[Number of Users]]-Sales[[#This Row],[Licenses Bought]] &gt; 0,Sales[[#This Row],[Number of Users]]-Sales[[#This Row],[Licenses Bought]],0)</f>
        <v>6</v>
      </c>
      <c r="Q1602" s="3">
        <f>IF(Sales[[#This Row],[Sales Month]]=MAX(Sales[Sales Month]),Sales[[#This Row],[Upsell $ Per Non-Paying User]]*Sales[[#This Row],[Non-Paying Users]],0)</f>
        <v>162</v>
      </c>
      <c r="R1602" s="3" t="str" cm="1">
        <f t="array" ref="R1602" xml:space="preserve"> _xlfn.IFS(Sales[[#This Row],[Current Upsell $]]=0," ",Sales[[#This Row],[Current Upsell $]]&gt;=400,"high",Sales[[#This Row],[Current Upsell $]]&gt;=100,"medium",Sales[[#This Row],[Current Upsell $]]&lt;100,"low")</f>
        <v>medium</v>
      </c>
      <c r="S1602" s="3" t="str">
        <f xml:space="preserve"> IF(Sales[[#This Row],[Current Upsell $]]&gt;0,_xlfn.CONCAT(Sales[[#This Row],[Subscription Type]],"  ",Sales[[#This Row],[Upsell Priority]],"  ",TEXT(Sales[[#This Row],[Current Upsell $]],"$#"))," ")</f>
        <v>Premium  medium  $162</v>
      </c>
      <c r="T1602" s="3"/>
      <c r="U1602" s="1"/>
    </row>
    <row r="1603" spans="1:21" x14ac:dyDescent="0.3">
      <c r="A1603">
        <v>100166</v>
      </c>
      <c r="B1603" t="s">
        <v>3</v>
      </c>
      <c r="D1603" s="1"/>
      <c r="E1603" s="1"/>
      <c r="F1603" s="3">
        <v>0</v>
      </c>
      <c r="G1603" s="3">
        <v>21</v>
      </c>
      <c r="H1603" s="1">
        <v>44136</v>
      </c>
      <c r="I1603" s="1">
        <v>44378</v>
      </c>
      <c r="J1603">
        <v>8</v>
      </c>
      <c r="K1603">
        <v>0</v>
      </c>
      <c r="L1603" s="1">
        <v>44136</v>
      </c>
      <c r="M1603" s="3">
        <f>IF(Sales[[#This Row],[Sales Amount]] = 0, 0,N1603 / F1603)</f>
        <v>0</v>
      </c>
      <c r="N1603" s="3">
        <v>0</v>
      </c>
      <c r="O1603" s="3" t="str" cm="1">
        <f t="array" ref="O1603" xml:space="preserve"> _xlfn.SWITCH(Sales[[#This Row],[Subscription Type]],"Basic", "10",,"Premium","10","Business","25","Enterprise","27")</f>
        <v>10</v>
      </c>
      <c r="P1603" s="3">
        <f xml:space="preserve"> IF(Sales[[#This Row],[Number of Users]]-Sales[[#This Row],[Licenses Bought]] &gt; 0,Sales[[#This Row],[Number of Users]]-Sales[[#This Row],[Licenses Bought]],0)</f>
        <v>21</v>
      </c>
      <c r="Q1603" s="3">
        <f>IF(Sales[[#This Row],[Sales Month]]=MAX(Sales[Sales Month]),Sales[[#This Row],[Upsell $ Per Non-Paying User]]*Sales[[#This Row],[Non-Paying Users]],0)</f>
        <v>0</v>
      </c>
      <c r="R1603" s="3" t="str" cm="1">
        <f t="array" ref="R1603" xml:space="preserve"> _xlfn.IFS(Sales[[#This Row],[Current Upsell $]]=0," ",Sales[[#This Row],[Current Upsell $]]&gt;=400,"high",Sales[[#This Row],[Current Upsell $]]&gt;=100,"medium",Sales[[#This Row],[Current Upsell $]]&lt;100,"low")</f>
        <v xml:space="preserve"> </v>
      </c>
      <c r="S1603" s="3" t="str">
        <f xml:space="preserve"> IF(Sales[[#This Row],[Current Upsell $]]&gt;0,_xlfn.CONCAT(Sales[[#This Row],[Subscription Type]],"  ",Sales[[#This Row],[Upsell Priority]],"  ",TEXT(Sales[[#This Row],[Current Upsell $]],"$#"))," ")</f>
        <v xml:space="preserve"> </v>
      </c>
      <c r="T1603" s="3"/>
      <c r="U1603" s="1"/>
    </row>
    <row r="1604" spans="1:21" x14ac:dyDescent="0.3">
      <c r="A1604">
        <v>100166</v>
      </c>
      <c r="B1604" t="s">
        <v>0</v>
      </c>
      <c r="D1604" s="1"/>
      <c r="E1604" s="1"/>
      <c r="F1604" s="3">
        <v>6</v>
      </c>
      <c r="G1604" s="3">
        <v>17</v>
      </c>
      <c r="H1604" s="1">
        <v>44136</v>
      </c>
      <c r="I1604" s="1">
        <v>44378</v>
      </c>
      <c r="J1604">
        <v>8</v>
      </c>
      <c r="K1604">
        <v>0</v>
      </c>
      <c r="L1604" s="1">
        <v>44166</v>
      </c>
      <c r="M1604" s="3">
        <f>IF(Sales[[#This Row],[Sales Amount]] = 0, 0,N1604 / F1604)</f>
        <v>10</v>
      </c>
      <c r="N1604" s="3">
        <v>60</v>
      </c>
      <c r="O1604" s="3" t="str" cm="1">
        <f t="array" ref="O1604" xml:space="preserve"> _xlfn.SWITCH(Sales[[#This Row],[Subscription Type]],"Basic", "10",,"Premium","10","Business","25","Enterprise","27")</f>
        <v>27</v>
      </c>
      <c r="P1604" s="3">
        <f xml:space="preserve"> IF(Sales[[#This Row],[Number of Users]]-Sales[[#This Row],[Licenses Bought]] &gt; 0,Sales[[#This Row],[Number of Users]]-Sales[[#This Row],[Licenses Bought]],0)</f>
        <v>11</v>
      </c>
      <c r="Q1604" s="3">
        <f>IF(Sales[[#This Row],[Sales Month]]=MAX(Sales[Sales Month]),Sales[[#This Row],[Upsell $ Per Non-Paying User]]*Sales[[#This Row],[Non-Paying Users]],0)</f>
        <v>0</v>
      </c>
      <c r="R1604" s="3" t="str" cm="1">
        <f t="array" ref="R1604" xml:space="preserve"> _xlfn.IFS(Sales[[#This Row],[Current Upsell $]]=0," ",Sales[[#This Row],[Current Upsell $]]&gt;=400,"high",Sales[[#This Row],[Current Upsell $]]&gt;=100,"medium",Sales[[#This Row],[Current Upsell $]]&lt;100,"low")</f>
        <v xml:space="preserve"> </v>
      </c>
      <c r="S1604" s="3" t="str">
        <f xml:space="preserve"> IF(Sales[[#This Row],[Current Upsell $]]&gt;0,_xlfn.CONCAT(Sales[[#This Row],[Subscription Type]],"  ",Sales[[#This Row],[Upsell Priority]],"  ",TEXT(Sales[[#This Row],[Current Upsell $]],"$#"))," ")</f>
        <v xml:space="preserve"> </v>
      </c>
      <c r="T1604" s="3"/>
      <c r="U1604" s="1"/>
    </row>
    <row r="1605" spans="1:21" x14ac:dyDescent="0.3">
      <c r="A1605">
        <v>100166</v>
      </c>
      <c r="B1605" t="s">
        <v>0</v>
      </c>
      <c r="D1605" s="1"/>
      <c r="E1605" s="1"/>
      <c r="F1605" s="3">
        <v>10</v>
      </c>
      <c r="G1605" s="3">
        <v>20</v>
      </c>
      <c r="H1605" s="1">
        <v>44136</v>
      </c>
      <c r="I1605" s="1">
        <v>44378</v>
      </c>
      <c r="J1605">
        <v>8</v>
      </c>
      <c r="K1605">
        <v>0</v>
      </c>
      <c r="L1605" s="1">
        <v>44197</v>
      </c>
      <c r="M1605" s="3">
        <f>IF(Sales[[#This Row],[Sales Amount]] = 0, 0,N1605 / F1605)</f>
        <v>10</v>
      </c>
      <c r="N1605" s="3">
        <v>100</v>
      </c>
      <c r="O1605" s="3" t="str" cm="1">
        <f t="array" ref="O1605" xml:space="preserve"> _xlfn.SWITCH(Sales[[#This Row],[Subscription Type]],"Basic", "10",,"Premium","10","Business","25","Enterprise","27")</f>
        <v>27</v>
      </c>
      <c r="P1605" s="3">
        <f xml:space="preserve"> IF(Sales[[#This Row],[Number of Users]]-Sales[[#This Row],[Licenses Bought]] &gt; 0,Sales[[#This Row],[Number of Users]]-Sales[[#This Row],[Licenses Bought]],0)</f>
        <v>10</v>
      </c>
      <c r="Q1605" s="3">
        <f>IF(Sales[[#This Row],[Sales Month]]=MAX(Sales[Sales Month]),Sales[[#This Row],[Upsell $ Per Non-Paying User]]*Sales[[#This Row],[Non-Paying Users]],0)</f>
        <v>0</v>
      </c>
      <c r="R1605" s="3" t="str" cm="1">
        <f t="array" ref="R1605" xml:space="preserve"> _xlfn.IFS(Sales[[#This Row],[Current Upsell $]]=0," ",Sales[[#This Row],[Current Upsell $]]&gt;=400,"high",Sales[[#This Row],[Current Upsell $]]&gt;=100,"medium",Sales[[#This Row],[Current Upsell $]]&lt;100,"low")</f>
        <v xml:space="preserve"> </v>
      </c>
      <c r="S1605" s="3" t="str">
        <f xml:space="preserve"> IF(Sales[[#This Row],[Current Upsell $]]&gt;0,_xlfn.CONCAT(Sales[[#This Row],[Subscription Type]],"  ",Sales[[#This Row],[Upsell Priority]],"  ",TEXT(Sales[[#This Row],[Current Upsell $]],"$#"))," ")</f>
        <v xml:space="preserve"> </v>
      </c>
      <c r="T1605" s="3"/>
      <c r="U1605" s="1"/>
    </row>
    <row r="1606" spans="1:21" x14ac:dyDescent="0.3">
      <c r="A1606">
        <v>100166</v>
      </c>
      <c r="B1606" t="s">
        <v>0</v>
      </c>
      <c r="D1606" s="1"/>
      <c r="E1606" s="1"/>
      <c r="F1606" s="3">
        <v>16</v>
      </c>
      <c r="G1606" s="3">
        <v>27</v>
      </c>
      <c r="H1606" s="1">
        <v>44136</v>
      </c>
      <c r="I1606" s="1">
        <v>44378</v>
      </c>
      <c r="J1606">
        <v>8</v>
      </c>
      <c r="K1606">
        <v>0</v>
      </c>
      <c r="L1606" s="1">
        <v>44228</v>
      </c>
      <c r="M1606" s="3">
        <f>IF(Sales[[#This Row],[Sales Amount]] = 0, 0,N1606 / F1606)</f>
        <v>10</v>
      </c>
      <c r="N1606" s="3">
        <v>160</v>
      </c>
      <c r="O1606" s="3" t="str" cm="1">
        <f t="array" ref="O1606" xml:space="preserve"> _xlfn.SWITCH(Sales[[#This Row],[Subscription Type]],"Basic", "10",,"Premium","10","Business","25","Enterprise","27")</f>
        <v>27</v>
      </c>
      <c r="P1606" s="3">
        <f xml:space="preserve"> IF(Sales[[#This Row],[Number of Users]]-Sales[[#This Row],[Licenses Bought]] &gt; 0,Sales[[#This Row],[Number of Users]]-Sales[[#This Row],[Licenses Bought]],0)</f>
        <v>11</v>
      </c>
      <c r="Q1606" s="3">
        <f>IF(Sales[[#This Row],[Sales Month]]=MAX(Sales[Sales Month]),Sales[[#This Row],[Upsell $ Per Non-Paying User]]*Sales[[#This Row],[Non-Paying Users]],0)</f>
        <v>0</v>
      </c>
      <c r="R1606" s="3" t="str" cm="1">
        <f t="array" ref="R1606" xml:space="preserve"> _xlfn.IFS(Sales[[#This Row],[Current Upsell $]]=0," ",Sales[[#This Row],[Current Upsell $]]&gt;=400,"high",Sales[[#This Row],[Current Upsell $]]&gt;=100,"medium",Sales[[#This Row],[Current Upsell $]]&lt;100,"low")</f>
        <v xml:space="preserve"> </v>
      </c>
      <c r="S1606" s="3" t="str">
        <f xml:space="preserve"> IF(Sales[[#This Row],[Current Upsell $]]&gt;0,_xlfn.CONCAT(Sales[[#This Row],[Subscription Type]],"  ",Sales[[#This Row],[Upsell Priority]],"  ",TEXT(Sales[[#This Row],[Current Upsell $]],"$#"))," ")</f>
        <v xml:space="preserve"> </v>
      </c>
      <c r="T1606" s="3"/>
      <c r="U1606" s="1"/>
    </row>
    <row r="1607" spans="1:21" x14ac:dyDescent="0.3">
      <c r="A1607">
        <v>100166</v>
      </c>
      <c r="B1607" t="s">
        <v>0</v>
      </c>
      <c r="D1607" s="1"/>
      <c r="E1607" s="1"/>
      <c r="F1607" s="3">
        <v>17</v>
      </c>
      <c r="G1607" s="3">
        <v>15</v>
      </c>
      <c r="H1607" s="1">
        <v>44136</v>
      </c>
      <c r="I1607" s="1">
        <v>44378</v>
      </c>
      <c r="J1607">
        <v>8</v>
      </c>
      <c r="K1607">
        <v>0</v>
      </c>
      <c r="L1607" s="1">
        <v>44256</v>
      </c>
      <c r="M1607" s="3">
        <f>IF(Sales[[#This Row],[Sales Amount]] = 0, 0,N1607 / F1607)</f>
        <v>10</v>
      </c>
      <c r="N1607" s="3">
        <v>170</v>
      </c>
      <c r="O1607" s="3" t="str" cm="1">
        <f t="array" ref="O1607" xml:space="preserve"> _xlfn.SWITCH(Sales[[#This Row],[Subscription Type]],"Basic", "10",,"Premium","10","Business","25","Enterprise","27")</f>
        <v>27</v>
      </c>
      <c r="P1607" s="3">
        <f xml:space="preserve"> IF(Sales[[#This Row],[Number of Users]]-Sales[[#This Row],[Licenses Bought]] &gt; 0,Sales[[#This Row],[Number of Users]]-Sales[[#This Row],[Licenses Bought]],0)</f>
        <v>0</v>
      </c>
      <c r="Q1607" s="3">
        <f>IF(Sales[[#This Row],[Sales Month]]=MAX(Sales[Sales Month]),Sales[[#This Row],[Upsell $ Per Non-Paying User]]*Sales[[#This Row],[Non-Paying Users]],0)</f>
        <v>0</v>
      </c>
      <c r="R1607" s="3" t="str" cm="1">
        <f t="array" ref="R1607" xml:space="preserve"> _xlfn.IFS(Sales[[#This Row],[Current Upsell $]]=0," ",Sales[[#This Row],[Current Upsell $]]&gt;=400,"high",Sales[[#This Row],[Current Upsell $]]&gt;=100,"medium",Sales[[#This Row],[Current Upsell $]]&lt;100,"low")</f>
        <v xml:space="preserve"> </v>
      </c>
      <c r="S1607" s="3" t="str">
        <f xml:space="preserve"> IF(Sales[[#This Row],[Current Upsell $]]&gt;0,_xlfn.CONCAT(Sales[[#This Row],[Subscription Type]],"  ",Sales[[#This Row],[Upsell Priority]],"  ",TEXT(Sales[[#This Row],[Current Upsell $]],"$#"))," ")</f>
        <v xml:space="preserve"> </v>
      </c>
      <c r="T1607" s="3"/>
      <c r="U1607" s="1"/>
    </row>
    <row r="1608" spans="1:21" x14ac:dyDescent="0.3">
      <c r="A1608">
        <v>100166</v>
      </c>
      <c r="B1608" t="s">
        <v>0</v>
      </c>
      <c r="D1608" s="1"/>
      <c r="E1608" s="1"/>
      <c r="F1608" s="3">
        <v>17</v>
      </c>
      <c r="G1608" s="3">
        <v>23</v>
      </c>
      <c r="H1608" s="1">
        <v>44136</v>
      </c>
      <c r="I1608" s="1">
        <v>44378</v>
      </c>
      <c r="J1608">
        <v>8</v>
      </c>
      <c r="K1608">
        <v>0</v>
      </c>
      <c r="L1608" s="1">
        <v>44287</v>
      </c>
      <c r="M1608" s="3">
        <f>IF(Sales[[#This Row],[Sales Amount]] = 0, 0,N1608 / F1608)</f>
        <v>10</v>
      </c>
      <c r="N1608" s="3">
        <v>170</v>
      </c>
      <c r="O1608" s="3" t="str" cm="1">
        <f t="array" ref="O1608" xml:space="preserve"> _xlfn.SWITCH(Sales[[#This Row],[Subscription Type]],"Basic", "10",,"Premium","10","Business","25","Enterprise","27")</f>
        <v>27</v>
      </c>
      <c r="P1608" s="3">
        <f xml:space="preserve"> IF(Sales[[#This Row],[Number of Users]]-Sales[[#This Row],[Licenses Bought]] &gt; 0,Sales[[#This Row],[Number of Users]]-Sales[[#This Row],[Licenses Bought]],0)</f>
        <v>6</v>
      </c>
      <c r="Q1608" s="3">
        <f>IF(Sales[[#This Row],[Sales Month]]=MAX(Sales[Sales Month]),Sales[[#This Row],[Upsell $ Per Non-Paying User]]*Sales[[#This Row],[Non-Paying Users]],0)</f>
        <v>0</v>
      </c>
      <c r="R1608" s="3" t="str" cm="1">
        <f t="array" ref="R1608" xml:space="preserve"> _xlfn.IFS(Sales[[#This Row],[Current Upsell $]]=0," ",Sales[[#This Row],[Current Upsell $]]&gt;=400,"high",Sales[[#This Row],[Current Upsell $]]&gt;=100,"medium",Sales[[#This Row],[Current Upsell $]]&lt;100,"low")</f>
        <v xml:space="preserve"> </v>
      </c>
      <c r="S1608" s="3" t="str">
        <f xml:space="preserve"> IF(Sales[[#This Row],[Current Upsell $]]&gt;0,_xlfn.CONCAT(Sales[[#This Row],[Subscription Type]],"  ",Sales[[#This Row],[Upsell Priority]],"  ",TEXT(Sales[[#This Row],[Current Upsell $]],"$#"))," ")</f>
        <v xml:space="preserve"> </v>
      </c>
      <c r="T1608" s="3"/>
      <c r="U1608" s="1"/>
    </row>
    <row r="1609" spans="1:21" x14ac:dyDescent="0.3">
      <c r="A1609">
        <v>100166</v>
      </c>
      <c r="B1609" t="s">
        <v>0</v>
      </c>
      <c r="D1609" s="1"/>
      <c r="E1609" s="1"/>
      <c r="F1609" s="3">
        <v>17</v>
      </c>
      <c r="G1609" s="3">
        <v>21</v>
      </c>
      <c r="H1609" s="1">
        <v>44136</v>
      </c>
      <c r="I1609" s="1">
        <v>44378</v>
      </c>
      <c r="J1609">
        <v>8</v>
      </c>
      <c r="K1609">
        <v>0</v>
      </c>
      <c r="L1609" s="1">
        <v>44317</v>
      </c>
      <c r="M1609" s="3">
        <f>IF(Sales[[#This Row],[Sales Amount]] = 0, 0,N1609 / F1609)</f>
        <v>10</v>
      </c>
      <c r="N1609" s="3">
        <v>170</v>
      </c>
      <c r="O1609" s="3" t="str" cm="1">
        <f t="array" ref="O1609" xml:space="preserve"> _xlfn.SWITCH(Sales[[#This Row],[Subscription Type]],"Basic", "10",,"Premium","10","Business","25","Enterprise","27")</f>
        <v>27</v>
      </c>
      <c r="P1609" s="3">
        <f xml:space="preserve"> IF(Sales[[#This Row],[Number of Users]]-Sales[[#This Row],[Licenses Bought]] &gt; 0,Sales[[#This Row],[Number of Users]]-Sales[[#This Row],[Licenses Bought]],0)</f>
        <v>4</v>
      </c>
      <c r="Q1609" s="3">
        <f>IF(Sales[[#This Row],[Sales Month]]=MAX(Sales[Sales Month]),Sales[[#This Row],[Upsell $ Per Non-Paying User]]*Sales[[#This Row],[Non-Paying Users]],0)</f>
        <v>0</v>
      </c>
      <c r="R1609" s="3" t="str" cm="1">
        <f t="array" ref="R1609" xml:space="preserve"> _xlfn.IFS(Sales[[#This Row],[Current Upsell $]]=0," ",Sales[[#This Row],[Current Upsell $]]&gt;=400,"high",Sales[[#This Row],[Current Upsell $]]&gt;=100,"medium",Sales[[#This Row],[Current Upsell $]]&lt;100,"low")</f>
        <v xml:space="preserve"> </v>
      </c>
      <c r="S1609" s="3" t="str">
        <f xml:space="preserve"> IF(Sales[[#This Row],[Current Upsell $]]&gt;0,_xlfn.CONCAT(Sales[[#This Row],[Subscription Type]],"  ",Sales[[#This Row],[Upsell Priority]],"  ",TEXT(Sales[[#This Row],[Current Upsell $]],"$#"))," ")</f>
        <v xml:space="preserve"> </v>
      </c>
      <c r="T1609" s="3"/>
      <c r="U1609" s="1"/>
    </row>
    <row r="1610" spans="1:21" x14ac:dyDescent="0.3">
      <c r="A1610">
        <v>100166</v>
      </c>
      <c r="B1610" t="s">
        <v>0</v>
      </c>
      <c r="D1610" s="1"/>
      <c r="E1610" s="1"/>
      <c r="F1610" s="3">
        <v>17</v>
      </c>
      <c r="G1610" s="3">
        <v>21</v>
      </c>
      <c r="H1610" s="1">
        <v>44136</v>
      </c>
      <c r="I1610" s="1">
        <v>44378</v>
      </c>
      <c r="J1610">
        <v>8</v>
      </c>
      <c r="K1610">
        <v>0</v>
      </c>
      <c r="L1610" s="1">
        <v>44348</v>
      </c>
      <c r="M1610" s="3">
        <f>IF(Sales[[#This Row],[Sales Amount]] = 0, 0,N1610 / F1610)</f>
        <v>10</v>
      </c>
      <c r="N1610" s="3">
        <v>170</v>
      </c>
      <c r="O1610" s="3" t="str" cm="1">
        <f t="array" ref="O1610" xml:space="preserve"> _xlfn.SWITCH(Sales[[#This Row],[Subscription Type]],"Basic", "10",,"Premium","10","Business","25","Enterprise","27")</f>
        <v>27</v>
      </c>
      <c r="P1610" s="3">
        <f xml:space="preserve"> IF(Sales[[#This Row],[Number of Users]]-Sales[[#This Row],[Licenses Bought]] &gt; 0,Sales[[#This Row],[Number of Users]]-Sales[[#This Row],[Licenses Bought]],0)</f>
        <v>4</v>
      </c>
      <c r="Q1610" s="3">
        <f>IF(Sales[[#This Row],[Sales Month]]=MAX(Sales[Sales Month]),Sales[[#This Row],[Upsell $ Per Non-Paying User]]*Sales[[#This Row],[Non-Paying Users]],0)</f>
        <v>108</v>
      </c>
      <c r="R1610" s="3" t="str" cm="1">
        <f t="array" ref="R1610" xml:space="preserve"> _xlfn.IFS(Sales[[#This Row],[Current Upsell $]]=0," ",Sales[[#This Row],[Current Upsell $]]&gt;=400,"high",Sales[[#This Row],[Current Upsell $]]&gt;=100,"medium",Sales[[#This Row],[Current Upsell $]]&lt;100,"low")</f>
        <v>medium</v>
      </c>
      <c r="S1610" s="3" t="str">
        <f xml:space="preserve"> IF(Sales[[#This Row],[Current Upsell $]]&gt;0,_xlfn.CONCAT(Sales[[#This Row],[Subscription Type]],"  ",Sales[[#This Row],[Upsell Priority]],"  ",TEXT(Sales[[#This Row],[Current Upsell $]],"$#"))," ")</f>
        <v>Premium  medium  $108</v>
      </c>
      <c r="T1610" s="3"/>
      <c r="U1610" s="1"/>
    </row>
    <row r="1611" spans="1:21" x14ac:dyDescent="0.3">
      <c r="A1611">
        <v>100167</v>
      </c>
      <c r="B1611" t="s">
        <v>3</v>
      </c>
      <c r="D1611" s="1"/>
      <c r="E1611" s="1"/>
      <c r="F1611" s="3">
        <v>0</v>
      </c>
      <c r="G1611" s="3">
        <v>77</v>
      </c>
      <c r="H1611" s="1">
        <v>44136</v>
      </c>
      <c r="I1611" s="1">
        <v>44378</v>
      </c>
      <c r="J1611">
        <v>8</v>
      </c>
      <c r="K1611">
        <v>0</v>
      </c>
      <c r="L1611" s="1">
        <v>44136</v>
      </c>
      <c r="M1611" s="3">
        <f>IF(Sales[[#This Row],[Sales Amount]] = 0, 0,N1611 / F1611)</f>
        <v>0</v>
      </c>
      <c r="N1611" s="3">
        <v>0</v>
      </c>
      <c r="O1611" s="3" t="str" cm="1">
        <f t="array" ref="O1611" xml:space="preserve"> _xlfn.SWITCH(Sales[[#This Row],[Subscription Type]],"Basic", "10",,"Premium","10","Business","25","Enterprise","27")</f>
        <v>10</v>
      </c>
      <c r="P1611" s="3">
        <f xml:space="preserve"> IF(Sales[[#This Row],[Number of Users]]-Sales[[#This Row],[Licenses Bought]] &gt; 0,Sales[[#This Row],[Number of Users]]-Sales[[#This Row],[Licenses Bought]],0)</f>
        <v>77</v>
      </c>
      <c r="Q1611" s="3">
        <f>IF(Sales[[#This Row],[Sales Month]]=MAX(Sales[Sales Month]),Sales[[#This Row],[Upsell $ Per Non-Paying User]]*Sales[[#This Row],[Non-Paying Users]],0)</f>
        <v>0</v>
      </c>
      <c r="R1611" s="3" t="str" cm="1">
        <f t="array" ref="R1611" xml:space="preserve"> _xlfn.IFS(Sales[[#This Row],[Current Upsell $]]=0," ",Sales[[#This Row],[Current Upsell $]]&gt;=400,"high",Sales[[#This Row],[Current Upsell $]]&gt;=100,"medium",Sales[[#This Row],[Current Upsell $]]&lt;100,"low")</f>
        <v xml:space="preserve"> </v>
      </c>
      <c r="S1611" s="3" t="str">
        <f xml:space="preserve"> IF(Sales[[#This Row],[Current Upsell $]]&gt;0,_xlfn.CONCAT(Sales[[#This Row],[Subscription Type]],"  ",Sales[[#This Row],[Upsell Priority]],"  ",TEXT(Sales[[#This Row],[Current Upsell $]],"$#"))," ")</f>
        <v xml:space="preserve"> </v>
      </c>
      <c r="T1611" s="3"/>
      <c r="U1611" s="1"/>
    </row>
    <row r="1612" spans="1:21" x14ac:dyDescent="0.3">
      <c r="A1612">
        <v>100167</v>
      </c>
      <c r="B1612" t="s">
        <v>2</v>
      </c>
      <c r="C1612">
        <v>12</v>
      </c>
      <c r="D1612" s="1">
        <v>44409</v>
      </c>
      <c r="E1612" s="1">
        <v>44773</v>
      </c>
      <c r="F1612" s="3">
        <v>80</v>
      </c>
      <c r="G1612" s="3">
        <v>74</v>
      </c>
      <c r="H1612" s="1">
        <v>44136</v>
      </c>
      <c r="I1612" s="1">
        <v>44378</v>
      </c>
      <c r="J1612">
        <v>8</v>
      </c>
      <c r="K1612">
        <v>0</v>
      </c>
      <c r="L1612" s="1">
        <v>44166</v>
      </c>
      <c r="M1612" s="3">
        <f>IF(Sales[[#This Row],[Sales Amount]] = 0, 0,N1612 / F1612)</f>
        <v>7.875</v>
      </c>
      <c r="N1612" s="3">
        <v>630</v>
      </c>
      <c r="O1612" s="3" t="str" cm="1">
        <f t="array" ref="O1612" xml:space="preserve"> _xlfn.SWITCH(Sales[[#This Row],[Subscription Type]],"Basic", "10",,"Premium","10","Business","25","Enterprise","27")</f>
        <v>27</v>
      </c>
      <c r="P1612" s="3">
        <f xml:space="preserve"> IF(Sales[[#This Row],[Number of Users]]-Sales[[#This Row],[Licenses Bought]] &gt; 0,Sales[[#This Row],[Number of Users]]-Sales[[#This Row],[Licenses Bought]],0)</f>
        <v>0</v>
      </c>
      <c r="Q1612" s="3">
        <f>IF(Sales[[#This Row],[Sales Month]]=MAX(Sales[Sales Month]),Sales[[#This Row],[Upsell $ Per Non-Paying User]]*Sales[[#This Row],[Non-Paying Users]],0)</f>
        <v>0</v>
      </c>
      <c r="R1612" s="3" t="str" cm="1">
        <f t="array" ref="R1612" xml:space="preserve"> _xlfn.IFS(Sales[[#This Row],[Current Upsell $]]=0," ",Sales[[#This Row],[Current Upsell $]]&gt;=400,"high",Sales[[#This Row],[Current Upsell $]]&gt;=100,"medium",Sales[[#This Row],[Current Upsell $]]&lt;100,"low")</f>
        <v xml:space="preserve"> </v>
      </c>
      <c r="S1612" s="3" t="str">
        <f xml:space="preserve"> IF(Sales[[#This Row],[Current Upsell $]]&gt;0,_xlfn.CONCAT(Sales[[#This Row],[Subscription Type]],"  ",Sales[[#This Row],[Upsell Priority]],"  ",TEXT(Sales[[#This Row],[Current Upsell $]],"$#"))," ")</f>
        <v xml:space="preserve"> </v>
      </c>
      <c r="T1612" s="3"/>
      <c r="U1612" s="1"/>
    </row>
    <row r="1613" spans="1:21" x14ac:dyDescent="0.3">
      <c r="A1613">
        <v>100167</v>
      </c>
      <c r="B1613" t="s">
        <v>2</v>
      </c>
      <c r="C1613">
        <v>12</v>
      </c>
      <c r="D1613" s="1">
        <v>44409</v>
      </c>
      <c r="E1613" s="1">
        <v>44773</v>
      </c>
      <c r="F1613" s="3">
        <v>80</v>
      </c>
      <c r="G1613" s="3">
        <v>95</v>
      </c>
      <c r="H1613" s="1">
        <v>44136</v>
      </c>
      <c r="I1613" s="1">
        <v>44378</v>
      </c>
      <c r="J1613">
        <v>8</v>
      </c>
      <c r="K1613">
        <v>0</v>
      </c>
      <c r="L1613" s="1">
        <v>44197</v>
      </c>
      <c r="M1613" s="3">
        <f>IF(Sales[[#This Row],[Sales Amount]] = 0, 0,N1613 / F1613)</f>
        <v>15.375</v>
      </c>
      <c r="N1613" s="3">
        <v>1230</v>
      </c>
      <c r="O1613" s="3" t="str" cm="1">
        <f t="array" ref="O1613" xml:space="preserve"> _xlfn.SWITCH(Sales[[#This Row],[Subscription Type]],"Basic", "10",,"Premium","10","Business","25","Enterprise","27")</f>
        <v>27</v>
      </c>
      <c r="P1613" s="3">
        <f xml:space="preserve"> IF(Sales[[#This Row],[Number of Users]]-Sales[[#This Row],[Licenses Bought]] &gt; 0,Sales[[#This Row],[Number of Users]]-Sales[[#This Row],[Licenses Bought]],0)</f>
        <v>15</v>
      </c>
      <c r="Q1613" s="3">
        <f>IF(Sales[[#This Row],[Sales Month]]=MAX(Sales[Sales Month]),Sales[[#This Row],[Upsell $ Per Non-Paying User]]*Sales[[#This Row],[Non-Paying Users]],0)</f>
        <v>0</v>
      </c>
      <c r="R1613" s="3" t="str" cm="1">
        <f t="array" ref="R1613" xml:space="preserve"> _xlfn.IFS(Sales[[#This Row],[Current Upsell $]]=0," ",Sales[[#This Row],[Current Upsell $]]&gt;=400,"high",Sales[[#This Row],[Current Upsell $]]&gt;=100,"medium",Sales[[#This Row],[Current Upsell $]]&lt;100,"low")</f>
        <v xml:space="preserve"> </v>
      </c>
      <c r="S1613" s="3" t="str">
        <f xml:space="preserve"> IF(Sales[[#This Row],[Current Upsell $]]&gt;0,_xlfn.CONCAT(Sales[[#This Row],[Subscription Type]],"  ",Sales[[#This Row],[Upsell Priority]],"  ",TEXT(Sales[[#This Row],[Current Upsell $]],"$#"))," ")</f>
        <v xml:space="preserve"> </v>
      </c>
      <c r="T1613" s="3"/>
      <c r="U1613" s="1"/>
    </row>
    <row r="1614" spans="1:21" x14ac:dyDescent="0.3">
      <c r="A1614">
        <v>100167</v>
      </c>
      <c r="B1614" t="s">
        <v>2</v>
      </c>
      <c r="C1614">
        <v>12</v>
      </c>
      <c r="D1614" s="1">
        <v>44409</v>
      </c>
      <c r="E1614" s="1">
        <v>44773</v>
      </c>
      <c r="F1614" s="3">
        <v>80</v>
      </c>
      <c r="G1614" s="3">
        <v>98</v>
      </c>
      <c r="H1614" s="1">
        <v>44136</v>
      </c>
      <c r="I1614" s="1">
        <v>44378</v>
      </c>
      <c r="J1614">
        <v>8</v>
      </c>
      <c r="K1614">
        <v>0</v>
      </c>
      <c r="L1614" s="1">
        <v>44228</v>
      </c>
      <c r="M1614" s="3">
        <f>IF(Sales[[#This Row],[Sales Amount]] = 0, 0,N1614 / F1614)</f>
        <v>30</v>
      </c>
      <c r="N1614" s="3">
        <v>2400</v>
      </c>
      <c r="O1614" s="3" t="str" cm="1">
        <f t="array" ref="O1614" xml:space="preserve"> _xlfn.SWITCH(Sales[[#This Row],[Subscription Type]],"Basic", "10",,"Premium","10","Business","25","Enterprise","27")</f>
        <v>27</v>
      </c>
      <c r="P1614" s="3">
        <f xml:space="preserve"> IF(Sales[[#This Row],[Number of Users]]-Sales[[#This Row],[Licenses Bought]] &gt; 0,Sales[[#This Row],[Number of Users]]-Sales[[#This Row],[Licenses Bought]],0)</f>
        <v>18</v>
      </c>
      <c r="Q1614" s="3">
        <f>IF(Sales[[#This Row],[Sales Month]]=MAX(Sales[Sales Month]),Sales[[#This Row],[Upsell $ Per Non-Paying User]]*Sales[[#This Row],[Non-Paying Users]],0)</f>
        <v>0</v>
      </c>
      <c r="R1614" s="3" t="str" cm="1">
        <f t="array" ref="R1614" xml:space="preserve"> _xlfn.IFS(Sales[[#This Row],[Current Upsell $]]=0," ",Sales[[#This Row],[Current Upsell $]]&gt;=400,"high",Sales[[#This Row],[Current Upsell $]]&gt;=100,"medium",Sales[[#This Row],[Current Upsell $]]&lt;100,"low")</f>
        <v xml:space="preserve"> </v>
      </c>
      <c r="S1614" s="3" t="str">
        <f xml:space="preserve"> IF(Sales[[#This Row],[Current Upsell $]]&gt;0,_xlfn.CONCAT(Sales[[#This Row],[Subscription Type]],"  ",Sales[[#This Row],[Upsell Priority]],"  ",TEXT(Sales[[#This Row],[Current Upsell $]],"$#"))," ")</f>
        <v xml:space="preserve"> </v>
      </c>
      <c r="T1614" s="3"/>
      <c r="U1614" s="1"/>
    </row>
    <row r="1615" spans="1:21" x14ac:dyDescent="0.3">
      <c r="A1615">
        <v>100167</v>
      </c>
      <c r="B1615" t="s">
        <v>2</v>
      </c>
      <c r="C1615">
        <v>12</v>
      </c>
      <c r="D1615" s="1">
        <v>44409</v>
      </c>
      <c r="E1615" s="1">
        <v>44773</v>
      </c>
      <c r="F1615" s="3">
        <v>80</v>
      </c>
      <c r="G1615" s="3">
        <v>84</v>
      </c>
      <c r="H1615" s="1">
        <v>44136</v>
      </c>
      <c r="I1615" s="1">
        <v>44378</v>
      </c>
      <c r="J1615">
        <v>8</v>
      </c>
      <c r="K1615">
        <v>0</v>
      </c>
      <c r="L1615" s="1">
        <v>44256</v>
      </c>
      <c r="M1615" s="3">
        <f>IF(Sales[[#This Row],[Sales Amount]] = 0, 0,N1615 / F1615)</f>
        <v>30</v>
      </c>
      <c r="N1615" s="3">
        <v>2400</v>
      </c>
      <c r="O1615" s="3" t="str" cm="1">
        <f t="array" ref="O1615" xml:space="preserve"> _xlfn.SWITCH(Sales[[#This Row],[Subscription Type]],"Basic", "10",,"Premium","10","Business","25","Enterprise","27")</f>
        <v>27</v>
      </c>
      <c r="P1615" s="3">
        <f xml:space="preserve"> IF(Sales[[#This Row],[Number of Users]]-Sales[[#This Row],[Licenses Bought]] &gt; 0,Sales[[#This Row],[Number of Users]]-Sales[[#This Row],[Licenses Bought]],0)</f>
        <v>4</v>
      </c>
      <c r="Q1615" s="3">
        <f>IF(Sales[[#This Row],[Sales Month]]=MAX(Sales[Sales Month]),Sales[[#This Row],[Upsell $ Per Non-Paying User]]*Sales[[#This Row],[Non-Paying Users]],0)</f>
        <v>0</v>
      </c>
      <c r="R1615" s="3" t="str" cm="1">
        <f t="array" ref="R1615" xml:space="preserve"> _xlfn.IFS(Sales[[#This Row],[Current Upsell $]]=0," ",Sales[[#This Row],[Current Upsell $]]&gt;=400,"high",Sales[[#This Row],[Current Upsell $]]&gt;=100,"medium",Sales[[#This Row],[Current Upsell $]]&lt;100,"low")</f>
        <v xml:space="preserve"> </v>
      </c>
      <c r="S1615" s="3" t="str">
        <f xml:space="preserve"> IF(Sales[[#This Row],[Current Upsell $]]&gt;0,_xlfn.CONCAT(Sales[[#This Row],[Subscription Type]],"  ",Sales[[#This Row],[Upsell Priority]],"  ",TEXT(Sales[[#This Row],[Current Upsell $]],"$#"))," ")</f>
        <v xml:space="preserve"> </v>
      </c>
      <c r="T1615" s="3"/>
      <c r="U1615" s="1"/>
    </row>
    <row r="1616" spans="1:21" x14ac:dyDescent="0.3">
      <c r="A1616">
        <v>100167</v>
      </c>
      <c r="B1616" t="s">
        <v>2</v>
      </c>
      <c r="C1616">
        <v>12</v>
      </c>
      <c r="D1616" s="1">
        <v>44409</v>
      </c>
      <c r="E1616" s="1">
        <v>44773</v>
      </c>
      <c r="F1616" s="3">
        <v>80</v>
      </c>
      <c r="G1616" s="3">
        <v>86</v>
      </c>
      <c r="H1616" s="1">
        <v>44136</v>
      </c>
      <c r="I1616" s="1">
        <v>44378</v>
      </c>
      <c r="J1616">
        <v>8</v>
      </c>
      <c r="K1616">
        <v>0</v>
      </c>
      <c r="L1616" s="1">
        <v>44287</v>
      </c>
      <c r="M1616" s="3">
        <f>IF(Sales[[#This Row],[Sales Amount]] = 0, 0,N1616 / F1616)</f>
        <v>30</v>
      </c>
      <c r="N1616" s="3">
        <v>2400</v>
      </c>
      <c r="O1616" s="3" t="str" cm="1">
        <f t="array" ref="O1616" xml:space="preserve"> _xlfn.SWITCH(Sales[[#This Row],[Subscription Type]],"Basic", "10",,"Premium","10","Business","25","Enterprise","27")</f>
        <v>27</v>
      </c>
      <c r="P1616" s="3">
        <f xml:space="preserve"> IF(Sales[[#This Row],[Number of Users]]-Sales[[#This Row],[Licenses Bought]] &gt; 0,Sales[[#This Row],[Number of Users]]-Sales[[#This Row],[Licenses Bought]],0)</f>
        <v>6</v>
      </c>
      <c r="Q1616" s="3">
        <f>IF(Sales[[#This Row],[Sales Month]]=MAX(Sales[Sales Month]),Sales[[#This Row],[Upsell $ Per Non-Paying User]]*Sales[[#This Row],[Non-Paying Users]],0)</f>
        <v>0</v>
      </c>
      <c r="R1616" s="3" t="str" cm="1">
        <f t="array" ref="R1616" xml:space="preserve"> _xlfn.IFS(Sales[[#This Row],[Current Upsell $]]=0," ",Sales[[#This Row],[Current Upsell $]]&gt;=400,"high",Sales[[#This Row],[Current Upsell $]]&gt;=100,"medium",Sales[[#This Row],[Current Upsell $]]&lt;100,"low")</f>
        <v xml:space="preserve"> </v>
      </c>
      <c r="S1616" s="3" t="str">
        <f xml:space="preserve"> IF(Sales[[#This Row],[Current Upsell $]]&gt;0,_xlfn.CONCAT(Sales[[#This Row],[Subscription Type]],"  ",Sales[[#This Row],[Upsell Priority]],"  ",TEXT(Sales[[#This Row],[Current Upsell $]],"$#"))," ")</f>
        <v xml:space="preserve"> </v>
      </c>
      <c r="T1616" s="3"/>
      <c r="U1616" s="1"/>
    </row>
    <row r="1617" spans="1:21" x14ac:dyDescent="0.3">
      <c r="A1617">
        <v>100167</v>
      </c>
      <c r="B1617" t="s">
        <v>2</v>
      </c>
      <c r="C1617">
        <v>12</v>
      </c>
      <c r="D1617" s="1">
        <v>44409</v>
      </c>
      <c r="E1617" s="1">
        <v>44773</v>
      </c>
      <c r="F1617" s="3">
        <v>80</v>
      </c>
      <c r="G1617" s="3">
        <v>89</v>
      </c>
      <c r="H1617" s="1">
        <v>44136</v>
      </c>
      <c r="I1617" s="1">
        <v>44378</v>
      </c>
      <c r="J1617">
        <v>8</v>
      </c>
      <c r="K1617">
        <v>0</v>
      </c>
      <c r="L1617" s="1">
        <v>44317</v>
      </c>
      <c r="M1617" s="3">
        <f>IF(Sales[[#This Row],[Sales Amount]] = 0, 0,N1617 / F1617)</f>
        <v>30</v>
      </c>
      <c r="N1617" s="3">
        <v>2400</v>
      </c>
      <c r="O1617" s="3" t="str" cm="1">
        <f t="array" ref="O1617" xml:space="preserve"> _xlfn.SWITCH(Sales[[#This Row],[Subscription Type]],"Basic", "10",,"Premium","10","Business","25","Enterprise","27")</f>
        <v>27</v>
      </c>
      <c r="P1617" s="3">
        <f xml:space="preserve"> IF(Sales[[#This Row],[Number of Users]]-Sales[[#This Row],[Licenses Bought]] &gt; 0,Sales[[#This Row],[Number of Users]]-Sales[[#This Row],[Licenses Bought]],0)</f>
        <v>9</v>
      </c>
      <c r="Q1617" s="3">
        <f>IF(Sales[[#This Row],[Sales Month]]=MAX(Sales[Sales Month]),Sales[[#This Row],[Upsell $ Per Non-Paying User]]*Sales[[#This Row],[Non-Paying Users]],0)</f>
        <v>0</v>
      </c>
      <c r="R1617" s="3" t="str" cm="1">
        <f t="array" ref="R1617" xml:space="preserve"> _xlfn.IFS(Sales[[#This Row],[Current Upsell $]]=0," ",Sales[[#This Row],[Current Upsell $]]&gt;=400,"high",Sales[[#This Row],[Current Upsell $]]&gt;=100,"medium",Sales[[#This Row],[Current Upsell $]]&lt;100,"low")</f>
        <v xml:space="preserve"> </v>
      </c>
      <c r="S1617" s="3" t="str">
        <f xml:space="preserve"> IF(Sales[[#This Row],[Current Upsell $]]&gt;0,_xlfn.CONCAT(Sales[[#This Row],[Subscription Type]],"  ",Sales[[#This Row],[Upsell Priority]],"  ",TEXT(Sales[[#This Row],[Current Upsell $]],"$#"))," ")</f>
        <v xml:space="preserve"> </v>
      </c>
      <c r="T1617" s="3"/>
      <c r="U1617" s="1"/>
    </row>
    <row r="1618" spans="1:21" x14ac:dyDescent="0.3">
      <c r="A1618">
        <v>100167</v>
      </c>
      <c r="B1618" t="s">
        <v>2</v>
      </c>
      <c r="C1618">
        <v>12</v>
      </c>
      <c r="D1618" s="1">
        <v>44409</v>
      </c>
      <c r="E1618" s="1">
        <v>44773</v>
      </c>
      <c r="F1618" s="3">
        <v>80</v>
      </c>
      <c r="G1618" s="3">
        <v>88</v>
      </c>
      <c r="H1618" s="1">
        <v>44136</v>
      </c>
      <c r="I1618" s="1">
        <v>44378</v>
      </c>
      <c r="J1618">
        <v>8</v>
      </c>
      <c r="K1618">
        <v>0</v>
      </c>
      <c r="L1618" s="1">
        <v>44348</v>
      </c>
      <c r="M1618" s="3">
        <f>IF(Sales[[#This Row],[Sales Amount]] = 0, 0,N1618 / F1618)</f>
        <v>30</v>
      </c>
      <c r="N1618" s="3">
        <v>2400</v>
      </c>
      <c r="O1618" s="3" t="str" cm="1">
        <f t="array" ref="O1618" xml:space="preserve"> _xlfn.SWITCH(Sales[[#This Row],[Subscription Type]],"Basic", "10",,"Premium","10","Business","25","Enterprise","27")</f>
        <v>27</v>
      </c>
      <c r="P1618" s="3">
        <f xml:space="preserve"> IF(Sales[[#This Row],[Number of Users]]-Sales[[#This Row],[Licenses Bought]] &gt; 0,Sales[[#This Row],[Number of Users]]-Sales[[#This Row],[Licenses Bought]],0)</f>
        <v>8</v>
      </c>
      <c r="Q1618" s="3">
        <f>IF(Sales[[#This Row],[Sales Month]]=MAX(Sales[Sales Month]),Sales[[#This Row],[Upsell $ Per Non-Paying User]]*Sales[[#This Row],[Non-Paying Users]],0)</f>
        <v>216</v>
      </c>
      <c r="R1618" s="3" t="str" cm="1">
        <f t="array" ref="R1618" xml:space="preserve"> _xlfn.IFS(Sales[[#This Row],[Current Upsell $]]=0," ",Sales[[#This Row],[Current Upsell $]]&gt;=400,"high",Sales[[#This Row],[Current Upsell $]]&gt;=100,"medium",Sales[[#This Row],[Current Upsell $]]&lt;100,"low")</f>
        <v>medium</v>
      </c>
      <c r="S1618" s="3" t="str">
        <f xml:space="preserve"> IF(Sales[[#This Row],[Current Upsell $]]&gt;0,_xlfn.CONCAT(Sales[[#This Row],[Subscription Type]],"  ",Sales[[#This Row],[Upsell Priority]],"  ",TEXT(Sales[[#This Row],[Current Upsell $]],"$#"))," ")</f>
        <v>Enterprise  medium  $216</v>
      </c>
      <c r="T1618" s="3"/>
      <c r="U1618" s="1"/>
    </row>
    <row r="1619" spans="1:21" x14ac:dyDescent="0.3">
      <c r="A1619">
        <v>100168</v>
      </c>
      <c r="B1619" t="s">
        <v>3</v>
      </c>
      <c r="F1619" s="3">
        <v>0</v>
      </c>
      <c r="G1619" s="3">
        <v>2</v>
      </c>
      <c r="H1619" s="1">
        <v>44136</v>
      </c>
      <c r="I1619" s="1">
        <v>44166</v>
      </c>
      <c r="J1619">
        <v>1</v>
      </c>
      <c r="K1619">
        <v>6</v>
      </c>
      <c r="L1619" s="1">
        <v>44136</v>
      </c>
      <c r="M1619" s="3">
        <f>IF(Sales[[#This Row],[Sales Amount]] = 0, 0,N1619 / F1619)</f>
        <v>0</v>
      </c>
      <c r="N1619" s="3">
        <v>0</v>
      </c>
      <c r="O1619" s="3" t="str" cm="1">
        <f t="array" ref="O1619" xml:space="preserve"> _xlfn.SWITCH(Sales[[#This Row],[Subscription Type]],"Basic", "10",,"Premium","10","Business","25","Enterprise","27")</f>
        <v>10</v>
      </c>
      <c r="P1619" s="3">
        <f xml:space="preserve"> IF(Sales[[#This Row],[Number of Users]]-Sales[[#This Row],[Licenses Bought]] &gt; 0,Sales[[#This Row],[Number of Users]]-Sales[[#This Row],[Licenses Bought]],0)</f>
        <v>2</v>
      </c>
      <c r="Q1619" s="3">
        <f>IF(Sales[[#This Row],[Sales Month]]=MAX(Sales[Sales Month]),Sales[[#This Row],[Upsell $ Per Non-Paying User]]*Sales[[#This Row],[Non-Paying Users]],0)</f>
        <v>0</v>
      </c>
      <c r="R1619" s="3" t="str" cm="1">
        <f t="array" ref="R1619" xml:space="preserve"> _xlfn.IFS(Sales[[#This Row],[Current Upsell $]]=0," ",Sales[[#This Row],[Current Upsell $]]&gt;=400,"high",Sales[[#This Row],[Current Upsell $]]&gt;=100,"medium",Sales[[#This Row],[Current Upsell $]]&lt;100,"low")</f>
        <v xml:space="preserve"> </v>
      </c>
      <c r="S1619" s="3" t="str">
        <f xml:space="preserve"> IF(Sales[[#This Row],[Current Upsell $]]&gt;0,_xlfn.CONCAT(Sales[[#This Row],[Subscription Type]],"  ",Sales[[#This Row],[Upsell Priority]],"  ",TEXT(Sales[[#This Row],[Current Upsell $]],"$#"))," ")</f>
        <v xml:space="preserve"> </v>
      </c>
      <c r="T1619" s="3"/>
      <c r="U1619" s="1"/>
    </row>
    <row r="1620" spans="1:21" x14ac:dyDescent="0.3">
      <c r="A1620">
        <v>100168</v>
      </c>
      <c r="B1620" t="s">
        <v>3</v>
      </c>
      <c r="F1620" s="3">
        <v>0</v>
      </c>
      <c r="G1620" s="3">
        <v>1</v>
      </c>
      <c r="H1620" s="1">
        <v>44136</v>
      </c>
      <c r="I1620" s="1">
        <v>44166</v>
      </c>
      <c r="J1620">
        <v>1</v>
      </c>
      <c r="K1620">
        <v>6</v>
      </c>
      <c r="L1620" s="1">
        <v>44166</v>
      </c>
      <c r="M1620" s="3">
        <f>IF(Sales[[#This Row],[Sales Amount]] = 0, 0,N1620 / F1620)</f>
        <v>0</v>
      </c>
      <c r="N1620" s="3">
        <v>0</v>
      </c>
      <c r="O1620" s="3" t="str" cm="1">
        <f t="array" ref="O1620" xml:space="preserve"> _xlfn.SWITCH(Sales[[#This Row],[Subscription Type]],"Basic", "10",,"Premium","10","Business","25","Enterprise","27")</f>
        <v>10</v>
      </c>
      <c r="P1620" s="3">
        <f xml:space="preserve"> IF(Sales[[#This Row],[Number of Users]]-Sales[[#This Row],[Licenses Bought]] &gt; 0,Sales[[#This Row],[Number of Users]]-Sales[[#This Row],[Licenses Bought]],0)</f>
        <v>1</v>
      </c>
      <c r="Q1620" s="3">
        <f>IF(Sales[[#This Row],[Sales Month]]=MAX(Sales[Sales Month]),Sales[[#This Row],[Upsell $ Per Non-Paying User]]*Sales[[#This Row],[Non-Paying Users]],0)</f>
        <v>0</v>
      </c>
      <c r="R1620" s="3" t="str" cm="1">
        <f t="array" ref="R1620" xml:space="preserve"> _xlfn.IFS(Sales[[#This Row],[Current Upsell $]]=0," ",Sales[[#This Row],[Current Upsell $]]&gt;=400,"high",Sales[[#This Row],[Current Upsell $]]&gt;=100,"medium",Sales[[#This Row],[Current Upsell $]]&lt;100,"low")</f>
        <v xml:space="preserve"> </v>
      </c>
      <c r="S1620" s="3" t="str">
        <f xml:space="preserve"> IF(Sales[[#This Row],[Current Upsell $]]&gt;0,_xlfn.CONCAT(Sales[[#This Row],[Subscription Type]],"  ",Sales[[#This Row],[Upsell Priority]],"  ",TEXT(Sales[[#This Row],[Current Upsell $]],"$#"))," ")</f>
        <v xml:space="preserve"> </v>
      </c>
      <c r="T1620" s="3"/>
      <c r="U1620" s="1"/>
    </row>
    <row r="1621" spans="1:21" x14ac:dyDescent="0.3">
      <c r="A1621">
        <v>100169</v>
      </c>
      <c r="B1621" t="s">
        <v>3</v>
      </c>
      <c r="F1621" s="3">
        <v>0</v>
      </c>
      <c r="G1621" s="3">
        <v>2</v>
      </c>
      <c r="H1621" s="1">
        <v>44136</v>
      </c>
      <c r="I1621" s="1">
        <v>44317</v>
      </c>
      <c r="J1621">
        <v>6</v>
      </c>
      <c r="K1621">
        <v>1</v>
      </c>
      <c r="L1621" s="1">
        <v>44136</v>
      </c>
      <c r="M1621" s="3">
        <f>IF(Sales[[#This Row],[Sales Amount]] = 0, 0,N1621 / F1621)</f>
        <v>0</v>
      </c>
      <c r="N1621" s="3">
        <v>0</v>
      </c>
      <c r="O1621" s="3" t="str" cm="1">
        <f t="array" ref="O1621" xml:space="preserve"> _xlfn.SWITCH(Sales[[#This Row],[Subscription Type]],"Basic", "10",,"Premium","10","Business","25","Enterprise","27")</f>
        <v>10</v>
      </c>
      <c r="P1621" s="3">
        <f xml:space="preserve"> IF(Sales[[#This Row],[Number of Users]]-Sales[[#This Row],[Licenses Bought]] &gt; 0,Sales[[#This Row],[Number of Users]]-Sales[[#This Row],[Licenses Bought]],0)</f>
        <v>2</v>
      </c>
      <c r="Q1621" s="3">
        <f>IF(Sales[[#This Row],[Sales Month]]=MAX(Sales[Sales Month]),Sales[[#This Row],[Upsell $ Per Non-Paying User]]*Sales[[#This Row],[Non-Paying Users]],0)</f>
        <v>0</v>
      </c>
      <c r="R1621" s="3" t="str" cm="1">
        <f t="array" ref="R1621" xml:space="preserve"> _xlfn.IFS(Sales[[#This Row],[Current Upsell $]]=0," ",Sales[[#This Row],[Current Upsell $]]&gt;=400,"high",Sales[[#This Row],[Current Upsell $]]&gt;=100,"medium",Sales[[#This Row],[Current Upsell $]]&lt;100,"low")</f>
        <v xml:space="preserve"> </v>
      </c>
      <c r="S1621" s="3" t="str">
        <f xml:space="preserve"> IF(Sales[[#This Row],[Current Upsell $]]&gt;0,_xlfn.CONCAT(Sales[[#This Row],[Subscription Type]],"  ",Sales[[#This Row],[Upsell Priority]],"  ",TEXT(Sales[[#This Row],[Current Upsell $]],"$#"))," ")</f>
        <v xml:space="preserve"> </v>
      </c>
      <c r="T1621" s="3"/>
      <c r="U1621" s="1"/>
    </row>
    <row r="1622" spans="1:21" x14ac:dyDescent="0.3">
      <c r="A1622">
        <v>100169</v>
      </c>
      <c r="B1622" t="s">
        <v>0</v>
      </c>
      <c r="F1622" s="3">
        <v>1</v>
      </c>
      <c r="G1622" s="3">
        <v>2</v>
      </c>
      <c r="H1622" s="1">
        <v>44136</v>
      </c>
      <c r="I1622" s="1">
        <v>44317</v>
      </c>
      <c r="J1622">
        <v>6</v>
      </c>
      <c r="K1622">
        <v>1</v>
      </c>
      <c r="L1622" s="1">
        <v>44166</v>
      </c>
      <c r="M1622" s="3">
        <f>IF(Sales[[#This Row],[Sales Amount]] = 0, 0,N1622 / F1622)</f>
        <v>10</v>
      </c>
      <c r="N1622" s="3">
        <v>10</v>
      </c>
      <c r="O1622" s="3" t="str" cm="1">
        <f t="array" ref="O1622" xml:space="preserve"> _xlfn.SWITCH(Sales[[#This Row],[Subscription Type]],"Basic", "10",,"Premium","10","Business","25","Enterprise","27")</f>
        <v>27</v>
      </c>
      <c r="P1622" s="3">
        <f xml:space="preserve"> IF(Sales[[#This Row],[Number of Users]]-Sales[[#This Row],[Licenses Bought]] &gt; 0,Sales[[#This Row],[Number of Users]]-Sales[[#This Row],[Licenses Bought]],0)</f>
        <v>1</v>
      </c>
      <c r="Q1622" s="3">
        <f>IF(Sales[[#This Row],[Sales Month]]=MAX(Sales[Sales Month]),Sales[[#This Row],[Upsell $ Per Non-Paying User]]*Sales[[#This Row],[Non-Paying Users]],0)</f>
        <v>0</v>
      </c>
      <c r="R1622" s="3" t="str" cm="1">
        <f t="array" ref="R1622" xml:space="preserve"> _xlfn.IFS(Sales[[#This Row],[Current Upsell $]]=0," ",Sales[[#This Row],[Current Upsell $]]&gt;=400,"high",Sales[[#This Row],[Current Upsell $]]&gt;=100,"medium",Sales[[#This Row],[Current Upsell $]]&lt;100,"low")</f>
        <v xml:space="preserve"> </v>
      </c>
      <c r="S1622" s="3" t="str">
        <f xml:space="preserve"> IF(Sales[[#This Row],[Current Upsell $]]&gt;0,_xlfn.CONCAT(Sales[[#This Row],[Subscription Type]],"  ",Sales[[#This Row],[Upsell Priority]],"  ",TEXT(Sales[[#This Row],[Current Upsell $]],"$#"))," ")</f>
        <v xml:space="preserve"> </v>
      </c>
      <c r="T1622" s="3"/>
      <c r="U1622" s="1"/>
    </row>
    <row r="1623" spans="1:21" x14ac:dyDescent="0.3">
      <c r="A1623">
        <v>100169</v>
      </c>
      <c r="B1623" t="s">
        <v>0</v>
      </c>
      <c r="F1623" s="3">
        <v>1</v>
      </c>
      <c r="G1623" s="3">
        <v>1</v>
      </c>
      <c r="H1623" s="1">
        <v>44136</v>
      </c>
      <c r="I1623" s="1">
        <v>44317</v>
      </c>
      <c r="J1623">
        <v>6</v>
      </c>
      <c r="K1623">
        <v>1</v>
      </c>
      <c r="L1623" s="1">
        <v>44197</v>
      </c>
      <c r="M1623" s="3">
        <f>IF(Sales[[#This Row],[Sales Amount]] = 0, 0,N1623 / F1623)</f>
        <v>10</v>
      </c>
      <c r="N1623" s="3">
        <v>10</v>
      </c>
      <c r="O1623" s="3" t="str" cm="1">
        <f t="array" ref="O1623" xml:space="preserve"> _xlfn.SWITCH(Sales[[#This Row],[Subscription Type]],"Basic", "10",,"Premium","10","Business","25","Enterprise","27")</f>
        <v>27</v>
      </c>
      <c r="P1623" s="3">
        <f xml:space="preserve"> IF(Sales[[#This Row],[Number of Users]]-Sales[[#This Row],[Licenses Bought]] &gt; 0,Sales[[#This Row],[Number of Users]]-Sales[[#This Row],[Licenses Bought]],0)</f>
        <v>0</v>
      </c>
      <c r="Q1623" s="3">
        <f>IF(Sales[[#This Row],[Sales Month]]=MAX(Sales[Sales Month]),Sales[[#This Row],[Upsell $ Per Non-Paying User]]*Sales[[#This Row],[Non-Paying Users]],0)</f>
        <v>0</v>
      </c>
      <c r="R1623" s="3" t="str" cm="1">
        <f t="array" ref="R1623" xml:space="preserve"> _xlfn.IFS(Sales[[#This Row],[Current Upsell $]]=0," ",Sales[[#This Row],[Current Upsell $]]&gt;=400,"high",Sales[[#This Row],[Current Upsell $]]&gt;=100,"medium",Sales[[#This Row],[Current Upsell $]]&lt;100,"low")</f>
        <v xml:space="preserve"> </v>
      </c>
      <c r="S1623" s="3" t="str">
        <f xml:space="preserve"> IF(Sales[[#This Row],[Current Upsell $]]&gt;0,_xlfn.CONCAT(Sales[[#This Row],[Subscription Type]],"  ",Sales[[#This Row],[Upsell Priority]],"  ",TEXT(Sales[[#This Row],[Current Upsell $]],"$#"))," ")</f>
        <v xml:space="preserve"> </v>
      </c>
      <c r="T1623" s="3"/>
      <c r="U1623" s="1"/>
    </row>
    <row r="1624" spans="1:21" x14ac:dyDescent="0.3">
      <c r="A1624">
        <v>100169</v>
      </c>
      <c r="B1624" t="s">
        <v>0</v>
      </c>
      <c r="F1624" s="3">
        <v>1</v>
      </c>
      <c r="G1624" s="3">
        <v>2</v>
      </c>
      <c r="H1624" s="1">
        <v>44136</v>
      </c>
      <c r="I1624" s="1">
        <v>44317</v>
      </c>
      <c r="J1624">
        <v>6</v>
      </c>
      <c r="K1624">
        <v>1</v>
      </c>
      <c r="L1624" s="1">
        <v>44228</v>
      </c>
      <c r="M1624" s="3">
        <f>IF(Sales[[#This Row],[Sales Amount]] = 0, 0,N1624 / F1624)</f>
        <v>10</v>
      </c>
      <c r="N1624" s="3">
        <v>10</v>
      </c>
      <c r="O1624" s="3" t="str" cm="1">
        <f t="array" ref="O1624" xml:space="preserve"> _xlfn.SWITCH(Sales[[#This Row],[Subscription Type]],"Basic", "10",,"Premium","10","Business","25","Enterprise","27")</f>
        <v>27</v>
      </c>
      <c r="P1624" s="3">
        <f xml:space="preserve"> IF(Sales[[#This Row],[Number of Users]]-Sales[[#This Row],[Licenses Bought]] &gt; 0,Sales[[#This Row],[Number of Users]]-Sales[[#This Row],[Licenses Bought]],0)</f>
        <v>1</v>
      </c>
      <c r="Q1624" s="3">
        <f>IF(Sales[[#This Row],[Sales Month]]=MAX(Sales[Sales Month]),Sales[[#This Row],[Upsell $ Per Non-Paying User]]*Sales[[#This Row],[Non-Paying Users]],0)</f>
        <v>0</v>
      </c>
      <c r="R1624" s="3" t="str" cm="1">
        <f t="array" ref="R1624" xml:space="preserve"> _xlfn.IFS(Sales[[#This Row],[Current Upsell $]]=0," ",Sales[[#This Row],[Current Upsell $]]&gt;=400,"high",Sales[[#This Row],[Current Upsell $]]&gt;=100,"medium",Sales[[#This Row],[Current Upsell $]]&lt;100,"low")</f>
        <v xml:space="preserve"> </v>
      </c>
      <c r="S1624" s="3" t="str">
        <f xml:space="preserve"> IF(Sales[[#This Row],[Current Upsell $]]&gt;0,_xlfn.CONCAT(Sales[[#This Row],[Subscription Type]],"  ",Sales[[#This Row],[Upsell Priority]],"  ",TEXT(Sales[[#This Row],[Current Upsell $]],"$#"))," ")</f>
        <v xml:space="preserve"> </v>
      </c>
      <c r="T1624" s="3"/>
      <c r="U1624" s="1"/>
    </row>
    <row r="1625" spans="1:21" x14ac:dyDescent="0.3">
      <c r="A1625">
        <v>100169</v>
      </c>
      <c r="B1625" t="s">
        <v>0</v>
      </c>
      <c r="F1625" s="3">
        <v>1</v>
      </c>
      <c r="G1625" s="3">
        <v>1</v>
      </c>
      <c r="H1625" s="1">
        <v>44136</v>
      </c>
      <c r="I1625" s="1">
        <v>44317</v>
      </c>
      <c r="J1625">
        <v>6</v>
      </c>
      <c r="K1625">
        <v>1</v>
      </c>
      <c r="L1625" s="1">
        <v>44256</v>
      </c>
      <c r="M1625" s="3">
        <f>IF(Sales[[#This Row],[Sales Amount]] = 0, 0,N1625 / F1625)</f>
        <v>10</v>
      </c>
      <c r="N1625" s="3">
        <v>10</v>
      </c>
      <c r="O1625" s="3" t="str" cm="1">
        <f t="array" ref="O1625" xml:space="preserve"> _xlfn.SWITCH(Sales[[#This Row],[Subscription Type]],"Basic", "10",,"Premium","10","Business","25","Enterprise","27")</f>
        <v>27</v>
      </c>
      <c r="P1625" s="3">
        <f xml:space="preserve"> IF(Sales[[#This Row],[Number of Users]]-Sales[[#This Row],[Licenses Bought]] &gt; 0,Sales[[#This Row],[Number of Users]]-Sales[[#This Row],[Licenses Bought]],0)</f>
        <v>0</v>
      </c>
      <c r="Q1625" s="3">
        <f>IF(Sales[[#This Row],[Sales Month]]=MAX(Sales[Sales Month]),Sales[[#This Row],[Upsell $ Per Non-Paying User]]*Sales[[#This Row],[Non-Paying Users]],0)</f>
        <v>0</v>
      </c>
      <c r="R1625" s="3" t="str" cm="1">
        <f t="array" ref="R1625" xml:space="preserve"> _xlfn.IFS(Sales[[#This Row],[Current Upsell $]]=0," ",Sales[[#This Row],[Current Upsell $]]&gt;=400,"high",Sales[[#This Row],[Current Upsell $]]&gt;=100,"medium",Sales[[#This Row],[Current Upsell $]]&lt;100,"low")</f>
        <v xml:space="preserve"> </v>
      </c>
      <c r="S1625" s="3" t="str">
        <f xml:space="preserve"> IF(Sales[[#This Row],[Current Upsell $]]&gt;0,_xlfn.CONCAT(Sales[[#This Row],[Subscription Type]],"  ",Sales[[#This Row],[Upsell Priority]],"  ",TEXT(Sales[[#This Row],[Current Upsell $]],"$#"))," ")</f>
        <v xml:space="preserve"> </v>
      </c>
      <c r="T1625" s="3"/>
      <c r="U1625" s="1"/>
    </row>
    <row r="1626" spans="1:21" x14ac:dyDescent="0.3">
      <c r="A1626">
        <v>100169</v>
      </c>
      <c r="B1626" t="s">
        <v>0</v>
      </c>
      <c r="F1626" s="3">
        <v>1</v>
      </c>
      <c r="G1626" s="3">
        <v>2</v>
      </c>
      <c r="H1626" s="1">
        <v>44136</v>
      </c>
      <c r="I1626" s="1">
        <v>44317</v>
      </c>
      <c r="J1626">
        <v>6</v>
      </c>
      <c r="K1626">
        <v>1</v>
      </c>
      <c r="L1626" s="1">
        <v>44287</v>
      </c>
      <c r="M1626" s="3">
        <f>IF(Sales[[#This Row],[Sales Amount]] = 0, 0,N1626 / F1626)</f>
        <v>10</v>
      </c>
      <c r="N1626" s="3">
        <v>10</v>
      </c>
      <c r="O1626" s="3" t="str" cm="1">
        <f t="array" ref="O1626" xml:space="preserve"> _xlfn.SWITCH(Sales[[#This Row],[Subscription Type]],"Basic", "10",,"Premium","10","Business","25","Enterprise","27")</f>
        <v>27</v>
      </c>
      <c r="P1626" s="3">
        <f xml:space="preserve"> IF(Sales[[#This Row],[Number of Users]]-Sales[[#This Row],[Licenses Bought]] &gt; 0,Sales[[#This Row],[Number of Users]]-Sales[[#This Row],[Licenses Bought]],0)</f>
        <v>1</v>
      </c>
      <c r="Q1626" s="3">
        <f>IF(Sales[[#This Row],[Sales Month]]=MAX(Sales[Sales Month]),Sales[[#This Row],[Upsell $ Per Non-Paying User]]*Sales[[#This Row],[Non-Paying Users]],0)</f>
        <v>0</v>
      </c>
      <c r="R1626" s="3" t="str" cm="1">
        <f t="array" ref="R1626" xml:space="preserve"> _xlfn.IFS(Sales[[#This Row],[Current Upsell $]]=0," ",Sales[[#This Row],[Current Upsell $]]&gt;=400,"high",Sales[[#This Row],[Current Upsell $]]&gt;=100,"medium",Sales[[#This Row],[Current Upsell $]]&lt;100,"low")</f>
        <v xml:space="preserve"> </v>
      </c>
      <c r="S1626" s="3" t="str">
        <f xml:space="preserve"> IF(Sales[[#This Row],[Current Upsell $]]&gt;0,_xlfn.CONCAT(Sales[[#This Row],[Subscription Type]],"  ",Sales[[#This Row],[Upsell Priority]],"  ",TEXT(Sales[[#This Row],[Current Upsell $]],"$#"))," ")</f>
        <v xml:space="preserve"> </v>
      </c>
      <c r="T1626" s="3"/>
      <c r="U1626" s="1"/>
    </row>
    <row r="1627" spans="1:21" x14ac:dyDescent="0.3">
      <c r="A1627">
        <v>100169</v>
      </c>
      <c r="B1627" t="s">
        <v>0</v>
      </c>
      <c r="F1627" s="3">
        <v>1</v>
      </c>
      <c r="G1627" s="3">
        <v>2</v>
      </c>
      <c r="H1627" s="1">
        <v>44136</v>
      </c>
      <c r="I1627" s="1">
        <v>44317</v>
      </c>
      <c r="J1627">
        <v>6</v>
      </c>
      <c r="K1627">
        <v>1</v>
      </c>
      <c r="L1627" s="1">
        <v>44317</v>
      </c>
      <c r="M1627" s="3">
        <f>IF(Sales[[#This Row],[Sales Amount]] = 0, 0,N1627 / F1627)</f>
        <v>10</v>
      </c>
      <c r="N1627" s="3">
        <v>10</v>
      </c>
      <c r="O1627" s="3" t="str" cm="1">
        <f t="array" ref="O1627" xml:space="preserve"> _xlfn.SWITCH(Sales[[#This Row],[Subscription Type]],"Basic", "10",,"Premium","10","Business","25","Enterprise","27")</f>
        <v>27</v>
      </c>
      <c r="P1627" s="3">
        <f xml:space="preserve"> IF(Sales[[#This Row],[Number of Users]]-Sales[[#This Row],[Licenses Bought]] &gt; 0,Sales[[#This Row],[Number of Users]]-Sales[[#This Row],[Licenses Bought]],0)</f>
        <v>1</v>
      </c>
      <c r="Q1627" s="3">
        <f>IF(Sales[[#This Row],[Sales Month]]=MAX(Sales[Sales Month]),Sales[[#This Row],[Upsell $ Per Non-Paying User]]*Sales[[#This Row],[Non-Paying Users]],0)</f>
        <v>0</v>
      </c>
      <c r="R1627" s="3" t="str" cm="1">
        <f t="array" ref="R1627" xml:space="preserve"> _xlfn.IFS(Sales[[#This Row],[Current Upsell $]]=0," ",Sales[[#This Row],[Current Upsell $]]&gt;=400,"high",Sales[[#This Row],[Current Upsell $]]&gt;=100,"medium",Sales[[#This Row],[Current Upsell $]]&lt;100,"low")</f>
        <v xml:space="preserve"> </v>
      </c>
      <c r="S1627" s="3" t="str">
        <f xml:space="preserve"> IF(Sales[[#This Row],[Current Upsell $]]&gt;0,_xlfn.CONCAT(Sales[[#This Row],[Subscription Type]],"  ",Sales[[#This Row],[Upsell Priority]],"  ",TEXT(Sales[[#This Row],[Current Upsell $]],"$#"))," ")</f>
        <v xml:space="preserve"> </v>
      </c>
      <c r="T1627" s="3"/>
      <c r="U1627" s="1"/>
    </row>
    <row r="1628" spans="1:21" x14ac:dyDescent="0.3">
      <c r="A1628">
        <v>100170</v>
      </c>
      <c r="B1628" t="s">
        <v>3</v>
      </c>
      <c r="D1628" s="1"/>
      <c r="E1628" s="1"/>
      <c r="F1628" s="3">
        <v>0</v>
      </c>
      <c r="G1628" s="3">
        <v>2</v>
      </c>
      <c r="H1628" s="1">
        <v>44136</v>
      </c>
      <c r="I1628" s="1">
        <v>44378</v>
      </c>
      <c r="J1628">
        <v>8</v>
      </c>
      <c r="K1628">
        <v>0</v>
      </c>
      <c r="L1628" s="1">
        <v>44136</v>
      </c>
      <c r="M1628" s="3">
        <f>IF(Sales[[#This Row],[Sales Amount]] = 0, 0,N1628 / F1628)</f>
        <v>0</v>
      </c>
      <c r="N1628" s="3">
        <v>0</v>
      </c>
      <c r="O1628" s="3" t="str" cm="1">
        <f t="array" ref="O1628" xml:space="preserve"> _xlfn.SWITCH(Sales[[#This Row],[Subscription Type]],"Basic", "10",,"Premium","10","Business","25","Enterprise","27")</f>
        <v>10</v>
      </c>
      <c r="P1628" s="3">
        <f xml:space="preserve"> IF(Sales[[#This Row],[Number of Users]]-Sales[[#This Row],[Licenses Bought]] &gt; 0,Sales[[#This Row],[Number of Users]]-Sales[[#This Row],[Licenses Bought]],0)</f>
        <v>2</v>
      </c>
      <c r="Q1628" s="3">
        <f>IF(Sales[[#This Row],[Sales Month]]=MAX(Sales[Sales Month]),Sales[[#This Row],[Upsell $ Per Non-Paying User]]*Sales[[#This Row],[Non-Paying Users]],0)</f>
        <v>0</v>
      </c>
      <c r="R1628" s="3" t="str" cm="1">
        <f t="array" ref="R1628" xml:space="preserve"> _xlfn.IFS(Sales[[#This Row],[Current Upsell $]]=0," ",Sales[[#This Row],[Current Upsell $]]&gt;=400,"high",Sales[[#This Row],[Current Upsell $]]&gt;=100,"medium",Sales[[#This Row],[Current Upsell $]]&lt;100,"low")</f>
        <v xml:space="preserve"> </v>
      </c>
      <c r="S1628" s="3" t="str">
        <f xml:space="preserve"> IF(Sales[[#This Row],[Current Upsell $]]&gt;0,_xlfn.CONCAT(Sales[[#This Row],[Subscription Type]],"  ",Sales[[#This Row],[Upsell Priority]],"  ",TEXT(Sales[[#This Row],[Current Upsell $]],"$#"))," ")</f>
        <v xml:space="preserve"> </v>
      </c>
      <c r="T1628" s="3"/>
      <c r="U1628" s="1"/>
    </row>
    <row r="1629" spans="1:21" x14ac:dyDescent="0.3">
      <c r="A1629">
        <v>100170</v>
      </c>
      <c r="B1629" t="s">
        <v>0</v>
      </c>
      <c r="D1629" s="1"/>
      <c r="E1629" s="1"/>
      <c r="F1629" s="3">
        <v>1</v>
      </c>
      <c r="G1629" s="3">
        <v>2</v>
      </c>
      <c r="H1629" s="1">
        <v>44136</v>
      </c>
      <c r="I1629" s="1">
        <v>44378</v>
      </c>
      <c r="J1629">
        <v>8</v>
      </c>
      <c r="K1629">
        <v>0</v>
      </c>
      <c r="L1629" s="1">
        <v>44166</v>
      </c>
      <c r="M1629" s="3">
        <f>IF(Sales[[#This Row],[Sales Amount]] = 0, 0,N1629 / F1629)</f>
        <v>10</v>
      </c>
      <c r="N1629" s="3">
        <v>10</v>
      </c>
      <c r="O1629" s="3" t="str" cm="1">
        <f t="array" ref="O1629" xml:space="preserve"> _xlfn.SWITCH(Sales[[#This Row],[Subscription Type]],"Basic", "10",,"Premium","10","Business","25","Enterprise","27")</f>
        <v>27</v>
      </c>
      <c r="P1629" s="3">
        <f xml:space="preserve"> IF(Sales[[#This Row],[Number of Users]]-Sales[[#This Row],[Licenses Bought]] &gt; 0,Sales[[#This Row],[Number of Users]]-Sales[[#This Row],[Licenses Bought]],0)</f>
        <v>1</v>
      </c>
      <c r="Q1629" s="3">
        <f>IF(Sales[[#This Row],[Sales Month]]=MAX(Sales[Sales Month]),Sales[[#This Row],[Upsell $ Per Non-Paying User]]*Sales[[#This Row],[Non-Paying Users]],0)</f>
        <v>0</v>
      </c>
      <c r="R1629" s="3" t="str" cm="1">
        <f t="array" ref="R1629" xml:space="preserve"> _xlfn.IFS(Sales[[#This Row],[Current Upsell $]]=0," ",Sales[[#This Row],[Current Upsell $]]&gt;=400,"high",Sales[[#This Row],[Current Upsell $]]&gt;=100,"medium",Sales[[#This Row],[Current Upsell $]]&lt;100,"low")</f>
        <v xml:space="preserve"> </v>
      </c>
      <c r="S1629" s="3" t="str">
        <f xml:space="preserve"> IF(Sales[[#This Row],[Current Upsell $]]&gt;0,_xlfn.CONCAT(Sales[[#This Row],[Subscription Type]],"  ",Sales[[#This Row],[Upsell Priority]],"  ",TEXT(Sales[[#This Row],[Current Upsell $]],"$#"))," ")</f>
        <v xml:space="preserve"> </v>
      </c>
      <c r="T1629" s="3"/>
      <c r="U1629" s="1"/>
    </row>
    <row r="1630" spans="1:21" x14ac:dyDescent="0.3">
      <c r="A1630">
        <v>100170</v>
      </c>
      <c r="B1630" t="s">
        <v>0</v>
      </c>
      <c r="D1630" s="1"/>
      <c r="E1630" s="1"/>
      <c r="F1630" s="3">
        <v>1</v>
      </c>
      <c r="G1630" s="3">
        <v>2</v>
      </c>
      <c r="H1630" s="1">
        <v>44136</v>
      </c>
      <c r="I1630" s="1">
        <v>44378</v>
      </c>
      <c r="J1630">
        <v>8</v>
      </c>
      <c r="K1630">
        <v>0</v>
      </c>
      <c r="L1630" s="1">
        <v>44197</v>
      </c>
      <c r="M1630" s="3">
        <f>IF(Sales[[#This Row],[Sales Amount]] = 0, 0,N1630 / F1630)</f>
        <v>10</v>
      </c>
      <c r="N1630" s="3">
        <v>10</v>
      </c>
      <c r="O1630" s="3" t="str" cm="1">
        <f t="array" ref="O1630" xml:space="preserve"> _xlfn.SWITCH(Sales[[#This Row],[Subscription Type]],"Basic", "10",,"Premium","10","Business","25","Enterprise","27")</f>
        <v>27</v>
      </c>
      <c r="P1630" s="3">
        <f xml:space="preserve"> IF(Sales[[#This Row],[Number of Users]]-Sales[[#This Row],[Licenses Bought]] &gt; 0,Sales[[#This Row],[Number of Users]]-Sales[[#This Row],[Licenses Bought]],0)</f>
        <v>1</v>
      </c>
      <c r="Q1630" s="3">
        <f>IF(Sales[[#This Row],[Sales Month]]=MAX(Sales[Sales Month]),Sales[[#This Row],[Upsell $ Per Non-Paying User]]*Sales[[#This Row],[Non-Paying Users]],0)</f>
        <v>0</v>
      </c>
      <c r="R1630" s="3" t="str" cm="1">
        <f t="array" ref="R1630" xml:space="preserve"> _xlfn.IFS(Sales[[#This Row],[Current Upsell $]]=0," ",Sales[[#This Row],[Current Upsell $]]&gt;=400,"high",Sales[[#This Row],[Current Upsell $]]&gt;=100,"medium",Sales[[#This Row],[Current Upsell $]]&lt;100,"low")</f>
        <v xml:space="preserve"> </v>
      </c>
      <c r="S1630" s="3" t="str">
        <f xml:space="preserve"> IF(Sales[[#This Row],[Current Upsell $]]&gt;0,_xlfn.CONCAT(Sales[[#This Row],[Subscription Type]],"  ",Sales[[#This Row],[Upsell Priority]],"  ",TEXT(Sales[[#This Row],[Current Upsell $]],"$#"))," ")</f>
        <v xml:space="preserve"> </v>
      </c>
      <c r="T1630" s="3"/>
      <c r="U1630" s="1"/>
    </row>
    <row r="1631" spans="1:21" x14ac:dyDescent="0.3">
      <c r="A1631">
        <v>100170</v>
      </c>
      <c r="B1631" t="s">
        <v>0</v>
      </c>
      <c r="D1631" s="1"/>
      <c r="E1631" s="1"/>
      <c r="F1631" s="3">
        <v>1</v>
      </c>
      <c r="G1631" s="3">
        <v>2</v>
      </c>
      <c r="H1631" s="1">
        <v>44136</v>
      </c>
      <c r="I1631" s="1">
        <v>44378</v>
      </c>
      <c r="J1631">
        <v>8</v>
      </c>
      <c r="K1631">
        <v>0</v>
      </c>
      <c r="L1631" s="1">
        <v>44228</v>
      </c>
      <c r="M1631" s="3">
        <f>IF(Sales[[#This Row],[Sales Amount]] = 0, 0,N1631 / F1631)</f>
        <v>10</v>
      </c>
      <c r="N1631" s="3">
        <v>10</v>
      </c>
      <c r="O1631" s="3" t="str" cm="1">
        <f t="array" ref="O1631" xml:space="preserve"> _xlfn.SWITCH(Sales[[#This Row],[Subscription Type]],"Basic", "10",,"Premium","10","Business","25","Enterprise","27")</f>
        <v>27</v>
      </c>
      <c r="P1631" s="3">
        <f xml:space="preserve"> IF(Sales[[#This Row],[Number of Users]]-Sales[[#This Row],[Licenses Bought]] &gt; 0,Sales[[#This Row],[Number of Users]]-Sales[[#This Row],[Licenses Bought]],0)</f>
        <v>1</v>
      </c>
      <c r="Q1631" s="3">
        <f>IF(Sales[[#This Row],[Sales Month]]=MAX(Sales[Sales Month]),Sales[[#This Row],[Upsell $ Per Non-Paying User]]*Sales[[#This Row],[Non-Paying Users]],0)</f>
        <v>0</v>
      </c>
      <c r="R1631" s="3" t="str" cm="1">
        <f t="array" ref="R1631" xml:space="preserve"> _xlfn.IFS(Sales[[#This Row],[Current Upsell $]]=0," ",Sales[[#This Row],[Current Upsell $]]&gt;=400,"high",Sales[[#This Row],[Current Upsell $]]&gt;=100,"medium",Sales[[#This Row],[Current Upsell $]]&lt;100,"low")</f>
        <v xml:space="preserve"> </v>
      </c>
      <c r="S1631" s="3" t="str">
        <f xml:space="preserve"> IF(Sales[[#This Row],[Current Upsell $]]&gt;0,_xlfn.CONCAT(Sales[[#This Row],[Subscription Type]],"  ",Sales[[#This Row],[Upsell Priority]],"  ",TEXT(Sales[[#This Row],[Current Upsell $]],"$#"))," ")</f>
        <v xml:space="preserve"> </v>
      </c>
      <c r="T1631" s="3"/>
      <c r="U1631" s="1"/>
    </row>
    <row r="1632" spans="1:21" x14ac:dyDescent="0.3">
      <c r="A1632">
        <v>100170</v>
      </c>
      <c r="B1632" t="s">
        <v>0</v>
      </c>
      <c r="D1632" s="1"/>
      <c r="E1632" s="1"/>
      <c r="F1632" s="3">
        <v>1</v>
      </c>
      <c r="G1632" s="3">
        <v>2</v>
      </c>
      <c r="H1632" s="1">
        <v>44136</v>
      </c>
      <c r="I1632" s="1">
        <v>44378</v>
      </c>
      <c r="J1632">
        <v>8</v>
      </c>
      <c r="K1632">
        <v>0</v>
      </c>
      <c r="L1632" s="1">
        <v>44256</v>
      </c>
      <c r="M1632" s="3">
        <f>IF(Sales[[#This Row],[Sales Amount]] = 0, 0,N1632 / F1632)</f>
        <v>10</v>
      </c>
      <c r="N1632" s="3">
        <v>10</v>
      </c>
      <c r="O1632" s="3" t="str" cm="1">
        <f t="array" ref="O1632" xml:space="preserve"> _xlfn.SWITCH(Sales[[#This Row],[Subscription Type]],"Basic", "10",,"Premium","10","Business","25","Enterprise","27")</f>
        <v>27</v>
      </c>
      <c r="P1632" s="3">
        <f xml:space="preserve"> IF(Sales[[#This Row],[Number of Users]]-Sales[[#This Row],[Licenses Bought]] &gt; 0,Sales[[#This Row],[Number of Users]]-Sales[[#This Row],[Licenses Bought]],0)</f>
        <v>1</v>
      </c>
      <c r="Q1632" s="3">
        <f>IF(Sales[[#This Row],[Sales Month]]=MAX(Sales[Sales Month]),Sales[[#This Row],[Upsell $ Per Non-Paying User]]*Sales[[#This Row],[Non-Paying Users]],0)</f>
        <v>0</v>
      </c>
      <c r="R1632" s="3" t="str" cm="1">
        <f t="array" ref="R1632" xml:space="preserve"> _xlfn.IFS(Sales[[#This Row],[Current Upsell $]]=0," ",Sales[[#This Row],[Current Upsell $]]&gt;=400,"high",Sales[[#This Row],[Current Upsell $]]&gt;=100,"medium",Sales[[#This Row],[Current Upsell $]]&lt;100,"low")</f>
        <v xml:space="preserve"> </v>
      </c>
      <c r="S1632" s="3" t="str">
        <f xml:space="preserve"> IF(Sales[[#This Row],[Current Upsell $]]&gt;0,_xlfn.CONCAT(Sales[[#This Row],[Subscription Type]],"  ",Sales[[#This Row],[Upsell Priority]],"  ",TEXT(Sales[[#This Row],[Current Upsell $]],"$#"))," ")</f>
        <v xml:space="preserve"> </v>
      </c>
      <c r="T1632" s="3"/>
      <c r="U1632" s="1"/>
    </row>
    <row r="1633" spans="1:21" x14ac:dyDescent="0.3">
      <c r="A1633">
        <v>100170</v>
      </c>
      <c r="B1633" t="s">
        <v>0</v>
      </c>
      <c r="D1633" s="1"/>
      <c r="E1633" s="1"/>
      <c r="F1633" s="3">
        <v>1</v>
      </c>
      <c r="G1633" s="3">
        <v>2</v>
      </c>
      <c r="H1633" s="1">
        <v>44136</v>
      </c>
      <c r="I1633" s="1">
        <v>44378</v>
      </c>
      <c r="J1633">
        <v>8</v>
      </c>
      <c r="K1633">
        <v>0</v>
      </c>
      <c r="L1633" s="1">
        <v>44287</v>
      </c>
      <c r="M1633" s="3">
        <f>IF(Sales[[#This Row],[Sales Amount]] = 0, 0,N1633 / F1633)</f>
        <v>10</v>
      </c>
      <c r="N1633" s="3">
        <v>10</v>
      </c>
      <c r="O1633" s="3" t="str" cm="1">
        <f t="array" ref="O1633" xml:space="preserve"> _xlfn.SWITCH(Sales[[#This Row],[Subscription Type]],"Basic", "10",,"Premium","10","Business","25","Enterprise","27")</f>
        <v>27</v>
      </c>
      <c r="P1633" s="3">
        <f xml:space="preserve"> IF(Sales[[#This Row],[Number of Users]]-Sales[[#This Row],[Licenses Bought]] &gt; 0,Sales[[#This Row],[Number of Users]]-Sales[[#This Row],[Licenses Bought]],0)</f>
        <v>1</v>
      </c>
      <c r="Q1633" s="3">
        <f>IF(Sales[[#This Row],[Sales Month]]=MAX(Sales[Sales Month]),Sales[[#This Row],[Upsell $ Per Non-Paying User]]*Sales[[#This Row],[Non-Paying Users]],0)</f>
        <v>0</v>
      </c>
      <c r="R1633" s="3" t="str" cm="1">
        <f t="array" ref="R1633" xml:space="preserve"> _xlfn.IFS(Sales[[#This Row],[Current Upsell $]]=0," ",Sales[[#This Row],[Current Upsell $]]&gt;=400,"high",Sales[[#This Row],[Current Upsell $]]&gt;=100,"medium",Sales[[#This Row],[Current Upsell $]]&lt;100,"low")</f>
        <v xml:space="preserve"> </v>
      </c>
      <c r="S1633" s="3" t="str">
        <f xml:space="preserve"> IF(Sales[[#This Row],[Current Upsell $]]&gt;0,_xlfn.CONCAT(Sales[[#This Row],[Subscription Type]],"  ",Sales[[#This Row],[Upsell Priority]],"  ",TEXT(Sales[[#This Row],[Current Upsell $]],"$#"))," ")</f>
        <v xml:space="preserve"> </v>
      </c>
      <c r="T1633" s="3"/>
      <c r="U1633" s="1"/>
    </row>
    <row r="1634" spans="1:21" x14ac:dyDescent="0.3">
      <c r="A1634">
        <v>100170</v>
      </c>
      <c r="B1634" t="s">
        <v>0</v>
      </c>
      <c r="D1634" s="1"/>
      <c r="E1634" s="1"/>
      <c r="F1634" s="3">
        <v>1</v>
      </c>
      <c r="G1634" s="3">
        <v>2</v>
      </c>
      <c r="H1634" s="1">
        <v>44136</v>
      </c>
      <c r="I1634" s="1">
        <v>44378</v>
      </c>
      <c r="J1634">
        <v>8</v>
      </c>
      <c r="K1634">
        <v>0</v>
      </c>
      <c r="L1634" s="1">
        <v>44317</v>
      </c>
      <c r="M1634" s="3">
        <f>IF(Sales[[#This Row],[Sales Amount]] = 0, 0,N1634 / F1634)</f>
        <v>10</v>
      </c>
      <c r="N1634" s="3">
        <v>10</v>
      </c>
      <c r="O1634" s="3" t="str" cm="1">
        <f t="array" ref="O1634" xml:space="preserve"> _xlfn.SWITCH(Sales[[#This Row],[Subscription Type]],"Basic", "10",,"Premium","10","Business","25","Enterprise","27")</f>
        <v>27</v>
      </c>
      <c r="P1634" s="3">
        <f xml:space="preserve"> IF(Sales[[#This Row],[Number of Users]]-Sales[[#This Row],[Licenses Bought]] &gt; 0,Sales[[#This Row],[Number of Users]]-Sales[[#This Row],[Licenses Bought]],0)</f>
        <v>1</v>
      </c>
      <c r="Q1634" s="3">
        <f>IF(Sales[[#This Row],[Sales Month]]=MAX(Sales[Sales Month]),Sales[[#This Row],[Upsell $ Per Non-Paying User]]*Sales[[#This Row],[Non-Paying Users]],0)</f>
        <v>0</v>
      </c>
      <c r="R1634" s="3" t="str" cm="1">
        <f t="array" ref="R1634" xml:space="preserve"> _xlfn.IFS(Sales[[#This Row],[Current Upsell $]]=0," ",Sales[[#This Row],[Current Upsell $]]&gt;=400,"high",Sales[[#This Row],[Current Upsell $]]&gt;=100,"medium",Sales[[#This Row],[Current Upsell $]]&lt;100,"low")</f>
        <v xml:space="preserve"> </v>
      </c>
      <c r="S1634" s="3" t="str">
        <f xml:space="preserve"> IF(Sales[[#This Row],[Current Upsell $]]&gt;0,_xlfn.CONCAT(Sales[[#This Row],[Subscription Type]],"  ",Sales[[#This Row],[Upsell Priority]],"  ",TEXT(Sales[[#This Row],[Current Upsell $]],"$#"))," ")</f>
        <v xml:space="preserve"> </v>
      </c>
      <c r="T1634" s="3"/>
      <c r="U1634" s="1"/>
    </row>
    <row r="1635" spans="1:21" x14ac:dyDescent="0.3">
      <c r="A1635">
        <v>100170</v>
      </c>
      <c r="B1635" t="s">
        <v>0</v>
      </c>
      <c r="D1635" s="1"/>
      <c r="E1635" s="1"/>
      <c r="F1635" s="3">
        <v>1</v>
      </c>
      <c r="G1635" s="3">
        <v>2</v>
      </c>
      <c r="H1635" s="1">
        <v>44136</v>
      </c>
      <c r="I1635" s="1">
        <v>44378</v>
      </c>
      <c r="J1635">
        <v>8</v>
      </c>
      <c r="K1635">
        <v>0</v>
      </c>
      <c r="L1635" s="1">
        <v>44348</v>
      </c>
      <c r="M1635" s="3">
        <f>IF(Sales[[#This Row],[Sales Amount]] = 0, 0,N1635 / F1635)</f>
        <v>10</v>
      </c>
      <c r="N1635" s="3">
        <v>10</v>
      </c>
      <c r="O1635" s="3" t="str" cm="1">
        <f t="array" ref="O1635" xml:space="preserve"> _xlfn.SWITCH(Sales[[#This Row],[Subscription Type]],"Basic", "10",,"Premium","10","Business","25","Enterprise","27")</f>
        <v>27</v>
      </c>
      <c r="P1635" s="3">
        <f xml:space="preserve"> IF(Sales[[#This Row],[Number of Users]]-Sales[[#This Row],[Licenses Bought]] &gt; 0,Sales[[#This Row],[Number of Users]]-Sales[[#This Row],[Licenses Bought]],0)</f>
        <v>1</v>
      </c>
      <c r="Q1635" s="3">
        <f>IF(Sales[[#This Row],[Sales Month]]=MAX(Sales[Sales Month]),Sales[[#This Row],[Upsell $ Per Non-Paying User]]*Sales[[#This Row],[Non-Paying Users]],0)</f>
        <v>27</v>
      </c>
      <c r="R1635" s="3" t="str" cm="1">
        <f t="array" ref="R1635" xml:space="preserve"> _xlfn.IFS(Sales[[#This Row],[Current Upsell $]]=0," ",Sales[[#This Row],[Current Upsell $]]&gt;=400,"high",Sales[[#This Row],[Current Upsell $]]&gt;=100,"medium",Sales[[#This Row],[Current Upsell $]]&lt;100,"low")</f>
        <v>low</v>
      </c>
      <c r="S1635" s="3" t="str">
        <f xml:space="preserve"> IF(Sales[[#This Row],[Current Upsell $]]&gt;0,_xlfn.CONCAT(Sales[[#This Row],[Subscription Type]],"  ",Sales[[#This Row],[Upsell Priority]],"  ",TEXT(Sales[[#This Row],[Current Upsell $]],"$#"))," ")</f>
        <v>Premium  low  $27</v>
      </c>
      <c r="T1635" s="3"/>
      <c r="U1635" s="1"/>
    </row>
    <row r="1636" spans="1:21" x14ac:dyDescent="0.3">
      <c r="A1636">
        <v>100171</v>
      </c>
      <c r="B1636" t="s">
        <v>3</v>
      </c>
      <c r="D1636" s="1"/>
      <c r="E1636" s="1"/>
      <c r="F1636" s="3">
        <v>0</v>
      </c>
      <c r="G1636" s="3">
        <v>51</v>
      </c>
      <c r="H1636" s="1">
        <v>44166</v>
      </c>
      <c r="I1636" s="1">
        <v>44378</v>
      </c>
      <c r="J1636">
        <v>7</v>
      </c>
      <c r="K1636">
        <v>0</v>
      </c>
      <c r="L1636" s="1">
        <v>44166</v>
      </c>
      <c r="M1636" s="3">
        <f>IF(Sales[[#This Row],[Sales Amount]] = 0, 0,N1636 / F1636)</f>
        <v>0</v>
      </c>
      <c r="N1636" s="3">
        <v>0</v>
      </c>
      <c r="O1636" s="3" t="str" cm="1">
        <f t="array" ref="O1636" xml:space="preserve"> _xlfn.SWITCH(Sales[[#This Row],[Subscription Type]],"Basic", "10",,"Premium","10","Business","25","Enterprise","27")</f>
        <v>10</v>
      </c>
      <c r="P1636" s="3">
        <f xml:space="preserve"> IF(Sales[[#This Row],[Number of Users]]-Sales[[#This Row],[Licenses Bought]] &gt; 0,Sales[[#This Row],[Number of Users]]-Sales[[#This Row],[Licenses Bought]],0)</f>
        <v>51</v>
      </c>
      <c r="Q1636" s="3">
        <f>IF(Sales[[#This Row],[Sales Month]]=MAX(Sales[Sales Month]),Sales[[#This Row],[Upsell $ Per Non-Paying User]]*Sales[[#This Row],[Non-Paying Users]],0)</f>
        <v>0</v>
      </c>
      <c r="R1636" s="3" t="str" cm="1">
        <f t="array" ref="R1636" xml:space="preserve"> _xlfn.IFS(Sales[[#This Row],[Current Upsell $]]=0," ",Sales[[#This Row],[Current Upsell $]]&gt;=400,"high",Sales[[#This Row],[Current Upsell $]]&gt;=100,"medium",Sales[[#This Row],[Current Upsell $]]&lt;100,"low")</f>
        <v xml:space="preserve"> </v>
      </c>
      <c r="S1636" s="3" t="str">
        <f xml:space="preserve"> IF(Sales[[#This Row],[Current Upsell $]]&gt;0,_xlfn.CONCAT(Sales[[#This Row],[Subscription Type]],"  ",Sales[[#This Row],[Upsell Priority]],"  ",TEXT(Sales[[#This Row],[Current Upsell $]],"$#"))," ")</f>
        <v xml:space="preserve"> </v>
      </c>
      <c r="T1636" s="3"/>
      <c r="U1636" s="1"/>
    </row>
    <row r="1637" spans="1:21" x14ac:dyDescent="0.3">
      <c r="A1637">
        <v>100171</v>
      </c>
      <c r="B1637" t="s">
        <v>0</v>
      </c>
      <c r="D1637" s="1"/>
      <c r="E1637" s="1"/>
      <c r="F1637" s="3">
        <v>15</v>
      </c>
      <c r="G1637" s="3">
        <v>61</v>
      </c>
      <c r="H1637" s="1">
        <v>44166</v>
      </c>
      <c r="I1637" s="1">
        <v>44378</v>
      </c>
      <c r="J1637">
        <v>7</v>
      </c>
      <c r="K1637">
        <v>0</v>
      </c>
      <c r="L1637" s="1">
        <v>44197</v>
      </c>
      <c r="M1637" s="3">
        <f>IF(Sales[[#This Row],[Sales Amount]] = 0, 0,N1637 / F1637)</f>
        <v>10</v>
      </c>
      <c r="N1637" s="3">
        <v>150</v>
      </c>
      <c r="O1637" s="3" t="str" cm="1">
        <f t="array" ref="O1637" xml:space="preserve"> _xlfn.SWITCH(Sales[[#This Row],[Subscription Type]],"Basic", "10",,"Premium","10","Business","25","Enterprise","27")</f>
        <v>27</v>
      </c>
      <c r="P1637" s="3">
        <f xml:space="preserve"> IF(Sales[[#This Row],[Number of Users]]-Sales[[#This Row],[Licenses Bought]] &gt; 0,Sales[[#This Row],[Number of Users]]-Sales[[#This Row],[Licenses Bought]],0)</f>
        <v>46</v>
      </c>
      <c r="Q1637" s="3">
        <f>IF(Sales[[#This Row],[Sales Month]]=MAX(Sales[Sales Month]),Sales[[#This Row],[Upsell $ Per Non-Paying User]]*Sales[[#This Row],[Non-Paying Users]],0)</f>
        <v>0</v>
      </c>
      <c r="R1637" s="3" t="str" cm="1">
        <f t="array" ref="R1637" xml:space="preserve"> _xlfn.IFS(Sales[[#This Row],[Current Upsell $]]=0," ",Sales[[#This Row],[Current Upsell $]]&gt;=400,"high",Sales[[#This Row],[Current Upsell $]]&gt;=100,"medium",Sales[[#This Row],[Current Upsell $]]&lt;100,"low")</f>
        <v xml:space="preserve"> </v>
      </c>
      <c r="S1637" s="3" t="str">
        <f xml:space="preserve"> IF(Sales[[#This Row],[Current Upsell $]]&gt;0,_xlfn.CONCAT(Sales[[#This Row],[Subscription Type]],"  ",Sales[[#This Row],[Upsell Priority]],"  ",TEXT(Sales[[#This Row],[Current Upsell $]],"$#"))," ")</f>
        <v xml:space="preserve"> </v>
      </c>
      <c r="T1637" s="3"/>
      <c r="U1637" s="1"/>
    </row>
    <row r="1638" spans="1:21" x14ac:dyDescent="0.3">
      <c r="A1638">
        <v>100171</v>
      </c>
      <c r="B1638" t="s">
        <v>0</v>
      </c>
      <c r="D1638" s="1"/>
      <c r="E1638" s="1"/>
      <c r="F1638" s="3">
        <v>35</v>
      </c>
      <c r="G1638" s="3">
        <v>45</v>
      </c>
      <c r="H1638" s="1">
        <v>44166</v>
      </c>
      <c r="I1638" s="1">
        <v>44378</v>
      </c>
      <c r="J1638">
        <v>7</v>
      </c>
      <c r="K1638">
        <v>0</v>
      </c>
      <c r="L1638" s="1">
        <v>44228</v>
      </c>
      <c r="M1638" s="3">
        <f>IF(Sales[[#This Row],[Sales Amount]] = 0, 0,N1638 / F1638)</f>
        <v>10</v>
      </c>
      <c r="N1638" s="3">
        <v>350</v>
      </c>
      <c r="O1638" s="3" t="str" cm="1">
        <f t="array" ref="O1638" xml:space="preserve"> _xlfn.SWITCH(Sales[[#This Row],[Subscription Type]],"Basic", "10",,"Premium","10","Business","25","Enterprise","27")</f>
        <v>27</v>
      </c>
      <c r="P1638" s="3">
        <f xml:space="preserve"> IF(Sales[[#This Row],[Number of Users]]-Sales[[#This Row],[Licenses Bought]] &gt; 0,Sales[[#This Row],[Number of Users]]-Sales[[#This Row],[Licenses Bought]],0)</f>
        <v>10</v>
      </c>
      <c r="Q1638" s="3">
        <f>IF(Sales[[#This Row],[Sales Month]]=MAX(Sales[Sales Month]),Sales[[#This Row],[Upsell $ Per Non-Paying User]]*Sales[[#This Row],[Non-Paying Users]],0)</f>
        <v>0</v>
      </c>
      <c r="R1638" s="3" t="str" cm="1">
        <f t="array" ref="R1638" xml:space="preserve"> _xlfn.IFS(Sales[[#This Row],[Current Upsell $]]=0," ",Sales[[#This Row],[Current Upsell $]]&gt;=400,"high",Sales[[#This Row],[Current Upsell $]]&gt;=100,"medium",Sales[[#This Row],[Current Upsell $]]&lt;100,"low")</f>
        <v xml:space="preserve"> </v>
      </c>
      <c r="S1638" s="3" t="str">
        <f xml:space="preserve"> IF(Sales[[#This Row],[Current Upsell $]]&gt;0,_xlfn.CONCAT(Sales[[#This Row],[Subscription Type]],"  ",Sales[[#This Row],[Upsell Priority]],"  ",TEXT(Sales[[#This Row],[Current Upsell $]],"$#"))," ")</f>
        <v xml:space="preserve"> </v>
      </c>
      <c r="T1638" s="3"/>
      <c r="U1638" s="1"/>
    </row>
    <row r="1639" spans="1:21" x14ac:dyDescent="0.3">
      <c r="A1639">
        <v>100171</v>
      </c>
      <c r="B1639" t="s">
        <v>0</v>
      </c>
      <c r="D1639" s="1"/>
      <c r="E1639" s="1"/>
      <c r="F1639" s="3">
        <v>34</v>
      </c>
      <c r="G1639" s="3">
        <v>56</v>
      </c>
      <c r="H1639" s="1">
        <v>44166</v>
      </c>
      <c r="I1639" s="1">
        <v>44378</v>
      </c>
      <c r="J1639">
        <v>7</v>
      </c>
      <c r="K1639">
        <v>0</v>
      </c>
      <c r="L1639" s="1">
        <v>44256</v>
      </c>
      <c r="M1639" s="3">
        <f>IF(Sales[[#This Row],[Sales Amount]] = 0, 0,N1639 / F1639)</f>
        <v>10</v>
      </c>
      <c r="N1639" s="3">
        <v>340</v>
      </c>
      <c r="O1639" s="3" t="str" cm="1">
        <f t="array" ref="O1639" xml:space="preserve"> _xlfn.SWITCH(Sales[[#This Row],[Subscription Type]],"Basic", "10",,"Premium","10","Business","25","Enterprise","27")</f>
        <v>27</v>
      </c>
      <c r="P1639" s="3">
        <f xml:space="preserve"> IF(Sales[[#This Row],[Number of Users]]-Sales[[#This Row],[Licenses Bought]] &gt; 0,Sales[[#This Row],[Number of Users]]-Sales[[#This Row],[Licenses Bought]],0)</f>
        <v>22</v>
      </c>
      <c r="Q1639" s="3">
        <f>IF(Sales[[#This Row],[Sales Month]]=MAX(Sales[Sales Month]),Sales[[#This Row],[Upsell $ Per Non-Paying User]]*Sales[[#This Row],[Non-Paying Users]],0)</f>
        <v>0</v>
      </c>
      <c r="R1639" s="3" t="str" cm="1">
        <f t="array" ref="R1639" xml:space="preserve"> _xlfn.IFS(Sales[[#This Row],[Current Upsell $]]=0," ",Sales[[#This Row],[Current Upsell $]]&gt;=400,"high",Sales[[#This Row],[Current Upsell $]]&gt;=100,"medium",Sales[[#This Row],[Current Upsell $]]&lt;100,"low")</f>
        <v xml:space="preserve"> </v>
      </c>
      <c r="S1639" s="3" t="str">
        <f xml:space="preserve"> IF(Sales[[#This Row],[Current Upsell $]]&gt;0,_xlfn.CONCAT(Sales[[#This Row],[Subscription Type]],"  ",Sales[[#This Row],[Upsell Priority]],"  ",TEXT(Sales[[#This Row],[Current Upsell $]],"$#"))," ")</f>
        <v xml:space="preserve"> </v>
      </c>
      <c r="T1639" s="3"/>
      <c r="U1639" s="1"/>
    </row>
    <row r="1640" spans="1:21" x14ac:dyDescent="0.3">
      <c r="A1640">
        <v>100171</v>
      </c>
      <c r="B1640" t="s">
        <v>0</v>
      </c>
      <c r="D1640" s="1"/>
      <c r="E1640" s="1"/>
      <c r="F1640" s="3">
        <v>43</v>
      </c>
      <c r="G1640" s="3">
        <v>53</v>
      </c>
      <c r="H1640" s="1">
        <v>44166</v>
      </c>
      <c r="I1640" s="1">
        <v>44378</v>
      </c>
      <c r="J1640">
        <v>7</v>
      </c>
      <c r="K1640">
        <v>0</v>
      </c>
      <c r="L1640" s="1">
        <v>44287</v>
      </c>
      <c r="M1640" s="3">
        <f>IF(Sales[[#This Row],[Sales Amount]] = 0, 0,N1640 / F1640)</f>
        <v>10</v>
      </c>
      <c r="N1640" s="3">
        <v>430</v>
      </c>
      <c r="O1640" s="3" t="str" cm="1">
        <f t="array" ref="O1640" xml:space="preserve"> _xlfn.SWITCH(Sales[[#This Row],[Subscription Type]],"Basic", "10",,"Premium","10","Business","25","Enterprise","27")</f>
        <v>27</v>
      </c>
      <c r="P1640" s="3">
        <f xml:space="preserve"> IF(Sales[[#This Row],[Number of Users]]-Sales[[#This Row],[Licenses Bought]] &gt; 0,Sales[[#This Row],[Number of Users]]-Sales[[#This Row],[Licenses Bought]],0)</f>
        <v>10</v>
      </c>
      <c r="Q1640" s="3">
        <f>IF(Sales[[#This Row],[Sales Month]]=MAX(Sales[Sales Month]),Sales[[#This Row],[Upsell $ Per Non-Paying User]]*Sales[[#This Row],[Non-Paying Users]],0)</f>
        <v>0</v>
      </c>
      <c r="R1640" s="3" t="str" cm="1">
        <f t="array" ref="R1640" xml:space="preserve"> _xlfn.IFS(Sales[[#This Row],[Current Upsell $]]=0," ",Sales[[#This Row],[Current Upsell $]]&gt;=400,"high",Sales[[#This Row],[Current Upsell $]]&gt;=100,"medium",Sales[[#This Row],[Current Upsell $]]&lt;100,"low")</f>
        <v xml:space="preserve"> </v>
      </c>
      <c r="S1640" s="3" t="str">
        <f xml:space="preserve"> IF(Sales[[#This Row],[Current Upsell $]]&gt;0,_xlfn.CONCAT(Sales[[#This Row],[Subscription Type]],"  ",Sales[[#This Row],[Upsell Priority]],"  ",TEXT(Sales[[#This Row],[Current Upsell $]],"$#"))," ")</f>
        <v xml:space="preserve"> </v>
      </c>
      <c r="T1640" s="3"/>
      <c r="U1640" s="1"/>
    </row>
    <row r="1641" spans="1:21" x14ac:dyDescent="0.3">
      <c r="A1641">
        <v>100171</v>
      </c>
      <c r="B1641" t="s">
        <v>0</v>
      </c>
      <c r="D1641" s="1"/>
      <c r="E1641" s="1"/>
      <c r="F1641" s="3">
        <v>43</v>
      </c>
      <c r="G1641" s="3">
        <v>50</v>
      </c>
      <c r="H1641" s="1">
        <v>44166</v>
      </c>
      <c r="I1641" s="1">
        <v>44378</v>
      </c>
      <c r="J1641">
        <v>7</v>
      </c>
      <c r="K1641">
        <v>0</v>
      </c>
      <c r="L1641" s="1">
        <v>44317</v>
      </c>
      <c r="M1641" s="3">
        <f>IF(Sales[[#This Row],[Sales Amount]] = 0, 0,N1641 / F1641)</f>
        <v>10</v>
      </c>
      <c r="N1641" s="3">
        <v>430</v>
      </c>
      <c r="O1641" s="3" t="str" cm="1">
        <f t="array" ref="O1641" xml:space="preserve"> _xlfn.SWITCH(Sales[[#This Row],[Subscription Type]],"Basic", "10",,"Premium","10","Business","25","Enterprise","27")</f>
        <v>27</v>
      </c>
      <c r="P1641" s="3">
        <f xml:space="preserve"> IF(Sales[[#This Row],[Number of Users]]-Sales[[#This Row],[Licenses Bought]] &gt; 0,Sales[[#This Row],[Number of Users]]-Sales[[#This Row],[Licenses Bought]],0)</f>
        <v>7</v>
      </c>
      <c r="Q1641" s="3">
        <f>IF(Sales[[#This Row],[Sales Month]]=MAX(Sales[Sales Month]),Sales[[#This Row],[Upsell $ Per Non-Paying User]]*Sales[[#This Row],[Non-Paying Users]],0)</f>
        <v>0</v>
      </c>
      <c r="R1641" s="3" t="str" cm="1">
        <f t="array" ref="R1641" xml:space="preserve"> _xlfn.IFS(Sales[[#This Row],[Current Upsell $]]=0," ",Sales[[#This Row],[Current Upsell $]]&gt;=400,"high",Sales[[#This Row],[Current Upsell $]]&gt;=100,"medium",Sales[[#This Row],[Current Upsell $]]&lt;100,"low")</f>
        <v xml:space="preserve"> </v>
      </c>
      <c r="S1641" s="3" t="str">
        <f xml:space="preserve"> IF(Sales[[#This Row],[Current Upsell $]]&gt;0,_xlfn.CONCAT(Sales[[#This Row],[Subscription Type]],"  ",Sales[[#This Row],[Upsell Priority]],"  ",TEXT(Sales[[#This Row],[Current Upsell $]],"$#"))," ")</f>
        <v xml:space="preserve"> </v>
      </c>
      <c r="T1641" s="3"/>
      <c r="U1641" s="1"/>
    </row>
    <row r="1642" spans="1:21" x14ac:dyDescent="0.3">
      <c r="A1642">
        <v>100171</v>
      </c>
      <c r="B1642" t="s">
        <v>0</v>
      </c>
      <c r="D1642" s="1"/>
      <c r="E1642" s="1"/>
      <c r="F1642" s="3">
        <v>43</v>
      </c>
      <c r="G1642" s="3">
        <v>41</v>
      </c>
      <c r="H1642" s="1">
        <v>44166</v>
      </c>
      <c r="I1642" s="1">
        <v>44378</v>
      </c>
      <c r="J1642">
        <v>7</v>
      </c>
      <c r="K1642">
        <v>0</v>
      </c>
      <c r="L1642" s="1">
        <v>44348</v>
      </c>
      <c r="M1642" s="3">
        <f>IF(Sales[[#This Row],[Sales Amount]] = 0, 0,N1642 / F1642)</f>
        <v>10</v>
      </c>
      <c r="N1642" s="3">
        <v>430</v>
      </c>
      <c r="O1642" s="3" t="str" cm="1">
        <f t="array" ref="O1642" xml:space="preserve"> _xlfn.SWITCH(Sales[[#This Row],[Subscription Type]],"Basic", "10",,"Premium","10","Business","25","Enterprise","27")</f>
        <v>27</v>
      </c>
      <c r="P1642" s="3">
        <f xml:space="preserve"> IF(Sales[[#This Row],[Number of Users]]-Sales[[#This Row],[Licenses Bought]] &gt; 0,Sales[[#This Row],[Number of Users]]-Sales[[#This Row],[Licenses Bought]],0)</f>
        <v>0</v>
      </c>
      <c r="Q1642" s="3">
        <f>IF(Sales[[#This Row],[Sales Month]]=MAX(Sales[Sales Month]),Sales[[#This Row],[Upsell $ Per Non-Paying User]]*Sales[[#This Row],[Non-Paying Users]],0)</f>
        <v>0</v>
      </c>
      <c r="R1642" s="3" t="str" cm="1">
        <f t="array" ref="R1642" xml:space="preserve"> _xlfn.IFS(Sales[[#This Row],[Current Upsell $]]=0," ",Sales[[#This Row],[Current Upsell $]]&gt;=400,"high",Sales[[#This Row],[Current Upsell $]]&gt;=100,"medium",Sales[[#This Row],[Current Upsell $]]&lt;100,"low")</f>
        <v xml:space="preserve"> </v>
      </c>
      <c r="S1642" s="3" t="str">
        <f xml:space="preserve"> IF(Sales[[#This Row],[Current Upsell $]]&gt;0,_xlfn.CONCAT(Sales[[#This Row],[Subscription Type]],"  ",Sales[[#This Row],[Upsell Priority]],"  ",TEXT(Sales[[#This Row],[Current Upsell $]],"$#"))," ")</f>
        <v xml:space="preserve"> </v>
      </c>
      <c r="T1642" s="3"/>
      <c r="U1642" s="1"/>
    </row>
    <row r="1643" spans="1:21" x14ac:dyDescent="0.3">
      <c r="A1643">
        <v>100172</v>
      </c>
      <c r="B1643" t="s">
        <v>3</v>
      </c>
      <c r="D1643" s="1"/>
      <c r="E1643" s="1"/>
      <c r="F1643" s="3">
        <v>0</v>
      </c>
      <c r="G1643" s="3">
        <v>14</v>
      </c>
      <c r="H1643" s="1">
        <v>44166</v>
      </c>
      <c r="I1643" s="1">
        <v>44378</v>
      </c>
      <c r="J1643">
        <v>7</v>
      </c>
      <c r="K1643">
        <v>0</v>
      </c>
      <c r="L1643" s="1">
        <v>44166</v>
      </c>
      <c r="M1643" s="3">
        <f>IF(Sales[[#This Row],[Sales Amount]] = 0, 0,N1643 / F1643)</f>
        <v>0</v>
      </c>
      <c r="N1643" s="3">
        <v>0</v>
      </c>
      <c r="O1643" s="3" t="str" cm="1">
        <f t="array" ref="O1643" xml:space="preserve"> _xlfn.SWITCH(Sales[[#This Row],[Subscription Type]],"Basic", "10",,"Premium","10","Business","25","Enterprise","27")</f>
        <v>10</v>
      </c>
      <c r="P1643" s="3">
        <f xml:space="preserve"> IF(Sales[[#This Row],[Number of Users]]-Sales[[#This Row],[Licenses Bought]] &gt; 0,Sales[[#This Row],[Number of Users]]-Sales[[#This Row],[Licenses Bought]],0)</f>
        <v>14</v>
      </c>
      <c r="Q1643" s="3">
        <f>IF(Sales[[#This Row],[Sales Month]]=MAX(Sales[Sales Month]),Sales[[#This Row],[Upsell $ Per Non-Paying User]]*Sales[[#This Row],[Non-Paying Users]],0)</f>
        <v>0</v>
      </c>
      <c r="R1643" s="3" t="str" cm="1">
        <f t="array" ref="R1643" xml:space="preserve"> _xlfn.IFS(Sales[[#This Row],[Current Upsell $]]=0," ",Sales[[#This Row],[Current Upsell $]]&gt;=400,"high",Sales[[#This Row],[Current Upsell $]]&gt;=100,"medium",Sales[[#This Row],[Current Upsell $]]&lt;100,"low")</f>
        <v xml:space="preserve"> </v>
      </c>
      <c r="S1643" s="3" t="str">
        <f xml:space="preserve"> IF(Sales[[#This Row],[Current Upsell $]]&gt;0,_xlfn.CONCAT(Sales[[#This Row],[Subscription Type]],"  ",Sales[[#This Row],[Upsell Priority]],"  ",TEXT(Sales[[#This Row],[Current Upsell $]],"$#"))," ")</f>
        <v xml:space="preserve"> </v>
      </c>
      <c r="T1643" s="3"/>
      <c r="U1643" s="1"/>
    </row>
    <row r="1644" spans="1:21" x14ac:dyDescent="0.3">
      <c r="A1644">
        <v>100172</v>
      </c>
      <c r="B1644" t="s">
        <v>1</v>
      </c>
      <c r="D1644" s="1"/>
      <c r="E1644" s="1"/>
      <c r="F1644" s="3">
        <v>4</v>
      </c>
      <c r="G1644" s="3">
        <v>11</v>
      </c>
      <c r="H1644" s="1">
        <v>44166</v>
      </c>
      <c r="I1644" s="1">
        <v>44378</v>
      </c>
      <c r="J1644">
        <v>7</v>
      </c>
      <c r="K1644">
        <v>0</v>
      </c>
      <c r="L1644" s="1">
        <v>44197</v>
      </c>
      <c r="M1644" s="3">
        <f>IF(Sales[[#This Row],[Sales Amount]] = 0, 0,N1644 / F1644)</f>
        <v>25</v>
      </c>
      <c r="N1644" s="3">
        <v>100</v>
      </c>
      <c r="O1644" s="3" t="str" cm="1">
        <f t="array" ref="O1644" xml:space="preserve"> _xlfn.SWITCH(Sales[[#This Row],[Subscription Type]],"Basic", "10",,"Premium","10","Business","25","Enterprise","27")</f>
        <v>27</v>
      </c>
      <c r="P1644" s="3">
        <f xml:space="preserve"> IF(Sales[[#This Row],[Number of Users]]-Sales[[#This Row],[Licenses Bought]] &gt; 0,Sales[[#This Row],[Number of Users]]-Sales[[#This Row],[Licenses Bought]],0)</f>
        <v>7</v>
      </c>
      <c r="Q1644" s="3">
        <f>IF(Sales[[#This Row],[Sales Month]]=MAX(Sales[Sales Month]),Sales[[#This Row],[Upsell $ Per Non-Paying User]]*Sales[[#This Row],[Non-Paying Users]],0)</f>
        <v>0</v>
      </c>
      <c r="R1644" s="3" t="str" cm="1">
        <f t="array" ref="R1644" xml:space="preserve"> _xlfn.IFS(Sales[[#This Row],[Current Upsell $]]=0," ",Sales[[#This Row],[Current Upsell $]]&gt;=400,"high",Sales[[#This Row],[Current Upsell $]]&gt;=100,"medium",Sales[[#This Row],[Current Upsell $]]&lt;100,"low")</f>
        <v xml:space="preserve"> </v>
      </c>
      <c r="S1644" s="3" t="str">
        <f xml:space="preserve"> IF(Sales[[#This Row],[Current Upsell $]]&gt;0,_xlfn.CONCAT(Sales[[#This Row],[Subscription Type]],"  ",Sales[[#This Row],[Upsell Priority]],"  ",TEXT(Sales[[#This Row],[Current Upsell $]],"$#"))," ")</f>
        <v xml:space="preserve"> </v>
      </c>
      <c r="T1644" s="3"/>
      <c r="U1644" s="1"/>
    </row>
    <row r="1645" spans="1:21" x14ac:dyDescent="0.3">
      <c r="A1645">
        <v>100172</v>
      </c>
      <c r="B1645" t="s">
        <v>1</v>
      </c>
      <c r="D1645" s="1"/>
      <c r="E1645" s="1"/>
      <c r="F1645" s="3">
        <v>9</v>
      </c>
      <c r="G1645" s="3">
        <v>12</v>
      </c>
      <c r="H1645" s="1">
        <v>44166</v>
      </c>
      <c r="I1645" s="1">
        <v>44378</v>
      </c>
      <c r="J1645">
        <v>7</v>
      </c>
      <c r="K1645">
        <v>0</v>
      </c>
      <c r="L1645" s="1">
        <v>44228</v>
      </c>
      <c r="M1645" s="3">
        <f>IF(Sales[[#This Row],[Sales Amount]] = 0, 0,N1645 / F1645)</f>
        <v>25</v>
      </c>
      <c r="N1645" s="3">
        <v>225</v>
      </c>
      <c r="O1645" s="3" t="str" cm="1">
        <f t="array" ref="O1645" xml:space="preserve"> _xlfn.SWITCH(Sales[[#This Row],[Subscription Type]],"Basic", "10",,"Premium","10","Business","25","Enterprise","27")</f>
        <v>27</v>
      </c>
      <c r="P1645" s="3">
        <f xml:space="preserve"> IF(Sales[[#This Row],[Number of Users]]-Sales[[#This Row],[Licenses Bought]] &gt; 0,Sales[[#This Row],[Number of Users]]-Sales[[#This Row],[Licenses Bought]],0)</f>
        <v>3</v>
      </c>
      <c r="Q1645" s="3">
        <f>IF(Sales[[#This Row],[Sales Month]]=MAX(Sales[Sales Month]),Sales[[#This Row],[Upsell $ Per Non-Paying User]]*Sales[[#This Row],[Non-Paying Users]],0)</f>
        <v>0</v>
      </c>
      <c r="R1645" s="3" t="str" cm="1">
        <f t="array" ref="R1645" xml:space="preserve"> _xlfn.IFS(Sales[[#This Row],[Current Upsell $]]=0," ",Sales[[#This Row],[Current Upsell $]]&gt;=400,"high",Sales[[#This Row],[Current Upsell $]]&gt;=100,"medium",Sales[[#This Row],[Current Upsell $]]&lt;100,"low")</f>
        <v xml:space="preserve"> </v>
      </c>
      <c r="S1645" s="3" t="str">
        <f xml:space="preserve"> IF(Sales[[#This Row],[Current Upsell $]]&gt;0,_xlfn.CONCAT(Sales[[#This Row],[Subscription Type]],"  ",Sales[[#This Row],[Upsell Priority]],"  ",TEXT(Sales[[#This Row],[Current Upsell $]],"$#"))," ")</f>
        <v xml:space="preserve"> </v>
      </c>
      <c r="T1645" s="3"/>
      <c r="U1645" s="1"/>
    </row>
    <row r="1646" spans="1:21" x14ac:dyDescent="0.3">
      <c r="A1646">
        <v>100172</v>
      </c>
      <c r="B1646" t="s">
        <v>1</v>
      </c>
      <c r="D1646" s="1"/>
      <c r="E1646" s="1"/>
      <c r="F1646" s="3">
        <v>9</v>
      </c>
      <c r="G1646" s="3">
        <v>11</v>
      </c>
      <c r="H1646" s="1">
        <v>44166</v>
      </c>
      <c r="I1646" s="1">
        <v>44378</v>
      </c>
      <c r="J1646">
        <v>7</v>
      </c>
      <c r="K1646">
        <v>0</v>
      </c>
      <c r="L1646" s="1">
        <v>44256</v>
      </c>
      <c r="M1646" s="3">
        <f>IF(Sales[[#This Row],[Sales Amount]] = 0, 0,N1646 / F1646)</f>
        <v>25</v>
      </c>
      <c r="N1646" s="3">
        <v>225</v>
      </c>
      <c r="O1646" s="3" t="str" cm="1">
        <f t="array" ref="O1646" xml:space="preserve"> _xlfn.SWITCH(Sales[[#This Row],[Subscription Type]],"Basic", "10",,"Premium","10","Business","25","Enterprise","27")</f>
        <v>27</v>
      </c>
      <c r="P1646" s="3">
        <f xml:space="preserve"> IF(Sales[[#This Row],[Number of Users]]-Sales[[#This Row],[Licenses Bought]] &gt; 0,Sales[[#This Row],[Number of Users]]-Sales[[#This Row],[Licenses Bought]],0)</f>
        <v>2</v>
      </c>
      <c r="Q1646" s="3">
        <f>IF(Sales[[#This Row],[Sales Month]]=MAX(Sales[Sales Month]),Sales[[#This Row],[Upsell $ Per Non-Paying User]]*Sales[[#This Row],[Non-Paying Users]],0)</f>
        <v>0</v>
      </c>
      <c r="R1646" s="3" t="str" cm="1">
        <f t="array" ref="R1646" xml:space="preserve"> _xlfn.IFS(Sales[[#This Row],[Current Upsell $]]=0," ",Sales[[#This Row],[Current Upsell $]]&gt;=400,"high",Sales[[#This Row],[Current Upsell $]]&gt;=100,"medium",Sales[[#This Row],[Current Upsell $]]&lt;100,"low")</f>
        <v xml:space="preserve"> </v>
      </c>
      <c r="S1646" s="3" t="str">
        <f xml:space="preserve"> IF(Sales[[#This Row],[Current Upsell $]]&gt;0,_xlfn.CONCAT(Sales[[#This Row],[Subscription Type]],"  ",Sales[[#This Row],[Upsell Priority]],"  ",TEXT(Sales[[#This Row],[Current Upsell $]],"$#"))," ")</f>
        <v xml:space="preserve"> </v>
      </c>
      <c r="T1646" s="3"/>
      <c r="U1646" s="1"/>
    </row>
    <row r="1647" spans="1:21" x14ac:dyDescent="0.3">
      <c r="A1647">
        <v>100172</v>
      </c>
      <c r="B1647" t="s">
        <v>1</v>
      </c>
      <c r="D1647" s="1"/>
      <c r="E1647" s="1"/>
      <c r="F1647" s="3">
        <v>9</v>
      </c>
      <c r="G1647" s="3">
        <v>12</v>
      </c>
      <c r="H1647" s="1">
        <v>44166</v>
      </c>
      <c r="I1647" s="1">
        <v>44378</v>
      </c>
      <c r="J1647">
        <v>7</v>
      </c>
      <c r="K1647">
        <v>0</v>
      </c>
      <c r="L1647" s="1">
        <v>44287</v>
      </c>
      <c r="M1647" s="3">
        <f>IF(Sales[[#This Row],[Sales Amount]] = 0, 0,N1647 / F1647)</f>
        <v>25</v>
      </c>
      <c r="N1647" s="3">
        <v>225</v>
      </c>
      <c r="O1647" s="3" t="str" cm="1">
        <f t="array" ref="O1647" xml:space="preserve"> _xlfn.SWITCH(Sales[[#This Row],[Subscription Type]],"Basic", "10",,"Premium","10","Business","25","Enterprise","27")</f>
        <v>27</v>
      </c>
      <c r="P1647" s="3">
        <f xml:space="preserve"> IF(Sales[[#This Row],[Number of Users]]-Sales[[#This Row],[Licenses Bought]] &gt; 0,Sales[[#This Row],[Number of Users]]-Sales[[#This Row],[Licenses Bought]],0)</f>
        <v>3</v>
      </c>
      <c r="Q1647" s="3">
        <f>IF(Sales[[#This Row],[Sales Month]]=MAX(Sales[Sales Month]),Sales[[#This Row],[Upsell $ Per Non-Paying User]]*Sales[[#This Row],[Non-Paying Users]],0)</f>
        <v>0</v>
      </c>
      <c r="R1647" s="3" t="str" cm="1">
        <f t="array" ref="R1647" xml:space="preserve"> _xlfn.IFS(Sales[[#This Row],[Current Upsell $]]=0," ",Sales[[#This Row],[Current Upsell $]]&gt;=400,"high",Sales[[#This Row],[Current Upsell $]]&gt;=100,"medium",Sales[[#This Row],[Current Upsell $]]&lt;100,"low")</f>
        <v xml:space="preserve"> </v>
      </c>
      <c r="S1647" s="3" t="str">
        <f xml:space="preserve"> IF(Sales[[#This Row],[Current Upsell $]]&gt;0,_xlfn.CONCAT(Sales[[#This Row],[Subscription Type]],"  ",Sales[[#This Row],[Upsell Priority]],"  ",TEXT(Sales[[#This Row],[Current Upsell $]],"$#"))," ")</f>
        <v xml:space="preserve"> </v>
      </c>
      <c r="T1647" s="3"/>
      <c r="U1647" s="1"/>
    </row>
    <row r="1648" spans="1:21" x14ac:dyDescent="0.3">
      <c r="A1648">
        <v>100172</v>
      </c>
      <c r="B1648" t="s">
        <v>1</v>
      </c>
      <c r="D1648" s="1"/>
      <c r="E1648" s="1"/>
      <c r="F1648" s="3">
        <v>9</v>
      </c>
      <c r="G1648" s="3">
        <v>12</v>
      </c>
      <c r="H1648" s="1">
        <v>44166</v>
      </c>
      <c r="I1648" s="1">
        <v>44378</v>
      </c>
      <c r="J1648">
        <v>7</v>
      </c>
      <c r="K1648">
        <v>0</v>
      </c>
      <c r="L1648" s="1">
        <v>44317</v>
      </c>
      <c r="M1648" s="3">
        <f>IF(Sales[[#This Row],[Sales Amount]] = 0, 0,N1648 / F1648)</f>
        <v>25</v>
      </c>
      <c r="N1648" s="3">
        <v>225</v>
      </c>
      <c r="O1648" s="3" t="str" cm="1">
        <f t="array" ref="O1648" xml:space="preserve"> _xlfn.SWITCH(Sales[[#This Row],[Subscription Type]],"Basic", "10",,"Premium","10","Business","25","Enterprise","27")</f>
        <v>27</v>
      </c>
      <c r="P1648" s="3">
        <f xml:space="preserve"> IF(Sales[[#This Row],[Number of Users]]-Sales[[#This Row],[Licenses Bought]] &gt; 0,Sales[[#This Row],[Number of Users]]-Sales[[#This Row],[Licenses Bought]],0)</f>
        <v>3</v>
      </c>
      <c r="Q1648" s="3">
        <f>IF(Sales[[#This Row],[Sales Month]]=MAX(Sales[Sales Month]),Sales[[#This Row],[Upsell $ Per Non-Paying User]]*Sales[[#This Row],[Non-Paying Users]],0)</f>
        <v>0</v>
      </c>
      <c r="R1648" s="3" t="str" cm="1">
        <f t="array" ref="R1648" xml:space="preserve"> _xlfn.IFS(Sales[[#This Row],[Current Upsell $]]=0," ",Sales[[#This Row],[Current Upsell $]]&gt;=400,"high",Sales[[#This Row],[Current Upsell $]]&gt;=100,"medium",Sales[[#This Row],[Current Upsell $]]&lt;100,"low")</f>
        <v xml:space="preserve"> </v>
      </c>
      <c r="S1648" s="3" t="str">
        <f xml:space="preserve"> IF(Sales[[#This Row],[Current Upsell $]]&gt;0,_xlfn.CONCAT(Sales[[#This Row],[Subscription Type]],"  ",Sales[[#This Row],[Upsell Priority]],"  ",TEXT(Sales[[#This Row],[Current Upsell $]],"$#"))," ")</f>
        <v xml:space="preserve"> </v>
      </c>
      <c r="T1648" s="3"/>
      <c r="U1648" s="1"/>
    </row>
    <row r="1649" spans="1:21" x14ac:dyDescent="0.3">
      <c r="A1649">
        <v>100172</v>
      </c>
      <c r="B1649" t="s">
        <v>1</v>
      </c>
      <c r="D1649" s="1"/>
      <c r="E1649" s="1"/>
      <c r="F1649" s="3">
        <v>9</v>
      </c>
      <c r="G1649" s="3">
        <v>13</v>
      </c>
      <c r="H1649" s="1">
        <v>44166</v>
      </c>
      <c r="I1649" s="1">
        <v>44378</v>
      </c>
      <c r="J1649">
        <v>7</v>
      </c>
      <c r="K1649">
        <v>0</v>
      </c>
      <c r="L1649" s="1">
        <v>44348</v>
      </c>
      <c r="M1649" s="3">
        <f>IF(Sales[[#This Row],[Sales Amount]] = 0, 0,N1649 / F1649)</f>
        <v>25</v>
      </c>
      <c r="N1649" s="3">
        <v>225</v>
      </c>
      <c r="O1649" s="3" t="str" cm="1">
        <f t="array" ref="O1649" xml:space="preserve"> _xlfn.SWITCH(Sales[[#This Row],[Subscription Type]],"Basic", "10",,"Premium","10","Business","25","Enterprise","27")</f>
        <v>27</v>
      </c>
      <c r="P1649" s="3">
        <f xml:space="preserve"> IF(Sales[[#This Row],[Number of Users]]-Sales[[#This Row],[Licenses Bought]] &gt; 0,Sales[[#This Row],[Number of Users]]-Sales[[#This Row],[Licenses Bought]],0)</f>
        <v>4</v>
      </c>
      <c r="Q1649" s="3">
        <f>IF(Sales[[#This Row],[Sales Month]]=MAX(Sales[Sales Month]),Sales[[#This Row],[Upsell $ Per Non-Paying User]]*Sales[[#This Row],[Non-Paying Users]],0)</f>
        <v>108</v>
      </c>
      <c r="R1649" s="3" t="str" cm="1">
        <f t="array" ref="R1649" xml:space="preserve"> _xlfn.IFS(Sales[[#This Row],[Current Upsell $]]=0," ",Sales[[#This Row],[Current Upsell $]]&gt;=400,"high",Sales[[#This Row],[Current Upsell $]]&gt;=100,"medium",Sales[[#This Row],[Current Upsell $]]&lt;100,"low")</f>
        <v>medium</v>
      </c>
      <c r="S1649" s="3" t="str">
        <f xml:space="preserve"> IF(Sales[[#This Row],[Current Upsell $]]&gt;0,_xlfn.CONCAT(Sales[[#This Row],[Subscription Type]],"  ",Sales[[#This Row],[Upsell Priority]],"  ",TEXT(Sales[[#This Row],[Current Upsell $]],"$#"))," ")</f>
        <v>Business  medium  $108</v>
      </c>
      <c r="T1649" s="3"/>
      <c r="U1649" s="1"/>
    </row>
    <row r="1650" spans="1:21" x14ac:dyDescent="0.3">
      <c r="A1650">
        <v>100173</v>
      </c>
      <c r="B1650" t="s">
        <v>3</v>
      </c>
      <c r="F1650" s="3">
        <v>0</v>
      </c>
      <c r="G1650" s="3">
        <v>8</v>
      </c>
      <c r="H1650" s="1">
        <v>44166</v>
      </c>
      <c r="I1650" s="1">
        <v>44228</v>
      </c>
      <c r="J1650">
        <v>2</v>
      </c>
      <c r="K1650">
        <v>4</v>
      </c>
      <c r="L1650" s="1">
        <v>44166</v>
      </c>
      <c r="M1650" s="3">
        <f>IF(Sales[[#This Row],[Sales Amount]] = 0, 0,N1650 / F1650)</f>
        <v>0</v>
      </c>
      <c r="N1650" s="3">
        <v>0</v>
      </c>
      <c r="O1650" s="3" t="str" cm="1">
        <f t="array" ref="O1650" xml:space="preserve"> _xlfn.SWITCH(Sales[[#This Row],[Subscription Type]],"Basic", "10",,"Premium","10","Business","25","Enterprise","27")</f>
        <v>10</v>
      </c>
      <c r="P1650" s="3">
        <f xml:space="preserve"> IF(Sales[[#This Row],[Number of Users]]-Sales[[#This Row],[Licenses Bought]] &gt; 0,Sales[[#This Row],[Number of Users]]-Sales[[#This Row],[Licenses Bought]],0)</f>
        <v>8</v>
      </c>
      <c r="Q1650" s="3">
        <f>IF(Sales[[#This Row],[Sales Month]]=MAX(Sales[Sales Month]),Sales[[#This Row],[Upsell $ Per Non-Paying User]]*Sales[[#This Row],[Non-Paying Users]],0)</f>
        <v>0</v>
      </c>
      <c r="R1650" s="3" t="str" cm="1">
        <f t="array" ref="R1650" xml:space="preserve"> _xlfn.IFS(Sales[[#This Row],[Current Upsell $]]=0," ",Sales[[#This Row],[Current Upsell $]]&gt;=400,"high",Sales[[#This Row],[Current Upsell $]]&gt;=100,"medium",Sales[[#This Row],[Current Upsell $]]&lt;100,"low")</f>
        <v xml:space="preserve"> </v>
      </c>
      <c r="S1650" s="3" t="str">
        <f xml:space="preserve"> IF(Sales[[#This Row],[Current Upsell $]]&gt;0,_xlfn.CONCAT(Sales[[#This Row],[Subscription Type]],"  ",Sales[[#This Row],[Upsell Priority]],"  ",TEXT(Sales[[#This Row],[Current Upsell $]],"$#"))," ")</f>
        <v xml:space="preserve"> </v>
      </c>
      <c r="T1650" s="3"/>
      <c r="U1650" s="1"/>
    </row>
    <row r="1651" spans="1:21" x14ac:dyDescent="0.3">
      <c r="A1651">
        <v>100173</v>
      </c>
      <c r="B1651" t="s">
        <v>3</v>
      </c>
      <c r="F1651" s="3">
        <v>0</v>
      </c>
      <c r="G1651" s="3">
        <v>6</v>
      </c>
      <c r="H1651" s="1">
        <v>44166</v>
      </c>
      <c r="I1651" s="1">
        <v>44228</v>
      </c>
      <c r="J1651">
        <v>2</v>
      </c>
      <c r="K1651">
        <v>4</v>
      </c>
      <c r="L1651" s="1">
        <v>44197</v>
      </c>
      <c r="M1651" s="3">
        <f>IF(Sales[[#This Row],[Sales Amount]] = 0, 0,N1651 / F1651)</f>
        <v>0</v>
      </c>
      <c r="N1651" s="3">
        <v>0</v>
      </c>
      <c r="O1651" s="3" t="str" cm="1">
        <f t="array" ref="O1651" xml:space="preserve"> _xlfn.SWITCH(Sales[[#This Row],[Subscription Type]],"Basic", "10",,"Premium","10","Business","25","Enterprise","27")</f>
        <v>10</v>
      </c>
      <c r="P1651" s="3">
        <f xml:space="preserve"> IF(Sales[[#This Row],[Number of Users]]-Sales[[#This Row],[Licenses Bought]] &gt; 0,Sales[[#This Row],[Number of Users]]-Sales[[#This Row],[Licenses Bought]],0)</f>
        <v>6</v>
      </c>
      <c r="Q1651" s="3">
        <f>IF(Sales[[#This Row],[Sales Month]]=MAX(Sales[Sales Month]),Sales[[#This Row],[Upsell $ Per Non-Paying User]]*Sales[[#This Row],[Non-Paying Users]],0)</f>
        <v>0</v>
      </c>
      <c r="R1651" s="3" t="str" cm="1">
        <f t="array" ref="R1651" xml:space="preserve"> _xlfn.IFS(Sales[[#This Row],[Current Upsell $]]=0," ",Sales[[#This Row],[Current Upsell $]]&gt;=400,"high",Sales[[#This Row],[Current Upsell $]]&gt;=100,"medium",Sales[[#This Row],[Current Upsell $]]&lt;100,"low")</f>
        <v xml:space="preserve"> </v>
      </c>
      <c r="S1651" s="3" t="str">
        <f xml:space="preserve"> IF(Sales[[#This Row],[Current Upsell $]]&gt;0,_xlfn.CONCAT(Sales[[#This Row],[Subscription Type]],"  ",Sales[[#This Row],[Upsell Priority]],"  ",TEXT(Sales[[#This Row],[Current Upsell $]],"$#"))," ")</f>
        <v xml:space="preserve"> </v>
      </c>
      <c r="T1651" s="3"/>
      <c r="U1651" s="1"/>
    </row>
    <row r="1652" spans="1:21" x14ac:dyDescent="0.3">
      <c r="A1652">
        <v>100173</v>
      </c>
      <c r="B1652" t="s">
        <v>3</v>
      </c>
      <c r="F1652" s="3">
        <v>0</v>
      </c>
      <c r="G1652" s="3">
        <v>6</v>
      </c>
      <c r="H1652" s="1">
        <v>44166</v>
      </c>
      <c r="I1652" s="1">
        <v>44228</v>
      </c>
      <c r="J1652">
        <v>2</v>
      </c>
      <c r="K1652">
        <v>4</v>
      </c>
      <c r="L1652" s="1">
        <v>44228</v>
      </c>
      <c r="M1652" s="3">
        <f>IF(Sales[[#This Row],[Sales Amount]] = 0, 0,N1652 / F1652)</f>
        <v>0</v>
      </c>
      <c r="N1652" s="3">
        <v>0</v>
      </c>
      <c r="O1652" s="3" t="str" cm="1">
        <f t="array" ref="O1652" xml:space="preserve"> _xlfn.SWITCH(Sales[[#This Row],[Subscription Type]],"Basic", "10",,"Premium","10","Business","25","Enterprise","27")</f>
        <v>10</v>
      </c>
      <c r="P1652" s="3">
        <f xml:space="preserve"> IF(Sales[[#This Row],[Number of Users]]-Sales[[#This Row],[Licenses Bought]] &gt; 0,Sales[[#This Row],[Number of Users]]-Sales[[#This Row],[Licenses Bought]],0)</f>
        <v>6</v>
      </c>
      <c r="Q1652" s="3">
        <f>IF(Sales[[#This Row],[Sales Month]]=MAX(Sales[Sales Month]),Sales[[#This Row],[Upsell $ Per Non-Paying User]]*Sales[[#This Row],[Non-Paying Users]],0)</f>
        <v>0</v>
      </c>
      <c r="R1652" s="3" t="str" cm="1">
        <f t="array" ref="R1652" xml:space="preserve"> _xlfn.IFS(Sales[[#This Row],[Current Upsell $]]=0," ",Sales[[#This Row],[Current Upsell $]]&gt;=400,"high",Sales[[#This Row],[Current Upsell $]]&gt;=100,"medium",Sales[[#This Row],[Current Upsell $]]&lt;100,"low")</f>
        <v xml:space="preserve"> </v>
      </c>
      <c r="S1652" s="3" t="str">
        <f xml:space="preserve"> IF(Sales[[#This Row],[Current Upsell $]]&gt;0,_xlfn.CONCAT(Sales[[#This Row],[Subscription Type]],"  ",Sales[[#This Row],[Upsell Priority]],"  ",TEXT(Sales[[#This Row],[Current Upsell $]],"$#"))," ")</f>
        <v xml:space="preserve"> </v>
      </c>
      <c r="T1652" s="3"/>
      <c r="U1652" s="1"/>
    </row>
    <row r="1653" spans="1:21" x14ac:dyDescent="0.3">
      <c r="A1653">
        <v>100174</v>
      </c>
      <c r="B1653" t="s">
        <v>3</v>
      </c>
      <c r="F1653" s="3">
        <v>0</v>
      </c>
      <c r="G1653" s="3">
        <v>6</v>
      </c>
      <c r="H1653" s="1">
        <v>44166</v>
      </c>
      <c r="I1653" s="1">
        <v>44287</v>
      </c>
      <c r="J1653">
        <v>4</v>
      </c>
      <c r="K1653">
        <v>2</v>
      </c>
      <c r="L1653" s="1">
        <v>44166</v>
      </c>
      <c r="M1653" s="3">
        <f>IF(Sales[[#This Row],[Sales Amount]] = 0, 0,N1653 / F1653)</f>
        <v>0</v>
      </c>
      <c r="N1653" s="3">
        <v>0</v>
      </c>
      <c r="O1653" s="3" t="str" cm="1">
        <f t="array" ref="O1653" xml:space="preserve"> _xlfn.SWITCH(Sales[[#This Row],[Subscription Type]],"Basic", "10",,"Premium","10","Business","25","Enterprise","27")</f>
        <v>10</v>
      </c>
      <c r="P1653" s="3">
        <f xml:space="preserve"> IF(Sales[[#This Row],[Number of Users]]-Sales[[#This Row],[Licenses Bought]] &gt; 0,Sales[[#This Row],[Number of Users]]-Sales[[#This Row],[Licenses Bought]],0)</f>
        <v>6</v>
      </c>
      <c r="Q1653" s="3">
        <f>IF(Sales[[#This Row],[Sales Month]]=MAX(Sales[Sales Month]),Sales[[#This Row],[Upsell $ Per Non-Paying User]]*Sales[[#This Row],[Non-Paying Users]],0)</f>
        <v>0</v>
      </c>
      <c r="R1653" s="3" t="str" cm="1">
        <f t="array" ref="R1653" xml:space="preserve"> _xlfn.IFS(Sales[[#This Row],[Current Upsell $]]=0," ",Sales[[#This Row],[Current Upsell $]]&gt;=400,"high",Sales[[#This Row],[Current Upsell $]]&gt;=100,"medium",Sales[[#This Row],[Current Upsell $]]&lt;100,"low")</f>
        <v xml:space="preserve"> </v>
      </c>
      <c r="S1653" s="3" t="str">
        <f xml:space="preserve"> IF(Sales[[#This Row],[Current Upsell $]]&gt;0,_xlfn.CONCAT(Sales[[#This Row],[Subscription Type]],"  ",Sales[[#This Row],[Upsell Priority]],"  ",TEXT(Sales[[#This Row],[Current Upsell $]],"$#"))," ")</f>
        <v xml:space="preserve"> </v>
      </c>
      <c r="T1653" s="3"/>
      <c r="U1653" s="1"/>
    </row>
    <row r="1654" spans="1:21" x14ac:dyDescent="0.3">
      <c r="A1654">
        <v>100174</v>
      </c>
      <c r="B1654" t="s">
        <v>3</v>
      </c>
      <c r="F1654" s="3">
        <v>0</v>
      </c>
      <c r="G1654" s="3">
        <v>6</v>
      </c>
      <c r="H1654" s="1">
        <v>44166</v>
      </c>
      <c r="I1654" s="1">
        <v>44287</v>
      </c>
      <c r="J1654">
        <v>4</v>
      </c>
      <c r="K1654">
        <v>2</v>
      </c>
      <c r="L1654" s="1">
        <v>44197</v>
      </c>
      <c r="M1654" s="3">
        <f>IF(Sales[[#This Row],[Sales Amount]] = 0, 0,N1654 / F1654)</f>
        <v>0</v>
      </c>
      <c r="N1654" s="3">
        <v>0</v>
      </c>
      <c r="O1654" s="3" t="str" cm="1">
        <f t="array" ref="O1654" xml:space="preserve"> _xlfn.SWITCH(Sales[[#This Row],[Subscription Type]],"Basic", "10",,"Premium","10","Business","25","Enterprise","27")</f>
        <v>10</v>
      </c>
      <c r="P1654" s="3">
        <f xml:space="preserve"> IF(Sales[[#This Row],[Number of Users]]-Sales[[#This Row],[Licenses Bought]] &gt; 0,Sales[[#This Row],[Number of Users]]-Sales[[#This Row],[Licenses Bought]],0)</f>
        <v>6</v>
      </c>
      <c r="Q1654" s="3">
        <f>IF(Sales[[#This Row],[Sales Month]]=MAX(Sales[Sales Month]),Sales[[#This Row],[Upsell $ Per Non-Paying User]]*Sales[[#This Row],[Non-Paying Users]],0)</f>
        <v>0</v>
      </c>
      <c r="R1654" s="3" t="str" cm="1">
        <f t="array" ref="R1654" xml:space="preserve"> _xlfn.IFS(Sales[[#This Row],[Current Upsell $]]=0," ",Sales[[#This Row],[Current Upsell $]]&gt;=400,"high",Sales[[#This Row],[Current Upsell $]]&gt;=100,"medium",Sales[[#This Row],[Current Upsell $]]&lt;100,"low")</f>
        <v xml:space="preserve"> </v>
      </c>
      <c r="S1654" s="3" t="str">
        <f xml:space="preserve"> IF(Sales[[#This Row],[Current Upsell $]]&gt;0,_xlfn.CONCAT(Sales[[#This Row],[Subscription Type]],"  ",Sales[[#This Row],[Upsell Priority]],"  ",TEXT(Sales[[#This Row],[Current Upsell $]],"$#"))," ")</f>
        <v xml:space="preserve"> </v>
      </c>
      <c r="T1654" s="3"/>
      <c r="U1654" s="1"/>
    </row>
    <row r="1655" spans="1:21" x14ac:dyDescent="0.3">
      <c r="A1655">
        <v>100174</v>
      </c>
      <c r="B1655" t="s">
        <v>3</v>
      </c>
      <c r="F1655" s="3">
        <v>0</v>
      </c>
      <c r="G1655" s="3">
        <v>7</v>
      </c>
      <c r="H1655" s="1">
        <v>44166</v>
      </c>
      <c r="I1655" s="1">
        <v>44287</v>
      </c>
      <c r="J1655">
        <v>4</v>
      </c>
      <c r="K1655">
        <v>2</v>
      </c>
      <c r="L1655" s="1">
        <v>44228</v>
      </c>
      <c r="M1655" s="3">
        <f>IF(Sales[[#This Row],[Sales Amount]] = 0, 0,N1655 / F1655)</f>
        <v>0</v>
      </c>
      <c r="N1655" s="3">
        <v>0</v>
      </c>
      <c r="O1655" s="3" t="str" cm="1">
        <f t="array" ref="O1655" xml:space="preserve"> _xlfn.SWITCH(Sales[[#This Row],[Subscription Type]],"Basic", "10",,"Premium","10","Business","25","Enterprise","27")</f>
        <v>10</v>
      </c>
      <c r="P1655" s="3">
        <f xml:space="preserve"> IF(Sales[[#This Row],[Number of Users]]-Sales[[#This Row],[Licenses Bought]] &gt; 0,Sales[[#This Row],[Number of Users]]-Sales[[#This Row],[Licenses Bought]],0)</f>
        <v>7</v>
      </c>
      <c r="Q1655" s="3">
        <f>IF(Sales[[#This Row],[Sales Month]]=MAX(Sales[Sales Month]),Sales[[#This Row],[Upsell $ Per Non-Paying User]]*Sales[[#This Row],[Non-Paying Users]],0)</f>
        <v>0</v>
      </c>
      <c r="R1655" s="3" t="str" cm="1">
        <f t="array" ref="R1655" xml:space="preserve"> _xlfn.IFS(Sales[[#This Row],[Current Upsell $]]=0," ",Sales[[#This Row],[Current Upsell $]]&gt;=400,"high",Sales[[#This Row],[Current Upsell $]]&gt;=100,"medium",Sales[[#This Row],[Current Upsell $]]&lt;100,"low")</f>
        <v xml:space="preserve"> </v>
      </c>
      <c r="S1655" s="3" t="str">
        <f xml:space="preserve"> IF(Sales[[#This Row],[Current Upsell $]]&gt;0,_xlfn.CONCAT(Sales[[#This Row],[Subscription Type]],"  ",Sales[[#This Row],[Upsell Priority]],"  ",TEXT(Sales[[#This Row],[Current Upsell $]],"$#"))," ")</f>
        <v xml:space="preserve"> </v>
      </c>
      <c r="T1655" s="3"/>
      <c r="U1655" s="1"/>
    </row>
    <row r="1656" spans="1:21" x14ac:dyDescent="0.3">
      <c r="A1656">
        <v>100174</v>
      </c>
      <c r="B1656" t="s">
        <v>3</v>
      </c>
      <c r="F1656" s="3">
        <v>0</v>
      </c>
      <c r="G1656" s="3">
        <v>8</v>
      </c>
      <c r="H1656" s="1">
        <v>44166</v>
      </c>
      <c r="I1656" s="1">
        <v>44287</v>
      </c>
      <c r="J1656">
        <v>4</v>
      </c>
      <c r="K1656">
        <v>2</v>
      </c>
      <c r="L1656" s="1">
        <v>44256</v>
      </c>
      <c r="M1656" s="3">
        <f>IF(Sales[[#This Row],[Sales Amount]] = 0, 0,N1656 / F1656)</f>
        <v>0</v>
      </c>
      <c r="N1656" s="3">
        <v>0</v>
      </c>
      <c r="O1656" s="3" t="str" cm="1">
        <f t="array" ref="O1656" xml:space="preserve"> _xlfn.SWITCH(Sales[[#This Row],[Subscription Type]],"Basic", "10",,"Premium","10","Business","25","Enterprise","27")</f>
        <v>10</v>
      </c>
      <c r="P1656" s="3">
        <f xml:space="preserve"> IF(Sales[[#This Row],[Number of Users]]-Sales[[#This Row],[Licenses Bought]] &gt; 0,Sales[[#This Row],[Number of Users]]-Sales[[#This Row],[Licenses Bought]],0)</f>
        <v>8</v>
      </c>
      <c r="Q1656" s="3">
        <f>IF(Sales[[#This Row],[Sales Month]]=MAX(Sales[Sales Month]),Sales[[#This Row],[Upsell $ Per Non-Paying User]]*Sales[[#This Row],[Non-Paying Users]],0)</f>
        <v>0</v>
      </c>
      <c r="R1656" s="3" t="str" cm="1">
        <f t="array" ref="R1656" xml:space="preserve"> _xlfn.IFS(Sales[[#This Row],[Current Upsell $]]=0," ",Sales[[#This Row],[Current Upsell $]]&gt;=400,"high",Sales[[#This Row],[Current Upsell $]]&gt;=100,"medium",Sales[[#This Row],[Current Upsell $]]&lt;100,"low")</f>
        <v xml:space="preserve"> </v>
      </c>
      <c r="S1656" s="3" t="str">
        <f xml:space="preserve"> IF(Sales[[#This Row],[Current Upsell $]]&gt;0,_xlfn.CONCAT(Sales[[#This Row],[Subscription Type]],"  ",Sales[[#This Row],[Upsell Priority]],"  ",TEXT(Sales[[#This Row],[Current Upsell $]],"$#"))," ")</f>
        <v xml:space="preserve"> </v>
      </c>
      <c r="T1656" s="3"/>
      <c r="U1656" s="1"/>
    </row>
    <row r="1657" spans="1:21" x14ac:dyDescent="0.3">
      <c r="A1657">
        <v>100174</v>
      </c>
      <c r="B1657" t="s">
        <v>3</v>
      </c>
      <c r="F1657" s="3">
        <v>0</v>
      </c>
      <c r="G1657" s="3">
        <v>7</v>
      </c>
      <c r="H1657" s="1">
        <v>44166</v>
      </c>
      <c r="I1657" s="1">
        <v>44287</v>
      </c>
      <c r="J1657">
        <v>4</v>
      </c>
      <c r="K1657">
        <v>2</v>
      </c>
      <c r="L1657" s="1">
        <v>44287</v>
      </c>
      <c r="M1657" s="3">
        <f>IF(Sales[[#This Row],[Sales Amount]] = 0, 0,N1657 / F1657)</f>
        <v>0</v>
      </c>
      <c r="N1657" s="3">
        <v>0</v>
      </c>
      <c r="O1657" s="3" t="str" cm="1">
        <f t="array" ref="O1657" xml:space="preserve"> _xlfn.SWITCH(Sales[[#This Row],[Subscription Type]],"Basic", "10",,"Premium","10","Business","25","Enterprise","27")</f>
        <v>10</v>
      </c>
      <c r="P1657" s="3">
        <f xml:space="preserve"> IF(Sales[[#This Row],[Number of Users]]-Sales[[#This Row],[Licenses Bought]] &gt; 0,Sales[[#This Row],[Number of Users]]-Sales[[#This Row],[Licenses Bought]],0)</f>
        <v>7</v>
      </c>
      <c r="Q1657" s="3">
        <f>IF(Sales[[#This Row],[Sales Month]]=MAX(Sales[Sales Month]),Sales[[#This Row],[Upsell $ Per Non-Paying User]]*Sales[[#This Row],[Non-Paying Users]],0)</f>
        <v>0</v>
      </c>
      <c r="R1657" s="3" t="str" cm="1">
        <f t="array" ref="R1657" xml:space="preserve"> _xlfn.IFS(Sales[[#This Row],[Current Upsell $]]=0," ",Sales[[#This Row],[Current Upsell $]]&gt;=400,"high",Sales[[#This Row],[Current Upsell $]]&gt;=100,"medium",Sales[[#This Row],[Current Upsell $]]&lt;100,"low")</f>
        <v xml:space="preserve"> </v>
      </c>
      <c r="S1657" s="3" t="str">
        <f xml:space="preserve"> IF(Sales[[#This Row],[Current Upsell $]]&gt;0,_xlfn.CONCAT(Sales[[#This Row],[Subscription Type]],"  ",Sales[[#This Row],[Upsell Priority]],"  ",TEXT(Sales[[#This Row],[Current Upsell $]],"$#"))," ")</f>
        <v xml:space="preserve"> </v>
      </c>
      <c r="T1657" s="3"/>
      <c r="U1657" s="1"/>
    </row>
    <row r="1658" spans="1:21" x14ac:dyDescent="0.3">
      <c r="A1658">
        <v>100175</v>
      </c>
      <c r="B1658" t="s">
        <v>3</v>
      </c>
      <c r="F1658" s="3">
        <v>0</v>
      </c>
      <c r="G1658" s="3">
        <v>7</v>
      </c>
      <c r="H1658" s="1">
        <v>44166</v>
      </c>
      <c r="I1658" s="1">
        <v>44378</v>
      </c>
      <c r="J1658">
        <v>7</v>
      </c>
      <c r="K1658">
        <v>0</v>
      </c>
      <c r="L1658" s="1">
        <v>44166</v>
      </c>
      <c r="M1658" s="3">
        <f>IF(Sales[[#This Row],[Sales Amount]] = 0, 0,N1658 / F1658)</f>
        <v>0</v>
      </c>
      <c r="N1658" s="3">
        <v>0</v>
      </c>
      <c r="O1658" s="3" t="str" cm="1">
        <f t="array" ref="O1658" xml:space="preserve"> _xlfn.SWITCH(Sales[[#This Row],[Subscription Type]],"Basic", "10",,"Premium","10","Business","25","Enterprise","27")</f>
        <v>10</v>
      </c>
      <c r="P1658" s="3">
        <f xml:space="preserve"> IF(Sales[[#This Row],[Number of Users]]-Sales[[#This Row],[Licenses Bought]] &gt; 0,Sales[[#This Row],[Number of Users]]-Sales[[#This Row],[Licenses Bought]],0)</f>
        <v>7</v>
      </c>
      <c r="Q1658" s="3">
        <f>IF(Sales[[#This Row],[Sales Month]]=MAX(Sales[Sales Month]),Sales[[#This Row],[Upsell $ Per Non-Paying User]]*Sales[[#This Row],[Non-Paying Users]],0)</f>
        <v>0</v>
      </c>
      <c r="R1658" s="3" t="str" cm="1">
        <f t="array" ref="R1658" xml:space="preserve"> _xlfn.IFS(Sales[[#This Row],[Current Upsell $]]=0," ",Sales[[#This Row],[Current Upsell $]]&gt;=400,"high",Sales[[#This Row],[Current Upsell $]]&gt;=100,"medium",Sales[[#This Row],[Current Upsell $]]&lt;100,"low")</f>
        <v xml:space="preserve"> </v>
      </c>
      <c r="S1658" s="3" t="str">
        <f xml:space="preserve"> IF(Sales[[#This Row],[Current Upsell $]]&gt;0,_xlfn.CONCAT(Sales[[#This Row],[Subscription Type]],"  ",Sales[[#This Row],[Upsell Priority]],"  ",TEXT(Sales[[#This Row],[Current Upsell $]],"$#"))," ")</f>
        <v xml:space="preserve"> </v>
      </c>
      <c r="T1658" s="3"/>
      <c r="U1658" s="1"/>
    </row>
    <row r="1659" spans="1:21" x14ac:dyDescent="0.3">
      <c r="A1659">
        <v>100175</v>
      </c>
      <c r="B1659" t="s">
        <v>0</v>
      </c>
      <c r="F1659" s="3">
        <v>5</v>
      </c>
      <c r="G1659" s="3">
        <v>6</v>
      </c>
      <c r="H1659" s="1">
        <v>44166</v>
      </c>
      <c r="I1659" s="1">
        <v>44378</v>
      </c>
      <c r="J1659">
        <v>7</v>
      </c>
      <c r="K1659">
        <v>0</v>
      </c>
      <c r="L1659" s="1">
        <v>44197</v>
      </c>
      <c r="M1659" s="3">
        <f>IF(Sales[[#This Row],[Sales Amount]] = 0, 0,N1659 / F1659)</f>
        <v>10</v>
      </c>
      <c r="N1659" s="3">
        <v>50</v>
      </c>
      <c r="O1659" s="3" t="str" cm="1">
        <f t="array" ref="O1659" xml:space="preserve"> _xlfn.SWITCH(Sales[[#This Row],[Subscription Type]],"Basic", "10",,"Premium","10","Business","25","Enterprise","27")</f>
        <v>27</v>
      </c>
      <c r="P1659" s="3">
        <f xml:space="preserve"> IF(Sales[[#This Row],[Number of Users]]-Sales[[#This Row],[Licenses Bought]] &gt; 0,Sales[[#This Row],[Number of Users]]-Sales[[#This Row],[Licenses Bought]],0)</f>
        <v>1</v>
      </c>
      <c r="Q1659" s="3">
        <f>IF(Sales[[#This Row],[Sales Month]]=MAX(Sales[Sales Month]),Sales[[#This Row],[Upsell $ Per Non-Paying User]]*Sales[[#This Row],[Non-Paying Users]],0)</f>
        <v>0</v>
      </c>
      <c r="R1659" s="3" t="str" cm="1">
        <f t="array" ref="R1659" xml:space="preserve"> _xlfn.IFS(Sales[[#This Row],[Current Upsell $]]=0," ",Sales[[#This Row],[Current Upsell $]]&gt;=400,"high",Sales[[#This Row],[Current Upsell $]]&gt;=100,"medium",Sales[[#This Row],[Current Upsell $]]&lt;100,"low")</f>
        <v xml:space="preserve"> </v>
      </c>
      <c r="S1659" s="3" t="str">
        <f xml:space="preserve"> IF(Sales[[#This Row],[Current Upsell $]]&gt;0,_xlfn.CONCAT(Sales[[#This Row],[Subscription Type]],"  ",Sales[[#This Row],[Upsell Priority]],"  ",TEXT(Sales[[#This Row],[Current Upsell $]],"$#"))," ")</f>
        <v xml:space="preserve"> </v>
      </c>
      <c r="T1659" s="3"/>
      <c r="U1659" s="1"/>
    </row>
    <row r="1660" spans="1:21" x14ac:dyDescent="0.3">
      <c r="A1660">
        <v>100175</v>
      </c>
      <c r="B1660" t="s">
        <v>0</v>
      </c>
      <c r="F1660" s="3">
        <v>5</v>
      </c>
      <c r="G1660" s="3">
        <v>6</v>
      </c>
      <c r="H1660" s="1">
        <v>44166</v>
      </c>
      <c r="I1660" s="1">
        <v>44378</v>
      </c>
      <c r="J1660">
        <v>7</v>
      </c>
      <c r="K1660">
        <v>0</v>
      </c>
      <c r="L1660" s="1">
        <v>44228</v>
      </c>
      <c r="M1660" s="3">
        <f>IF(Sales[[#This Row],[Sales Amount]] = 0, 0,N1660 / F1660)</f>
        <v>10</v>
      </c>
      <c r="N1660" s="3">
        <v>50</v>
      </c>
      <c r="O1660" s="3" t="str" cm="1">
        <f t="array" ref="O1660" xml:space="preserve"> _xlfn.SWITCH(Sales[[#This Row],[Subscription Type]],"Basic", "10",,"Premium","10","Business","25","Enterprise","27")</f>
        <v>27</v>
      </c>
      <c r="P1660" s="3">
        <f xml:space="preserve"> IF(Sales[[#This Row],[Number of Users]]-Sales[[#This Row],[Licenses Bought]] &gt; 0,Sales[[#This Row],[Number of Users]]-Sales[[#This Row],[Licenses Bought]],0)</f>
        <v>1</v>
      </c>
      <c r="Q1660" s="3">
        <f>IF(Sales[[#This Row],[Sales Month]]=MAX(Sales[Sales Month]),Sales[[#This Row],[Upsell $ Per Non-Paying User]]*Sales[[#This Row],[Non-Paying Users]],0)</f>
        <v>0</v>
      </c>
      <c r="R1660" s="3" t="str" cm="1">
        <f t="array" ref="R1660" xml:space="preserve"> _xlfn.IFS(Sales[[#This Row],[Current Upsell $]]=0," ",Sales[[#This Row],[Current Upsell $]]&gt;=400,"high",Sales[[#This Row],[Current Upsell $]]&gt;=100,"medium",Sales[[#This Row],[Current Upsell $]]&lt;100,"low")</f>
        <v xml:space="preserve"> </v>
      </c>
      <c r="S1660" s="3" t="str">
        <f xml:space="preserve"> IF(Sales[[#This Row],[Current Upsell $]]&gt;0,_xlfn.CONCAT(Sales[[#This Row],[Subscription Type]],"  ",Sales[[#This Row],[Upsell Priority]],"  ",TEXT(Sales[[#This Row],[Current Upsell $]],"$#"))," ")</f>
        <v xml:space="preserve"> </v>
      </c>
      <c r="T1660" s="3"/>
      <c r="U1660" s="1"/>
    </row>
    <row r="1661" spans="1:21" x14ac:dyDescent="0.3">
      <c r="A1661">
        <v>100175</v>
      </c>
      <c r="B1661" t="s">
        <v>0</v>
      </c>
      <c r="F1661" s="3">
        <v>5</v>
      </c>
      <c r="G1661" s="3">
        <v>7</v>
      </c>
      <c r="H1661" s="1">
        <v>44166</v>
      </c>
      <c r="I1661" s="1">
        <v>44378</v>
      </c>
      <c r="J1661">
        <v>7</v>
      </c>
      <c r="K1661">
        <v>0</v>
      </c>
      <c r="L1661" s="1">
        <v>44256</v>
      </c>
      <c r="M1661" s="3">
        <f>IF(Sales[[#This Row],[Sales Amount]] = 0, 0,N1661 / F1661)</f>
        <v>10</v>
      </c>
      <c r="N1661" s="3">
        <v>50</v>
      </c>
      <c r="O1661" s="3" t="str" cm="1">
        <f t="array" ref="O1661" xml:space="preserve"> _xlfn.SWITCH(Sales[[#This Row],[Subscription Type]],"Basic", "10",,"Premium","10","Business","25","Enterprise","27")</f>
        <v>27</v>
      </c>
      <c r="P1661" s="3">
        <f xml:space="preserve"> IF(Sales[[#This Row],[Number of Users]]-Sales[[#This Row],[Licenses Bought]] &gt; 0,Sales[[#This Row],[Number of Users]]-Sales[[#This Row],[Licenses Bought]],0)</f>
        <v>2</v>
      </c>
      <c r="Q1661" s="3">
        <f>IF(Sales[[#This Row],[Sales Month]]=MAX(Sales[Sales Month]),Sales[[#This Row],[Upsell $ Per Non-Paying User]]*Sales[[#This Row],[Non-Paying Users]],0)</f>
        <v>0</v>
      </c>
      <c r="R1661" s="3" t="str" cm="1">
        <f t="array" ref="R1661" xml:space="preserve"> _xlfn.IFS(Sales[[#This Row],[Current Upsell $]]=0," ",Sales[[#This Row],[Current Upsell $]]&gt;=400,"high",Sales[[#This Row],[Current Upsell $]]&gt;=100,"medium",Sales[[#This Row],[Current Upsell $]]&lt;100,"low")</f>
        <v xml:space="preserve"> </v>
      </c>
      <c r="S1661" s="3" t="str">
        <f xml:space="preserve"> IF(Sales[[#This Row],[Current Upsell $]]&gt;0,_xlfn.CONCAT(Sales[[#This Row],[Subscription Type]],"  ",Sales[[#This Row],[Upsell Priority]],"  ",TEXT(Sales[[#This Row],[Current Upsell $]],"$#"))," ")</f>
        <v xml:space="preserve"> </v>
      </c>
      <c r="T1661" s="3"/>
      <c r="U1661" s="1"/>
    </row>
    <row r="1662" spans="1:21" x14ac:dyDescent="0.3">
      <c r="A1662">
        <v>100175</v>
      </c>
      <c r="B1662" t="s">
        <v>0</v>
      </c>
      <c r="F1662" s="3">
        <v>5</v>
      </c>
      <c r="G1662" s="3">
        <v>7</v>
      </c>
      <c r="H1662" s="1">
        <v>44166</v>
      </c>
      <c r="I1662" s="1">
        <v>44378</v>
      </c>
      <c r="J1662">
        <v>7</v>
      </c>
      <c r="K1662">
        <v>0</v>
      </c>
      <c r="L1662" s="1">
        <v>44287</v>
      </c>
      <c r="M1662" s="3">
        <f>IF(Sales[[#This Row],[Sales Amount]] = 0, 0,N1662 / F1662)</f>
        <v>10</v>
      </c>
      <c r="N1662" s="3">
        <v>50</v>
      </c>
      <c r="O1662" s="3" t="str" cm="1">
        <f t="array" ref="O1662" xml:space="preserve"> _xlfn.SWITCH(Sales[[#This Row],[Subscription Type]],"Basic", "10",,"Premium","10","Business","25","Enterprise","27")</f>
        <v>27</v>
      </c>
      <c r="P1662" s="3">
        <f xml:space="preserve"> IF(Sales[[#This Row],[Number of Users]]-Sales[[#This Row],[Licenses Bought]] &gt; 0,Sales[[#This Row],[Number of Users]]-Sales[[#This Row],[Licenses Bought]],0)</f>
        <v>2</v>
      </c>
      <c r="Q1662" s="3">
        <f>IF(Sales[[#This Row],[Sales Month]]=MAX(Sales[Sales Month]),Sales[[#This Row],[Upsell $ Per Non-Paying User]]*Sales[[#This Row],[Non-Paying Users]],0)</f>
        <v>0</v>
      </c>
      <c r="R1662" s="3" t="str" cm="1">
        <f t="array" ref="R1662" xml:space="preserve"> _xlfn.IFS(Sales[[#This Row],[Current Upsell $]]=0," ",Sales[[#This Row],[Current Upsell $]]&gt;=400,"high",Sales[[#This Row],[Current Upsell $]]&gt;=100,"medium",Sales[[#This Row],[Current Upsell $]]&lt;100,"low")</f>
        <v xml:space="preserve"> </v>
      </c>
      <c r="S1662" s="3" t="str">
        <f xml:space="preserve"> IF(Sales[[#This Row],[Current Upsell $]]&gt;0,_xlfn.CONCAT(Sales[[#This Row],[Subscription Type]],"  ",Sales[[#This Row],[Upsell Priority]],"  ",TEXT(Sales[[#This Row],[Current Upsell $]],"$#"))," ")</f>
        <v xml:space="preserve"> </v>
      </c>
      <c r="T1662" s="3"/>
      <c r="U1662" s="1"/>
    </row>
    <row r="1663" spans="1:21" x14ac:dyDescent="0.3">
      <c r="A1663">
        <v>100175</v>
      </c>
      <c r="B1663" t="s">
        <v>0</v>
      </c>
      <c r="F1663" s="3">
        <v>5</v>
      </c>
      <c r="G1663" s="3">
        <v>8</v>
      </c>
      <c r="H1663" s="1">
        <v>44166</v>
      </c>
      <c r="I1663" s="1">
        <v>44378</v>
      </c>
      <c r="J1663">
        <v>7</v>
      </c>
      <c r="K1663">
        <v>0</v>
      </c>
      <c r="L1663" s="1">
        <v>44317</v>
      </c>
      <c r="M1663" s="3">
        <f>IF(Sales[[#This Row],[Sales Amount]] = 0, 0,N1663 / F1663)</f>
        <v>10</v>
      </c>
      <c r="N1663" s="3">
        <v>50</v>
      </c>
      <c r="O1663" s="3" t="str" cm="1">
        <f t="array" ref="O1663" xml:space="preserve"> _xlfn.SWITCH(Sales[[#This Row],[Subscription Type]],"Basic", "10",,"Premium","10","Business","25","Enterprise","27")</f>
        <v>27</v>
      </c>
      <c r="P1663" s="3">
        <f xml:space="preserve"> IF(Sales[[#This Row],[Number of Users]]-Sales[[#This Row],[Licenses Bought]] &gt; 0,Sales[[#This Row],[Number of Users]]-Sales[[#This Row],[Licenses Bought]],0)</f>
        <v>3</v>
      </c>
      <c r="Q1663" s="3">
        <f>IF(Sales[[#This Row],[Sales Month]]=MAX(Sales[Sales Month]),Sales[[#This Row],[Upsell $ Per Non-Paying User]]*Sales[[#This Row],[Non-Paying Users]],0)</f>
        <v>0</v>
      </c>
      <c r="R1663" s="3" t="str" cm="1">
        <f t="array" ref="R1663" xml:space="preserve"> _xlfn.IFS(Sales[[#This Row],[Current Upsell $]]=0," ",Sales[[#This Row],[Current Upsell $]]&gt;=400,"high",Sales[[#This Row],[Current Upsell $]]&gt;=100,"medium",Sales[[#This Row],[Current Upsell $]]&lt;100,"low")</f>
        <v xml:space="preserve"> </v>
      </c>
      <c r="S1663" s="3" t="str">
        <f xml:space="preserve"> IF(Sales[[#This Row],[Current Upsell $]]&gt;0,_xlfn.CONCAT(Sales[[#This Row],[Subscription Type]],"  ",Sales[[#This Row],[Upsell Priority]],"  ",TEXT(Sales[[#This Row],[Current Upsell $]],"$#"))," ")</f>
        <v xml:space="preserve"> </v>
      </c>
      <c r="T1663" s="3"/>
      <c r="U1663" s="1"/>
    </row>
    <row r="1664" spans="1:21" x14ac:dyDescent="0.3">
      <c r="A1664">
        <v>100175</v>
      </c>
      <c r="B1664" t="s">
        <v>0</v>
      </c>
      <c r="F1664" s="3">
        <v>5</v>
      </c>
      <c r="G1664" s="3">
        <v>6</v>
      </c>
      <c r="H1664" s="1">
        <v>44166</v>
      </c>
      <c r="I1664" s="1">
        <v>44378</v>
      </c>
      <c r="J1664">
        <v>7</v>
      </c>
      <c r="K1664">
        <v>0</v>
      </c>
      <c r="L1664" s="1">
        <v>44348</v>
      </c>
      <c r="M1664" s="3">
        <f>IF(Sales[[#This Row],[Sales Amount]] = 0, 0,N1664 / F1664)</f>
        <v>10</v>
      </c>
      <c r="N1664" s="3">
        <v>50</v>
      </c>
      <c r="O1664" s="3" t="str" cm="1">
        <f t="array" ref="O1664" xml:space="preserve"> _xlfn.SWITCH(Sales[[#This Row],[Subscription Type]],"Basic", "10",,"Premium","10","Business","25","Enterprise","27")</f>
        <v>27</v>
      </c>
      <c r="P1664" s="3">
        <f xml:space="preserve"> IF(Sales[[#This Row],[Number of Users]]-Sales[[#This Row],[Licenses Bought]] &gt; 0,Sales[[#This Row],[Number of Users]]-Sales[[#This Row],[Licenses Bought]],0)</f>
        <v>1</v>
      </c>
      <c r="Q1664" s="3">
        <f>IF(Sales[[#This Row],[Sales Month]]=MAX(Sales[Sales Month]),Sales[[#This Row],[Upsell $ Per Non-Paying User]]*Sales[[#This Row],[Non-Paying Users]],0)</f>
        <v>27</v>
      </c>
      <c r="R1664" s="3" t="str" cm="1">
        <f t="array" ref="R1664" xml:space="preserve"> _xlfn.IFS(Sales[[#This Row],[Current Upsell $]]=0," ",Sales[[#This Row],[Current Upsell $]]&gt;=400,"high",Sales[[#This Row],[Current Upsell $]]&gt;=100,"medium",Sales[[#This Row],[Current Upsell $]]&lt;100,"low")</f>
        <v>low</v>
      </c>
      <c r="S1664" s="3" t="str">
        <f xml:space="preserve"> IF(Sales[[#This Row],[Current Upsell $]]&gt;0,_xlfn.CONCAT(Sales[[#This Row],[Subscription Type]],"  ",Sales[[#This Row],[Upsell Priority]],"  ",TEXT(Sales[[#This Row],[Current Upsell $]],"$#"))," ")</f>
        <v>Premium  low  $27</v>
      </c>
      <c r="T1664" s="3"/>
      <c r="U1664" s="1"/>
    </row>
    <row r="1665" spans="1:21" x14ac:dyDescent="0.3">
      <c r="A1665">
        <v>100176</v>
      </c>
      <c r="B1665" t="s">
        <v>3</v>
      </c>
      <c r="F1665" s="3">
        <v>0</v>
      </c>
      <c r="G1665" s="3">
        <v>7</v>
      </c>
      <c r="H1665" s="1">
        <v>44166</v>
      </c>
      <c r="I1665" s="1">
        <v>44317</v>
      </c>
      <c r="J1665">
        <v>5</v>
      </c>
      <c r="K1665">
        <v>1</v>
      </c>
      <c r="L1665" s="1">
        <v>44166</v>
      </c>
      <c r="M1665" s="3">
        <f>IF(Sales[[#This Row],[Sales Amount]] = 0, 0,N1665 / F1665)</f>
        <v>0</v>
      </c>
      <c r="N1665" s="3">
        <v>0</v>
      </c>
      <c r="O1665" s="3" t="str" cm="1">
        <f t="array" ref="O1665" xml:space="preserve"> _xlfn.SWITCH(Sales[[#This Row],[Subscription Type]],"Basic", "10",,"Premium","10","Business","25","Enterprise","27")</f>
        <v>10</v>
      </c>
      <c r="P1665" s="3">
        <f xml:space="preserve"> IF(Sales[[#This Row],[Number of Users]]-Sales[[#This Row],[Licenses Bought]] &gt; 0,Sales[[#This Row],[Number of Users]]-Sales[[#This Row],[Licenses Bought]],0)</f>
        <v>7</v>
      </c>
      <c r="Q1665" s="3">
        <f>IF(Sales[[#This Row],[Sales Month]]=MAX(Sales[Sales Month]),Sales[[#This Row],[Upsell $ Per Non-Paying User]]*Sales[[#This Row],[Non-Paying Users]],0)</f>
        <v>0</v>
      </c>
      <c r="R1665" s="3" t="str" cm="1">
        <f t="array" ref="R1665" xml:space="preserve"> _xlfn.IFS(Sales[[#This Row],[Current Upsell $]]=0," ",Sales[[#This Row],[Current Upsell $]]&gt;=400,"high",Sales[[#This Row],[Current Upsell $]]&gt;=100,"medium",Sales[[#This Row],[Current Upsell $]]&lt;100,"low")</f>
        <v xml:space="preserve"> </v>
      </c>
      <c r="S1665" s="3" t="str">
        <f xml:space="preserve"> IF(Sales[[#This Row],[Current Upsell $]]&gt;0,_xlfn.CONCAT(Sales[[#This Row],[Subscription Type]],"  ",Sales[[#This Row],[Upsell Priority]],"  ",TEXT(Sales[[#This Row],[Current Upsell $]],"$#"))," ")</f>
        <v xml:space="preserve"> </v>
      </c>
      <c r="T1665" s="3"/>
      <c r="U1665" s="1"/>
    </row>
    <row r="1666" spans="1:21" x14ac:dyDescent="0.3">
      <c r="A1666">
        <v>100176</v>
      </c>
      <c r="B1666" t="s">
        <v>3</v>
      </c>
      <c r="F1666" s="3">
        <v>0</v>
      </c>
      <c r="G1666" s="3">
        <v>7</v>
      </c>
      <c r="H1666" s="1">
        <v>44166</v>
      </c>
      <c r="I1666" s="1">
        <v>44317</v>
      </c>
      <c r="J1666">
        <v>5</v>
      </c>
      <c r="K1666">
        <v>1</v>
      </c>
      <c r="L1666" s="1">
        <v>44197</v>
      </c>
      <c r="M1666" s="3">
        <f>IF(Sales[[#This Row],[Sales Amount]] = 0, 0,N1666 / F1666)</f>
        <v>0</v>
      </c>
      <c r="N1666" s="3">
        <v>0</v>
      </c>
      <c r="O1666" s="3" t="str" cm="1">
        <f t="array" ref="O1666" xml:space="preserve"> _xlfn.SWITCH(Sales[[#This Row],[Subscription Type]],"Basic", "10",,"Premium","10","Business","25","Enterprise","27")</f>
        <v>10</v>
      </c>
      <c r="P1666" s="3">
        <f xml:space="preserve"> IF(Sales[[#This Row],[Number of Users]]-Sales[[#This Row],[Licenses Bought]] &gt; 0,Sales[[#This Row],[Number of Users]]-Sales[[#This Row],[Licenses Bought]],0)</f>
        <v>7</v>
      </c>
      <c r="Q1666" s="3">
        <f>IF(Sales[[#This Row],[Sales Month]]=MAX(Sales[Sales Month]),Sales[[#This Row],[Upsell $ Per Non-Paying User]]*Sales[[#This Row],[Non-Paying Users]],0)</f>
        <v>0</v>
      </c>
      <c r="R1666" s="3" t="str" cm="1">
        <f t="array" ref="R1666" xml:space="preserve"> _xlfn.IFS(Sales[[#This Row],[Current Upsell $]]=0," ",Sales[[#This Row],[Current Upsell $]]&gt;=400,"high",Sales[[#This Row],[Current Upsell $]]&gt;=100,"medium",Sales[[#This Row],[Current Upsell $]]&lt;100,"low")</f>
        <v xml:space="preserve"> </v>
      </c>
      <c r="S1666" s="3" t="str">
        <f xml:space="preserve"> IF(Sales[[#This Row],[Current Upsell $]]&gt;0,_xlfn.CONCAT(Sales[[#This Row],[Subscription Type]],"  ",Sales[[#This Row],[Upsell Priority]],"  ",TEXT(Sales[[#This Row],[Current Upsell $]],"$#"))," ")</f>
        <v xml:space="preserve"> </v>
      </c>
      <c r="T1666" s="3"/>
      <c r="U1666" s="1"/>
    </row>
    <row r="1667" spans="1:21" x14ac:dyDescent="0.3">
      <c r="A1667">
        <v>100176</v>
      </c>
      <c r="B1667" t="s">
        <v>3</v>
      </c>
      <c r="F1667" s="3">
        <v>0</v>
      </c>
      <c r="G1667" s="3">
        <v>6</v>
      </c>
      <c r="H1667" s="1">
        <v>44166</v>
      </c>
      <c r="I1667" s="1">
        <v>44317</v>
      </c>
      <c r="J1667">
        <v>5</v>
      </c>
      <c r="K1667">
        <v>1</v>
      </c>
      <c r="L1667" s="1">
        <v>44228</v>
      </c>
      <c r="M1667" s="3">
        <f>IF(Sales[[#This Row],[Sales Amount]] = 0, 0,N1667 / F1667)</f>
        <v>0</v>
      </c>
      <c r="N1667" s="3">
        <v>0</v>
      </c>
      <c r="O1667" s="3" t="str" cm="1">
        <f t="array" ref="O1667" xml:space="preserve"> _xlfn.SWITCH(Sales[[#This Row],[Subscription Type]],"Basic", "10",,"Premium","10","Business","25","Enterprise","27")</f>
        <v>10</v>
      </c>
      <c r="P1667" s="3">
        <f xml:space="preserve"> IF(Sales[[#This Row],[Number of Users]]-Sales[[#This Row],[Licenses Bought]] &gt; 0,Sales[[#This Row],[Number of Users]]-Sales[[#This Row],[Licenses Bought]],0)</f>
        <v>6</v>
      </c>
      <c r="Q1667" s="3">
        <f>IF(Sales[[#This Row],[Sales Month]]=MAX(Sales[Sales Month]),Sales[[#This Row],[Upsell $ Per Non-Paying User]]*Sales[[#This Row],[Non-Paying Users]],0)</f>
        <v>0</v>
      </c>
      <c r="R1667" s="3" t="str" cm="1">
        <f t="array" ref="R1667" xml:space="preserve"> _xlfn.IFS(Sales[[#This Row],[Current Upsell $]]=0," ",Sales[[#This Row],[Current Upsell $]]&gt;=400,"high",Sales[[#This Row],[Current Upsell $]]&gt;=100,"medium",Sales[[#This Row],[Current Upsell $]]&lt;100,"low")</f>
        <v xml:space="preserve"> </v>
      </c>
      <c r="S1667" s="3" t="str">
        <f xml:space="preserve"> IF(Sales[[#This Row],[Current Upsell $]]&gt;0,_xlfn.CONCAT(Sales[[#This Row],[Subscription Type]],"  ",Sales[[#This Row],[Upsell Priority]],"  ",TEXT(Sales[[#This Row],[Current Upsell $]],"$#"))," ")</f>
        <v xml:space="preserve"> </v>
      </c>
      <c r="T1667" s="3"/>
      <c r="U1667" s="1"/>
    </row>
    <row r="1668" spans="1:21" x14ac:dyDescent="0.3">
      <c r="A1668">
        <v>100176</v>
      </c>
      <c r="B1668" t="s">
        <v>3</v>
      </c>
      <c r="F1668" s="3">
        <v>0</v>
      </c>
      <c r="G1668" s="3">
        <v>8</v>
      </c>
      <c r="H1668" s="1">
        <v>44166</v>
      </c>
      <c r="I1668" s="1">
        <v>44317</v>
      </c>
      <c r="J1668">
        <v>5</v>
      </c>
      <c r="K1668">
        <v>1</v>
      </c>
      <c r="L1668" s="1">
        <v>44256</v>
      </c>
      <c r="M1668" s="3">
        <f>IF(Sales[[#This Row],[Sales Amount]] = 0, 0,N1668 / F1668)</f>
        <v>0</v>
      </c>
      <c r="N1668" s="3">
        <v>0</v>
      </c>
      <c r="O1668" s="3" t="str" cm="1">
        <f t="array" ref="O1668" xml:space="preserve"> _xlfn.SWITCH(Sales[[#This Row],[Subscription Type]],"Basic", "10",,"Premium","10","Business","25","Enterprise","27")</f>
        <v>10</v>
      </c>
      <c r="P1668" s="3">
        <f xml:space="preserve"> IF(Sales[[#This Row],[Number of Users]]-Sales[[#This Row],[Licenses Bought]] &gt; 0,Sales[[#This Row],[Number of Users]]-Sales[[#This Row],[Licenses Bought]],0)</f>
        <v>8</v>
      </c>
      <c r="Q1668" s="3">
        <f>IF(Sales[[#This Row],[Sales Month]]=MAX(Sales[Sales Month]),Sales[[#This Row],[Upsell $ Per Non-Paying User]]*Sales[[#This Row],[Non-Paying Users]],0)</f>
        <v>0</v>
      </c>
      <c r="R1668" s="3" t="str" cm="1">
        <f t="array" ref="R1668" xml:space="preserve"> _xlfn.IFS(Sales[[#This Row],[Current Upsell $]]=0," ",Sales[[#This Row],[Current Upsell $]]&gt;=400,"high",Sales[[#This Row],[Current Upsell $]]&gt;=100,"medium",Sales[[#This Row],[Current Upsell $]]&lt;100,"low")</f>
        <v xml:space="preserve"> </v>
      </c>
      <c r="S1668" s="3" t="str">
        <f xml:space="preserve"> IF(Sales[[#This Row],[Current Upsell $]]&gt;0,_xlfn.CONCAT(Sales[[#This Row],[Subscription Type]],"  ",Sales[[#This Row],[Upsell Priority]],"  ",TEXT(Sales[[#This Row],[Current Upsell $]],"$#"))," ")</f>
        <v xml:space="preserve"> </v>
      </c>
      <c r="T1668" s="3"/>
      <c r="U1668" s="1"/>
    </row>
    <row r="1669" spans="1:21" x14ac:dyDescent="0.3">
      <c r="A1669">
        <v>100176</v>
      </c>
      <c r="B1669" t="s">
        <v>3</v>
      </c>
      <c r="F1669" s="3">
        <v>0</v>
      </c>
      <c r="G1669" s="3">
        <v>7</v>
      </c>
      <c r="H1669" s="1">
        <v>44166</v>
      </c>
      <c r="I1669" s="1">
        <v>44317</v>
      </c>
      <c r="J1669">
        <v>5</v>
      </c>
      <c r="K1669">
        <v>1</v>
      </c>
      <c r="L1669" s="1">
        <v>44287</v>
      </c>
      <c r="M1669" s="3">
        <f>IF(Sales[[#This Row],[Sales Amount]] = 0, 0,N1669 / F1669)</f>
        <v>0</v>
      </c>
      <c r="N1669" s="3">
        <v>0</v>
      </c>
      <c r="O1669" s="3" t="str" cm="1">
        <f t="array" ref="O1669" xml:space="preserve"> _xlfn.SWITCH(Sales[[#This Row],[Subscription Type]],"Basic", "10",,"Premium","10","Business","25","Enterprise","27")</f>
        <v>10</v>
      </c>
      <c r="P1669" s="3">
        <f xml:space="preserve"> IF(Sales[[#This Row],[Number of Users]]-Sales[[#This Row],[Licenses Bought]] &gt; 0,Sales[[#This Row],[Number of Users]]-Sales[[#This Row],[Licenses Bought]],0)</f>
        <v>7</v>
      </c>
      <c r="Q1669" s="3">
        <f>IF(Sales[[#This Row],[Sales Month]]=MAX(Sales[Sales Month]),Sales[[#This Row],[Upsell $ Per Non-Paying User]]*Sales[[#This Row],[Non-Paying Users]],0)</f>
        <v>0</v>
      </c>
      <c r="R1669" s="3" t="str" cm="1">
        <f t="array" ref="R1669" xml:space="preserve"> _xlfn.IFS(Sales[[#This Row],[Current Upsell $]]=0," ",Sales[[#This Row],[Current Upsell $]]&gt;=400,"high",Sales[[#This Row],[Current Upsell $]]&gt;=100,"medium",Sales[[#This Row],[Current Upsell $]]&lt;100,"low")</f>
        <v xml:space="preserve"> </v>
      </c>
      <c r="S1669" s="3" t="str">
        <f xml:space="preserve"> IF(Sales[[#This Row],[Current Upsell $]]&gt;0,_xlfn.CONCAT(Sales[[#This Row],[Subscription Type]],"  ",Sales[[#This Row],[Upsell Priority]],"  ",TEXT(Sales[[#This Row],[Current Upsell $]],"$#"))," ")</f>
        <v xml:space="preserve"> </v>
      </c>
      <c r="T1669" s="3"/>
      <c r="U1669" s="1"/>
    </row>
    <row r="1670" spans="1:21" x14ac:dyDescent="0.3">
      <c r="A1670">
        <v>100176</v>
      </c>
      <c r="B1670" t="s">
        <v>3</v>
      </c>
      <c r="F1670" s="3">
        <v>0</v>
      </c>
      <c r="G1670" s="3">
        <v>6</v>
      </c>
      <c r="H1670" s="1">
        <v>44166</v>
      </c>
      <c r="I1670" s="1">
        <v>44317</v>
      </c>
      <c r="J1670">
        <v>5</v>
      </c>
      <c r="K1670">
        <v>1</v>
      </c>
      <c r="L1670" s="1">
        <v>44317</v>
      </c>
      <c r="M1670" s="3">
        <f>IF(Sales[[#This Row],[Sales Amount]] = 0, 0,N1670 / F1670)</f>
        <v>0</v>
      </c>
      <c r="N1670" s="3">
        <v>0</v>
      </c>
      <c r="O1670" s="3" t="str" cm="1">
        <f t="array" ref="O1670" xml:space="preserve"> _xlfn.SWITCH(Sales[[#This Row],[Subscription Type]],"Basic", "10",,"Premium","10","Business","25","Enterprise","27")</f>
        <v>10</v>
      </c>
      <c r="P1670" s="3">
        <f xml:space="preserve"> IF(Sales[[#This Row],[Number of Users]]-Sales[[#This Row],[Licenses Bought]] &gt; 0,Sales[[#This Row],[Number of Users]]-Sales[[#This Row],[Licenses Bought]],0)</f>
        <v>6</v>
      </c>
      <c r="Q1670" s="3">
        <f>IF(Sales[[#This Row],[Sales Month]]=MAX(Sales[Sales Month]),Sales[[#This Row],[Upsell $ Per Non-Paying User]]*Sales[[#This Row],[Non-Paying Users]],0)</f>
        <v>0</v>
      </c>
      <c r="R1670" s="3" t="str" cm="1">
        <f t="array" ref="R1670" xml:space="preserve"> _xlfn.IFS(Sales[[#This Row],[Current Upsell $]]=0," ",Sales[[#This Row],[Current Upsell $]]&gt;=400,"high",Sales[[#This Row],[Current Upsell $]]&gt;=100,"medium",Sales[[#This Row],[Current Upsell $]]&lt;100,"low")</f>
        <v xml:space="preserve"> </v>
      </c>
      <c r="S1670" s="3" t="str">
        <f xml:space="preserve"> IF(Sales[[#This Row],[Current Upsell $]]&gt;0,_xlfn.CONCAT(Sales[[#This Row],[Subscription Type]],"  ",Sales[[#This Row],[Upsell Priority]],"  ",TEXT(Sales[[#This Row],[Current Upsell $]],"$#"))," ")</f>
        <v xml:space="preserve"> </v>
      </c>
      <c r="T1670" s="3"/>
      <c r="U1670" s="1"/>
    </row>
    <row r="1671" spans="1:21" x14ac:dyDescent="0.3">
      <c r="A1671">
        <v>100177</v>
      </c>
      <c r="B1671" t="s">
        <v>3</v>
      </c>
      <c r="F1671" s="3">
        <v>0</v>
      </c>
      <c r="G1671" s="3">
        <v>5</v>
      </c>
      <c r="H1671" s="1">
        <v>44166</v>
      </c>
      <c r="I1671" s="1">
        <v>44228</v>
      </c>
      <c r="J1671">
        <v>2</v>
      </c>
      <c r="K1671">
        <v>4</v>
      </c>
      <c r="L1671" s="1">
        <v>44166</v>
      </c>
      <c r="M1671" s="3">
        <f>IF(Sales[[#This Row],[Sales Amount]] = 0, 0,N1671 / F1671)</f>
        <v>0</v>
      </c>
      <c r="N1671" s="3">
        <v>0</v>
      </c>
      <c r="O1671" s="3" t="str" cm="1">
        <f t="array" ref="O1671" xml:space="preserve"> _xlfn.SWITCH(Sales[[#This Row],[Subscription Type]],"Basic", "10",,"Premium","10","Business","25","Enterprise","27")</f>
        <v>10</v>
      </c>
      <c r="P1671" s="3">
        <f xml:space="preserve"> IF(Sales[[#This Row],[Number of Users]]-Sales[[#This Row],[Licenses Bought]] &gt; 0,Sales[[#This Row],[Number of Users]]-Sales[[#This Row],[Licenses Bought]],0)</f>
        <v>5</v>
      </c>
      <c r="Q1671" s="3">
        <f>IF(Sales[[#This Row],[Sales Month]]=MAX(Sales[Sales Month]),Sales[[#This Row],[Upsell $ Per Non-Paying User]]*Sales[[#This Row],[Non-Paying Users]],0)</f>
        <v>0</v>
      </c>
      <c r="R1671" s="3" t="str" cm="1">
        <f t="array" ref="R1671" xml:space="preserve"> _xlfn.IFS(Sales[[#This Row],[Current Upsell $]]=0," ",Sales[[#This Row],[Current Upsell $]]&gt;=400,"high",Sales[[#This Row],[Current Upsell $]]&gt;=100,"medium",Sales[[#This Row],[Current Upsell $]]&lt;100,"low")</f>
        <v xml:space="preserve"> </v>
      </c>
      <c r="S1671" s="3" t="str">
        <f xml:space="preserve"> IF(Sales[[#This Row],[Current Upsell $]]&gt;0,_xlfn.CONCAT(Sales[[#This Row],[Subscription Type]],"  ",Sales[[#This Row],[Upsell Priority]],"  ",TEXT(Sales[[#This Row],[Current Upsell $]],"$#"))," ")</f>
        <v xml:space="preserve"> </v>
      </c>
      <c r="T1671" s="3"/>
      <c r="U1671" s="1"/>
    </row>
    <row r="1672" spans="1:21" x14ac:dyDescent="0.3">
      <c r="A1672">
        <v>100177</v>
      </c>
      <c r="B1672" t="s">
        <v>0</v>
      </c>
      <c r="F1672" s="3">
        <v>3</v>
      </c>
      <c r="G1672" s="3">
        <v>6</v>
      </c>
      <c r="H1672" s="1">
        <v>44166</v>
      </c>
      <c r="I1672" s="1">
        <v>44228</v>
      </c>
      <c r="J1672">
        <v>2</v>
      </c>
      <c r="K1672">
        <v>4</v>
      </c>
      <c r="L1672" s="1">
        <v>44197</v>
      </c>
      <c r="M1672" s="3">
        <f>IF(Sales[[#This Row],[Sales Amount]] = 0, 0,N1672 / F1672)</f>
        <v>10</v>
      </c>
      <c r="N1672" s="3">
        <v>30</v>
      </c>
      <c r="O1672" s="3" t="str" cm="1">
        <f t="array" ref="O1672" xml:space="preserve"> _xlfn.SWITCH(Sales[[#This Row],[Subscription Type]],"Basic", "10",,"Premium","10","Business","25","Enterprise","27")</f>
        <v>27</v>
      </c>
      <c r="P1672" s="3">
        <f xml:space="preserve"> IF(Sales[[#This Row],[Number of Users]]-Sales[[#This Row],[Licenses Bought]] &gt; 0,Sales[[#This Row],[Number of Users]]-Sales[[#This Row],[Licenses Bought]],0)</f>
        <v>3</v>
      </c>
      <c r="Q1672" s="3">
        <f>IF(Sales[[#This Row],[Sales Month]]=MAX(Sales[Sales Month]),Sales[[#This Row],[Upsell $ Per Non-Paying User]]*Sales[[#This Row],[Non-Paying Users]],0)</f>
        <v>0</v>
      </c>
      <c r="R1672" s="3" t="str" cm="1">
        <f t="array" ref="R1672" xml:space="preserve"> _xlfn.IFS(Sales[[#This Row],[Current Upsell $]]=0," ",Sales[[#This Row],[Current Upsell $]]&gt;=400,"high",Sales[[#This Row],[Current Upsell $]]&gt;=100,"medium",Sales[[#This Row],[Current Upsell $]]&lt;100,"low")</f>
        <v xml:space="preserve"> </v>
      </c>
      <c r="S1672" s="3" t="str">
        <f xml:space="preserve"> IF(Sales[[#This Row],[Current Upsell $]]&gt;0,_xlfn.CONCAT(Sales[[#This Row],[Subscription Type]],"  ",Sales[[#This Row],[Upsell Priority]],"  ",TEXT(Sales[[#This Row],[Current Upsell $]],"$#"))," ")</f>
        <v xml:space="preserve"> </v>
      </c>
      <c r="T1672" s="3"/>
      <c r="U1672" s="1"/>
    </row>
    <row r="1673" spans="1:21" x14ac:dyDescent="0.3">
      <c r="A1673">
        <v>100177</v>
      </c>
      <c r="B1673" t="s">
        <v>0</v>
      </c>
      <c r="F1673" s="3">
        <v>4</v>
      </c>
      <c r="G1673" s="3">
        <v>6</v>
      </c>
      <c r="H1673" s="1">
        <v>44166</v>
      </c>
      <c r="I1673" s="1">
        <v>44228</v>
      </c>
      <c r="J1673">
        <v>2</v>
      </c>
      <c r="K1673">
        <v>4</v>
      </c>
      <c r="L1673" s="1">
        <v>44228</v>
      </c>
      <c r="M1673" s="3">
        <f>IF(Sales[[#This Row],[Sales Amount]] = 0, 0,N1673 / F1673)</f>
        <v>10</v>
      </c>
      <c r="N1673" s="3">
        <v>40</v>
      </c>
      <c r="O1673" s="3" t="str" cm="1">
        <f t="array" ref="O1673" xml:space="preserve"> _xlfn.SWITCH(Sales[[#This Row],[Subscription Type]],"Basic", "10",,"Premium","10","Business","25","Enterprise","27")</f>
        <v>27</v>
      </c>
      <c r="P1673" s="3">
        <f xml:space="preserve"> IF(Sales[[#This Row],[Number of Users]]-Sales[[#This Row],[Licenses Bought]] &gt; 0,Sales[[#This Row],[Number of Users]]-Sales[[#This Row],[Licenses Bought]],0)</f>
        <v>2</v>
      </c>
      <c r="Q1673" s="3">
        <f>IF(Sales[[#This Row],[Sales Month]]=MAX(Sales[Sales Month]),Sales[[#This Row],[Upsell $ Per Non-Paying User]]*Sales[[#This Row],[Non-Paying Users]],0)</f>
        <v>0</v>
      </c>
      <c r="R1673" s="3" t="str" cm="1">
        <f t="array" ref="R1673" xml:space="preserve"> _xlfn.IFS(Sales[[#This Row],[Current Upsell $]]=0," ",Sales[[#This Row],[Current Upsell $]]&gt;=400,"high",Sales[[#This Row],[Current Upsell $]]&gt;=100,"medium",Sales[[#This Row],[Current Upsell $]]&lt;100,"low")</f>
        <v xml:space="preserve"> </v>
      </c>
      <c r="S1673" s="3" t="str">
        <f xml:space="preserve"> IF(Sales[[#This Row],[Current Upsell $]]&gt;0,_xlfn.CONCAT(Sales[[#This Row],[Subscription Type]],"  ",Sales[[#This Row],[Upsell Priority]],"  ",TEXT(Sales[[#This Row],[Current Upsell $]],"$#"))," ")</f>
        <v xml:space="preserve"> </v>
      </c>
      <c r="T1673" s="3"/>
      <c r="U1673" s="1"/>
    </row>
    <row r="1674" spans="1:21" x14ac:dyDescent="0.3">
      <c r="A1674">
        <v>100178</v>
      </c>
      <c r="B1674" t="s">
        <v>3</v>
      </c>
      <c r="D1674" s="1"/>
      <c r="E1674" s="1"/>
      <c r="F1674" s="3">
        <v>0</v>
      </c>
      <c r="G1674" s="3">
        <v>5</v>
      </c>
      <c r="H1674" s="1">
        <v>44166</v>
      </c>
      <c r="I1674" s="1">
        <v>44378</v>
      </c>
      <c r="J1674">
        <v>7</v>
      </c>
      <c r="K1674">
        <v>0</v>
      </c>
      <c r="L1674" s="1">
        <v>44166</v>
      </c>
      <c r="M1674" s="3">
        <f>IF(Sales[[#This Row],[Sales Amount]] = 0, 0,N1674 / F1674)</f>
        <v>0</v>
      </c>
      <c r="N1674" s="3">
        <v>0</v>
      </c>
      <c r="O1674" s="3" t="str" cm="1">
        <f t="array" ref="O1674" xml:space="preserve"> _xlfn.SWITCH(Sales[[#This Row],[Subscription Type]],"Basic", "10",,"Premium","10","Business","25","Enterprise","27")</f>
        <v>10</v>
      </c>
      <c r="P1674" s="3">
        <f xml:space="preserve"> IF(Sales[[#This Row],[Number of Users]]-Sales[[#This Row],[Licenses Bought]] &gt; 0,Sales[[#This Row],[Number of Users]]-Sales[[#This Row],[Licenses Bought]],0)</f>
        <v>5</v>
      </c>
      <c r="Q1674" s="3">
        <f>IF(Sales[[#This Row],[Sales Month]]=MAX(Sales[Sales Month]),Sales[[#This Row],[Upsell $ Per Non-Paying User]]*Sales[[#This Row],[Non-Paying Users]],0)</f>
        <v>0</v>
      </c>
      <c r="R1674" s="3" t="str" cm="1">
        <f t="array" ref="R1674" xml:space="preserve"> _xlfn.IFS(Sales[[#This Row],[Current Upsell $]]=0," ",Sales[[#This Row],[Current Upsell $]]&gt;=400,"high",Sales[[#This Row],[Current Upsell $]]&gt;=100,"medium",Sales[[#This Row],[Current Upsell $]]&lt;100,"low")</f>
        <v xml:space="preserve"> </v>
      </c>
      <c r="S1674" s="3" t="str">
        <f xml:space="preserve"> IF(Sales[[#This Row],[Current Upsell $]]&gt;0,_xlfn.CONCAT(Sales[[#This Row],[Subscription Type]],"  ",Sales[[#This Row],[Upsell Priority]],"  ",TEXT(Sales[[#This Row],[Current Upsell $]],"$#"))," ")</f>
        <v xml:space="preserve"> </v>
      </c>
      <c r="T1674" s="3"/>
      <c r="U1674" s="1"/>
    </row>
    <row r="1675" spans="1:21" x14ac:dyDescent="0.3">
      <c r="A1675">
        <v>100178</v>
      </c>
      <c r="B1675" t="s">
        <v>0</v>
      </c>
      <c r="D1675" s="1"/>
      <c r="E1675" s="1"/>
      <c r="F1675" s="3">
        <v>2</v>
      </c>
      <c r="G1675" s="3">
        <v>5</v>
      </c>
      <c r="H1675" s="1">
        <v>44166</v>
      </c>
      <c r="I1675" s="1">
        <v>44378</v>
      </c>
      <c r="J1675">
        <v>7</v>
      </c>
      <c r="K1675">
        <v>0</v>
      </c>
      <c r="L1675" s="1">
        <v>44197</v>
      </c>
      <c r="M1675" s="3">
        <f>IF(Sales[[#This Row],[Sales Amount]] = 0, 0,N1675 / F1675)</f>
        <v>10</v>
      </c>
      <c r="N1675" s="3">
        <v>20</v>
      </c>
      <c r="O1675" s="3" t="str" cm="1">
        <f t="array" ref="O1675" xml:space="preserve"> _xlfn.SWITCH(Sales[[#This Row],[Subscription Type]],"Basic", "10",,"Premium","10","Business","25","Enterprise","27")</f>
        <v>27</v>
      </c>
      <c r="P1675" s="3">
        <f xml:space="preserve"> IF(Sales[[#This Row],[Number of Users]]-Sales[[#This Row],[Licenses Bought]] &gt; 0,Sales[[#This Row],[Number of Users]]-Sales[[#This Row],[Licenses Bought]],0)</f>
        <v>3</v>
      </c>
      <c r="Q1675" s="3">
        <f>IF(Sales[[#This Row],[Sales Month]]=MAX(Sales[Sales Month]),Sales[[#This Row],[Upsell $ Per Non-Paying User]]*Sales[[#This Row],[Non-Paying Users]],0)</f>
        <v>0</v>
      </c>
      <c r="R1675" s="3" t="str" cm="1">
        <f t="array" ref="R1675" xml:space="preserve"> _xlfn.IFS(Sales[[#This Row],[Current Upsell $]]=0," ",Sales[[#This Row],[Current Upsell $]]&gt;=400,"high",Sales[[#This Row],[Current Upsell $]]&gt;=100,"medium",Sales[[#This Row],[Current Upsell $]]&lt;100,"low")</f>
        <v xml:space="preserve"> </v>
      </c>
      <c r="S1675" s="3" t="str">
        <f xml:space="preserve"> IF(Sales[[#This Row],[Current Upsell $]]&gt;0,_xlfn.CONCAT(Sales[[#This Row],[Subscription Type]],"  ",Sales[[#This Row],[Upsell Priority]],"  ",TEXT(Sales[[#This Row],[Current Upsell $]],"$#"))," ")</f>
        <v xml:space="preserve"> </v>
      </c>
      <c r="T1675" s="3"/>
      <c r="U1675" s="1"/>
    </row>
    <row r="1676" spans="1:21" x14ac:dyDescent="0.3">
      <c r="A1676">
        <v>100178</v>
      </c>
      <c r="B1676" t="s">
        <v>0</v>
      </c>
      <c r="D1676" s="1"/>
      <c r="E1676" s="1"/>
      <c r="F1676" s="3">
        <v>3</v>
      </c>
      <c r="G1676" s="3">
        <v>5</v>
      </c>
      <c r="H1676" s="1">
        <v>44166</v>
      </c>
      <c r="I1676" s="1">
        <v>44378</v>
      </c>
      <c r="J1676">
        <v>7</v>
      </c>
      <c r="K1676">
        <v>0</v>
      </c>
      <c r="L1676" s="1">
        <v>44228</v>
      </c>
      <c r="M1676" s="3">
        <f>IF(Sales[[#This Row],[Sales Amount]] = 0, 0,N1676 / F1676)</f>
        <v>10</v>
      </c>
      <c r="N1676" s="3">
        <v>30</v>
      </c>
      <c r="O1676" s="3" t="str" cm="1">
        <f t="array" ref="O1676" xml:space="preserve"> _xlfn.SWITCH(Sales[[#This Row],[Subscription Type]],"Basic", "10",,"Premium","10","Business","25","Enterprise","27")</f>
        <v>27</v>
      </c>
      <c r="P1676" s="3">
        <f xml:space="preserve"> IF(Sales[[#This Row],[Number of Users]]-Sales[[#This Row],[Licenses Bought]] &gt; 0,Sales[[#This Row],[Number of Users]]-Sales[[#This Row],[Licenses Bought]],0)</f>
        <v>2</v>
      </c>
      <c r="Q1676" s="3">
        <f>IF(Sales[[#This Row],[Sales Month]]=MAX(Sales[Sales Month]),Sales[[#This Row],[Upsell $ Per Non-Paying User]]*Sales[[#This Row],[Non-Paying Users]],0)</f>
        <v>0</v>
      </c>
      <c r="R1676" s="3" t="str" cm="1">
        <f t="array" ref="R1676" xml:space="preserve"> _xlfn.IFS(Sales[[#This Row],[Current Upsell $]]=0," ",Sales[[#This Row],[Current Upsell $]]&gt;=400,"high",Sales[[#This Row],[Current Upsell $]]&gt;=100,"medium",Sales[[#This Row],[Current Upsell $]]&lt;100,"low")</f>
        <v xml:space="preserve"> </v>
      </c>
      <c r="S1676" s="3" t="str">
        <f xml:space="preserve"> IF(Sales[[#This Row],[Current Upsell $]]&gt;0,_xlfn.CONCAT(Sales[[#This Row],[Subscription Type]],"  ",Sales[[#This Row],[Upsell Priority]],"  ",TEXT(Sales[[#This Row],[Current Upsell $]],"$#"))," ")</f>
        <v xml:space="preserve"> </v>
      </c>
      <c r="T1676" s="3"/>
      <c r="U1676" s="1"/>
    </row>
    <row r="1677" spans="1:21" x14ac:dyDescent="0.3">
      <c r="A1677">
        <v>100178</v>
      </c>
      <c r="B1677" t="s">
        <v>0</v>
      </c>
      <c r="D1677" s="1"/>
      <c r="E1677" s="1"/>
      <c r="F1677" s="3">
        <v>4</v>
      </c>
      <c r="G1677" s="3">
        <v>5</v>
      </c>
      <c r="H1677" s="1">
        <v>44166</v>
      </c>
      <c r="I1677" s="1">
        <v>44378</v>
      </c>
      <c r="J1677">
        <v>7</v>
      </c>
      <c r="K1677">
        <v>0</v>
      </c>
      <c r="L1677" s="1">
        <v>44256</v>
      </c>
      <c r="M1677" s="3">
        <f>IF(Sales[[#This Row],[Sales Amount]] = 0, 0,N1677 / F1677)</f>
        <v>10</v>
      </c>
      <c r="N1677" s="3">
        <v>40</v>
      </c>
      <c r="O1677" s="3" t="str" cm="1">
        <f t="array" ref="O1677" xml:space="preserve"> _xlfn.SWITCH(Sales[[#This Row],[Subscription Type]],"Basic", "10",,"Premium","10","Business","25","Enterprise","27")</f>
        <v>27</v>
      </c>
      <c r="P1677" s="3">
        <f xml:space="preserve"> IF(Sales[[#This Row],[Number of Users]]-Sales[[#This Row],[Licenses Bought]] &gt; 0,Sales[[#This Row],[Number of Users]]-Sales[[#This Row],[Licenses Bought]],0)</f>
        <v>1</v>
      </c>
      <c r="Q1677" s="3">
        <f>IF(Sales[[#This Row],[Sales Month]]=MAX(Sales[Sales Month]),Sales[[#This Row],[Upsell $ Per Non-Paying User]]*Sales[[#This Row],[Non-Paying Users]],0)</f>
        <v>0</v>
      </c>
      <c r="R1677" s="3" t="str" cm="1">
        <f t="array" ref="R1677" xml:space="preserve"> _xlfn.IFS(Sales[[#This Row],[Current Upsell $]]=0," ",Sales[[#This Row],[Current Upsell $]]&gt;=400,"high",Sales[[#This Row],[Current Upsell $]]&gt;=100,"medium",Sales[[#This Row],[Current Upsell $]]&lt;100,"low")</f>
        <v xml:space="preserve"> </v>
      </c>
      <c r="S1677" s="3" t="str">
        <f xml:space="preserve"> IF(Sales[[#This Row],[Current Upsell $]]&gt;0,_xlfn.CONCAT(Sales[[#This Row],[Subscription Type]],"  ",Sales[[#This Row],[Upsell Priority]],"  ",TEXT(Sales[[#This Row],[Current Upsell $]],"$#"))," ")</f>
        <v xml:space="preserve"> </v>
      </c>
      <c r="T1677" s="3"/>
      <c r="U1677" s="1"/>
    </row>
    <row r="1678" spans="1:21" x14ac:dyDescent="0.3">
      <c r="A1678">
        <v>100178</v>
      </c>
      <c r="B1678" t="s">
        <v>0</v>
      </c>
      <c r="D1678" s="1"/>
      <c r="E1678" s="1"/>
      <c r="F1678" s="3">
        <v>4</v>
      </c>
      <c r="G1678" s="3">
        <v>5</v>
      </c>
      <c r="H1678" s="1">
        <v>44166</v>
      </c>
      <c r="I1678" s="1">
        <v>44378</v>
      </c>
      <c r="J1678">
        <v>7</v>
      </c>
      <c r="K1678">
        <v>0</v>
      </c>
      <c r="L1678" s="1">
        <v>44287</v>
      </c>
      <c r="M1678" s="3">
        <f>IF(Sales[[#This Row],[Sales Amount]] = 0, 0,N1678 / F1678)</f>
        <v>10</v>
      </c>
      <c r="N1678" s="3">
        <v>40</v>
      </c>
      <c r="O1678" s="3" t="str" cm="1">
        <f t="array" ref="O1678" xml:space="preserve"> _xlfn.SWITCH(Sales[[#This Row],[Subscription Type]],"Basic", "10",,"Premium","10","Business","25","Enterprise","27")</f>
        <v>27</v>
      </c>
      <c r="P1678" s="3">
        <f xml:space="preserve"> IF(Sales[[#This Row],[Number of Users]]-Sales[[#This Row],[Licenses Bought]] &gt; 0,Sales[[#This Row],[Number of Users]]-Sales[[#This Row],[Licenses Bought]],0)</f>
        <v>1</v>
      </c>
      <c r="Q1678" s="3">
        <f>IF(Sales[[#This Row],[Sales Month]]=MAX(Sales[Sales Month]),Sales[[#This Row],[Upsell $ Per Non-Paying User]]*Sales[[#This Row],[Non-Paying Users]],0)</f>
        <v>0</v>
      </c>
      <c r="R1678" s="3" t="str" cm="1">
        <f t="array" ref="R1678" xml:space="preserve"> _xlfn.IFS(Sales[[#This Row],[Current Upsell $]]=0," ",Sales[[#This Row],[Current Upsell $]]&gt;=400,"high",Sales[[#This Row],[Current Upsell $]]&gt;=100,"medium",Sales[[#This Row],[Current Upsell $]]&lt;100,"low")</f>
        <v xml:space="preserve"> </v>
      </c>
      <c r="S1678" s="3" t="str">
        <f xml:space="preserve"> IF(Sales[[#This Row],[Current Upsell $]]&gt;0,_xlfn.CONCAT(Sales[[#This Row],[Subscription Type]],"  ",Sales[[#This Row],[Upsell Priority]],"  ",TEXT(Sales[[#This Row],[Current Upsell $]],"$#"))," ")</f>
        <v xml:space="preserve"> </v>
      </c>
      <c r="T1678" s="3"/>
      <c r="U1678" s="1"/>
    </row>
    <row r="1679" spans="1:21" x14ac:dyDescent="0.3">
      <c r="A1679">
        <v>100178</v>
      </c>
      <c r="B1679" t="s">
        <v>0</v>
      </c>
      <c r="D1679" s="1"/>
      <c r="E1679" s="1"/>
      <c r="F1679" s="3">
        <v>4</v>
      </c>
      <c r="G1679" s="3">
        <v>4</v>
      </c>
      <c r="H1679" s="1">
        <v>44166</v>
      </c>
      <c r="I1679" s="1">
        <v>44378</v>
      </c>
      <c r="J1679">
        <v>7</v>
      </c>
      <c r="K1679">
        <v>0</v>
      </c>
      <c r="L1679" s="1">
        <v>44317</v>
      </c>
      <c r="M1679" s="3">
        <f>IF(Sales[[#This Row],[Sales Amount]] = 0, 0,N1679 / F1679)</f>
        <v>10</v>
      </c>
      <c r="N1679" s="3">
        <v>40</v>
      </c>
      <c r="O1679" s="3" t="str" cm="1">
        <f t="array" ref="O1679" xml:space="preserve"> _xlfn.SWITCH(Sales[[#This Row],[Subscription Type]],"Basic", "10",,"Premium","10","Business","25","Enterprise","27")</f>
        <v>27</v>
      </c>
      <c r="P1679" s="3">
        <f xml:space="preserve"> IF(Sales[[#This Row],[Number of Users]]-Sales[[#This Row],[Licenses Bought]] &gt; 0,Sales[[#This Row],[Number of Users]]-Sales[[#This Row],[Licenses Bought]],0)</f>
        <v>0</v>
      </c>
      <c r="Q1679" s="3">
        <f>IF(Sales[[#This Row],[Sales Month]]=MAX(Sales[Sales Month]),Sales[[#This Row],[Upsell $ Per Non-Paying User]]*Sales[[#This Row],[Non-Paying Users]],0)</f>
        <v>0</v>
      </c>
      <c r="R1679" s="3" t="str" cm="1">
        <f t="array" ref="R1679" xml:space="preserve"> _xlfn.IFS(Sales[[#This Row],[Current Upsell $]]=0," ",Sales[[#This Row],[Current Upsell $]]&gt;=400,"high",Sales[[#This Row],[Current Upsell $]]&gt;=100,"medium",Sales[[#This Row],[Current Upsell $]]&lt;100,"low")</f>
        <v xml:space="preserve"> </v>
      </c>
      <c r="S1679" s="3" t="str">
        <f xml:space="preserve"> IF(Sales[[#This Row],[Current Upsell $]]&gt;0,_xlfn.CONCAT(Sales[[#This Row],[Subscription Type]],"  ",Sales[[#This Row],[Upsell Priority]],"  ",TEXT(Sales[[#This Row],[Current Upsell $]],"$#"))," ")</f>
        <v xml:space="preserve"> </v>
      </c>
      <c r="T1679" s="3"/>
      <c r="U1679" s="1"/>
    </row>
    <row r="1680" spans="1:21" x14ac:dyDescent="0.3">
      <c r="A1680">
        <v>100178</v>
      </c>
      <c r="B1680" t="s">
        <v>0</v>
      </c>
      <c r="D1680" s="1"/>
      <c r="E1680" s="1"/>
      <c r="F1680" s="3">
        <v>4</v>
      </c>
      <c r="G1680" s="3">
        <v>5</v>
      </c>
      <c r="H1680" s="1">
        <v>44166</v>
      </c>
      <c r="I1680" s="1">
        <v>44378</v>
      </c>
      <c r="J1680">
        <v>7</v>
      </c>
      <c r="K1680">
        <v>0</v>
      </c>
      <c r="L1680" s="1">
        <v>44348</v>
      </c>
      <c r="M1680" s="3">
        <f>IF(Sales[[#This Row],[Sales Amount]] = 0, 0,N1680 / F1680)</f>
        <v>10</v>
      </c>
      <c r="N1680" s="3">
        <v>40</v>
      </c>
      <c r="O1680" s="3" t="str" cm="1">
        <f t="array" ref="O1680" xml:space="preserve"> _xlfn.SWITCH(Sales[[#This Row],[Subscription Type]],"Basic", "10",,"Premium","10","Business","25","Enterprise","27")</f>
        <v>27</v>
      </c>
      <c r="P1680" s="3">
        <f xml:space="preserve"> IF(Sales[[#This Row],[Number of Users]]-Sales[[#This Row],[Licenses Bought]] &gt; 0,Sales[[#This Row],[Number of Users]]-Sales[[#This Row],[Licenses Bought]],0)</f>
        <v>1</v>
      </c>
      <c r="Q1680" s="3">
        <f>IF(Sales[[#This Row],[Sales Month]]=MAX(Sales[Sales Month]),Sales[[#This Row],[Upsell $ Per Non-Paying User]]*Sales[[#This Row],[Non-Paying Users]],0)</f>
        <v>27</v>
      </c>
      <c r="R1680" s="3" t="str" cm="1">
        <f t="array" ref="R1680" xml:space="preserve"> _xlfn.IFS(Sales[[#This Row],[Current Upsell $]]=0," ",Sales[[#This Row],[Current Upsell $]]&gt;=400,"high",Sales[[#This Row],[Current Upsell $]]&gt;=100,"medium",Sales[[#This Row],[Current Upsell $]]&lt;100,"low")</f>
        <v>low</v>
      </c>
      <c r="S1680" s="3" t="str">
        <f xml:space="preserve"> IF(Sales[[#This Row],[Current Upsell $]]&gt;0,_xlfn.CONCAT(Sales[[#This Row],[Subscription Type]],"  ",Sales[[#This Row],[Upsell Priority]],"  ",TEXT(Sales[[#This Row],[Current Upsell $]],"$#"))," ")</f>
        <v>Premium  low  $27</v>
      </c>
      <c r="T1680" s="3"/>
      <c r="U1680" s="1"/>
    </row>
    <row r="1681" spans="1:21" x14ac:dyDescent="0.3">
      <c r="A1681">
        <v>100179</v>
      </c>
      <c r="B1681" t="s">
        <v>3</v>
      </c>
      <c r="F1681" s="3">
        <v>0</v>
      </c>
      <c r="G1681" s="3">
        <v>3</v>
      </c>
      <c r="H1681" s="1">
        <v>44166</v>
      </c>
      <c r="I1681" s="1">
        <v>44287</v>
      </c>
      <c r="J1681">
        <v>4</v>
      </c>
      <c r="K1681">
        <v>2</v>
      </c>
      <c r="L1681" s="1">
        <v>44166</v>
      </c>
      <c r="M1681" s="3">
        <f>IF(Sales[[#This Row],[Sales Amount]] = 0, 0,N1681 / F1681)</f>
        <v>0</v>
      </c>
      <c r="N1681" s="3">
        <v>0</v>
      </c>
      <c r="O1681" s="3" t="str" cm="1">
        <f t="array" ref="O1681" xml:space="preserve"> _xlfn.SWITCH(Sales[[#This Row],[Subscription Type]],"Basic", "10",,"Premium","10","Business","25","Enterprise","27")</f>
        <v>10</v>
      </c>
      <c r="P1681" s="3">
        <f xml:space="preserve"> IF(Sales[[#This Row],[Number of Users]]-Sales[[#This Row],[Licenses Bought]] &gt; 0,Sales[[#This Row],[Number of Users]]-Sales[[#This Row],[Licenses Bought]],0)</f>
        <v>3</v>
      </c>
      <c r="Q1681" s="3">
        <f>IF(Sales[[#This Row],[Sales Month]]=MAX(Sales[Sales Month]),Sales[[#This Row],[Upsell $ Per Non-Paying User]]*Sales[[#This Row],[Non-Paying Users]],0)</f>
        <v>0</v>
      </c>
      <c r="R1681" s="3" t="str" cm="1">
        <f t="array" ref="R1681" xml:space="preserve"> _xlfn.IFS(Sales[[#This Row],[Current Upsell $]]=0," ",Sales[[#This Row],[Current Upsell $]]&gt;=400,"high",Sales[[#This Row],[Current Upsell $]]&gt;=100,"medium",Sales[[#This Row],[Current Upsell $]]&lt;100,"low")</f>
        <v xml:space="preserve"> </v>
      </c>
      <c r="S1681" s="3" t="str">
        <f xml:space="preserve"> IF(Sales[[#This Row],[Current Upsell $]]&gt;0,_xlfn.CONCAT(Sales[[#This Row],[Subscription Type]],"  ",Sales[[#This Row],[Upsell Priority]],"  ",TEXT(Sales[[#This Row],[Current Upsell $]],"$#"))," ")</f>
        <v xml:space="preserve"> </v>
      </c>
      <c r="T1681" s="3"/>
      <c r="U1681" s="1"/>
    </row>
    <row r="1682" spans="1:21" x14ac:dyDescent="0.3">
      <c r="A1682">
        <v>100179</v>
      </c>
      <c r="B1682" t="s">
        <v>3</v>
      </c>
      <c r="F1682" s="3">
        <v>0</v>
      </c>
      <c r="G1682" s="3">
        <v>3</v>
      </c>
      <c r="H1682" s="1">
        <v>44166</v>
      </c>
      <c r="I1682" s="1">
        <v>44287</v>
      </c>
      <c r="J1682">
        <v>4</v>
      </c>
      <c r="K1682">
        <v>2</v>
      </c>
      <c r="L1682" s="1">
        <v>44197</v>
      </c>
      <c r="M1682" s="3">
        <f>IF(Sales[[#This Row],[Sales Amount]] = 0, 0,N1682 / F1682)</f>
        <v>0</v>
      </c>
      <c r="N1682" s="3">
        <v>0</v>
      </c>
      <c r="O1682" s="3" t="str" cm="1">
        <f t="array" ref="O1682" xml:space="preserve"> _xlfn.SWITCH(Sales[[#This Row],[Subscription Type]],"Basic", "10",,"Premium","10","Business","25","Enterprise","27")</f>
        <v>10</v>
      </c>
      <c r="P1682" s="3">
        <f xml:space="preserve"> IF(Sales[[#This Row],[Number of Users]]-Sales[[#This Row],[Licenses Bought]] &gt; 0,Sales[[#This Row],[Number of Users]]-Sales[[#This Row],[Licenses Bought]],0)</f>
        <v>3</v>
      </c>
      <c r="Q1682" s="3">
        <f>IF(Sales[[#This Row],[Sales Month]]=MAX(Sales[Sales Month]),Sales[[#This Row],[Upsell $ Per Non-Paying User]]*Sales[[#This Row],[Non-Paying Users]],0)</f>
        <v>0</v>
      </c>
      <c r="R1682" s="3" t="str" cm="1">
        <f t="array" ref="R1682" xml:space="preserve"> _xlfn.IFS(Sales[[#This Row],[Current Upsell $]]=0," ",Sales[[#This Row],[Current Upsell $]]&gt;=400,"high",Sales[[#This Row],[Current Upsell $]]&gt;=100,"medium",Sales[[#This Row],[Current Upsell $]]&lt;100,"low")</f>
        <v xml:space="preserve"> </v>
      </c>
      <c r="S1682" s="3" t="str">
        <f xml:space="preserve"> IF(Sales[[#This Row],[Current Upsell $]]&gt;0,_xlfn.CONCAT(Sales[[#This Row],[Subscription Type]],"  ",Sales[[#This Row],[Upsell Priority]],"  ",TEXT(Sales[[#This Row],[Current Upsell $]],"$#"))," ")</f>
        <v xml:space="preserve"> </v>
      </c>
      <c r="T1682" s="3"/>
      <c r="U1682" s="1"/>
    </row>
    <row r="1683" spans="1:21" x14ac:dyDescent="0.3">
      <c r="A1683">
        <v>100179</v>
      </c>
      <c r="B1683" t="s">
        <v>3</v>
      </c>
      <c r="F1683" s="3">
        <v>0</v>
      </c>
      <c r="G1683" s="3">
        <v>3</v>
      </c>
      <c r="H1683" s="1">
        <v>44166</v>
      </c>
      <c r="I1683" s="1">
        <v>44287</v>
      </c>
      <c r="J1683">
        <v>4</v>
      </c>
      <c r="K1683">
        <v>2</v>
      </c>
      <c r="L1683" s="1">
        <v>44228</v>
      </c>
      <c r="M1683" s="3">
        <f>IF(Sales[[#This Row],[Sales Amount]] = 0, 0,N1683 / F1683)</f>
        <v>0</v>
      </c>
      <c r="N1683" s="3">
        <v>0</v>
      </c>
      <c r="O1683" s="3" t="str" cm="1">
        <f t="array" ref="O1683" xml:space="preserve"> _xlfn.SWITCH(Sales[[#This Row],[Subscription Type]],"Basic", "10",,"Premium","10","Business","25","Enterprise","27")</f>
        <v>10</v>
      </c>
      <c r="P1683" s="3">
        <f xml:space="preserve"> IF(Sales[[#This Row],[Number of Users]]-Sales[[#This Row],[Licenses Bought]] &gt; 0,Sales[[#This Row],[Number of Users]]-Sales[[#This Row],[Licenses Bought]],0)</f>
        <v>3</v>
      </c>
      <c r="Q1683" s="3">
        <f>IF(Sales[[#This Row],[Sales Month]]=MAX(Sales[Sales Month]),Sales[[#This Row],[Upsell $ Per Non-Paying User]]*Sales[[#This Row],[Non-Paying Users]],0)</f>
        <v>0</v>
      </c>
      <c r="R1683" s="3" t="str" cm="1">
        <f t="array" ref="R1683" xml:space="preserve"> _xlfn.IFS(Sales[[#This Row],[Current Upsell $]]=0," ",Sales[[#This Row],[Current Upsell $]]&gt;=400,"high",Sales[[#This Row],[Current Upsell $]]&gt;=100,"medium",Sales[[#This Row],[Current Upsell $]]&lt;100,"low")</f>
        <v xml:space="preserve"> </v>
      </c>
      <c r="S1683" s="3" t="str">
        <f xml:space="preserve"> IF(Sales[[#This Row],[Current Upsell $]]&gt;0,_xlfn.CONCAT(Sales[[#This Row],[Subscription Type]],"  ",Sales[[#This Row],[Upsell Priority]],"  ",TEXT(Sales[[#This Row],[Current Upsell $]],"$#"))," ")</f>
        <v xml:space="preserve"> </v>
      </c>
      <c r="T1683" s="3"/>
      <c r="U1683" s="1"/>
    </row>
    <row r="1684" spans="1:21" x14ac:dyDescent="0.3">
      <c r="A1684">
        <v>100179</v>
      </c>
      <c r="B1684" t="s">
        <v>3</v>
      </c>
      <c r="F1684" s="3">
        <v>0</v>
      </c>
      <c r="G1684" s="3">
        <v>3</v>
      </c>
      <c r="H1684" s="1">
        <v>44166</v>
      </c>
      <c r="I1684" s="1">
        <v>44287</v>
      </c>
      <c r="J1684">
        <v>4</v>
      </c>
      <c r="K1684">
        <v>2</v>
      </c>
      <c r="L1684" s="1">
        <v>44256</v>
      </c>
      <c r="M1684" s="3">
        <f>IF(Sales[[#This Row],[Sales Amount]] = 0, 0,N1684 / F1684)</f>
        <v>0</v>
      </c>
      <c r="N1684" s="3">
        <v>0</v>
      </c>
      <c r="O1684" s="3" t="str" cm="1">
        <f t="array" ref="O1684" xml:space="preserve"> _xlfn.SWITCH(Sales[[#This Row],[Subscription Type]],"Basic", "10",,"Premium","10","Business","25","Enterprise","27")</f>
        <v>10</v>
      </c>
      <c r="P1684" s="3">
        <f xml:space="preserve"> IF(Sales[[#This Row],[Number of Users]]-Sales[[#This Row],[Licenses Bought]] &gt; 0,Sales[[#This Row],[Number of Users]]-Sales[[#This Row],[Licenses Bought]],0)</f>
        <v>3</v>
      </c>
      <c r="Q1684" s="3">
        <f>IF(Sales[[#This Row],[Sales Month]]=MAX(Sales[Sales Month]),Sales[[#This Row],[Upsell $ Per Non-Paying User]]*Sales[[#This Row],[Non-Paying Users]],0)</f>
        <v>0</v>
      </c>
      <c r="R1684" s="3" t="str" cm="1">
        <f t="array" ref="R1684" xml:space="preserve"> _xlfn.IFS(Sales[[#This Row],[Current Upsell $]]=0," ",Sales[[#This Row],[Current Upsell $]]&gt;=400,"high",Sales[[#This Row],[Current Upsell $]]&gt;=100,"medium",Sales[[#This Row],[Current Upsell $]]&lt;100,"low")</f>
        <v xml:space="preserve"> </v>
      </c>
      <c r="S1684" s="3" t="str">
        <f xml:space="preserve"> IF(Sales[[#This Row],[Current Upsell $]]&gt;0,_xlfn.CONCAT(Sales[[#This Row],[Subscription Type]],"  ",Sales[[#This Row],[Upsell Priority]],"  ",TEXT(Sales[[#This Row],[Current Upsell $]],"$#"))," ")</f>
        <v xml:space="preserve"> </v>
      </c>
      <c r="T1684" s="3"/>
      <c r="U1684" s="1"/>
    </row>
    <row r="1685" spans="1:21" x14ac:dyDescent="0.3">
      <c r="A1685">
        <v>100179</v>
      </c>
      <c r="B1685" t="s">
        <v>3</v>
      </c>
      <c r="F1685" s="3">
        <v>0</v>
      </c>
      <c r="G1685" s="3">
        <v>3</v>
      </c>
      <c r="H1685" s="1">
        <v>44166</v>
      </c>
      <c r="I1685" s="1">
        <v>44287</v>
      </c>
      <c r="J1685">
        <v>4</v>
      </c>
      <c r="K1685">
        <v>2</v>
      </c>
      <c r="L1685" s="1">
        <v>44287</v>
      </c>
      <c r="M1685" s="3">
        <f>IF(Sales[[#This Row],[Sales Amount]] = 0, 0,N1685 / F1685)</f>
        <v>0</v>
      </c>
      <c r="N1685" s="3">
        <v>0</v>
      </c>
      <c r="O1685" s="3" t="str" cm="1">
        <f t="array" ref="O1685" xml:space="preserve"> _xlfn.SWITCH(Sales[[#This Row],[Subscription Type]],"Basic", "10",,"Premium","10","Business","25","Enterprise","27")</f>
        <v>10</v>
      </c>
      <c r="P1685" s="3">
        <f xml:space="preserve"> IF(Sales[[#This Row],[Number of Users]]-Sales[[#This Row],[Licenses Bought]] &gt; 0,Sales[[#This Row],[Number of Users]]-Sales[[#This Row],[Licenses Bought]],0)</f>
        <v>3</v>
      </c>
      <c r="Q1685" s="3">
        <f>IF(Sales[[#This Row],[Sales Month]]=MAX(Sales[Sales Month]),Sales[[#This Row],[Upsell $ Per Non-Paying User]]*Sales[[#This Row],[Non-Paying Users]],0)</f>
        <v>0</v>
      </c>
      <c r="R1685" s="3" t="str" cm="1">
        <f t="array" ref="R1685" xml:space="preserve"> _xlfn.IFS(Sales[[#This Row],[Current Upsell $]]=0," ",Sales[[#This Row],[Current Upsell $]]&gt;=400,"high",Sales[[#This Row],[Current Upsell $]]&gt;=100,"medium",Sales[[#This Row],[Current Upsell $]]&lt;100,"low")</f>
        <v xml:space="preserve"> </v>
      </c>
      <c r="S1685" s="3" t="str">
        <f xml:space="preserve"> IF(Sales[[#This Row],[Current Upsell $]]&gt;0,_xlfn.CONCAT(Sales[[#This Row],[Subscription Type]],"  ",Sales[[#This Row],[Upsell Priority]],"  ",TEXT(Sales[[#This Row],[Current Upsell $]],"$#"))," ")</f>
        <v xml:space="preserve"> </v>
      </c>
      <c r="T1685" s="3"/>
      <c r="U1685" s="1"/>
    </row>
    <row r="1686" spans="1:21" x14ac:dyDescent="0.3">
      <c r="A1686">
        <v>100180</v>
      </c>
      <c r="B1686" t="s">
        <v>3</v>
      </c>
      <c r="F1686" s="3">
        <v>0</v>
      </c>
      <c r="G1686" s="3">
        <v>2</v>
      </c>
      <c r="H1686" s="1">
        <v>44166</v>
      </c>
      <c r="I1686" s="1">
        <v>44228</v>
      </c>
      <c r="J1686">
        <v>2</v>
      </c>
      <c r="K1686">
        <v>4</v>
      </c>
      <c r="L1686" s="1">
        <v>44166</v>
      </c>
      <c r="M1686" s="3">
        <f>IF(Sales[[#This Row],[Sales Amount]] = 0, 0,N1686 / F1686)</f>
        <v>0</v>
      </c>
      <c r="N1686" s="3">
        <v>0</v>
      </c>
      <c r="O1686" s="3" t="str" cm="1">
        <f t="array" ref="O1686" xml:space="preserve"> _xlfn.SWITCH(Sales[[#This Row],[Subscription Type]],"Basic", "10",,"Premium","10","Business","25","Enterprise","27")</f>
        <v>10</v>
      </c>
      <c r="P1686" s="3">
        <f xml:space="preserve"> IF(Sales[[#This Row],[Number of Users]]-Sales[[#This Row],[Licenses Bought]] &gt; 0,Sales[[#This Row],[Number of Users]]-Sales[[#This Row],[Licenses Bought]],0)</f>
        <v>2</v>
      </c>
      <c r="Q1686" s="3">
        <f>IF(Sales[[#This Row],[Sales Month]]=MAX(Sales[Sales Month]),Sales[[#This Row],[Upsell $ Per Non-Paying User]]*Sales[[#This Row],[Non-Paying Users]],0)</f>
        <v>0</v>
      </c>
      <c r="R1686" s="3" t="str" cm="1">
        <f t="array" ref="R1686" xml:space="preserve"> _xlfn.IFS(Sales[[#This Row],[Current Upsell $]]=0," ",Sales[[#This Row],[Current Upsell $]]&gt;=400,"high",Sales[[#This Row],[Current Upsell $]]&gt;=100,"medium",Sales[[#This Row],[Current Upsell $]]&lt;100,"low")</f>
        <v xml:space="preserve"> </v>
      </c>
      <c r="S1686" s="3" t="str">
        <f xml:space="preserve"> IF(Sales[[#This Row],[Current Upsell $]]&gt;0,_xlfn.CONCAT(Sales[[#This Row],[Subscription Type]],"  ",Sales[[#This Row],[Upsell Priority]],"  ",TEXT(Sales[[#This Row],[Current Upsell $]],"$#"))," ")</f>
        <v xml:space="preserve"> </v>
      </c>
      <c r="T1686" s="3"/>
      <c r="U1686" s="1"/>
    </row>
    <row r="1687" spans="1:21" x14ac:dyDescent="0.3">
      <c r="A1687">
        <v>100180</v>
      </c>
      <c r="B1687" t="s">
        <v>0</v>
      </c>
      <c r="F1687" s="3">
        <v>1</v>
      </c>
      <c r="G1687" s="3">
        <v>2</v>
      </c>
      <c r="H1687" s="1">
        <v>44166</v>
      </c>
      <c r="I1687" s="1">
        <v>44228</v>
      </c>
      <c r="J1687">
        <v>2</v>
      </c>
      <c r="K1687">
        <v>4</v>
      </c>
      <c r="L1687" s="1">
        <v>44197</v>
      </c>
      <c r="M1687" s="3">
        <f>IF(Sales[[#This Row],[Sales Amount]] = 0, 0,N1687 / F1687)</f>
        <v>10</v>
      </c>
      <c r="N1687" s="3">
        <v>10</v>
      </c>
      <c r="O1687" s="3" t="str" cm="1">
        <f t="array" ref="O1687" xml:space="preserve"> _xlfn.SWITCH(Sales[[#This Row],[Subscription Type]],"Basic", "10",,"Premium","10","Business","25","Enterprise","27")</f>
        <v>27</v>
      </c>
      <c r="P1687" s="3">
        <f xml:space="preserve"> IF(Sales[[#This Row],[Number of Users]]-Sales[[#This Row],[Licenses Bought]] &gt; 0,Sales[[#This Row],[Number of Users]]-Sales[[#This Row],[Licenses Bought]],0)</f>
        <v>1</v>
      </c>
      <c r="Q1687" s="3">
        <f>IF(Sales[[#This Row],[Sales Month]]=MAX(Sales[Sales Month]),Sales[[#This Row],[Upsell $ Per Non-Paying User]]*Sales[[#This Row],[Non-Paying Users]],0)</f>
        <v>0</v>
      </c>
      <c r="R1687" s="3" t="str" cm="1">
        <f t="array" ref="R1687" xml:space="preserve"> _xlfn.IFS(Sales[[#This Row],[Current Upsell $]]=0," ",Sales[[#This Row],[Current Upsell $]]&gt;=400,"high",Sales[[#This Row],[Current Upsell $]]&gt;=100,"medium",Sales[[#This Row],[Current Upsell $]]&lt;100,"low")</f>
        <v xml:space="preserve"> </v>
      </c>
      <c r="S1687" s="3" t="str">
        <f xml:space="preserve"> IF(Sales[[#This Row],[Current Upsell $]]&gt;0,_xlfn.CONCAT(Sales[[#This Row],[Subscription Type]],"  ",Sales[[#This Row],[Upsell Priority]],"  ",TEXT(Sales[[#This Row],[Current Upsell $]],"$#"))," ")</f>
        <v xml:space="preserve"> </v>
      </c>
      <c r="T1687" s="3"/>
      <c r="U1687" s="1"/>
    </row>
    <row r="1688" spans="1:21" x14ac:dyDescent="0.3">
      <c r="A1688">
        <v>100180</v>
      </c>
      <c r="B1688" t="s">
        <v>0</v>
      </c>
      <c r="F1688" s="3">
        <v>1</v>
      </c>
      <c r="G1688" s="3">
        <v>2</v>
      </c>
      <c r="H1688" s="1">
        <v>44166</v>
      </c>
      <c r="I1688" s="1">
        <v>44228</v>
      </c>
      <c r="J1688">
        <v>2</v>
      </c>
      <c r="K1688">
        <v>4</v>
      </c>
      <c r="L1688" s="1">
        <v>44228</v>
      </c>
      <c r="M1688" s="3">
        <f>IF(Sales[[#This Row],[Sales Amount]] = 0, 0,N1688 / F1688)</f>
        <v>10</v>
      </c>
      <c r="N1688" s="3">
        <v>10</v>
      </c>
      <c r="O1688" s="3" t="str" cm="1">
        <f t="array" ref="O1688" xml:space="preserve"> _xlfn.SWITCH(Sales[[#This Row],[Subscription Type]],"Basic", "10",,"Premium","10","Business","25","Enterprise","27")</f>
        <v>27</v>
      </c>
      <c r="P1688" s="3">
        <f xml:space="preserve"> IF(Sales[[#This Row],[Number of Users]]-Sales[[#This Row],[Licenses Bought]] &gt; 0,Sales[[#This Row],[Number of Users]]-Sales[[#This Row],[Licenses Bought]],0)</f>
        <v>1</v>
      </c>
      <c r="Q1688" s="3">
        <f>IF(Sales[[#This Row],[Sales Month]]=MAX(Sales[Sales Month]),Sales[[#This Row],[Upsell $ Per Non-Paying User]]*Sales[[#This Row],[Non-Paying Users]],0)</f>
        <v>0</v>
      </c>
      <c r="R1688" s="3" t="str" cm="1">
        <f t="array" ref="R1688" xml:space="preserve"> _xlfn.IFS(Sales[[#This Row],[Current Upsell $]]=0," ",Sales[[#This Row],[Current Upsell $]]&gt;=400,"high",Sales[[#This Row],[Current Upsell $]]&gt;=100,"medium",Sales[[#This Row],[Current Upsell $]]&lt;100,"low")</f>
        <v xml:space="preserve"> </v>
      </c>
      <c r="S1688" s="3" t="str">
        <f xml:space="preserve"> IF(Sales[[#This Row],[Current Upsell $]]&gt;0,_xlfn.CONCAT(Sales[[#This Row],[Subscription Type]],"  ",Sales[[#This Row],[Upsell Priority]],"  ",TEXT(Sales[[#This Row],[Current Upsell $]],"$#"))," ")</f>
        <v xml:space="preserve"> </v>
      </c>
      <c r="T1688" s="3"/>
      <c r="U1688" s="1"/>
    </row>
    <row r="1689" spans="1:21" x14ac:dyDescent="0.3">
      <c r="A1689">
        <v>100181</v>
      </c>
      <c r="B1689" t="s">
        <v>3</v>
      </c>
      <c r="F1689" s="3">
        <v>0</v>
      </c>
      <c r="G1689" s="3">
        <v>2</v>
      </c>
      <c r="H1689" s="1">
        <v>44166</v>
      </c>
      <c r="I1689" s="1">
        <v>44317</v>
      </c>
      <c r="J1689">
        <v>5</v>
      </c>
      <c r="K1689">
        <v>1</v>
      </c>
      <c r="L1689" s="1">
        <v>44166</v>
      </c>
      <c r="M1689" s="3">
        <f>IF(Sales[[#This Row],[Sales Amount]] = 0, 0,N1689 / F1689)</f>
        <v>0</v>
      </c>
      <c r="N1689" s="3">
        <v>0</v>
      </c>
      <c r="O1689" s="3" t="str" cm="1">
        <f t="array" ref="O1689" xml:space="preserve"> _xlfn.SWITCH(Sales[[#This Row],[Subscription Type]],"Basic", "10",,"Premium","10","Business","25","Enterprise","27")</f>
        <v>10</v>
      </c>
      <c r="P1689" s="3">
        <f xml:space="preserve"> IF(Sales[[#This Row],[Number of Users]]-Sales[[#This Row],[Licenses Bought]] &gt; 0,Sales[[#This Row],[Number of Users]]-Sales[[#This Row],[Licenses Bought]],0)</f>
        <v>2</v>
      </c>
      <c r="Q1689" s="3">
        <f>IF(Sales[[#This Row],[Sales Month]]=MAX(Sales[Sales Month]),Sales[[#This Row],[Upsell $ Per Non-Paying User]]*Sales[[#This Row],[Non-Paying Users]],0)</f>
        <v>0</v>
      </c>
      <c r="R1689" s="3" t="str" cm="1">
        <f t="array" ref="R1689" xml:space="preserve"> _xlfn.IFS(Sales[[#This Row],[Current Upsell $]]=0," ",Sales[[#This Row],[Current Upsell $]]&gt;=400,"high",Sales[[#This Row],[Current Upsell $]]&gt;=100,"medium",Sales[[#This Row],[Current Upsell $]]&lt;100,"low")</f>
        <v xml:space="preserve"> </v>
      </c>
      <c r="S1689" s="3" t="str">
        <f xml:space="preserve"> IF(Sales[[#This Row],[Current Upsell $]]&gt;0,_xlfn.CONCAT(Sales[[#This Row],[Subscription Type]],"  ",Sales[[#This Row],[Upsell Priority]],"  ",TEXT(Sales[[#This Row],[Current Upsell $]],"$#"))," ")</f>
        <v xml:space="preserve"> </v>
      </c>
      <c r="T1689" s="3"/>
      <c r="U1689" s="1"/>
    </row>
    <row r="1690" spans="1:21" x14ac:dyDescent="0.3">
      <c r="A1690">
        <v>100181</v>
      </c>
      <c r="B1690" t="s">
        <v>3</v>
      </c>
      <c r="F1690" s="3">
        <v>0</v>
      </c>
      <c r="G1690" s="3">
        <v>2</v>
      </c>
      <c r="H1690" s="1">
        <v>44166</v>
      </c>
      <c r="I1690" s="1">
        <v>44317</v>
      </c>
      <c r="J1690">
        <v>5</v>
      </c>
      <c r="K1690">
        <v>1</v>
      </c>
      <c r="L1690" s="1">
        <v>44197</v>
      </c>
      <c r="M1690" s="3">
        <f>IF(Sales[[#This Row],[Sales Amount]] = 0, 0,N1690 / F1690)</f>
        <v>0</v>
      </c>
      <c r="N1690" s="3">
        <v>0</v>
      </c>
      <c r="O1690" s="3" t="str" cm="1">
        <f t="array" ref="O1690" xml:space="preserve"> _xlfn.SWITCH(Sales[[#This Row],[Subscription Type]],"Basic", "10",,"Premium","10","Business","25","Enterprise","27")</f>
        <v>10</v>
      </c>
      <c r="P1690" s="3">
        <f xml:space="preserve"> IF(Sales[[#This Row],[Number of Users]]-Sales[[#This Row],[Licenses Bought]] &gt; 0,Sales[[#This Row],[Number of Users]]-Sales[[#This Row],[Licenses Bought]],0)</f>
        <v>2</v>
      </c>
      <c r="Q1690" s="3">
        <f>IF(Sales[[#This Row],[Sales Month]]=MAX(Sales[Sales Month]),Sales[[#This Row],[Upsell $ Per Non-Paying User]]*Sales[[#This Row],[Non-Paying Users]],0)</f>
        <v>0</v>
      </c>
      <c r="R1690" s="3" t="str" cm="1">
        <f t="array" ref="R1690" xml:space="preserve"> _xlfn.IFS(Sales[[#This Row],[Current Upsell $]]=0," ",Sales[[#This Row],[Current Upsell $]]&gt;=400,"high",Sales[[#This Row],[Current Upsell $]]&gt;=100,"medium",Sales[[#This Row],[Current Upsell $]]&lt;100,"low")</f>
        <v xml:space="preserve"> </v>
      </c>
      <c r="S1690" s="3" t="str">
        <f xml:space="preserve"> IF(Sales[[#This Row],[Current Upsell $]]&gt;0,_xlfn.CONCAT(Sales[[#This Row],[Subscription Type]],"  ",Sales[[#This Row],[Upsell Priority]],"  ",TEXT(Sales[[#This Row],[Current Upsell $]],"$#"))," ")</f>
        <v xml:space="preserve"> </v>
      </c>
      <c r="T1690" s="3"/>
      <c r="U1690" s="1"/>
    </row>
    <row r="1691" spans="1:21" x14ac:dyDescent="0.3">
      <c r="A1691">
        <v>100181</v>
      </c>
      <c r="B1691" t="s">
        <v>3</v>
      </c>
      <c r="F1691" s="3">
        <v>0</v>
      </c>
      <c r="G1691" s="3">
        <v>2</v>
      </c>
      <c r="H1691" s="1">
        <v>44166</v>
      </c>
      <c r="I1691" s="1">
        <v>44317</v>
      </c>
      <c r="J1691">
        <v>5</v>
      </c>
      <c r="K1691">
        <v>1</v>
      </c>
      <c r="L1691" s="1">
        <v>44228</v>
      </c>
      <c r="M1691" s="3">
        <f>IF(Sales[[#This Row],[Sales Amount]] = 0, 0,N1691 / F1691)</f>
        <v>0</v>
      </c>
      <c r="N1691" s="3">
        <v>0</v>
      </c>
      <c r="O1691" s="3" t="str" cm="1">
        <f t="array" ref="O1691" xml:space="preserve"> _xlfn.SWITCH(Sales[[#This Row],[Subscription Type]],"Basic", "10",,"Premium","10","Business","25","Enterprise","27")</f>
        <v>10</v>
      </c>
      <c r="P1691" s="3">
        <f xml:space="preserve"> IF(Sales[[#This Row],[Number of Users]]-Sales[[#This Row],[Licenses Bought]] &gt; 0,Sales[[#This Row],[Number of Users]]-Sales[[#This Row],[Licenses Bought]],0)</f>
        <v>2</v>
      </c>
      <c r="Q1691" s="3">
        <f>IF(Sales[[#This Row],[Sales Month]]=MAX(Sales[Sales Month]),Sales[[#This Row],[Upsell $ Per Non-Paying User]]*Sales[[#This Row],[Non-Paying Users]],0)</f>
        <v>0</v>
      </c>
      <c r="R1691" s="3" t="str" cm="1">
        <f t="array" ref="R1691" xml:space="preserve"> _xlfn.IFS(Sales[[#This Row],[Current Upsell $]]=0," ",Sales[[#This Row],[Current Upsell $]]&gt;=400,"high",Sales[[#This Row],[Current Upsell $]]&gt;=100,"medium",Sales[[#This Row],[Current Upsell $]]&lt;100,"low")</f>
        <v xml:space="preserve"> </v>
      </c>
      <c r="S1691" s="3" t="str">
        <f xml:space="preserve"> IF(Sales[[#This Row],[Current Upsell $]]&gt;0,_xlfn.CONCAT(Sales[[#This Row],[Subscription Type]],"  ",Sales[[#This Row],[Upsell Priority]],"  ",TEXT(Sales[[#This Row],[Current Upsell $]],"$#"))," ")</f>
        <v xml:space="preserve"> </v>
      </c>
      <c r="T1691" s="3"/>
      <c r="U1691" s="1"/>
    </row>
    <row r="1692" spans="1:21" x14ac:dyDescent="0.3">
      <c r="A1692">
        <v>100181</v>
      </c>
      <c r="B1692" t="s">
        <v>3</v>
      </c>
      <c r="F1692" s="3">
        <v>0</v>
      </c>
      <c r="G1692" s="3">
        <v>2</v>
      </c>
      <c r="H1692" s="1">
        <v>44166</v>
      </c>
      <c r="I1692" s="1">
        <v>44317</v>
      </c>
      <c r="J1692">
        <v>5</v>
      </c>
      <c r="K1692">
        <v>1</v>
      </c>
      <c r="L1692" s="1">
        <v>44256</v>
      </c>
      <c r="M1692" s="3">
        <f>IF(Sales[[#This Row],[Sales Amount]] = 0, 0,N1692 / F1692)</f>
        <v>0</v>
      </c>
      <c r="N1692" s="3">
        <v>0</v>
      </c>
      <c r="O1692" s="3" t="str" cm="1">
        <f t="array" ref="O1692" xml:space="preserve"> _xlfn.SWITCH(Sales[[#This Row],[Subscription Type]],"Basic", "10",,"Premium","10","Business","25","Enterprise","27")</f>
        <v>10</v>
      </c>
      <c r="P1692" s="3">
        <f xml:space="preserve"> IF(Sales[[#This Row],[Number of Users]]-Sales[[#This Row],[Licenses Bought]] &gt; 0,Sales[[#This Row],[Number of Users]]-Sales[[#This Row],[Licenses Bought]],0)</f>
        <v>2</v>
      </c>
      <c r="Q1692" s="3">
        <f>IF(Sales[[#This Row],[Sales Month]]=MAX(Sales[Sales Month]),Sales[[#This Row],[Upsell $ Per Non-Paying User]]*Sales[[#This Row],[Non-Paying Users]],0)</f>
        <v>0</v>
      </c>
      <c r="R1692" s="3" t="str" cm="1">
        <f t="array" ref="R1692" xml:space="preserve"> _xlfn.IFS(Sales[[#This Row],[Current Upsell $]]=0," ",Sales[[#This Row],[Current Upsell $]]&gt;=400,"high",Sales[[#This Row],[Current Upsell $]]&gt;=100,"medium",Sales[[#This Row],[Current Upsell $]]&lt;100,"low")</f>
        <v xml:space="preserve"> </v>
      </c>
      <c r="S1692" s="3" t="str">
        <f xml:space="preserve"> IF(Sales[[#This Row],[Current Upsell $]]&gt;0,_xlfn.CONCAT(Sales[[#This Row],[Subscription Type]],"  ",Sales[[#This Row],[Upsell Priority]],"  ",TEXT(Sales[[#This Row],[Current Upsell $]],"$#"))," ")</f>
        <v xml:space="preserve"> </v>
      </c>
      <c r="T1692" s="3"/>
      <c r="U1692" s="1"/>
    </row>
    <row r="1693" spans="1:21" x14ac:dyDescent="0.3">
      <c r="A1693">
        <v>100181</v>
      </c>
      <c r="B1693" t="s">
        <v>3</v>
      </c>
      <c r="F1693" s="3">
        <v>0</v>
      </c>
      <c r="G1693" s="3">
        <v>1</v>
      </c>
      <c r="H1693" s="1">
        <v>44166</v>
      </c>
      <c r="I1693" s="1">
        <v>44317</v>
      </c>
      <c r="J1693">
        <v>5</v>
      </c>
      <c r="K1693">
        <v>1</v>
      </c>
      <c r="L1693" s="1">
        <v>44287</v>
      </c>
      <c r="M1693" s="3">
        <f>IF(Sales[[#This Row],[Sales Amount]] = 0, 0,N1693 / F1693)</f>
        <v>0</v>
      </c>
      <c r="N1693" s="3">
        <v>0</v>
      </c>
      <c r="O1693" s="3" t="str" cm="1">
        <f t="array" ref="O1693" xml:space="preserve"> _xlfn.SWITCH(Sales[[#This Row],[Subscription Type]],"Basic", "10",,"Premium","10","Business","25","Enterprise","27")</f>
        <v>10</v>
      </c>
      <c r="P1693" s="3">
        <f xml:space="preserve"> IF(Sales[[#This Row],[Number of Users]]-Sales[[#This Row],[Licenses Bought]] &gt; 0,Sales[[#This Row],[Number of Users]]-Sales[[#This Row],[Licenses Bought]],0)</f>
        <v>1</v>
      </c>
      <c r="Q1693" s="3">
        <f>IF(Sales[[#This Row],[Sales Month]]=MAX(Sales[Sales Month]),Sales[[#This Row],[Upsell $ Per Non-Paying User]]*Sales[[#This Row],[Non-Paying Users]],0)</f>
        <v>0</v>
      </c>
      <c r="R1693" s="3" t="str" cm="1">
        <f t="array" ref="R1693" xml:space="preserve"> _xlfn.IFS(Sales[[#This Row],[Current Upsell $]]=0," ",Sales[[#This Row],[Current Upsell $]]&gt;=400,"high",Sales[[#This Row],[Current Upsell $]]&gt;=100,"medium",Sales[[#This Row],[Current Upsell $]]&lt;100,"low")</f>
        <v xml:space="preserve"> </v>
      </c>
      <c r="S1693" s="3" t="str">
        <f xml:space="preserve"> IF(Sales[[#This Row],[Current Upsell $]]&gt;0,_xlfn.CONCAT(Sales[[#This Row],[Subscription Type]],"  ",Sales[[#This Row],[Upsell Priority]],"  ",TEXT(Sales[[#This Row],[Current Upsell $]],"$#"))," ")</f>
        <v xml:space="preserve"> </v>
      </c>
      <c r="T1693" s="3"/>
      <c r="U1693" s="1"/>
    </row>
    <row r="1694" spans="1:21" x14ac:dyDescent="0.3">
      <c r="A1694">
        <v>100181</v>
      </c>
      <c r="B1694" t="s">
        <v>3</v>
      </c>
      <c r="F1694" s="3">
        <v>0</v>
      </c>
      <c r="G1694" s="3">
        <v>2</v>
      </c>
      <c r="H1694" s="1">
        <v>44166</v>
      </c>
      <c r="I1694" s="1">
        <v>44317</v>
      </c>
      <c r="J1694">
        <v>5</v>
      </c>
      <c r="K1694">
        <v>1</v>
      </c>
      <c r="L1694" s="1">
        <v>44317</v>
      </c>
      <c r="M1694" s="3">
        <f>IF(Sales[[#This Row],[Sales Amount]] = 0, 0,N1694 / F1694)</f>
        <v>0</v>
      </c>
      <c r="N1694" s="3">
        <v>0</v>
      </c>
      <c r="O1694" s="3" t="str" cm="1">
        <f t="array" ref="O1694" xml:space="preserve"> _xlfn.SWITCH(Sales[[#This Row],[Subscription Type]],"Basic", "10",,"Premium","10","Business","25","Enterprise","27")</f>
        <v>10</v>
      </c>
      <c r="P1694" s="3">
        <f xml:space="preserve"> IF(Sales[[#This Row],[Number of Users]]-Sales[[#This Row],[Licenses Bought]] &gt; 0,Sales[[#This Row],[Number of Users]]-Sales[[#This Row],[Licenses Bought]],0)</f>
        <v>2</v>
      </c>
      <c r="Q1694" s="3">
        <f>IF(Sales[[#This Row],[Sales Month]]=MAX(Sales[Sales Month]),Sales[[#This Row],[Upsell $ Per Non-Paying User]]*Sales[[#This Row],[Non-Paying Users]],0)</f>
        <v>0</v>
      </c>
      <c r="R1694" s="3" t="str" cm="1">
        <f t="array" ref="R1694" xml:space="preserve"> _xlfn.IFS(Sales[[#This Row],[Current Upsell $]]=0," ",Sales[[#This Row],[Current Upsell $]]&gt;=400,"high",Sales[[#This Row],[Current Upsell $]]&gt;=100,"medium",Sales[[#This Row],[Current Upsell $]]&lt;100,"low")</f>
        <v xml:space="preserve"> </v>
      </c>
      <c r="S1694" s="3" t="str">
        <f xml:space="preserve"> IF(Sales[[#This Row],[Current Upsell $]]&gt;0,_xlfn.CONCAT(Sales[[#This Row],[Subscription Type]],"  ",Sales[[#This Row],[Upsell Priority]],"  ",TEXT(Sales[[#This Row],[Current Upsell $]],"$#"))," ")</f>
        <v xml:space="preserve"> </v>
      </c>
      <c r="T1694" s="3"/>
      <c r="U1694" s="1"/>
    </row>
    <row r="1695" spans="1:21" x14ac:dyDescent="0.3">
      <c r="A1695">
        <v>100182</v>
      </c>
      <c r="B1695" t="s">
        <v>3</v>
      </c>
      <c r="F1695" s="3">
        <v>0</v>
      </c>
      <c r="G1695" s="3">
        <v>2</v>
      </c>
      <c r="H1695" s="1">
        <v>44166</v>
      </c>
      <c r="I1695" s="1">
        <v>44256</v>
      </c>
      <c r="J1695">
        <v>3</v>
      </c>
      <c r="K1695">
        <v>3</v>
      </c>
      <c r="L1695" s="1">
        <v>44166</v>
      </c>
      <c r="M1695" s="3">
        <f>IF(Sales[[#This Row],[Sales Amount]] = 0, 0,N1695 / F1695)</f>
        <v>0</v>
      </c>
      <c r="N1695" s="3">
        <v>0</v>
      </c>
      <c r="O1695" s="3" t="str" cm="1">
        <f t="array" ref="O1695" xml:space="preserve"> _xlfn.SWITCH(Sales[[#This Row],[Subscription Type]],"Basic", "10",,"Premium","10","Business","25","Enterprise","27")</f>
        <v>10</v>
      </c>
      <c r="P1695" s="3">
        <f xml:space="preserve"> IF(Sales[[#This Row],[Number of Users]]-Sales[[#This Row],[Licenses Bought]] &gt; 0,Sales[[#This Row],[Number of Users]]-Sales[[#This Row],[Licenses Bought]],0)</f>
        <v>2</v>
      </c>
      <c r="Q1695" s="3">
        <f>IF(Sales[[#This Row],[Sales Month]]=MAX(Sales[Sales Month]),Sales[[#This Row],[Upsell $ Per Non-Paying User]]*Sales[[#This Row],[Non-Paying Users]],0)</f>
        <v>0</v>
      </c>
      <c r="R1695" s="3" t="str" cm="1">
        <f t="array" ref="R1695" xml:space="preserve"> _xlfn.IFS(Sales[[#This Row],[Current Upsell $]]=0," ",Sales[[#This Row],[Current Upsell $]]&gt;=400,"high",Sales[[#This Row],[Current Upsell $]]&gt;=100,"medium",Sales[[#This Row],[Current Upsell $]]&lt;100,"low")</f>
        <v xml:space="preserve"> </v>
      </c>
      <c r="S1695" s="3" t="str">
        <f xml:space="preserve"> IF(Sales[[#This Row],[Current Upsell $]]&gt;0,_xlfn.CONCAT(Sales[[#This Row],[Subscription Type]],"  ",Sales[[#This Row],[Upsell Priority]],"  ",TEXT(Sales[[#This Row],[Current Upsell $]],"$#"))," ")</f>
        <v xml:space="preserve"> </v>
      </c>
      <c r="T1695" s="3"/>
      <c r="U1695" s="1"/>
    </row>
    <row r="1696" spans="1:21" x14ac:dyDescent="0.3">
      <c r="A1696">
        <v>100182</v>
      </c>
      <c r="B1696" t="s">
        <v>3</v>
      </c>
      <c r="F1696" s="3">
        <v>0</v>
      </c>
      <c r="G1696" s="3">
        <v>2</v>
      </c>
      <c r="H1696" s="1">
        <v>44166</v>
      </c>
      <c r="I1696" s="1">
        <v>44256</v>
      </c>
      <c r="J1696">
        <v>3</v>
      </c>
      <c r="K1696">
        <v>3</v>
      </c>
      <c r="L1696" s="1">
        <v>44197</v>
      </c>
      <c r="M1696" s="3">
        <f>IF(Sales[[#This Row],[Sales Amount]] = 0, 0,N1696 / F1696)</f>
        <v>0</v>
      </c>
      <c r="N1696" s="3">
        <v>0</v>
      </c>
      <c r="O1696" s="3" t="str" cm="1">
        <f t="array" ref="O1696" xml:space="preserve"> _xlfn.SWITCH(Sales[[#This Row],[Subscription Type]],"Basic", "10",,"Premium","10","Business","25","Enterprise","27")</f>
        <v>10</v>
      </c>
      <c r="P1696" s="3">
        <f xml:space="preserve"> IF(Sales[[#This Row],[Number of Users]]-Sales[[#This Row],[Licenses Bought]] &gt; 0,Sales[[#This Row],[Number of Users]]-Sales[[#This Row],[Licenses Bought]],0)</f>
        <v>2</v>
      </c>
      <c r="Q1696" s="3">
        <f>IF(Sales[[#This Row],[Sales Month]]=MAX(Sales[Sales Month]),Sales[[#This Row],[Upsell $ Per Non-Paying User]]*Sales[[#This Row],[Non-Paying Users]],0)</f>
        <v>0</v>
      </c>
      <c r="R1696" s="3" t="str" cm="1">
        <f t="array" ref="R1696" xml:space="preserve"> _xlfn.IFS(Sales[[#This Row],[Current Upsell $]]=0," ",Sales[[#This Row],[Current Upsell $]]&gt;=400,"high",Sales[[#This Row],[Current Upsell $]]&gt;=100,"medium",Sales[[#This Row],[Current Upsell $]]&lt;100,"low")</f>
        <v xml:space="preserve"> </v>
      </c>
      <c r="S1696" s="3" t="str">
        <f xml:space="preserve"> IF(Sales[[#This Row],[Current Upsell $]]&gt;0,_xlfn.CONCAT(Sales[[#This Row],[Subscription Type]],"  ",Sales[[#This Row],[Upsell Priority]],"  ",TEXT(Sales[[#This Row],[Current Upsell $]],"$#"))," ")</f>
        <v xml:space="preserve"> </v>
      </c>
      <c r="T1696" s="3"/>
      <c r="U1696" s="1"/>
    </row>
    <row r="1697" spans="1:21" x14ac:dyDescent="0.3">
      <c r="A1697">
        <v>100182</v>
      </c>
      <c r="B1697" t="s">
        <v>3</v>
      </c>
      <c r="F1697" s="3">
        <v>0</v>
      </c>
      <c r="G1697" s="3">
        <v>2</v>
      </c>
      <c r="H1697" s="1">
        <v>44166</v>
      </c>
      <c r="I1697" s="1">
        <v>44256</v>
      </c>
      <c r="J1697">
        <v>3</v>
      </c>
      <c r="K1697">
        <v>3</v>
      </c>
      <c r="L1697" s="1">
        <v>44228</v>
      </c>
      <c r="M1697" s="3">
        <f>IF(Sales[[#This Row],[Sales Amount]] = 0, 0,N1697 / F1697)</f>
        <v>0</v>
      </c>
      <c r="N1697" s="3">
        <v>0</v>
      </c>
      <c r="O1697" s="3" t="str" cm="1">
        <f t="array" ref="O1697" xml:space="preserve"> _xlfn.SWITCH(Sales[[#This Row],[Subscription Type]],"Basic", "10",,"Premium","10","Business","25","Enterprise","27")</f>
        <v>10</v>
      </c>
      <c r="P1697" s="3">
        <f xml:space="preserve"> IF(Sales[[#This Row],[Number of Users]]-Sales[[#This Row],[Licenses Bought]] &gt; 0,Sales[[#This Row],[Number of Users]]-Sales[[#This Row],[Licenses Bought]],0)</f>
        <v>2</v>
      </c>
      <c r="Q1697" s="3">
        <f>IF(Sales[[#This Row],[Sales Month]]=MAX(Sales[Sales Month]),Sales[[#This Row],[Upsell $ Per Non-Paying User]]*Sales[[#This Row],[Non-Paying Users]],0)</f>
        <v>0</v>
      </c>
      <c r="R1697" s="3" t="str" cm="1">
        <f t="array" ref="R1697" xml:space="preserve"> _xlfn.IFS(Sales[[#This Row],[Current Upsell $]]=0," ",Sales[[#This Row],[Current Upsell $]]&gt;=400,"high",Sales[[#This Row],[Current Upsell $]]&gt;=100,"medium",Sales[[#This Row],[Current Upsell $]]&lt;100,"low")</f>
        <v xml:space="preserve"> </v>
      </c>
      <c r="S1697" s="3" t="str">
        <f xml:space="preserve"> IF(Sales[[#This Row],[Current Upsell $]]&gt;0,_xlfn.CONCAT(Sales[[#This Row],[Subscription Type]],"  ",Sales[[#This Row],[Upsell Priority]],"  ",TEXT(Sales[[#This Row],[Current Upsell $]],"$#"))," ")</f>
        <v xml:space="preserve"> </v>
      </c>
      <c r="T1697" s="3"/>
      <c r="U1697" s="1"/>
    </row>
    <row r="1698" spans="1:21" x14ac:dyDescent="0.3">
      <c r="A1698">
        <v>100182</v>
      </c>
      <c r="B1698" t="s">
        <v>3</v>
      </c>
      <c r="F1698" s="3">
        <v>0</v>
      </c>
      <c r="G1698" s="3">
        <v>2</v>
      </c>
      <c r="H1698" s="1">
        <v>44166</v>
      </c>
      <c r="I1698" s="1">
        <v>44256</v>
      </c>
      <c r="J1698">
        <v>3</v>
      </c>
      <c r="K1698">
        <v>3</v>
      </c>
      <c r="L1698" s="1">
        <v>44256</v>
      </c>
      <c r="M1698" s="3">
        <f>IF(Sales[[#This Row],[Sales Amount]] = 0, 0,N1698 / F1698)</f>
        <v>0</v>
      </c>
      <c r="N1698" s="3">
        <v>0</v>
      </c>
      <c r="O1698" s="3" t="str" cm="1">
        <f t="array" ref="O1698" xml:space="preserve"> _xlfn.SWITCH(Sales[[#This Row],[Subscription Type]],"Basic", "10",,"Premium","10","Business","25","Enterprise","27")</f>
        <v>10</v>
      </c>
      <c r="P1698" s="3">
        <f xml:space="preserve"> IF(Sales[[#This Row],[Number of Users]]-Sales[[#This Row],[Licenses Bought]] &gt; 0,Sales[[#This Row],[Number of Users]]-Sales[[#This Row],[Licenses Bought]],0)</f>
        <v>2</v>
      </c>
      <c r="Q1698" s="3">
        <f>IF(Sales[[#This Row],[Sales Month]]=MAX(Sales[Sales Month]),Sales[[#This Row],[Upsell $ Per Non-Paying User]]*Sales[[#This Row],[Non-Paying Users]],0)</f>
        <v>0</v>
      </c>
      <c r="R1698" s="3" t="str" cm="1">
        <f t="array" ref="R1698" xml:space="preserve"> _xlfn.IFS(Sales[[#This Row],[Current Upsell $]]=0," ",Sales[[#This Row],[Current Upsell $]]&gt;=400,"high",Sales[[#This Row],[Current Upsell $]]&gt;=100,"medium",Sales[[#This Row],[Current Upsell $]]&lt;100,"low")</f>
        <v xml:space="preserve"> </v>
      </c>
      <c r="S1698" s="3" t="str">
        <f xml:space="preserve"> IF(Sales[[#This Row],[Current Upsell $]]&gt;0,_xlfn.CONCAT(Sales[[#This Row],[Subscription Type]],"  ",Sales[[#This Row],[Upsell Priority]],"  ",TEXT(Sales[[#This Row],[Current Upsell $]],"$#"))," ")</f>
        <v xml:space="preserve"> </v>
      </c>
      <c r="T1698" s="3"/>
      <c r="U1698" s="1"/>
    </row>
    <row r="1699" spans="1:21" x14ac:dyDescent="0.3">
      <c r="A1699">
        <v>100183</v>
      </c>
      <c r="B1699" t="s">
        <v>3</v>
      </c>
      <c r="D1699" s="1"/>
      <c r="E1699" s="1"/>
      <c r="F1699" s="3">
        <v>0</v>
      </c>
      <c r="G1699" s="3">
        <v>39</v>
      </c>
      <c r="H1699" s="1">
        <v>44197</v>
      </c>
      <c r="I1699" s="1">
        <v>44378</v>
      </c>
      <c r="J1699">
        <v>6</v>
      </c>
      <c r="K1699">
        <v>0</v>
      </c>
      <c r="L1699" s="1">
        <v>44197</v>
      </c>
      <c r="M1699" s="3">
        <f>IF(Sales[[#This Row],[Sales Amount]] = 0, 0,N1699 / F1699)</f>
        <v>0</v>
      </c>
      <c r="N1699" s="3">
        <v>0</v>
      </c>
      <c r="O1699" s="3" t="str" cm="1">
        <f t="array" ref="O1699" xml:space="preserve"> _xlfn.SWITCH(Sales[[#This Row],[Subscription Type]],"Basic", "10",,"Premium","10","Business","25","Enterprise","27")</f>
        <v>10</v>
      </c>
      <c r="P1699" s="3">
        <f xml:space="preserve"> IF(Sales[[#This Row],[Number of Users]]-Sales[[#This Row],[Licenses Bought]] &gt; 0,Sales[[#This Row],[Number of Users]]-Sales[[#This Row],[Licenses Bought]],0)</f>
        <v>39</v>
      </c>
      <c r="Q1699" s="3">
        <f>IF(Sales[[#This Row],[Sales Month]]=MAX(Sales[Sales Month]),Sales[[#This Row],[Upsell $ Per Non-Paying User]]*Sales[[#This Row],[Non-Paying Users]],0)</f>
        <v>0</v>
      </c>
      <c r="R1699" s="3" t="str" cm="1">
        <f t="array" ref="R1699" xml:space="preserve"> _xlfn.IFS(Sales[[#This Row],[Current Upsell $]]=0," ",Sales[[#This Row],[Current Upsell $]]&gt;=400,"high",Sales[[#This Row],[Current Upsell $]]&gt;=100,"medium",Sales[[#This Row],[Current Upsell $]]&lt;100,"low")</f>
        <v xml:space="preserve"> </v>
      </c>
      <c r="S1699" s="3" t="str">
        <f xml:space="preserve"> IF(Sales[[#This Row],[Current Upsell $]]&gt;0,_xlfn.CONCAT(Sales[[#This Row],[Subscription Type]],"  ",Sales[[#This Row],[Upsell Priority]],"  ",TEXT(Sales[[#This Row],[Current Upsell $]],"$#"))," ")</f>
        <v xml:space="preserve"> </v>
      </c>
      <c r="T1699" s="3"/>
      <c r="U1699" s="1"/>
    </row>
    <row r="1700" spans="1:21" x14ac:dyDescent="0.3">
      <c r="A1700">
        <v>100183</v>
      </c>
      <c r="B1700" t="s">
        <v>0</v>
      </c>
      <c r="D1700" s="1"/>
      <c r="E1700" s="1"/>
      <c r="F1700" s="3">
        <v>9</v>
      </c>
      <c r="G1700" s="3">
        <v>39</v>
      </c>
      <c r="H1700" s="1">
        <v>44197</v>
      </c>
      <c r="I1700" s="1">
        <v>44378</v>
      </c>
      <c r="J1700">
        <v>6</v>
      </c>
      <c r="K1700">
        <v>0</v>
      </c>
      <c r="L1700" s="1">
        <v>44228</v>
      </c>
      <c r="M1700" s="3">
        <f>IF(Sales[[#This Row],[Sales Amount]] = 0, 0,N1700 / F1700)</f>
        <v>10</v>
      </c>
      <c r="N1700" s="3">
        <v>90</v>
      </c>
      <c r="O1700" s="3" t="str" cm="1">
        <f t="array" ref="O1700" xml:space="preserve"> _xlfn.SWITCH(Sales[[#This Row],[Subscription Type]],"Basic", "10",,"Premium","10","Business","25","Enterprise","27")</f>
        <v>27</v>
      </c>
      <c r="P1700" s="3">
        <f xml:space="preserve"> IF(Sales[[#This Row],[Number of Users]]-Sales[[#This Row],[Licenses Bought]] &gt; 0,Sales[[#This Row],[Number of Users]]-Sales[[#This Row],[Licenses Bought]],0)</f>
        <v>30</v>
      </c>
      <c r="Q1700" s="3">
        <f>IF(Sales[[#This Row],[Sales Month]]=MAX(Sales[Sales Month]),Sales[[#This Row],[Upsell $ Per Non-Paying User]]*Sales[[#This Row],[Non-Paying Users]],0)</f>
        <v>0</v>
      </c>
      <c r="R1700" s="3" t="str" cm="1">
        <f t="array" ref="R1700" xml:space="preserve"> _xlfn.IFS(Sales[[#This Row],[Current Upsell $]]=0," ",Sales[[#This Row],[Current Upsell $]]&gt;=400,"high",Sales[[#This Row],[Current Upsell $]]&gt;=100,"medium",Sales[[#This Row],[Current Upsell $]]&lt;100,"low")</f>
        <v xml:space="preserve"> </v>
      </c>
      <c r="S1700" s="3" t="str">
        <f xml:space="preserve"> IF(Sales[[#This Row],[Current Upsell $]]&gt;0,_xlfn.CONCAT(Sales[[#This Row],[Subscription Type]],"  ",Sales[[#This Row],[Upsell Priority]],"  ",TEXT(Sales[[#This Row],[Current Upsell $]],"$#"))," ")</f>
        <v xml:space="preserve"> </v>
      </c>
      <c r="T1700" s="3"/>
      <c r="U1700" s="1"/>
    </row>
    <row r="1701" spans="1:21" x14ac:dyDescent="0.3">
      <c r="A1701">
        <v>100183</v>
      </c>
      <c r="B1701" t="s">
        <v>0</v>
      </c>
      <c r="D1701" s="1"/>
      <c r="E1701" s="1"/>
      <c r="F1701" s="3">
        <v>19</v>
      </c>
      <c r="G1701" s="3">
        <v>39</v>
      </c>
      <c r="H1701" s="1">
        <v>44197</v>
      </c>
      <c r="I1701" s="1">
        <v>44378</v>
      </c>
      <c r="J1701">
        <v>6</v>
      </c>
      <c r="K1701">
        <v>0</v>
      </c>
      <c r="L1701" s="1">
        <v>44256</v>
      </c>
      <c r="M1701" s="3">
        <f>IF(Sales[[#This Row],[Sales Amount]] = 0, 0,N1701 / F1701)</f>
        <v>10</v>
      </c>
      <c r="N1701" s="3">
        <v>190</v>
      </c>
      <c r="O1701" s="3" t="str" cm="1">
        <f t="array" ref="O1701" xml:space="preserve"> _xlfn.SWITCH(Sales[[#This Row],[Subscription Type]],"Basic", "10",,"Premium","10","Business","25","Enterprise","27")</f>
        <v>27</v>
      </c>
      <c r="P1701" s="3">
        <f xml:space="preserve"> IF(Sales[[#This Row],[Number of Users]]-Sales[[#This Row],[Licenses Bought]] &gt; 0,Sales[[#This Row],[Number of Users]]-Sales[[#This Row],[Licenses Bought]],0)</f>
        <v>20</v>
      </c>
      <c r="Q1701" s="3">
        <f>IF(Sales[[#This Row],[Sales Month]]=MAX(Sales[Sales Month]),Sales[[#This Row],[Upsell $ Per Non-Paying User]]*Sales[[#This Row],[Non-Paying Users]],0)</f>
        <v>0</v>
      </c>
      <c r="R1701" s="3" t="str" cm="1">
        <f t="array" ref="R1701" xml:space="preserve"> _xlfn.IFS(Sales[[#This Row],[Current Upsell $]]=0," ",Sales[[#This Row],[Current Upsell $]]&gt;=400,"high",Sales[[#This Row],[Current Upsell $]]&gt;=100,"medium",Sales[[#This Row],[Current Upsell $]]&lt;100,"low")</f>
        <v xml:space="preserve"> </v>
      </c>
      <c r="S1701" s="3" t="str">
        <f xml:space="preserve"> IF(Sales[[#This Row],[Current Upsell $]]&gt;0,_xlfn.CONCAT(Sales[[#This Row],[Subscription Type]],"  ",Sales[[#This Row],[Upsell Priority]],"  ",TEXT(Sales[[#This Row],[Current Upsell $]],"$#"))," ")</f>
        <v xml:space="preserve"> </v>
      </c>
      <c r="T1701" s="3"/>
      <c r="U1701" s="1"/>
    </row>
    <row r="1702" spans="1:21" x14ac:dyDescent="0.3">
      <c r="A1702">
        <v>100183</v>
      </c>
      <c r="B1702" t="s">
        <v>0</v>
      </c>
      <c r="D1702" s="1"/>
      <c r="E1702" s="1"/>
      <c r="F1702" s="3">
        <v>34</v>
      </c>
      <c r="G1702" s="3">
        <v>49</v>
      </c>
      <c r="H1702" s="1">
        <v>44197</v>
      </c>
      <c r="I1702" s="1">
        <v>44378</v>
      </c>
      <c r="J1702">
        <v>6</v>
      </c>
      <c r="K1702">
        <v>0</v>
      </c>
      <c r="L1702" s="1">
        <v>44287</v>
      </c>
      <c r="M1702" s="3">
        <f>IF(Sales[[#This Row],[Sales Amount]] = 0, 0,N1702 / F1702)</f>
        <v>10</v>
      </c>
      <c r="N1702" s="3">
        <v>340</v>
      </c>
      <c r="O1702" s="3" t="str" cm="1">
        <f t="array" ref="O1702" xml:space="preserve"> _xlfn.SWITCH(Sales[[#This Row],[Subscription Type]],"Basic", "10",,"Premium","10","Business","25","Enterprise","27")</f>
        <v>27</v>
      </c>
      <c r="P1702" s="3">
        <f xml:space="preserve"> IF(Sales[[#This Row],[Number of Users]]-Sales[[#This Row],[Licenses Bought]] &gt; 0,Sales[[#This Row],[Number of Users]]-Sales[[#This Row],[Licenses Bought]],0)</f>
        <v>15</v>
      </c>
      <c r="Q1702" s="3">
        <f>IF(Sales[[#This Row],[Sales Month]]=MAX(Sales[Sales Month]),Sales[[#This Row],[Upsell $ Per Non-Paying User]]*Sales[[#This Row],[Non-Paying Users]],0)</f>
        <v>0</v>
      </c>
      <c r="R1702" s="3" t="str" cm="1">
        <f t="array" ref="R1702" xml:space="preserve"> _xlfn.IFS(Sales[[#This Row],[Current Upsell $]]=0," ",Sales[[#This Row],[Current Upsell $]]&gt;=400,"high",Sales[[#This Row],[Current Upsell $]]&gt;=100,"medium",Sales[[#This Row],[Current Upsell $]]&lt;100,"low")</f>
        <v xml:space="preserve"> </v>
      </c>
      <c r="S1702" s="3" t="str">
        <f xml:space="preserve"> IF(Sales[[#This Row],[Current Upsell $]]&gt;0,_xlfn.CONCAT(Sales[[#This Row],[Subscription Type]],"  ",Sales[[#This Row],[Upsell Priority]],"  ",TEXT(Sales[[#This Row],[Current Upsell $]],"$#"))," ")</f>
        <v xml:space="preserve"> </v>
      </c>
      <c r="T1702" s="3"/>
      <c r="U1702" s="1"/>
    </row>
    <row r="1703" spans="1:21" x14ac:dyDescent="0.3">
      <c r="A1703">
        <v>100183</v>
      </c>
      <c r="B1703" t="s">
        <v>0</v>
      </c>
      <c r="D1703" s="1"/>
      <c r="E1703" s="1"/>
      <c r="F1703" s="3">
        <v>34</v>
      </c>
      <c r="G1703" s="3">
        <v>43</v>
      </c>
      <c r="H1703" s="1">
        <v>44197</v>
      </c>
      <c r="I1703" s="1">
        <v>44378</v>
      </c>
      <c r="J1703">
        <v>6</v>
      </c>
      <c r="K1703">
        <v>0</v>
      </c>
      <c r="L1703" s="1">
        <v>44317</v>
      </c>
      <c r="M1703" s="3">
        <f>IF(Sales[[#This Row],[Sales Amount]] = 0, 0,N1703 / F1703)</f>
        <v>10</v>
      </c>
      <c r="N1703" s="3">
        <v>340</v>
      </c>
      <c r="O1703" s="3" t="str" cm="1">
        <f t="array" ref="O1703" xml:space="preserve"> _xlfn.SWITCH(Sales[[#This Row],[Subscription Type]],"Basic", "10",,"Premium","10","Business","25","Enterprise","27")</f>
        <v>27</v>
      </c>
      <c r="P1703" s="3">
        <f xml:space="preserve"> IF(Sales[[#This Row],[Number of Users]]-Sales[[#This Row],[Licenses Bought]] &gt; 0,Sales[[#This Row],[Number of Users]]-Sales[[#This Row],[Licenses Bought]],0)</f>
        <v>9</v>
      </c>
      <c r="Q1703" s="3">
        <f>IF(Sales[[#This Row],[Sales Month]]=MAX(Sales[Sales Month]),Sales[[#This Row],[Upsell $ Per Non-Paying User]]*Sales[[#This Row],[Non-Paying Users]],0)</f>
        <v>0</v>
      </c>
      <c r="R1703" s="3" t="str" cm="1">
        <f t="array" ref="R1703" xml:space="preserve"> _xlfn.IFS(Sales[[#This Row],[Current Upsell $]]=0," ",Sales[[#This Row],[Current Upsell $]]&gt;=400,"high",Sales[[#This Row],[Current Upsell $]]&gt;=100,"medium",Sales[[#This Row],[Current Upsell $]]&lt;100,"low")</f>
        <v xml:space="preserve"> </v>
      </c>
      <c r="S1703" s="3" t="str">
        <f xml:space="preserve"> IF(Sales[[#This Row],[Current Upsell $]]&gt;0,_xlfn.CONCAT(Sales[[#This Row],[Subscription Type]],"  ",Sales[[#This Row],[Upsell Priority]],"  ",TEXT(Sales[[#This Row],[Current Upsell $]],"$#"))," ")</f>
        <v xml:space="preserve"> </v>
      </c>
      <c r="T1703" s="3"/>
      <c r="U1703" s="1"/>
    </row>
    <row r="1704" spans="1:21" x14ac:dyDescent="0.3">
      <c r="A1704">
        <v>100183</v>
      </c>
      <c r="B1704" t="s">
        <v>0</v>
      </c>
      <c r="D1704" s="1"/>
      <c r="E1704" s="1"/>
      <c r="F1704" s="3">
        <v>34</v>
      </c>
      <c r="G1704" s="3">
        <v>35</v>
      </c>
      <c r="H1704" s="1">
        <v>44197</v>
      </c>
      <c r="I1704" s="1">
        <v>44378</v>
      </c>
      <c r="J1704">
        <v>6</v>
      </c>
      <c r="K1704">
        <v>0</v>
      </c>
      <c r="L1704" s="1">
        <v>44348</v>
      </c>
      <c r="M1704" s="3">
        <f>IF(Sales[[#This Row],[Sales Amount]] = 0, 0,N1704 / F1704)</f>
        <v>10</v>
      </c>
      <c r="N1704" s="3">
        <v>340</v>
      </c>
      <c r="O1704" s="3" t="str" cm="1">
        <f t="array" ref="O1704" xml:space="preserve"> _xlfn.SWITCH(Sales[[#This Row],[Subscription Type]],"Basic", "10",,"Premium","10","Business","25","Enterprise","27")</f>
        <v>27</v>
      </c>
      <c r="P1704" s="3">
        <f xml:space="preserve"> IF(Sales[[#This Row],[Number of Users]]-Sales[[#This Row],[Licenses Bought]] &gt; 0,Sales[[#This Row],[Number of Users]]-Sales[[#This Row],[Licenses Bought]],0)</f>
        <v>1</v>
      </c>
      <c r="Q1704" s="3">
        <f>IF(Sales[[#This Row],[Sales Month]]=MAX(Sales[Sales Month]),Sales[[#This Row],[Upsell $ Per Non-Paying User]]*Sales[[#This Row],[Non-Paying Users]],0)</f>
        <v>27</v>
      </c>
      <c r="R1704" s="3" t="str" cm="1">
        <f t="array" ref="R1704" xml:space="preserve"> _xlfn.IFS(Sales[[#This Row],[Current Upsell $]]=0," ",Sales[[#This Row],[Current Upsell $]]&gt;=400,"high",Sales[[#This Row],[Current Upsell $]]&gt;=100,"medium",Sales[[#This Row],[Current Upsell $]]&lt;100,"low")</f>
        <v>low</v>
      </c>
      <c r="S1704" s="3" t="str">
        <f xml:space="preserve"> IF(Sales[[#This Row],[Current Upsell $]]&gt;0,_xlfn.CONCAT(Sales[[#This Row],[Subscription Type]],"  ",Sales[[#This Row],[Upsell Priority]],"  ",TEXT(Sales[[#This Row],[Current Upsell $]],"$#"))," ")</f>
        <v>Premium  low  $27</v>
      </c>
      <c r="T1704" s="3"/>
      <c r="U1704" s="1"/>
    </row>
    <row r="1705" spans="1:21" x14ac:dyDescent="0.3">
      <c r="A1705">
        <v>100184</v>
      </c>
      <c r="B1705" t="s">
        <v>3</v>
      </c>
      <c r="D1705" s="1"/>
      <c r="E1705" s="1"/>
      <c r="F1705" s="3">
        <v>0</v>
      </c>
      <c r="G1705" s="3">
        <v>32</v>
      </c>
      <c r="H1705" s="1">
        <v>44197</v>
      </c>
      <c r="I1705" s="1">
        <v>44378</v>
      </c>
      <c r="J1705">
        <v>6</v>
      </c>
      <c r="K1705">
        <v>0</v>
      </c>
      <c r="L1705" s="1">
        <v>44197</v>
      </c>
      <c r="M1705" s="3">
        <f>IF(Sales[[#This Row],[Sales Amount]] = 0, 0,N1705 / F1705)</f>
        <v>0</v>
      </c>
      <c r="N1705" s="3">
        <v>0</v>
      </c>
      <c r="O1705" s="3" t="str" cm="1">
        <f t="array" ref="O1705" xml:space="preserve"> _xlfn.SWITCH(Sales[[#This Row],[Subscription Type]],"Basic", "10",,"Premium","10","Business","25","Enterprise","27")</f>
        <v>10</v>
      </c>
      <c r="P1705" s="3">
        <f xml:space="preserve"> IF(Sales[[#This Row],[Number of Users]]-Sales[[#This Row],[Licenses Bought]] &gt; 0,Sales[[#This Row],[Number of Users]]-Sales[[#This Row],[Licenses Bought]],0)</f>
        <v>32</v>
      </c>
      <c r="Q1705" s="3">
        <f>IF(Sales[[#This Row],[Sales Month]]=MAX(Sales[Sales Month]),Sales[[#This Row],[Upsell $ Per Non-Paying User]]*Sales[[#This Row],[Non-Paying Users]],0)</f>
        <v>0</v>
      </c>
      <c r="R1705" s="3" t="str" cm="1">
        <f t="array" ref="R1705" xml:space="preserve"> _xlfn.IFS(Sales[[#This Row],[Current Upsell $]]=0," ",Sales[[#This Row],[Current Upsell $]]&gt;=400,"high",Sales[[#This Row],[Current Upsell $]]&gt;=100,"medium",Sales[[#This Row],[Current Upsell $]]&lt;100,"low")</f>
        <v xml:space="preserve"> </v>
      </c>
      <c r="S1705" s="3" t="str">
        <f xml:space="preserve"> IF(Sales[[#This Row],[Current Upsell $]]&gt;0,_xlfn.CONCAT(Sales[[#This Row],[Subscription Type]],"  ",Sales[[#This Row],[Upsell Priority]],"  ",TEXT(Sales[[#This Row],[Current Upsell $]],"$#"))," ")</f>
        <v xml:space="preserve"> </v>
      </c>
      <c r="T1705" s="3"/>
      <c r="U1705" s="1"/>
    </row>
    <row r="1706" spans="1:21" x14ac:dyDescent="0.3">
      <c r="A1706">
        <v>100184</v>
      </c>
      <c r="B1706" t="s">
        <v>0</v>
      </c>
      <c r="D1706" s="1"/>
      <c r="E1706" s="1"/>
      <c r="F1706" s="3">
        <v>10</v>
      </c>
      <c r="G1706" s="3">
        <v>29</v>
      </c>
      <c r="H1706" s="1">
        <v>44197</v>
      </c>
      <c r="I1706" s="1">
        <v>44378</v>
      </c>
      <c r="J1706">
        <v>6</v>
      </c>
      <c r="K1706">
        <v>0</v>
      </c>
      <c r="L1706" s="1">
        <v>44228</v>
      </c>
      <c r="M1706" s="3">
        <f>IF(Sales[[#This Row],[Sales Amount]] = 0, 0,N1706 / F1706)</f>
        <v>10</v>
      </c>
      <c r="N1706" s="3">
        <v>100</v>
      </c>
      <c r="O1706" s="3" t="str" cm="1">
        <f t="array" ref="O1706" xml:space="preserve"> _xlfn.SWITCH(Sales[[#This Row],[Subscription Type]],"Basic", "10",,"Premium","10","Business","25","Enterprise","27")</f>
        <v>27</v>
      </c>
      <c r="P1706" s="3">
        <f xml:space="preserve"> IF(Sales[[#This Row],[Number of Users]]-Sales[[#This Row],[Licenses Bought]] &gt; 0,Sales[[#This Row],[Number of Users]]-Sales[[#This Row],[Licenses Bought]],0)</f>
        <v>19</v>
      </c>
      <c r="Q1706" s="3">
        <f>IF(Sales[[#This Row],[Sales Month]]=MAX(Sales[Sales Month]),Sales[[#This Row],[Upsell $ Per Non-Paying User]]*Sales[[#This Row],[Non-Paying Users]],0)</f>
        <v>0</v>
      </c>
      <c r="R1706" s="3" t="str" cm="1">
        <f t="array" ref="R1706" xml:space="preserve"> _xlfn.IFS(Sales[[#This Row],[Current Upsell $]]=0," ",Sales[[#This Row],[Current Upsell $]]&gt;=400,"high",Sales[[#This Row],[Current Upsell $]]&gt;=100,"medium",Sales[[#This Row],[Current Upsell $]]&lt;100,"low")</f>
        <v xml:space="preserve"> </v>
      </c>
      <c r="S1706" s="3" t="str">
        <f xml:space="preserve"> IF(Sales[[#This Row],[Current Upsell $]]&gt;0,_xlfn.CONCAT(Sales[[#This Row],[Subscription Type]],"  ",Sales[[#This Row],[Upsell Priority]],"  ",TEXT(Sales[[#This Row],[Current Upsell $]],"$#"))," ")</f>
        <v xml:space="preserve"> </v>
      </c>
      <c r="T1706" s="3"/>
      <c r="U1706" s="1"/>
    </row>
    <row r="1707" spans="1:21" x14ac:dyDescent="0.3">
      <c r="A1707">
        <v>100184</v>
      </c>
      <c r="B1707" t="s">
        <v>0</v>
      </c>
      <c r="D1707" s="1"/>
      <c r="E1707" s="1"/>
      <c r="F1707" s="3">
        <v>16</v>
      </c>
      <c r="G1707" s="3">
        <v>30</v>
      </c>
      <c r="H1707" s="1">
        <v>44197</v>
      </c>
      <c r="I1707" s="1">
        <v>44378</v>
      </c>
      <c r="J1707">
        <v>6</v>
      </c>
      <c r="K1707">
        <v>0</v>
      </c>
      <c r="L1707" s="1">
        <v>44256</v>
      </c>
      <c r="M1707" s="3">
        <f>IF(Sales[[#This Row],[Sales Amount]] = 0, 0,N1707 / F1707)</f>
        <v>10</v>
      </c>
      <c r="N1707" s="3">
        <v>160</v>
      </c>
      <c r="O1707" s="3" t="str" cm="1">
        <f t="array" ref="O1707" xml:space="preserve"> _xlfn.SWITCH(Sales[[#This Row],[Subscription Type]],"Basic", "10",,"Premium","10","Business","25","Enterprise","27")</f>
        <v>27</v>
      </c>
      <c r="P1707" s="3">
        <f xml:space="preserve"> IF(Sales[[#This Row],[Number of Users]]-Sales[[#This Row],[Licenses Bought]] &gt; 0,Sales[[#This Row],[Number of Users]]-Sales[[#This Row],[Licenses Bought]],0)</f>
        <v>14</v>
      </c>
      <c r="Q1707" s="3">
        <f>IF(Sales[[#This Row],[Sales Month]]=MAX(Sales[Sales Month]),Sales[[#This Row],[Upsell $ Per Non-Paying User]]*Sales[[#This Row],[Non-Paying Users]],0)</f>
        <v>0</v>
      </c>
      <c r="R1707" s="3" t="str" cm="1">
        <f t="array" ref="R1707" xml:space="preserve"> _xlfn.IFS(Sales[[#This Row],[Current Upsell $]]=0," ",Sales[[#This Row],[Current Upsell $]]&gt;=400,"high",Sales[[#This Row],[Current Upsell $]]&gt;=100,"medium",Sales[[#This Row],[Current Upsell $]]&lt;100,"low")</f>
        <v xml:space="preserve"> </v>
      </c>
      <c r="S1707" s="3" t="str">
        <f xml:space="preserve"> IF(Sales[[#This Row],[Current Upsell $]]&gt;0,_xlfn.CONCAT(Sales[[#This Row],[Subscription Type]],"  ",Sales[[#This Row],[Upsell Priority]],"  ",TEXT(Sales[[#This Row],[Current Upsell $]],"$#"))," ")</f>
        <v xml:space="preserve"> </v>
      </c>
      <c r="T1707" s="3"/>
      <c r="U1707" s="1"/>
    </row>
    <row r="1708" spans="1:21" x14ac:dyDescent="0.3">
      <c r="A1708">
        <v>100184</v>
      </c>
      <c r="B1708" t="s">
        <v>0</v>
      </c>
      <c r="D1708" s="1"/>
      <c r="E1708" s="1"/>
      <c r="F1708" s="3">
        <v>27</v>
      </c>
      <c r="G1708" s="3">
        <v>33</v>
      </c>
      <c r="H1708" s="1">
        <v>44197</v>
      </c>
      <c r="I1708" s="1">
        <v>44378</v>
      </c>
      <c r="J1708">
        <v>6</v>
      </c>
      <c r="K1708">
        <v>0</v>
      </c>
      <c r="L1708" s="1">
        <v>44287</v>
      </c>
      <c r="M1708" s="3">
        <f>IF(Sales[[#This Row],[Sales Amount]] = 0, 0,N1708 / F1708)</f>
        <v>10</v>
      </c>
      <c r="N1708" s="3">
        <v>270</v>
      </c>
      <c r="O1708" s="3" t="str" cm="1">
        <f t="array" ref="O1708" xml:space="preserve"> _xlfn.SWITCH(Sales[[#This Row],[Subscription Type]],"Basic", "10",,"Premium","10","Business","25","Enterprise","27")</f>
        <v>27</v>
      </c>
      <c r="P1708" s="3">
        <f xml:space="preserve"> IF(Sales[[#This Row],[Number of Users]]-Sales[[#This Row],[Licenses Bought]] &gt; 0,Sales[[#This Row],[Number of Users]]-Sales[[#This Row],[Licenses Bought]],0)</f>
        <v>6</v>
      </c>
      <c r="Q1708" s="3">
        <f>IF(Sales[[#This Row],[Sales Month]]=MAX(Sales[Sales Month]),Sales[[#This Row],[Upsell $ Per Non-Paying User]]*Sales[[#This Row],[Non-Paying Users]],0)</f>
        <v>0</v>
      </c>
      <c r="R1708" s="3" t="str" cm="1">
        <f t="array" ref="R1708" xml:space="preserve"> _xlfn.IFS(Sales[[#This Row],[Current Upsell $]]=0," ",Sales[[#This Row],[Current Upsell $]]&gt;=400,"high",Sales[[#This Row],[Current Upsell $]]&gt;=100,"medium",Sales[[#This Row],[Current Upsell $]]&lt;100,"low")</f>
        <v xml:space="preserve"> </v>
      </c>
      <c r="S1708" s="3" t="str">
        <f xml:space="preserve"> IF(Sales[[#This Row],[Current Upsell $]]&gt;0,_xlfn.CONCAT(Sales[[#This Row],[Subscription Type]],"  ",Sales[[#This Row],[Upsell Priority]],"  ",TEXT(Sales[[#This Row],[Current Upsell $]],"$#"))," ")</f>
        <v xml:space="preserve"> </v>
      </c>
      <c r="T1708" s="3"/>
      <c r="U1708" s="1"/>
    </row>
    <row r="1709" spans="1:21" x14ac:dyDescent="0.3">
      <c r="A1709">
        <v>100184</v>
      </c>
      <c r="B1709" t="s">
        <v>0</v>
      </c>
      <c r="D1709" s="1"/>
      <c r="E1709" s="1"/>
      <c r="F1709" s="3">
        <v>27</v>
      </c>
      <c r="G1709" s="3">
        <v>27</v>
      </c>
      <c r="H1709" s="1">
        <v>44197</v>
      </c>
      <c r="I1709" s="1">
        <v>44378</v>
      </c>
      <c r="J1709">
        <v>6</v>
      </c>
      <c r="K1709">
        <v>0</v>
      </c>
      <c r="L1709" s="1">
        <v>44317</v>
      </c>
      <c r="M1709" s="3">
        <f>IF(Sales[[#This Row],[Sales Amount]] = 0, 0,N1709 / F1709)</f>
        <v>10</v>
      </c>
      <c r="N1709" s="3">
        <v>270</v>
      </c>
      <c r="O1709" s="3" t="str" cm="1">
        <f t="array" ref="O1709" xml:space="preserve"> _xlfn.SWITCH(Sales[[#This Row],[Subscription Type]],"Basic", "10",,"Premium","10","Business","25","Enterprise","27")</f>
        <v>27</v>
      </c>
      <c r="P1709" s="3">
        <f xml:space="preserve"> IF(Sales[[#This Row],[Number of Users]]-Sales[[#This Row],[Licenses Bought]] &gt; 0,Sales[[#This Row],[Number of Users]]-Sales[[#This Row],[Licenses Bought]],0)</f>
        <v>0</v>
      </c>
      <c r="Q1709" s="3">
        <f>IF(Sales[[#This Row],[Sales Month]]=MAX(Sales[Sales Month]),Sales[[#This Row],[Upsell $ Per Non-Paying User]]*Sales[[#This Row],[Non-Paying Users]],0)</f>
        <v>0</v>
      </c>
      <c r="R1709" s="3" t="str" cm="1">
        <f t="array" ref="R1709" xml:space="preserve"> _xlfn.IFS(Sales[[#This Row],[Current Upsell $]]=0," ",Sales[[#This Row],[Current Upsell $]]&gt;=400,"high",Sales[[#This Row],[Current Upsell $]]&gt;=100,"medium",Sales[[#This Row],[Current Upsell $]]&lt;100,"low")</f>
        <v xml:space="preserve"> </v>
      </c>
      <c r="S1709" s="3" t="str">
        <f xml:space="preserve"> IF(Sales[[#This Row],[Current Upsell $]]&gt;0,_xlfn.CONCAT(Sales[[#This Row],[Subscription Type]],"  ",Sales[[#This Row],[Upsell Priority]],"  ",TEXT(Sales[[#This Row],[Current Upsell $]],"$#"))," ")</f>
        <v xml:space="preserve"> </v>
      </c>
      <c r="T1709" s="3"/>
      <c r="U1709" s="1"/>
    </row>
    <row r="1710" spans="1:21" x14ac:dyDescent="0.3">
      <c r="A1710">
        <v>100184</v>
      </c>
      <c r="B1710" t="s">
        <v>0</v>
      </c>
      <c r="D1710" s="1"/>
      <c r="E1710" s="1"/>
      <c r="F1710" s="3">
        <v>27</v>
      </c>
      <c r="G1710" s="3">
        <v>40</v>
      </c>
      <c r="H1710" s="1">
        <v>44197</v>
      </c>
      <c r="I1710" s="1">
        <v>44378</v>
      </c>
      <c r="J1710">
        <v>6</v>
      </c>
      <c r="K1710">
        <v>0</v>
      </c>
      <c r="L1710" s="1">
        <v>44348</v>
      </c>
      <c r="M1710" s="3">
        <f>IF(Sales[[#This Row],[Sales Amount]] = 0, 0,N1710 / F1710)</f>
        <v>10</v>
      </c>
      <c r="N1710" s="3">
        <v>270</v>
      </c>
      <c r="O1710" s="3" t="str" cm="1">
        <f t="array" ref="O1710" xml:space="preserve"> _xlfn.SWITCH(Sales[[#This Row],[Subscription Type]],"Basic", "10",,"Premium","10","Business","25","Enterprise","27")</f>
        <v>27</v>
      </c>
      <c r="P1710" s="3">
        <f xml:space="preserve"> IF(Sales[[#This Row],[Number of Users]]-Sales[[#This Row],[Licenses Bought]] &gt; 0,Sales[[#This Row],[Number of Users]]-Sales[[#This Row],[Licenses Bought]],0)</f>
        <v>13</v>
      </c>
      <c r="Q1710" s="3">
        <f>IF(Sales[[#This Row],[Sales Month]]=MAX(Sales[Sales Month]),Sales[[#This Row],[Upsell $ Per Non-Paying User]]*Sales[[#This Row],[Non-Paying Users]],0)</f>
        <v>351</v>
      </c>
      <c r="R1710" s="3" t="str" cm="1">
        <f t="array" ref="R1710" xml:space="preserve"> _xlfn.IFS(Sales[[#This Row],[Current Upsell $]]=0," ",Sales[[#This Row],[Current Upsell $]]&gt;=400,"high",Sales[[#This Row],[Current Upsell $]]&gt;=100,"medium",Sales[[#This Row],[Current Upsell $]]&lt;100,"low")</f>
        <v>medium</v>
      </c>
      <c r="S1710" s="3" t="str">
        <f xml:space="preserve"> IF(Sales[[#This Row],[Current Upsell $]]&gt;0,_xlfn.CONCAT(Sales[[#This Row],[Subscription Type]],"  ",Sales[[#This Row],[Upsell Priority]],"  ",TEXT(Sales[[#This Row],[Current Upsell $]],"$#"))," ")</f>
        <v>Premium  medium  $351</v>
      </c>
      <c r="T1710" s="3"/>
      <c r="U1710" s="1"/>
    </row>
    <row r="1711" spans="1:21" x14ac:dyDescent="0.3">
      <c r="A1711">
        <v>100185</v>
      </c>
      <c r="B1711" t="s">
        <v>3</v>
      </c>
      <c r="F1711" s="3">
        <v>0</v>
      </c>
      <c r="G1711" s="3">
        <v>14</v>
      </c>
      <c r="H1711" s="1">
        <v>44197</v>
      </c>
      <c r="I1711" s="1">
        <v>44348</v>
      </c>
      <c r="J1711">
        <v>5</v>
      </c>
      <c r="K1711">
        <v>0</v>
      </c>
      <c r="L1711" s="1">
        <v>44197</v>
      </c>
      <c r="M1711" s="3">
        <f>IF(Sales[[#This Row],[Sales Amount]] = 0, 0,N1711 / F1711)</f>
        <v>0</v>
      </c>
      <c r="N1711" s="3">
        <v>0</v>
      </c>
      <c r="O1711" s="3" t="str" cm="1">
        <f t="array" ref="O1711" xml:space="preserve"> _xlfn.SWITCH(Sales[[#This Row],[Subscription Type]],"Basic", "10",,"Premium","10","Business","25","Enterprise","27")</f>
        <v>10</v>
      </c>
      <c r="P1711" s="3">
        <f xml:space="preserve"> IF(Sales[[#This Row],[Number of Users]]-Sales[[#This Row],[Licenses Bought]] &gt; 0,Sales[[#This Row],[Number of Users]]-Sales[[#This Row],[Licenses Bought]],0)</f>
        <v>14</v>
      </c>
      <c r="Q1711" s="3">
        <f>IF(Sales[[#This Row],[Sales Month]]=MAX(Sales[Sales Month]),Sales[[#This Row],[Upsell $ Per Non-Paying User]]*Sales[[#This Row],[Non-Paying Users]],0)</f>
        <v>0</v>
      </c>
      <c r="R1711" s="3" t="str" cm="1">
        <f t="array" ref="R1711" xml:space="preserve"> _xlfn.IFS(Sales[[#This Row],[Current Upsell $]]=0," ",Sales[[#This Row],[Current Upsell $]]&gt;=400,"high",Sales[[#This Row],[Current Upsell $]]&gt;=100,"medium",Sales[[#This Row],[Current Upsell $]]&lt;100,"low")</f>
        <v xml:space="preserve"> </v>
      </c>
      <c r="S1711" s="3" t="str">
        <f xml:space="preserve"> IF(Sales[[#This Row],[Current Upsell $]]&gt;0,_xlfn.CONCAT(Sales[[#This Row],[Subscription Type]],"  ",Sales[[#This Row],[Upsell Priority]],"  ",TEXT(Sales[[#This Row],[Current Upsell $]],"$#"))," ")</f>
        <v xml:space="preserve"> </v>
      </c>
      <c r="T1711" s="3"/>
      <c r="U1711" s="1"/>
    </row>
    <row r="1712" spans="1:21" x14ac:dyDescent="0.3">
      <c r="A1712">
        <v>100185</v>
      </c>
      <c r="B1712" t="s">
        <v>3</v>
      </c>
      <c r="F1712" s="3">
        <v>0</v>
      </c>
      <c r="G1712" s="3">
        <v>15</v>
      </c>
      <c r="H1712" s="1">
        <v>44197</v>
      </c>
      <c r="I1712" s="1">
        <v>44348</v>
      </c>
      <c r="J1712">
        <v>5</v>
      </c>
      <c r="K1712">
        <v>0</v>
      </c>
      <c r="L1712" s="1">
        <v>44228</v>
      </c>
      <c r="M1712" s="3">
        <f>IF(Sales[[#This Row],[Sales Amount]] = 0, 0,N1712 / F1712)</f>
        <v>0</v>
      </c>
      <c r="N1712" s="3">
        <v>0</v>
      </c>
      <c r="O1712" s="3" t="str" cm="1">
        <f t="array" ref="O1712" xml:space="preserve"> _xlfn.SWITCH(Sales[[#This Row],[Subscription Type]],"Basic", "10",,"Premium","10","Business","25","Enterprise","27")</f>
        <v>10</v>
      </c>
      <c r="P1712" s="3">
        <f xml:space="preserve"> IF(Sales[[#This Row],[Number of Users]]-Sales[[#This Row],[Licenses Bought]] &gt; 0,Sales[[#This Row],[Number of Users]]-Sales[[#This Row],[Licenses Bought]],0)</f>
        <v>15</v>
      </c>
      <c r="Q1712" s="3">
        <f>IF(Sales[[#This Row],[Sales Month]]=MAX(Sales[Sales Month]),Sales[[#This Row],[Upsell $ Per Non-Paying User]]*Sales[[#This Row],[Non-Paying Users]],0)</f>
        <v>0</v>
      </c>
      <c r="R1712" s="3" t="str" cm="1">
        <f t="array" ref="R1712" xml:space="preserve"> _xlfn.IFS(Sales[[#This Row],[Current Upsell $]]=0," ",Sales[[#This Row],[Current Upsell $]]&gt;=400,"high",Sales[[#This Row],[Current Upsell $]]&gt;=100,"medium",Sales[[#This Row],[Current Upsell $]]&lt;100,"low")</f>
        <v xml:space="preserve"> </v>
      </c>
      <c r="S1712" s="3" t="str">
        <f xml:space="preserve"> IF(Sales[[#This Row],[Current Upsell $]]&gt;0,_xlfn.CONCAT(Sales[[#This Row],[Subscription Type]],"  ",Sales[[#This Row],[Upsell Priority]],"  ",TEXT(Sales[[#This Row],[Current Upsell $]],"$#"))," ")</f>
        <v xml:space="preserve"> </v>
      </c>
      <c r="T1712" s="3"/>
      <c r="U1712" s="1"/>
    </row>
    <row r="1713" spans="1:21" x14ac:dyDescent="0.3">
      <c r="A1713">
        <v>100185</v>
      </c>
      <c r="B1713" t="s">
        <v>3</v>
      </c>
      <c r="F1713" s="3">
        <v>0</v>
      </c>
      <c r="G1713" s="3">
        <v>13</v>
      </c>
      <c r="H1713" s="1">
        <v>44197</v>
      </c>
      <c r="I1713" s="1">
        <v>44348</v>
      </c>
      <c r="J1713">
        <v>5</v>
      </c>
      <c r="K1713">
        <v>0</v>
      </c>
      <c r="L1713" s="1">
        <v>44256</v>
      </c>
      <c r="M1713" s="3">
        <f>IF(Sales[[#This Row],[Sales Amount]] = 0, 0,N1713 / F1713)</f>
        <v>0</v>
      </c>
      <c r="N1713" s="3">
        <v>0</v>
      </c>
      <c r="O1713" s="3" t="str" cm="1">
        <f t="array" ref="O1713" xml:space="preserve"> _xlfn.SWITCH(Sales[[#This Row],[Subscription Type]],"Basic", "10",,"Premium","10","Business","25","Enterprise","27")</f>
        <v>10</v>
      </c>
      <c r="P1713" s="3">
        <f xml:space="preserve"> IF(Sales[[#This Row],[Number of Users]]-Sales[[#This Row],[Licenses Bought]] &gt; 0,Sales[[#This Row],[Number of Users]]-Sales[[#This Row],[Licenses Bought]],0)</f>
        <v>13</v>
      </c>
      <c r="Q1713" s="3">
        <f>IF(Sales[[#This Row],[Sales Month]]=MAX(Sales[Sales Month]),Sales[[#This Row],[Upsell $ Per Non-Paying User]]*Sales[[#This Row],[Non-Paying Users]],0)</f>
        <v>0</v>
      </c>
      <c r="R1713" s="3" t="str" cm="1">
        <f t="array" ref="R1713" xml:space="preserve"> _xlfn.IFS(Sales[[#This Row],[Current Upsell $]]=0," ",Sales[[#This Row],[Current Upsell $]]&gt;=400,"high",Sales[[#This Row],[Current Upsell $]]&gt;=100,"medium",Sales[[#This Row],[Current Upsell $]]&lt;100,"low")</f>
        <v xml:space="preserve"> </v>
      </c>
      <c r="S1713" s="3" t="str">
        <f xml:space="preserve"> IF(Sales[[#This Row],[Current Upsell $]]&gt;0,_xlfn.CONCAT(Sales[[#This Row],[Subscription Type]],"  ",Sales[[#This Row],[Upsell Priority]],"  ",TEXT(Sales[[#This Row],[Current Upsell $]],"$#"))," ")</f>
        <v xml:space="preserve"> </v>
      </c>
      <c r="T1713" s="3"/>
      <c r="U1713" s="1"/>
    </row>
    <row r="1714" spans="1:21" x14ac:dyDescent="0.3">
      <c r="A1714">
        <v>100185</v>
      </c>
      <c r="B1714" t="s">
        <v>3</v>
      </c>
      <c r="F1714" s="3">
        <v>0</v>
      </c>
      <c r="G1714" s="3">
        <v>11</v>
      </c>
      <c r="H1714" s="1">
        <v>44197</v>
      </c>
      <c r="I1714" s="1">
        <v>44348</v>
      </c>
      <c r="J1714">
        <v>5</v>
      </c>
      <c r="K1714">
        <v>0</v>
      </c>
      <c r="L1714" s="1">
        <v>44287</v>
      </c>
      <c r="M1714" s="3">
        <f>IF(Sales[[#This Row],[Sales Amount]] = 0, 0,N1714 / F1714)</f>
        <v>0</v>
      </c>
      <c r="N1714" s="3">
        <v>0</v>
      </c>
      <c r="O1714" s="3" t="str" cm="1">
        <f t="array" ref="O1714" xml:space="preserve"> _xlfn.SWITCH(Sales[[#This Row],[Subscription Type]],"Basic", "10",,"Premium","10","Business","25","Enterprise","27")</f>
        <v>10</v>
      </c>
      <c r="P1714" s="3">
        <f xml:space="preserve"> IF(Sales[[#This Row],[Number of Users]]-Sales[[#This Row],[Licenses Bought]] &gt; 0,Sales[[#This Row],[Number of Users]]-Sales[[#This Row],[Licenses Bought]],0)</f>
        <v>11</v>
      </c>
      <c r="Q1714" s="3">
        <f>IF(Sales[[#This Row],[Sales Month]]=MAX(Sales[Sales Month]),Sales[[#This Row],[Upsell $ Per Non-Paying User]]*Sales[[#This Row],[Non-Paying Users]],0)</f>
        <v>0</v>
      </c>
      <c r="R1714" s="3" t="str" cm="1">
        <f t="array" ref="R1714" xml:space="preserve"> _xlfn.IFS(Sales[[#This Row],[Current Upsell $]]=0," ",Sales[[#This Row],[Current Upsell $]]&gt;=400,"high",Sales[[#This Row],[Current Upsell $]]&gt;=100,"medium",Sales[[#This Row],[Current Upsell $]]&lt;100,"low")</f>
        <v xml:space="preserve"> </v>
      </c>
      <c r="S1714" s="3" t="str">
        <f xml:space="preserve"> IF(Sales[[#This Row],[Current Upsell $]]&gt;0,_xlfn.CONCAT(Sales[[#This Row],[Subscription Type]],"  ",Sales[[#This Row],[Upsell Priority]],"  ",TEXT(Sales[[#This Row],[Current Upsell $]],"$#"))," ")</f>
        <v xml:space="preserve"> </v>
      </c>
      <c r="T1714" s="3"/>
      <c r="U1714" s="1"/>
    </row>
    <row r="1715" spans="1:21" x14ac:dyDescent="0.3">
      <c r="A1715">
        <v>100185</v>
      </c>
      <c r="B1715" t="s">
        <v>3</v>
      </c>
      <c r="F1715" s="3">
        <v>0</v>
      </c>
      <c r="G1715" s="3">
        <v>13</v>
      </c>
      <c r="H1715" s="1">
        <v>44197</v>
      </c>
      <c r="I1715" s="1">
        <v>44348</v>
      </c>
      <c r="J1715">
        <v>5</v>
      </c>
      <c r="K1715">
        <v>0</v>
      </c>
      <c r="L1715" s="1">
        <v>44317</v>
      </c>
      <c r="M1715" s="3">
        <f>IF(Sales[[#This Row],[Sales Amount]] = 0, 0,N1715 / F1715)</f>
        <v>0</v>
      </c>
      <c r="N1715" s="3">
        <v>0</v>
      </c>
      <c r="O1715" s="3" t="str" cm="1">
        <f t="array" ref="O1715" xml:space="preserve"> _xlfn.SWITCH(Sales[[#This Row],[Subscription Type]],"Basic", "10",,"Premium","10","Business","25","Enterprise","27")</f>
        <v>10</v>
      </c>
      <c r="P1715" s="3">
        <f xml:space="preserve"> IF(Sales[[#This Row],[Number of Users]]-Sales[[#This Row],[Licenses Bought]] &gt; 0,Sales[[#This Row],[Number of Users]]-Sales[[#This Row],[Licenses Bought]],0)</f>
        <v>13</v>
      </c>
      <c r="Q1715" s="3">
        <f>IF(Sales[[#This Row],[Sales Month]]=MAX(Sales[Sales Month]),Sales[[#This Row],[Upsell $ Per Non-Paying User]]*Sales[[#This Row],[Non-Paying Users]],0)</f>
        <v>0</v>
      </c>
      <c r="R1715" s="3" t="str" cm="1">
        <f t="array" ref="R1715" xml:space="preserve"> _xlfn.IFS(Sales[[#This Row],[Current Upsell $]]=0," ",Sales[[#This Row],[Current Upsell $]]&gt;=400,"high",Sales[[#This Row],[Current Upsell $]]&gt;=100,"medium",Sales[[#This Row],[Current Upsell $]]&lt;100,"low")</f>
        <v xml:space="preserve"> </v>
      </c>
      <c r="S1715" s="3" t="str">
        <f xml:space="preserve"> IF(Sales[[#This Row],[Current Upsell $]]&gt;0,_xlfn.CONCAT(Sales[[#This Row],[Subscription Type]],"  ",Sales[[#This Row],[Upsell Priority]],"  ",TEXT(Sales[[#This Row],[Current Upsell $]],"$#"))," ")</f>
        <v xml:space="preserve"> </v>
      </c>
      <c r="T1715" s="3"/>
      <c r="U1715" s="1"/>
    </row>
    <row r="1716" spans="1:21" x14ac:dyDescent="0.3">
      <c r="A1716">
        <v>100185</v>
      </c>
      <c r="B1716" t="s">
        <v>3</v>
      </c>
      <c r="F1716" s="3">
        <v>0</v>
      </c>
      <c r="G1716" s="3">
        <v>16</v>
      </c>
      <c r="H1716" s="1">
        <v>44197</v>
      </c>
      <c r="I1716" s="1">
        <v>44348</v>
      </c>
      <c r="J1716">
        <v>5</v>
      </c>
      <c r="K1716">
        <v>0</v>
      </c>
      <c r="L1716" s="1">
        <v>44348</v>
      </c>
      <c r="M1716" s="3">
        <f>IF(Sales[[#This Row],[Sales Amount]] = 0, 0,N1716 / F1716)</f>
        <v>0</v>
      </c>
      <c r="N1716" s="3">
        <v>0</v>
      </c>
      <c r="O1716" s="3" t="str" cm="1">
        <f t="array" ref="O1716" xml:space="preserve"> _xlfn.SWITCH(Sales[[#This Row],[Subscription Type]],"Basic", "10",,"Premium","10","Business","25","Enterprise","27")</f>
        <v>10</v>
      </c>
      <c r="P1716" s="3">
        <f xml:space="preserve"> IF(Sales[[#This Row],[Number of Users]]-Sales[[#This Row],[Licenses Bought]] &gt; 0,Sales[[#This Row],[Number of Users]]-Sales[[#This Row],[Licenses Bought]],0)</f>
        <v>16</v>
      </c>
      <c r="Q1716" s="3">
        <f>IF(Sales[[#This Row],[Sales Month]]=MAX(Sales[Sales Month]),Sales[[#This Row],[Upsell $ Per Non-Paying User]]*Sales[[#This Row],[Non-Paying Users]],0)</f>
        <v>160</v>
      </c>
      <c r="R1716" s="3" t="str" cm="1">
        <f t="array" ref="R1716" xml:space="preserve"> _xlfn.IFS(Sales[[#This Row],[Current Upsell $]]=0," ",Sales[[#This Row],[Current Upsell $]]&gt;=400,"high",Sales[[#This Row],[Current Upsell $]]&gt;=100,"medium",Sales[[#This Row],[Current Upsell $]]&lt;100,"low")</f>
        <v>medium</v>
      </c>
      <c r="S1716" s="3" t="str">
        <f xml:space="preserve"> IF(Sales[[#This Row],[Current Upsell $]]&gt;0,_xlfn.CONCAT(Sales[[#This Row],[Subscription Type]],"  ",Sales[[#This Row],[Upsell Priority]],"  ",TEXT(Sales[[#This Row],[Current Upsell $]],"$#"))," ")</f>
        <v>Basic  medium  $160</v>
      </c>
      <c r="T1716" s="3"/>
      <c r="U1716" s="1"/>
    </row>
    <row r="1717" spans="1:21" x14ac:dyDescent="0.3">
      <c r="A1717">
        <v>100186</v>
      </c>
      <c r="B1717" t="s">
        <v>3</v>
      </c>
      <c r="D1717" s="1"/>
      <c r="E1717" s="1"/>
      <c r="F1717" s="3">
        <v>0</v>
      </c>
      <c r="G1717" s="3">
        <v>22</v>
      </c>
      <c r="H1717" s="1">
        <v>44197</v>
      </c>
      <c r="I1717" s="1">
        <v>44378</v>
      </c>
      <c r="J1717">
        <v>6</v>
      </c>
      <c r="K1717">
        <v>0</v>
      </c>
      <c r="L1717" s="1">
        <v>44197</v>
      </c>
      <c r="M1717" s="3">
        <f>IF(Sales[[#This Row],[Sales Amount]] = 0, 0,N1717 / F1717)</f>
        <v>0</v>
      </c>
      <c r="N1717" s="3">
        <v>0</v>
      </c>
      <c r="O1717" s="3" t="str" cm="1">
        <f t="array" ref="O1717" xml:space="preserve"> _xlfn.SWITCH(Sales[[#This Row],[Subscription Type]],"Basic", "10",,"Premium","10","Business","25","Enterprise","27")</f>
        <v>10</v>
      </c>
      <c r="P1717" s="3">
        <f xml:space="preserve"> IF(Sales[[#This Row],[Number of Users]]-Sales[[#This Row],[Licenses Bought]] &gt; 0,Sales[[#This Row],[Number of Users]]-Sales[[#This Row],[Licenses Bought]],0)</f>
        <v>22</v>
      </c>
      <c r="Q1717" s="3">
        <f>IF(Sales[[#This Row],[Sales Month]]=MAX(Sales[Sales Month]),Sales[[#This Row],[Upsell $ Per Non-Paying User]]*Sales[[#This Row],[Non-Paying Users]],0)</f>
        <v>0</v>
      </c>
      <c r="R1717" s="3" t="str" cm="1">
        <f t="array" ref="R1717" xml:space="preserve"> _xlfn.IFS(Sales[[#This Row],[Current Upsell $]]=0," ",Sales[[#This Row],[Current Upsell $]]&gt;=400,"high",Sales[[#This Row],[Current Upsell $]]&gt;=100,"medium",Sales[[#This Row],[Current Upsell $]]&lt;100,"low")</f>
        <v xml:space="preserve"> </v>
      </c>
      <c r="S1717" s="3" t="str">
        <f xml:space="preserve"> IF(Sales[[#This Row],[Current Upsell $]]&gt;0,_xlfn.CONCAT(Sales[[#This Row],[Subscription Type]],"  ",Sales[[#This Row],[Upsell Priority]],"  ",TEXT(Sales[[#This Row],[Current Upsell $]],"$#"))," ")</f>
        <v xml:space="preserve"> </v>
      </c>
      <c r="T1717" s="3"/>
      <c r="U1717" s="1"/>
    </row>
    <row r="1718" spans="1:21" x14ac:dyDescent="0.3">
      <c r="A1718">
        <v>100186</v>
      </c>
      <c r="B1718" t="s">
        <v>2</v>
      </c>
      <c r="C1718">
        <v>12</v>
      </c>
      <c r="D1718" s="1">
        <v>44682</v>
      </c>
      <c r="E1718" s="1">
        <v>45046</v>
      </c>
      <c r="F1718" s="3">
        <v>25</v>
      </c>
      <c r="G1718" s="3">
        <v>23</v>
      </c>
      <c r="H1718" s="1">
        <v>44197</v>
      </c>
      <c r="I1718" s="1">
        <v>44378</v>
      </c>
      <c r="J1718">
        <v>6</v>
      </c>
      <c r="K1718">
        <v>0</v>
      </c>
      <c r="L1718" s="1">
        <v>44228</v>
      </c>
      <c r="M1718" s="3">
        <f>IF(Sales[[#This Row],[Sales Amount]] = 0, 0,N1718 / F1718)</f>
        <v>18</v>
      </c>
      <c r="N1718" s="3">
        <v>450</v>
      </c>
      <c r="O1718" s="3" t="str" cm="1">
        <f t="array" ref="O1718" xml:space="preserve"> _xlfn.SWITCH(Sales[[#This Row],[Subscription Type]],"Basic", "10",,"Premium","10","Business","25","Enterprise","27")</f>
        <v>27</v>
      </c>
      <c r="P1718" s="3">
        <f xml:space="preserve"> IF(Sales[[#This Row],[Number of Users]]-Sales[[#This Row],[Licenses Bought]] &gt; 0,Sales[[#This Row],[Number of Users]]-Sales[[#This Row],[Licenses Bought]],0)</f>
        <v>0</v>
      </c>
      <c r="Q1718" s="3">
        <f>IF(Sales[[#This Row],[Sales Month]]=MAX(Sales[Sales Month]),Sales[[#This Row],[Upsell $ Per Non-Paying User]]*Sales[[#This Row],[Non-Paying Users]],0)</f>
        <v>0</v>
      </c>
      <c r="R1718" s="3" t="str" cm="1">
        <f t="array" ref="R1718" xml:space="preserve"> _xlfn.IFS(Sales[[#This Row],[Current Upsell $]]=0," ",Sales[[#This Row],[Current Upsell $]]&gt;=400,"high",Sales[[#This Row],[Current Upsell $]]&gt;=100,"medium",Sales[[#This Row],[Current Upsell $]]&lt;100,"low")</f>
        <v xml:space="preserve"> </v>
      </c>
      <c r="S1718" s="3" t="str">
        <f xml:space="preserve"> IF(Sales[[#This Row],[Current Upsell $]]&gt;0,_xlfn.CONCAT(Sales[[#This Row],[Subscription Type]],"  ",Sales[[#This Row],[Upsell Priority]],"  ",TEXT(Sales[[#This Row],[Current Upsell $]],"$#"))," ")</f>
        <v xml:space="preserve"> </v>
      </c>
      <c r="T1718" s="3"/>
      <c r="U1718" s="1"/>
    </row>
    <row r="1719" spans="1:21" x14ac:dyDescent="0.3">
      <c r="A1719">
        <v>100186</v>
      </c>
      <c r="B1719" t="s">
        <v>2</v>
      </c>
      <c r="C1719">
        <v>12</v>
      </c>
      <c r="D1719" s="1">
        <v>44682</v>
      </c>
      <c r="E1719" s="1">
        <v>45046</v>
      </c>
      <c r="F1719" s="3">
        <v>25</v>
      </c>
      <c r="G1719" s="3">
        <v>26</v>
      </c>
      <c r="H1719" s="1">
        <v>44197</v>
      </c>
      <c r="I1719" s="1">
        <v>44378</v>
      </c>
      <c r="J1719">
        <v>6</v>
      </c>
      <c r="K1719">
        <v>0</v>
      </c>
      <c r="L1719" s="1">
        <v>44256</v>
      </c>
      <c r="M1719" s="3">
        <f>IF(Sales[[#This Row],[Sales Amount]] = 0, 0,N1719 / F1719)</f>
        <v>16.8</v>
      </c>
      <c r="N1719" s="3">
        <v>420</v>
      </c>
      <c r="O1719" s="3" t="str" cm="1">
        <f t="array" ref="O1719" xml:space="preserve"> _xlfn.SWITCH(Sales[[#This Row],[Subscription Type]],"Basic", "10",,"Premium","10","Business","25","Enterprise","27")</f>
        <v>27</v>
      </c>
      <c r="P1719" s="3">
        <f xml:space="preserve"> IF(Sales[[#This Row],[Number of Users]]-Sales[[#This Row],[Licenses Bought]] &gt; 0,Sales[[#This Row],[Number of Users]]-Sales[[#This Row],[Licenses Bought]],0)</f>
        <v>1</v>
      </c>
      <c r="Q1719" s="3">
        <f>IF(Sales[[#This Row],[Sales Month]]=MAX(Sales[Sales Month]),Sales[[#This Row],[Upsell $ Per Non-Paying User]]*Sales[[#This Row],[Non-Paying Users]],0)</f>
        <v>0</v>
      </c>
      <c r="R1719" s="3" t="str" cm="1">
        <f t="array" ref="R1719" xml:space="preserve"> _xlfn.IFS(Sales[[#This Row],[Current Upsell $]]=0," ",Sales[[#This Row],[Current Upsell $]]&gt;=400,"high",Sales[[#This Row],[Current Upsell $]]&gt;=100,"medium",Sales[[#This Row],[Current Upsell $]]&lt;100,"low")</f>
        <v xml:space="preserve"> </v>
      </c>
      <c r="S1719" s="3" t="str">
        <f xml:space="preserve"> IF(Sales[[#This Row],[Current Upsell $]]&gt;0,_xlfn.CONCAT(Sales[[#This Row],[Subscription Type]],"  ",Sales[[#This Row],[Upsell Priority]],"  ",TEXT(Sales[[#This Row],[Current Upsell $]],"$#"))," ")</f>
        <v xml:space="preserve"> </v>
      </c>
      <c r="T1719" s="3"/>
      <c r="U1719" s="1"/>
    </row>
    <row r="1720" spans="1:21" x14ac:dyDescent="0.3">
      <c r="A1720">
        <v>100186</v>
      </c>
      <c r="B1720" t="s">
        <v>2</v>
      </c>
      <c r="C1720">
        <v>12</v>
      </c>
      <c r="D1720" s="1">
        <v>44682</v>
      </c>
      <c r="E1720" s="1">
        <v>45046</v>
      </c>
      <c r="F1720" s="3">
        <v>25</v>
      </c>
      <c r="G1720" s="3">
        <v>23</v>
      </c>
      <c r="H1720" s="1">
        <v>44197</v>
      </c>
      <c r="I1720" s="1">
        <v>44378</v>
      </c>
      <c r="J1720">
        <v>6</v>
      </c>
      <c r="K1720">
        <v>0</v>
      </c>
      <c r="L1720" s="1">
        <v>44287</v>
      </c>
      <c r="M1720" s="3">
        <f>IF(Sales[[#This Row],[Sales Amount]] = 0, 0,N1720 / F1720)</f>
        <v>24</v>
      </c>
      <c r="N1720" s="3">
        <v>600</v>
      </c>
      <c r="O1720" s="3" t="str" cm="1">
        <f t="array" ref="O1720" xml:space="preserve"> _xlfn.SWITCH(Sales[[#This Row],[Subscription Type]],"Basic", "10",,"Premium","10","Business","25","Enterprise","27")</f>
        <v>27</v>
      </c>
      <c r="P1720" s="3">
        <f xml:space="preserve"> IF(Sales[[#This Row],[Number of Users]]-Sales[[#This Row],[Licenses Bought]] &gt; 0,Sales[[#This Row],[Number of Users]]-Sales[[#This Row],[Licenses Bought]],0)</f>
        <v>0</v>
      </c>
      <c r="Q1720" s="3">
        <f>IF(Sales[[#This Row],[Sales Month]]=MAX(Sales[Sales Month]),Sales[[#This Row],[Upsell $ Per Non-Paying User]]*Sales[[#This Row],[Non-Paying Users]],0)</f>
        <v>0</v>
      </c>
      <c r="R1720" s="3" t="str" cm="1">
        <f t="array" ref="R1720" xml:space="preserve"> _xlfn.IFS(Sales[[#This Row],[Current Upsell $]]=0," ",Sales[[#This Row],[Current Upsell $]]&gt;=400,"high",Sales[[#This Row],[Current Upsell $]]&gt;=100,"medium",Sales[[#This Row],[Current Upsell $]]&lt;100,"low")</f>
        <v xml:space="preserve"> </v>
      </c>
      <c r="S1720" s="3" t="str">
        <f xml:space="preserve"> IF(Sales[[#This Row],[Current Upsell $]]&gt;0,_xlfn.CONCAT(Sales[[#This Row],[Subscription Type]],"  ",Sales[[#This Row],[Upsell Priority]],"  ",TEXT(Sales[[#This Row],[Current Upsell $]],"$#"))," ")</f>
        <v xml:space="preserve"> </v>
      </c>
      <c r="T1720" s="3"/>
      <c r="U1720" s="1"/>
    </row>
    <row r="1721" spans="1:21" x14ac:dyDescent="0.3">
      <c r="A1721">
        <v>100186</v>
      </c>
      <c r="B1721" t="s">
        <v>2</v>
      </c>
      <c r="C1721">
        <v>12</v>
      </c>
      <c r="D1721" s="1">
        <v>44682</v>
      </c>
      <c r="E1721" s="1">
        <v>45046</v>
      </c>
      <c r="F1721" s="3">
        <v>25</v>
      </c>
      <c r="G1721" s="3">
        <v>30</v>
      </c>
      <c r="H1721" s="1">
        <v>44197</v>
      </c>
      <c r="I1721" s="1">
        <v>44378</v>
      </c>
      <c r="J1721">
        <v>6</v>
      </c>
      <c r="K1721">
        <v>0</v>
      </c>
      <c r="L1721" s="1">
        <v>44317</v>
      </c>
      <c r="M1721" s="3">
        <f>IF(Sales[[#This Row],[Sales Amount]] = 0, 0,N1721 / F1721)</f>
        <v>30</v>
      </c>
      <c r="N1721" s="3">
        <v>750</v>
      </c>
      <c r="O1721" s="3" t="str" cm="1">
        <f t="array" ref="O1721" xml:space="preserve"> _xlfn.SWITCH(Sales[[#This Row],[Subscription Type]],"Basic", "10",,"Premium","10","Business","25","Enterprise","27")</f>
        <v>27</v>
      </c>
      <c r="P1721" s="3">
        <f xml:space="preserve"> IF(Sales[[#This Row],[Number of Users]]-Sales[[#This Row],[Licenses Bought]] &gt; 0,Sales[[#This Row],[Number of Users]]-Sales[[#This Row],[Licenses Bought]],0)</f>
        <v>5</v>
      </c>
      <c r="Q1721" s="3">
        <f>IF(Sales[[#This Row],[Sales Month]]=MAX(Sales[Sales Month]),Sales[[#This Row],[Upsell $ Per Non-Paying User]]*Sales[[#This Row],[Non-Paying Users]],0)</f>
        <v>0</v>
      </c>
      <c r="R1721" s="3" t="str" cm="1">
        <f t="array" ref="R1721" xml:space="preserve"> _xlfn.IFS(Sales[[#This Row],[Current Upsell $]]=0," ",Sales[[#This Row],[Current Upsell $]]&gt;=400,"high",Sales[[#This Row],[Current Upsell $]]&gt;=100,"medium",Sales[[#This Row],[Current Upsell $]]&lt;100,"low")</f>
        <v xml:space="preserve"> </v>
      </c>
      <c r="S1721" s="3" t="str">
        <f xml:space="preserve"> IF(Sales[[#This Row],[Current Upsell $]]&gt;0,_xlfn.CONCAT(Sales[[#This Row],[Subscription Type]],"  ",Sales[[#This Row],[Upsell Priority]],"  ",TEXT(Sales[[#This Row],[Current Upsell $]],"$#"))," ")</f>
        <v xml:space="preserve"> </v>
      </c>
      <c r="T1721" s="3"/>
      <c r="U1721" s="1"/>
    </row>
    <row r="1722" spans="1:21" x14ac:dyDescent="0.3">
      <c r="A1722">
        <v>100186</v>
      </c>
      <c r="B1722" t="s">
        <v>2</v>
      </c>
      <c r="C1722">
        <v>12</v>
      </c>
      <c r="D1722" s="1">
        <v>44682</v>
      </c>
      <c r="E1722" s="1">
        <v>45046</v>
      </c>
      <c r="F1722" s="3">
        <v>25</v>
      </c>
      <c r="G1722" s="3">
        <v>27</v>
      </c>
      <c r="H1722" s="1">
        <v>44197</v>
      </c>
      <c r="I1722" s="1">
        <v>44378</v>
      </c>
      <c r="J1722">
        <v>6</v>
      </c>
      <c r="K1722">
        <v>0</v>
      </c>
      <c r="L1722" s="1">
        <v>44348</v>
      </c>
      <c r="M1722" s="3">
        <f>IF(Sales[[#This Row],[Sales Amount]] = 0, 0,N1722 / F1722)</f>
        <v>30</v>
      </c>
      <c r="N1722" s="3">
        <v>750</v>
      </c>
      <c r="O1722" s="3" t="str" cm="1">
        <f t="array" ref="O1722" xml:space="preserve"> _xlfn.SWITCH(Sales[[#This Row],[Subscription Type]],"Basic", "10",,"Premium","10","Business","25","Enterprise","27")</f>
        <v>27</v>
      </c>
      <c r="P1722" s="3">
        <f xml:space="preserve"> IF(Sales[[#This Row],[Number of Users]]-Sales[[#This Row],[Licenses Bought]] &gt; 0,Sales[[#This Row],[Number of Users]]-Sales[[#This Row],[Licenses Bought]],0)</f>
        <v>2</v>
      </c>
      <c r="Q1722" s="3">
        <f>IF(Sales[[#This Row],[Sales Month]]=MAX(Sales[Sales Month]),Sales[[#This Row],[Upsell $ Per Non-Paying User]]*Sales[[#This Row],[Non-Paying Users]],0)</f>
        <v>54</v>
      </c>
      <c r="R1722" s="3" t="str" cm="1">
        <f t="array" ref="R1722" xml:space="preserve"> _xlfn.IFS(Sales[[#This Row],[Current Upsell $]]=0," ",Sales[[#This Row],[Current Upsell $]]&gt;=400,"high",Sales[[#This Row],[Current Upsell $]]&gt;=100,"medium",Sales[[#This Row],[Current Upsell $]]&lt;100,"low")</f>
        <v>low</v>
      </c>
      <c r="S1722" s="3" t="str">
        <f xml:space="preserve"> IF(Sales[[#This Row],[Current Upsell $]]&gt;0,_xlfn.CONCAT(Sales[[#This Row],[Subscription Type]],"  ",Sales[[#This Row],[Upsell Priority]],"  ",TEXT(Sales[[#This Row],[Current Upsell $]],"$#"))," ")</f>
        <v>Enterprise  low  $54</v>
      </c>
      <c r="T1722" s="3"/>
      <c r="U1722" s="1"/>
    </row>
    <row r="1723" spans="1:21" x14ac:dyDescent="0.3">
      <c r="A1723">
        <v>100187</v>
      </c>
      <c r="B1723" t="s">
        <v>3</v>
      </c>
      <c r="F1723" s="3">
        <v>0</v>
      </c>
      <c r="G1723" s="3">
        <v>3</v>
      </c>
      <c r="H1723" s="1">
        <v>44197</v>
      </c>
      <c r="I1723" s="1">
        <v>44378</v>
      </c>
      <c r="J1723">
        <v>6</v>
      </c>
      <c r="K1723">
        <v>0</v>
      </c>
      <c r="L1723" s="1">
        <v>44197</v>
      </c>
      <c r="M1723" s="3">
        <f>IF(Sales[[#This Row],[Sales Amount]] = 0, 0,N1723 / F1723)</f>
        <v>0</v>
      </c>
      <c r="N1723" s="3">
        <v>0</v>
      </c>
      <c r="O1723" s="3" t="str" cm="1">
        <f t="array" ref="O1723" xml:space="preserve"> _xlfn.SWITCH(Sales[[#This Row],[Subscription Type]],"Basic", "10",,"Premium","10","Business","25","Enterprise","27")</f>
        <v>10</v>
      </c>
      <c r="P1723" s="3">
        <f xml:space="preserve"> IF(Sales[[#This Row],[Number of Users]]-Sales[[#This Row],[Licenses Bought]] &gt; 0,Sales[[#This Row],[Number of Users]]-Sales[[#This Row],[Licenses Bought]],0)</f>
        <v>3</v>
      </c>
      <c r="Q1723" s="3">
        <f>IF(Sales[[#This Row],[Sales Month]]=MAX(Sales[Sales Month]),Sales[[#This Row],[Upsell $ Per Non-Paying User]]*Sales[[#This Row],[Non-Paying Users]],0)</f>
        <v>0</v>
      </c>
      <c r="R1723" s="3" t="str" cm="1">
        <f t="array" ref="R1723" xml:space="preserve"> _xlfn.IFS(Sales[[#This Row],[Current Upsell $]]=0," ",Sales[[#This Row],[Current Upsell $]]&gt;=400,"high",Sales[[#This Row],[Current Upsell $]]&gt;=100,"medium",Sales[[#This Row],[Current Upsell $]]&lt;100,"low")</f>
        <v xml:space="preserve"> </v>
      </c>
      <c r="S1723" s="3" t="str">
        <f xml:space="preserve"> IF(Sales[[#This Row],[Current Upsell $]]&gt;0,_xlfn.CONCAT(Sales[[#This Row],[Subscription Type]],"  ",Sales[[#This Row],[Upsell Priority]],"  ",TEXT(Sales[[#This Row],[Current Upsell $]],"$#"))," ")</f>
        <v xml:space="preserve"> </v>
      </c>
      <c r="T1723" s="3"/>
      <c r="U1723" s="1"/>
    </row>
    <row r="1724" spans="1:21" x14ac:dyDescent="0.3">
      <c r="A1724">
        <v>100187</v>
      </c>
      <c r="B1724" t="s">
        <v>3</v>
      </c>
      <c r="F1724" s="3">
        <v>0</v>
      </c>
      <c r="G1724" s="3">
        <v>3</v>
      </c>
      <c r="H1724" s="1">
        <v>44197</v>
      </c>
      <c r="I1724" s="1">
        <v>44378</v>
      </c>
      <c r="J1724">
        <v>6</v>
      </c>
      <c r="K1724">
        <v>0</v>
      </c>
      <c r="L1724" s="1">
        <v>44228</v>
      </c>
      <c r="M1724" s="3">
        <f>IF(Sales[[#This Row],[Sales Amount]] = 0, 0,N1724 / F1724)</f>
        <v>0</v>
      </c>
      <c r="N1724" s="3">
        <v>0</v>
      </c>
      <c r="O1724" s="3" t="str" cm="1">
        <f t="array" ref="O1724" xml:space="preserve"> _xlfn.SWITCH(Sales[[#This Row],[Subscription Type]],"Basic", "10",,"Premium","10","Business","25","Enterprise","27")</f>
        <v>10</v>
      </c>
      <c r="P1724" s="3">
        <f xml:space="preserve"> IF(Sales[[#This Row],[Number of Users]]-Sales[[#This Row],[Licenses Bought]] &gt; 0,Sales[[#This Row],[Number of Users]]-Sales[[#This Row],[Licenses Bought]],0)</f>
        <v>3</v>
      </c>
      <c r="Q1724" s="3">
        <f>IF(Sales[[#This Row],[Sales Month]]=MAX(Sales[Sales Month]),Sales[[#This Row],[Upsell $ Per Non-Paying User]]*Sales[[#This Row],[Non-Paying Users]],0)</f>
        <v>0</v>
      </c>
      <c r="R1724" s="3" t="str" cm="1">
        <f t="array" ref="R1724" xml:space="preserve"> _xlfn.IFS(Sales[[#This Row],[Current Upsell $]]=0," ",Sales[[#This Row],[Current Upsell $]]&gt;=400,"high",Sales[[#This Row],[Current Upsell $]]&gt;=100,"medium",Sales[[#This Row],[Current Upsell $]]&lt;100,"low")</f>
        <v xml:space="preserve"> </v>
      </c>
      <c r="S1724" s="3" t="str">
        <f xml:space="preserve"> IF(Sales[[#This Row],[Current Upsell $]]&gt;0,_xlfn.CONCAT(Sales[[#This Row],[Subscription Type]],"  ",Sales[[#This Row],[Upsell Priority]],"  ",TEXT(Sales[[#This Row],[Current Upsell $]],"$#"))," ")</f>
        <v xml:space="preserve"> </v>
      </c>
      <c r="T1724" s="3"/>
      <c r="U1724" s="1"/>
    </row>
    <row r="1725" spans="1:21" x14ac:dyDescent="0.3">
      <c r="A1725">
        <v>100187</v>
      </c>
      <c r="B1725" t="s">
        <v>3</v>
      </c>
      <c r="F1725" s="3">
        <v>0</v>
      </c>
      <c r="G1725" s="3">
        <v>4</v>
      </c>
      <c r="H1725" s="1">
        <v>44197</v>
      </c>
      <c r="I1725" s="1">
        <v>44378</v>
      </c>
      <c r="J1725">
        <v>6</v>
      </c>
      <c r="K1725">
        <v>0</v>
      </c>
      <c r="L1725" s="1">
        <v>44256</v>
      </c>
      <c r="M1725" s="3">
        <f>IF(Sales[[#This Row],[Sales Amount]] = 0, 0,N1725 / F1725)</f>
        <v>0</v>
      </c>
      <c r="N1725" s="3">
        <v>0</v>
      </c>
      <c r="O1725" s="3" t="str" cm="1">
        <f t="array" ref="O1725" xml:space="preserve"> _xlfn.SWITCH(Sales[[#This Row],[Subscription Type]],"Basic", "10",,"Premium","10","Business","25","Enterprise","27")</f>
        <v>10</v>
      </c>
      <c r="P1725" s="3">
        <f xml:space="preserve"> IF(Sales[[#This Row],[Number of Users]]-Sales[[#This Row],[Licenses Bought]] &gt; 0,Sales[[#This Row],[Number of Users]]-Sales[[#This Row],[Licenses Bought]],0)</f>
        <v>4</v>
      </c>
      <c r="Q1725" s="3">
        <f>IF(Sales[[#This Row],[Sales Month]]=MAX(Sales[Sales Month]),Sales[[#This Row],[Upsell $ Per Non-Paying User]]*Sales[[#This Row],[Non-Paying Users]],0)</f>
        <v>0</v>
      </c>
      <c r="R1725" s="3" t="str" cm="1">
        <f t="array" ref="R1725" xml:space="preserve"> _xlfn.IFS(Sales[[#This Row],[Current Upsell $]]=0," ",Sales[[#This Row],[Current Upsell $]]&gt;=400,"high",Sales[[#This Row],[Current Upsell $]]&gt;=100,"medium",Sales[[#This Row],[Current Upsell $]]&lt;100,"low")</f>
        <v xml:space="preserve"> </v>
      </c>
      <c r="S1725" s="3" t="str">
        <f xml:space="preserve"> IF(Sales[[#This Row],[Current Upsell $]]&gt;0,_xlfn.CONCAT(Sales[[#This Row],[Subscription Type]],"  ",Sales[[#This Row],[Upsell Priority]],"  ",TEXT(Sales[[#This Row],[Current Upsell $]],"$#"))," ")</f>
        <v xml:space="preserve"> </v>
      </c>
      <c r="T1725" s="3"/>
      <c r="U1725" s="1"/>
    </row>
    <row r="1726" spans="1:21" x14ac:dyDescent="0.3">
      <c r="A1726">
        <v>100187</v>
      </c>
      <c r="B1726" t="s">
        <v>3</v>
      </c>
      <c r="F1726" s="3">
        <v>0</v>
      </c>
      <c r="G1726" s="3">
        <v>4</v>
      </c>
      <c r="H1726" s="1">
        <v>44197</v>
      </c>
      <c r="I1726" s="1">
        <v>44378</v>
      </c>
      <c r="J1726">
        <v>6</v>
      </c>
      <c r="K1726">
        <v>0</v>
      </c>
      <c r="L1726" s="1">
        <v>44287</v>
      </c>
      <c r="M1726" s="3">
        <f>IF(Sales[[#This Row],[Sales Amount]] = 0, 0,N1726 / F1726)</f>
        <v>0</v>
      </c>
      <c r="N1726" s="3">
        <v>0</v>
      </c>
      <c r="O1726" s="3" t="str" cm="1">
        <f t="array" ref="O1726" xml:space="preserve"> _xlfn.SWITCH(Sales[[#This Row],[Subscription Type]],"Basic", "10",,"Premium","10","Business","25","Enterprise","27")</f>
        <v>10</v>
      </c>
      <c r="P1726" s="3">
        <f xml:space="preserve"> IF(Sales[[#This Row],[Number of Users]]-Sales[[#This Row],[Licenses Bought]] &gt; 0,Sales[[#This Row],[Number of Users]]-Sales[[#This Row],[Licenses Bought]],0)</f>
        <v>4</v>
      </c>
      <c r="Q1726" s="3">
        <f>IF(Sales[[#This Row],[Sales Month]]=MAX(Sales[Sales Month]),Sales[[#This Row],[Upsell $ Per Non-Paying User]]*Sales[[#This Row],[Non-Paying Users]],0)</f>
        <v>0</v>
      </c>
      <c r="R1726" s="3" t="str" cm="1">
        <f t="array" ref="R1726" xml:space="preserve"> _xlfn.IFS(Sales[[#This Row],[Current Upsell $]]=0," ",Sales[[#This Row],[Current Upsell $]]&gt;=400,"high",Sales[[#This Row],[Current Upsell $]]&gt;=100,"medium",Sales[[#This Row],[Current Upsell $]]&lt;100,"low")</f>
        <v xml:space="preserve"> </v>
      </c>
      <c r="S1726" s="3" t="str">
        <f xml:space="preserve"> IF(Sales[[#This Row],[Current Upsell $]]&gt;0,_xlfn.CONCAT(Sales[[#This Row],[Subscription Type]],"  ",Sales[[#This Row],[Upsell Priority]],"  ",TEXT(Sales[[#This Row],[Current Upsell $]],"$#"))," ")</f>
        <v xml:space="preserve"> </v>
      </c>
      <c r="T1726" s="3"/>
      <c r="U1726" s="1"/>
    </row>
    <row r="1727" spans="1:21" x14ac:dyDescent="0.3">
      <c r="A1727">
        <v>100187</v>
      </c>
      <c r="B1727" t="s">
        <v>3</v>
      </c>
      <c r="F1727" s="3">
        <v>0</v>
      </c>
      <c r="G1727" s="3">
        <v>4</v>
      </c>
      <c r="H1727" s="1">
        <v>44197</v>
      </c>
      <c r="I1727" s="1">
        <v>44378</v>
      </c>
      <c r="J1727">
        <v>6</v>
      </c>
      <c r="K1727">
        <v>0</v>
      </c>
      <c r="L1727" s="1">
        <v>44317</v>
      </c>
      <c r="M1727" s="3">
        <f>IF(Sales[[#This Row],[Sales Amount]] = 0, 0,N1727 / F1727)</f>
        <v>0</v>
      </c>
      <c r="N1727" s="3">
        <v>0</v>
      </c>
      <c r="O1727" s="3" t="str" cm="1">
        <f t="array" ref="O1727" xml:space="preserve"> _xlfn.SWITCH(Sales[[#This Row],[Subscription Type]],"Basic", "10",,"Premium","10","Business","25","Enterprise","27")</f>
        <v>10</v>
      </c>
      <c r="P1727" s="3">
        <f xml:space="preserve"> IF(Sales[[#This Row],[Number of Users]]-Sales[[#This Row],[Licenses Bought]] &gt; 0,Sales[[#This Row],[Number of Users]]-Sales[[#This Row],[Licenses Bought]],0)</f>
        <v>4</v>
      </c>
      <c r="Q1727" s="3">
        <f>IF(Sales[[#This Row],[Sales Month]]=MAX(Sales[Sales Month]),Sales[[#This Row],[Upsell $ Per Non-Paying User]]*Sales[[#This Row],[Non-Paying Users]],0)</f>
        <v>0</v>
      </c>
      <c r="R1727" s="3" t="str" cm="1">
        <f t="array" ref="R1727" xml:space="preserve"> _xlfn.IFS(Sales[[#This Row],[Current Upsell $]]=0," ",Sales[[#This Row],[Current Upsell $]]&gt;=400,"high",Sales[[#This Row],[Current Upsell $]]&gt;=100,"medium",Sales[[#This Row],[Current Upsell $]]&lt;100,"low")</f>
        <v xml:space="preserve"> </v>
      </c>
      <c r="S1727" s="3" t="str">
        <f xml:space="preserve"> IF(Sales[[#This Row],[Current Upsell $]]&gt;0,_xlfn.CONCAT(Sales[[#This Row],[Subscription Type]],"  ",Sales[[#This Row],[Upsell Priority]],"  ",TEXT(Sales[[#This Row],[Current Upsell $]],"$#"))," ")</f>
        <v xml:space="preserve"> </v>
      </c>
      <c r="T1727" s="3"/>
      <c r="U1727" s="1"/>
    </row>
    <row r="1728" spans="1:21" x14ac:dyDescent="0.3">
      <c r="A1728">
        <v>100187</v>
      </c>
      <c r="B1728" t="s">
        <v>3</v>
      </c>
      <c r="F1728" s="3">
        <v>0</v>
      </c>
      <c r="G1728" s="3">
        <v>5</v>
      </c>
      <c r="H1728" s="1">
        <v>44197</v>
      </c>
      <c r="I1728" s="1">
        <v>44378</v>
      </c>
      <c r="J1728">
        <v>6</v>
      </c>
      <c r="K1728">
        <v>0</v>
      </c>
      <c r="L1728" s="1">
        <v>44348</v>
      </c>
      <c r="M1728" s="3">
        <f>IF(Sales[[#This Row],[Sales Amount]] = 0, 0,N1728 / F1728)</f>
        <v>0</v>
      </c>
      <c r="N1728" s="3">
        <v>0</v>
      </c>
      <c r="O1728" s="3" t="str" cm="1">
        <f t="array" ref="O1728" xml:space="preserve"> _xlfn.SWITCH(Sales[[#This Row],[Subscription Type]],"Basic", "10",,"Premium","10","Business","25","Enterprise","27")</f>
        <v>10</v>
      </c>
      <c r="P1728" s="3">
        <f xml:space="preserve"> IF(Sales[[#This Row],[Number of Users]]-Sales[[#This Row],[Licenses Bought]] &gt; 0,Sales[[#This Row],[Number of Users]]-Sales[[#This Row],[Licenses Bought]],0)</f>
        <v>5</v>
      </c>
      <c r="Q1728" s="3">
        <f>IF(Sales[[#This Row],[Sales Month]]=MAX(Sales[Sales Month]),Sales[[#This Row],[Upsell $ Per Non-Paying User]]*Sales[[#This Row],[Non-Paying Users]],0)</f>
        <v>50</v>
      </c>
      <c r="R1728" s="3" t="str" cm="1">
        <f t="array" ref="R1728" xml:space="preserve"> _xlfn.IFS(Sales[[#This Row],[Current Upsell $]]=0," ",Sales[[#This Row],[Current Upsell $]]&gt;=400,"high",Sales[[#This Row],[Current Upsell $]]&gt;=100,"medium",Sales[[#This Row],[Current Upsell $]]&lt;100,"low")</f>
        <v>low</v>
      </c>
      <c r="S1728" s="3" t="str">
        <f xml:space="preserve"> IF(Sales[[#This Row],[Current Upsell $]]&gt;0,_xlfn.CONCAT(Sales[[#This Row],[Subscription Type]],"  ",Sales[[#This Row],[Upsell Priority]],"  ",TEXT(Sales[[#This Row],[Current Upsell $]],"$#"))," ")</f>
        <v>Basic  low  $50</v>
      </c>
      <c r="T1728" s="3"/>
      <c r="U1728" s="1"/>
    </row>
    <row r="1729" spans="1:21" x14ac:dyDescent="0.3">
      <c r="A1729">
        <v>100188</v>
      </c>
      <c r="B1729" t="s">
        <v>3</v>
      </c>
      <c r="F1729" s="3">
        <v>0</v>
      </c>
      <c r="G1729" s="3">
        <v>2</v>
      </c>
      <c r="H1729" s="1">
        <v>44197</v>
      </c>
      <c r="I1729" s="1">
        <v>44348</v>
      </c>
      <c r="J1729">
        <v>5</v>
      </c>
      <c r="K1729">
        <v>0</v>
      </c>
      <c r="L1729" s="1">
        <v>44197</v>
      </c>
      <c r="M1729" s="3">
        <f>IF(Sales[[#This Row],[Sales Amount]] = 0, 0,N1729 / F1729)</f>
        <v>0</v>
      </c>
      <c r="N1729" s="3">
        <v>0</v>
      </c>
      <c r="O1729" s="3" t="str" cm="1">
        <f t="array" ref="O1729" xml:space="preserve"> _xlfn.SWITCH(Sales[[#This Row],[Subscription Type]],"Basic", "10",,"Premium","10","Business","25","Enterprise","27")</f>
        <v>10</v>
      </c>
      <c r="P1729" s="3">
        <f xml:space="preserve"> IF(Sales[[#This Row],[Number of Users]]-Sales[[#This Row],[Licenses Bought]] &gt; 0,Sales[[#This Row],[Number of Users]]-Sales[[#This Row],[Licenses Bought]],0)</f>
        <v>2</v>
      </c>
      <c r="Q1729" s="3">
        <f>IF(Sales[[#This Row],[Sales Month]]=MAX(Sales[Sales Month]),Sales[[#This Row],[Upsell $ Per Non-Paying User]]*Sales[[#This Row],[Non-Paying Users]],0)</f>
        <v>0</v>
      </c>
      <c r="R1729" s="3" t="str" cm="1">
        <f t="array" ref="R1729" xml:space="preserve"> _xlfn.IFS(Sales[[#This Row],[Current Upsell $]]=0," ",Sales[[#This Row],[Current Upsell $]]&gt;=400,"high",Sales[[#This Row],[Current Upsell $]]&gt;=100,"medium",Sales[[#This Row],[Current Upsell $]]&lt;100,"low")</f>
        <v xml:space="preserve"> </v>
      </c>
      <c r="S1729" s="3" t="str">
        <f xml:space="preserve"> IF(Sales[[#This Row],[Current Upsell $]]&gt;0,_xlfn.CONCAT(Sales[[#This Row],[Subscription Type]],"  ",Sales[[#This Row],[Upsell Priority]],"  ",TEXT(Sales[[#This Row],[Current Upsell $]],"$#"))," ")</f>
        <v xml:space="preserve"> </v>
      </c>
      <c r="T1729" s="3"/>
      <c r="U1729" s="1"/>
    </row>
    <row r="1730" spans="1:21" x14ac:dyDescent="0.3">
      <c r="A1730">
        <v>100188</v>
      </c>
      <c r="B1730" t="s">
        <v>3</v>
      </c>
      <c r="F1730" s="3">
        <v>0</v>
      </c>
      <c r="G1730" s="3">
        <v>2</v>
      </c>
      <c r="H1730" s="1">
        <v>44197</v>
      </c>
      <c r="I1730" s="1">
        <v>44348</v>
      </c>
      <c r="J1730">
        <v>5</v>
      </c>
      <c r="K1730">
        <v>0</v>
      </c>
      <c r="L1730" s="1">
        <v>44228</v>
      </c>
      <c r="M1730" s="3">
        <f>IF(Sales[[#This Row],[Sales Amount]] = 0, 0,N1730 / F1730)</f>
        <v>0</v>
      </c>
      <c r="N1730" s="3">
        <v>0</v>
      </c>
      <c r="O1730" s="3" t="str" cm="1">
        <f t="array" ref="O1730" xml:space="preserve"> _xlfn.SWITCH(Sales[[#This Row],[Subscription Type]],"Basic", "10",,"Premium","10","Business","25","Enterprise","27")</f>
        <v>10</v>
      </c>
      <c r="P1730" s="3">
        <f xml:space="preserve"> IF(Sales[[#This Row],[Number of Users]]-Sales[[#This Row],[Licenses Bought]] &gt; 0,Sales[[#This Row],[Number of Users]]-Sales[[#This Row],[Licenses Bought]],0)</f>
        <v>2</v>
      </c>
      <c r="Q1730" s="3">
        <f>IF(Sales[[#This Row],[Sales Month]]=MAX(Sales[Sales Month]),Sales[[#This Row],[Upsell $ Per Non-Paying User]]*Sales[[#This Row],[Non-Paying Users]],0)</f>
        <v>0</v>
      </c>
      <c r="R1730" s="3" t="str" cm="1">
        <f t="array" ref="R1730" xml:space="preserve"> _xlfn.IFS(Sales[[#This Row],[Current Upsell $]]=0," ",Sales[[#This Row],[Current Upsell $]]&gt;=400,"high",Sales[[#This Row],[Current Upsell $]]&gt;=100,"medium",Sales[[#This Row],[Current Upsell $]]&lt;100,"low")</f>
        <v xml:space="preserve"> </v>
      </c>
      <c r="S1730" s="3" t="str">
        <f xml:space="preserve"> IF(Sales[[#This Row],[Current Upsell $]]&gt;0,_xlfn.CONCAT(Sales[[#This Row],[Subscription Type]],"  ",Sales[[#This Row],[Upsell Priority]],"  ",TEXT(Sales[[#This Row],[Current Upsell $]],"$#"))," ")</f>
        <v xml:space="preserve"> </v>
      </c>
      <c r="T1730" s="3"/>
      <c r="U1730" s="1"/>
    </row>
    <row r="1731" spans="1:21" x14ac:dyDescent="0.3">
      <c r="A1731">
        <v>100188</v>
      </c>
      <c r="B1731" t="s">
        <v>3</v>
      </c>
      <c r="F1731" s="3">
        <v>0</v>
      </c>
      <c r="G1731" s="3">
        <v>2</v>
      </c>
      <c r="H1731" s="1">
        <v>44197</v>
      </c>
      <c r="I1731" s="1">
        <v>44348</v>
      </c>
      <c r="J1731">
        <v>5</v>
      </c>
      <c r="K1731">
        <v>0</v>
      </c>
      <c r="L1731" s="1">
        <v>44256</v>
      </c>
      <c r="M1731" s="3">
        <f>IF(Sales[[#This Row],[Sales Amount]] = 0, 0,N1731 / F1731)</f>
        <v>0</v>
      </c>
      <c r="N1731" s="3">
        <v>0</v>
      </c>
      <c r="O1731" s="3" t="str" cm="1">
        <f t="array" ref="O1731" xml:space="preserve"> _xlfn.SWITCH(Sales[[#This Row],[Subscription Type]],"Basic", "10",,"Premium","10","Business","25","Enterprise","27")</f>
        <v>10</v>
      </c>
      <c r="P1731" s="3">
        <f xml:space="preserve"> IF(Sales[[#This Row],[Number of Users]]-Sales[[#This Row],[Licenses Bought]] &gt; 0,Sales[[#This Row],[Number of Users]]-Sales[[#This Row],[Licenses Bought]],0)</f>
        <v>2</v>
      </c>
      <c r="Q1731" s="3">
        <f>IF(Sales[[#This Row],[Sales Month]]=MAX(Sales[Sales Month]),Sales[[#This Row],[Upsell $ Per Non-Paying User]]*Sales[[#This Row],[Non-Paying Users]],0)</f>
        <v>0</v>
      </c>
      <c r="R1731" s="3" t="str" cm="1">
        <f t="array" ref="R1731" xml:space="preserve"> _xlfn.IFS(Sales[[#This Row],[Current Upsell $]]=0," ",Sales[[#This Row],[Current Upsell $]]&gt;=400,"high",Sales[[#This Row],[Current Upsell $]]&gt;=100,"medium",Sales[[#This Row],[Current Upsell $]]&lt;100,"low")</f>
        <v xml:space="preserve"> </v>
      </c>
      <c r="S1731" s="3" t="str">
        <f xml:space="preserve"> IF(Sales[[#This Row],[Current Upsell $]]&gt;0,_xlfn.CONCAT(Sales[[#This Row],[Subscription Type]],"  ",Sales[[#This Row],[Upsell Priority]],"  ",TEXT(Sales[[#This Row],[Current Upsell $]],"$#"))," ")</f>
        <v xml:space="preserve"> </v>
      </c>
      <c r="T1731" s="3"/>
      <c r="U1731" s="1"/>
    </row>
    <row r="1732" spans="1:21" x14ac:dyDescent="0.3">
      <c r="A1732">
        <v>100188</v>
      </c>
      <c r="B1732" t="s">
        <v>3</v>
      </c>
      <c r="F1732" s="3">
        <v>0</v>
      </c>
      <c r="G1732" s="3">
        <v>2</v>
      </c>
      <c r="H1732" s="1">
        <v>44197</v>
      </c>
      <c r="I1732" s="1">
        <v>44348</v>
      </c>
      <c r="J1732">
        <v>5</v>
      </c>
      <c r="K1732">
        <v>0</v>
      </c>
      <c r="L1732" s="1">
        <v>44287</v>
      </c>
      <c r="M1732" s="3">
        <f>IF(Sales[[#This Row],[Sales Amount]] = 0, 0,N1732 / F1732)</f>
        <v>0</v>
      </c>
      <c r="N1732" s="3">
        <v>0</v>
      </c>
      <c r="O1732" s="3" t="str" cm="1">
        <f t="array" ref="O1732" xml:space="preserve"> _xlfn.SWITCH(Sales[[#This Row],[Subscription Type]],"Basic", "10",,"Premium","10","Business","25","Enterprise","27")</f>
        <v>10</v>
      </c>
      <c r="P1732" s="3">
        <f xml:space="preserve"> IF(Sales[[#This Row],[Number of Users]]-Sales[[#This Row],[Licenses Bought]] &gt; 0,Sales[[#This Row],[Number of Users]]-Sales[[#This Row],[Licenses Bought]],0)</f>
        <v>2</v>
      </c>
      <c r="Q1732" s="3">
        <f>IF(Sales[[#This Row],[Sales Month]]=MAX(Sales[Sales Month]),Sales[[#This Row],[Upsell $ Per Non-Paying User]]*Sales[[#This Row],[Non-Paying Users]],0)</f>
        <v>0</v>
      </c>
      <c r="R1732" s="3" t="str" cm="1">
        <f t="array" ref="R1732" xml:space="preserve"> _xlfn.IFS(Sales[[#This Row],[Current Upsell $]]=0," ",Sales[[#This Row],[Current Upsell $]]&gt;=400,"high",Sales[[#This Row],[Current Upsell $]]&gt;=100,"medium",Sales[[#This Row],[Current Upsell $]]&lt;100,"low")</f>
        <v xml:space="preserve"> </v>
      </c>
      <c r="S1732" s="3" t="str">
        <f xml:space="preserve"> IF(Sales[[#This Row],[Current Upsell $]]&gt;0,_xlfn.CONCAT(Sales[[#This Row],[Subscription Type]],"  ",Sales[[#This Row],[Upsell Priority]],"  ",TEXT(Sales[[#This Row],[Current Upsell $]],"$#"))," ")</f>
        <v xml:space="preserve"> </v>
      </c>
      <c r="T1732" s="3"/>
      <c r="U1732" s="1"/>
    </row>
    <row r="1733" spans="1:21" x14ac:dyDescent="0.3">
      <c r="A1733">
        <v>100188</v>
      </c>
      <c r="B1733" t="s">
        <v>3</v>
      </c>
      <c r="F1733" s="3">
        <v>0</v>
      </c>
      <c r="G1733" s="3">
        <v>2</v>
      </c>
      <c r="H1733" s="1">
        <v>44197</v>
      </c>
      <c r="I1733" s="1">
        <v>44348</v>
      </c>
      <c r="J1733">
        <v>5</v>
      </c>
      <c r="K1733">
        <v>0</v>
      </c>
      <c r="L1733" s="1">
        <v>44317</v>
      </c>
      <c r="M1733" s="3">
        <f>IF(Sales[[#This Row],[Sales Amount]] = 0, 0,N1733 / F1733)</f>
        <v>0</v>
      </c>
      <c r="N1733" s="3">
        <v>0</v>
      </c>
      <c r="O1733" s="3" t="str" cm="1">
        <f t="array" ref="O1733" xml:space="preserve"> _xlfn.SWITCH(Sales[[#This Row],[Subscription Type]],"Basic", "10",,"Premium","10","Business","25","Enterprise","27")</f>
        <v>10</v>
      </c>
      <c r="P1733" s="3">
        <f xml:space="preserve"> IF(Sales[[#This Row],[Number of Users]]-Sales[[#This Row],[Licenses Bought]] &gt; 0,Sales[[#This Row],[Number of Users]]-Sales[[#This Row],[Licenses Bought]],0)</f>
        <v>2</v>
      </c>
      <c r="Q1733" s="3">
        <f>IF(Sales[[#This Row],[Sales Month]]=MAX(Sales[Sales Month]),Sales[[#This Row],[Upsell $ Per Non-Paying User]]*Sales[[#This Row],[Non-Paying Users]],0)</f>
        <v>0</v>
      </c>
      <c r="R1733" s="3" t="str" cm="1">
        <f t="array" ref="R1733" xml:space="preserve"> _xlfn.IFS(Sales[[#This Row],[Current Upsell $]]=0," ",Sales[[#This Row],[Current Upsell $]]&gt;=400,"high",Sales[[#This Row],[Current Upsell $]]&gt;=100,"medium",Sales[[#This Row],[Current Upsell $]]&lt;100,"low")</f>
        <v xml:space="preserve"> </v>
      </c>
      <c r="S1733" s="3" t="str">
        <f xml:space="preserve"> IF(Sales[[#This Row],[Current Upsell $]]&gt;0,_xlfn.CONCAT(Sales[[#This Row],[Subscription Type]],"  ",Sales[[#This Row],[Upsell Priority]],"  ",TEXT(Sales[[#This Row],[Current Upsell $]],"$#"))," ")</f>
        <v xml:space="preserve"> </v>
      </c>
      <c r="T1733" s="3"/>
      <c r="U1733" s="1"/>
    </row>
    <row r="1734" spans="1:21" x14ac:dyDescent="0.3">
      <c r="A1734">
        <v>100188</v>
      </c>
      <c r="B1734" t="s">
        <v>3</v>
      </c>
      <c r="F1734" s="3">
        <v>0</v>
      </c>
      <c r="G1734" s="3">
        <v>1</v>
      </c>
      <c r="H1734" s="1">
        <v>44197</v>
      </c>
      <c r="I1734" s="1">
        <v>44348</v>
      </c>
      <c r="J1734">
        <v>5</v>
      </c>
      <c r="K1734">
        <v>0</v>
      </c>
      <c r="L1734" s="1">
        <v>44348</v>
      </c>
      <c r="M1734" s="3">
        <f>IF(Sales[[#This Row],[Sales Amount]] = 0, 0,N1734 / F1734)</f>
        <v>0</v>
      </c>
      <c r="N1734" s="3">
        <v>0</v>
      </c>
      <c r="O1734" s="3" t="str" cm="1">
        <f t="array" ref="O1734" xml:space="preserve"> _xlfn.SWITCH(Sales[[#This Row],[Subscription Type]],"Basic", "10",,"Premium","10","Business","25","Enterprise","27")</f>
        <v>10</v>
      </c>
      <c r="P1734" s="3">
        <f xml:space="preserve"> IF(Sales[[#This Row],[Number of Users]]-Sales[[#This Row],[Licenses Bought]] &gt; 0,Sales[[#This Row],[Number of Users]]-Sales[[#This Row],[Licenses Bought]],0)</f>
        <v>1</v>
      </c>
      <c r="Q1734" s="3">
        <f>IF(Sales[[#This Row],[Sales Month]]=MAX(Sales[Sales Month]),Sales[[#This Row],[Upsell $ Per Non-Paying User]]*Sales[[#This Row],[Non-Paying Users]],0)</f>
        <v>10</v>
      </c>
      <c r="R1734" s="3" t="str" cm="1">
        <f t="array" ref="R1734" xml:space="preserve"> _xlfn.IFS(Sales[[#This Row],[Current Upsell $]]=0," ",Sales[[#This Row],[Current Upsell $]]&gt;=400,"high",Sales[[#This Row],[Current Upsell $]]&gt;=100,"medium",Sales[[#This Row],[Current Upsell $]]&lt;100,"low")</f>
        <v>low</v>
      </c>
      <c r="S1734" s="3" t="str">
        <f xml:space="preserve"> IF(Sales[[#This Row],[Current Upsell $]]&gt;0,_xlfn.CONCAT(Sales[[#This Row],[Subscription Type]],"  ",Sales[[#This Row],[Upsell Priority]],"  ",TEXT(Sales[[#This Row],[Current Upsell $]],"$#"))," ")</f>
        <v>Basic  low  $10</v>
      </c>
      <c r="T1734" s="3"/>
      <c r="U1734" s="1"/>
    </row>
    <row r="1735" spans="1:21" x14ac:dyDescent="0.3">
      <c r="A1735">
        <v>100189</v>
      </c>
      <c r="B1735" t="s">
        <v>3</v>
      </c>
      <c r="F1735" s="3">
        <v>0</v>
      </c>
      <c r="G1735" s="3">
        <v>2</v>
      </c>
      <c r="H1735" s="1">
        <v>44197</v>
      </c>
      <c r="I1735" s="1">
        <v>44317</v>
      </c>
      <c r="J1735">
        <v>4</v>
      </c>
      <c r="K1735">
        <v>1</v>
      </c>
      <c r="L1735" s="1">
        <v>44197</v>
      </c>
      <c r="M1735" s="3">
        <f>IF(Sales[[#This Row],[Sales Amount]] = 0, 0,N1735 / F1735)</f>
        <v>0</v>
      </c>
      <c r="N1735" s="3">
        <v>0</v>
      </c>
      <c r="O1735" s="3" t="str" cm="1">
        <f t="array" ref="O1735" xml:space="preserve"> _xlfn.SWITCH(Sales[[#This Row],[Subscription Type]],"Basic", "10",,"Premium","10","Business","25","Enterprise","27")</f>
        <v>10</v>
      </c>
      <c r="P1735" s="3">
        <f xml:space="preserve"> IF(Sales[[#This Row],[Number of Users]]-Sales[[#This Row],[Licenses Bought]] &gt; 0,Sales[[#This Row],[Number of Users]]-Sales[[#This Row],[Licenses Bought]],0)</f>
        <v>2</v>
      </c>
      <c r="Q1735" s="3">
        <f>IF(Sales[[#This Row],[Sales Month]]=MAX(Sales[Sales Month]),Sales[[#This Row],[Upsell $ Per Non-Paying User]]*Sales[[#This Row],[Non-Paying Users]],0)</f>
        <v>0</v>
      </c>
      <c r="R1735" s="3" t="str" cm="1">
        <f t="array" ref="R1735" xml:space="preserve"> _xlfn.IFS(Sales[[#This Row],[Current Upsell $]]=0," ",Sales[[#This Row],[Current Upsell $]]&gt;=400,"high",Sales[[#This Row],[Current Upsell $]]&gt;=100,"medium",Sales[[#This Row],[Current Upsell $]]&lt;100,"low")</f>
        <v xml:space="preserve"> </v>
      </c>
      <c r="S1735" s="3" t="str">
        <f xml:space="preserve"> IF(Sales[[#This Row],[Current Upsell $]]&gt;0,_xlfn.CONCAT(Sales[[#This Row],[Subscription Type]],"  ",Sales[[#This Row],[Upsell Priority]],"  ",TEXT(Sales[[#This Row],[Current Upsell $]],"$#"))," ")</f>
        <v xml:space="preserve"> </v>
      </c>
      <c r="T1735" s="3"/>
      <c r="U1735" s="1"/>
    </row>
    <row r="1736" spans="1:21" x14ac:dyDescent="0.3">
      <c r="A1736">
        <v>100189</v>
      </c>
      <c r="B1736" t="s">
        <v>3</v>
      </c>
      <c r="F1736" s="3">
        <v>0</v>
      </c>
      <c r="G1736" s="3">
        <v>2</v>
      </c>
      <c r="H1736" s="1">
        <v>44197</v>
      </c>
      <c r="I1736" s="1">
        <v>44317</v>
      </c>
      <c r="J1736">
        <v>4</v>
      </c>
      <c r="K1736">
        <v>1</v>
      </c>
      <c r="L1736" s="1">
        <v>44228</v>
      </c>
      <c r="M1736" s="3">
        <f>IF(Sales[[#This Row],[Sales Amount]] = 0, 0,N1736 / F1736)</f>
        <v>0</v>
      </c>
      <c r="N1736" s="3">
        <v>0</v>
      </c>
      <c r="O1736" s="3" t="str" cm="1">
        <f t="array" ref="O1736" xml:space="preserve"> _xlfn.SWITCH(Sales[[#This Row],[Subscription Type]],"Basic", "10",,"Premium","10","Business","25","Enterprise","27")</f>
        <v>10</v>
      </c>
      <c r="P1736" s="3">
        <f xml:space="preserve"> IF(Sales[[#This Row],[Number of Users]]-Sales[[#This Row],[Licenses Bought]] &gt; 0,Sales[[#This Row],[Number of Users]]-Sales[[#This Row],[Licenses Bought]],0)</f>
        <v>2</v>
      </c>
      <c r="Q1736" s="3">
        <f>IF(Sales[[#This Row],[Sales Month]]=MAX(Sales[Sales Month]),Sales[[#This Row],[Upsell $ Per Non-Paying User]]*Sales[[#This Row],[Non-Paying Users]],0)</f>
        <v>0</v>
      </c>
      <c r="R1736" s="3" t="str" cm="1">
        <f t="array" ref="R1736" xml:space="preserve"> _xlfn.IFS(Sales[[#This Row],[Current Upsell $]]=0," ",Sales[[#This Row],[Current Upsell $]]&gt;=400,"high",Sales[[#This Row],[Current Upsell $]]&gt;=100,"medium",Sales[[#This Row],[Current Upsell $]]&lt;100,"low")</f>
        <v xml:space="preserve"> </v>
      </c>
      <c r="S1736" s="3" t="str">
        <f xml:space="preserve"> IF(Sales[[#This Row],[Current Upsell $]]&gt;0,_xlfn.CONCAT(Sales[[#This Row],[Subscription Type]],"  ",Sales[[#This Row],[Upsell Priority]],"  ",TEXT(Sales[[#This Row],[Current Upsell $]],"$#"))," ")</f>
        <v xml:space="preserve"> </v>
      </c>
      <c r="T1736" s="3"/>
      <c r="U1736" s="1"/>
    </row>
    <row r="1737" spans="1:21" x14ac:dyDescent="0.3">
      <c r="A1737">
        <v>100189</v>
      </c>
      <c r="B1737" t="s">
        <v>3</v>
      </c>
      <c r="F1737" s="3">
        <v>0</v>
      </c>
      <c r="G1737" s="3">
        <v>2</v>
      </c>
      <c r="H1737" s="1">
        <v>44197</v>
      </c>
      <c r="I1737" s="1">
        <v>44317</v>
      </c>
      <c r="J1737">
        <v>4</v>
      </c>
      <c r="K1737">
        <v>1</v>
      </c>
      <c r="L1737" s="1">
        <v>44256</v>
      </c>
      <c r="M1737" s="3">
        <f>IF(Sales[[#This Row],[Sales Amount]] = 0, 0,N1737 / F1737)</f>
        <v>0</v>
      </c>
      <c r="N1737" s="3">
        <v>0</v>
      </c>
      <c r="O1737" s="3" t="str" cm="1">
        <f t="array" ref="O1737" xml:space="preserve"> _xlfn.SWITCH(Sales[[#This Row],[Subscription Type]],"Basic", "10",,"Premium","10","Business","25","Enterprise","27")</f>
        <v>10</v>
      </c>
      <c r="P1737" s="3">
        <f xml:space="preserve"> IF(Sales[[#This Row],[Number of Users]]-Sales[[#This Row],[Licenses Bought]] &gt; 0,Sales[[#This Row],[Number of Users]]-Sales[[#This Row],[Licenses Bought]],0)</f>
        <v>2</v>
      </c>
      <c r="Q1737" s="3">
        <f>IF(Sales[[#This Row],[Sales Month]]=MAX(Sales[Sales Month]),Sales[[#This Row],[Upsell $ Per Non-Paying User]]*Sales[[#This Row],[Non-Paying Users]],0)</f>
        <v>0</v>
      </c>
      <c r="R1737" s="3" t="str" cm="1">
        <f t="array" ref="R1737" xml:space="preserve"> _xlfn.IFS(Sales[[#This Row],[Current Upsell $]]=0," ",Sales[[#This Row],[Current Upsell $]]&gt;=400,"high",Sales[[#This Row],[Current Upsell $]]&gt;=100,"medium",Sales[[#This Row],[Current Upsell $]]&lt;100,"low")</f>
        <v xml:space="preserve"> </v>
      </c>
      <c r="S1737" s="3" t="str">
        <f xml:space="preserve"> IF(Sales[[#This Row],[Current Upsell $]]&gt;0,_xlfn.CONCAT(Sales[[#This Row],[Subscription Type]],"  ",Sales[[#This Row],[Upsell Priority]],"  ",TEXT(Sales[[#This Row],[Current Upsell $]],"$#"))," ")</f>
        <v xml:space="preserve"> </v>
      </c>
      <c r="T1737" s="3"/>
      <c r="U1737" s="1"/>
    </row>
    <row r="1738" spans="1:21" x14ac:dyDescent="0.3">
      <c r="A1738">
        <v>100189</v>
      </c>
      <c r="B1738" t="s">
        <v>3</v>
      </c>
      <c r="F1738" s="3">
        <v>0</v>
      </c>
      <c r="G1738" s="3">
        <v>2</v>
      </c>
      <c r="H1738" s="1">
        <v>44197</v>
      </c>
      <c r="I1738" s="1">
        <v>44317</v>
      </c>
      <c r="J1738">
        <v>4</v>
      </c>
      <c r="K1738">
        <v>1</v>
      </c>
      <c r="L1738" s="1">
        <v>44287</v>
      </c>
      <c r="M1738" s="3">
        <f>IF(Sales[[#This Row],[Sales Amount]] = 0, 0,N1738 / F1738)</f>
        <v>0</v>
      </c>
      <c r="N1738" s="3">
        <v>0</v>
      </c>
      <c r="O1738" s="3" t="str" cm="1">
        <f t="array" ref="O1738" xml:space="preserve"> _xlfn.SWITCH(Sales[[#This Row],[Subscription Type]],"Basic", "10",,"Premium","10","Business","25","Enterprise","27")</f>
        <v>10</v>
      </c>
      <c r="P1738" s="3">
        <f xml:space="preserve"> IF(Sales[[#This Row],[Number of Users]]-Sales[[#This Row],[Licenses Bought]] &gt; 0,Sales[[#This Row],[Number of Users]]-Sales[[#This Row],[Licenses Bought]],0)</f>
        <v>2</v>
      </c>
      <c r="Q1738" s="3">
        <f>IF(Sales[[#This Row],[Sales Month]]=MAX(Sales[Sales Month]),Sales[[#This Row],[Upsell $ Per Non-Paying User]]*Sales[[#This Row],[Non-Paying Users]],0)</f>
        <v>0</v>
      </c>
      <c r="R1738" s="3" t="str" cm="1">
        <f t="array" ref="R1738" xml:space="preserve"> _xlfn.IFS(Sales[[#This Row],[Current Upsell $]]=0," ",Sales[[#This Row],[Current Upsell $]]&gt;=400,"high",Sales[[#This Row],[Current Upsell $]]&gt;=100,"medium",Sales[[#This Row],[Current Upsell $]]&lt;100,"low")</f>
        <v xml:space="preserve"> </v>
      </c>
      <c r="S1738" s="3" t="str">
        <f xml:space="preserve"> IF(Sales[[#This Row],[Current Upsell $]]&gt;0,_xlfn.CONCAT(Sales[[#This Row],[Subscription Type]],"  ",Sales[[#This Row],[Upsell Priority]],"  ",TEXT(Sales[[#This Row],[Current Upsell $]],"$#"))," ")</f>
        <v xml:space="preserve"> </v>
      </c>
      <c r="T1738" s="3"/>
      <c r="U1738" s="1"/>
    </row>
    <row r="1739" spans="1:21" x14ac:dyDescent="0.3">
      <c r="A1739">
        <v>100189</v>
      </c>
      <c r="B1739" t="s">
        <v>3</v>
      </c>
      <c r="F1739" s="3">
        <v>0</v>
      </c>
      <c r="G1739" s="3">
        <v>2</v>
      </c>
      <c r="H1739" s="1">
        <v>44197</v>
      </c>
      <c r="I1739" s="1">
        <v>44317</v>
      </c>
      <c r="J1739">
        <v>4</v>
      </c>
      <c r="K1739">
        <v>1</v>
      </c>
      <c r="L1739" s="1">
        <v>44317</v>
      </c>
      <c r="M1739" s="3">
        <f>IF(Sales[[#This Row],[Sales Amount]] = 0, 0,N1739 / F1739)</f>
        <v>0</v>
      </c>
      <c r="N1739" s="3">
        <v>0</v>
      </c>
      <c r="O1739" s="3" t="str" cm="1">
        <f t="array" ref="O1739" xml:space="preserve"> _xlfn.SWITCH(Sales[[#This Row],[Subscription Type]],"Basic", "10",,"Premium","10","Business","25","Enterprise","27")</f>
        <v>10</v>
      </c>
      <c r="P1739" s="3">
        <f xml:space="preserve"> IF(Sales[[#This Row],[Number of Users]]-Sales[[#This Row],[Licenses Bought]] &gt; 0,Sales[[#This Row],[Number of Users]]-Sales[[#This Row],[Licenses Bought]],0)</f>
        <v>2</v>
      </c>
      <c r="Q1739" s="3">
        <f>IF(Sales[[#This Row],[Sales Month]]=MAX(Sales[Sales Month]),Sales[[#This Row],[Upsell $ Per Non-Paying User]]*Sales[[#This Row],[Non-Paying Users]],0)</f>
        <v>0</v>
      </c>
      <c r="R1739" s="3" t="str" cm="1">
        <f t="array" ref="R1739" xml:space="preserve"> _xlfn.IFS(Sales[[#This Row],[Current Upsell $]]=0," ",Sales[[#This Row],[Current Upsell $]]&gt;=400,"high",Sales[[#This Row],[Current Upsell $]]&gt;=100,"medium",Sales[[#This Row],[Current Upsell $]]&lt;100,"low")</f>
        <v xml:space="preserve"> </v>
      </c>
      <c r="S1739" s="3" t="str">
        <f xml:space="preserve"> IF(Sales[[#This Row],[Current Upsell $]]&gt;0,_xlfn.CONCAT(Sales[[#This Row],[Subscription Type]],"  ",Sales[[#This Row],[Upsell Priority]],"  ",TEXT(Sales[[#This Row],[Current Upsell $]],"$#"))," ")</f>
        <v xml:space="preserve"> </v>
      </c>
      <c r="T1739" s="3"/>
      <c r="U1739" s="1"/>
    </row>
    <row r="1740" spans="1:21" x14ac:dyDescent="0.3">
      <c r="A1740">
        <v>100190</v>
      </c>
      <c r="B1740" t="s">
        <v>3</v>
      </c>
      <c r="F1740" s="3">
        <v>0</v>
      </c>
      <c r="G1740" s="3">
        <v>2</v>
      </c>
      <c r="H1740" s="1">
        <v>44197</v>
      </c>
      <c r="I1740" s="1">
        <v>44317</v>
      </c>
      <c r="J1740">
        <v>4</v>
      </c>
      <c r="K1740">
        <v>1</v>
      </c>
      <c r="L1740" s="1">
        <v>44197</v>
      </c>
      <c r="M1740" s="3">
        <f>IF(Sales[[#This Row],[Sales Amount]] = 0, 0,N1740 / F1740)</f>
        <v>0</v>
      </c>
      <c r="N1740" s="3">
        <v>0</v>
      </c>
      <c r="O1740" s="3" t="str" cm="1">
        <f t="array" ref="O1740" xml:space="preserve"> _xlfn.SWITCH(Sales[[#This Row],[Subscription Type]],"Basic", "10",,"Premium","10","Business","25","Enterprise","27")</f>
        <v>10</v>
      </c>
      <c r="P1740" s="3">
        <f xml:space="preserve"> IF(Sales[[#This Row],[Number of Users]]-Sales[[#This Row],[Licenses Bought]] &gt; 0,Sales[[#This Row],[Number of Users]]-Sales[[#This Row],[Licenses Bought]],0)</f>
        <v>2</v>
      </c>
      <c r="Q1740" s="3">
        <f>IF(Sales[[#This Row],[Sales Month]]=MAX(Sales[Sales Month]),Sales[[#This Row],[Upsell $ Per Non-Paying User]]*Sales[[#This Row],[Non-Paying Users]],0)</f>
        <v>0</v>
      </c>
      <c r="R1740" s="3" t="str" cm="1">
        <f t="array" ref="R1740" xml:space="preserve"> _xlfn.IFS(Sales[[#This Row],[Current Upsell $]]=0," ",Sales[[#This Row],[Current Upsell $]]&gt;=400,"high",Sales[[#This Row],[Current Upsell $]]&gt;=100,"medium",Sales[[#This Row],[Current Upsell $]]&lt;100,"low")</f>
        <v xml:space="preserve"> </v>
      </c>
      <c r="S1740" s="3" t="str">
        <f xml:space="preserve"> IF(Sales[[#This Row],[Current Upsell $]]&gt;0,_xlfn.CONCAT(Sales[[#This Row],[Subscription Type]],"  ",Sales[[#This Row],[Upsell Priority]],"  ",TEXT(Sales[[#This Row],[Current Upsell $]],"$#"))," ")</f>
        <v xml:space="preserve"> </v>
      </c>
      <c r="T1740" s="3"/>
      <c r="U1740" s="1"/>
    </row>
    <row r="1741" spans="1:21" x14ac:dyDescent="0.3">
      <c r="A1741">
        <v>100190</v>
      </c>
      <c r="B1741" t="s">
        <v>3</v>
      </c>
      <c r="F1741" s="3">
        <v>0</v>
      </c>
      <c r="G1741" s="3">
        <v>2</v>
      </c>
      <c r="H1741" s="1">
        <v>44197</v>
      </c>
      <c r="I1741" s="1">
        <v>44317</v>
      </c>
      <c r="J1741">
        <v>4</v>
      </c>
      <c r="K1741">
        <v>1</v>
      </c>
      <c r="L1741" s="1">
        <v>44228</v>
      </c>
      <c r="M1741" s="3">
        <f>IF(Sales[[#This Row],[Sales Amount]] = 0, 0,N1741 / F1741)</f>
        <v>0</v>
      </c>
      <c r="N1741" s="3">
        <v>0</v>
      </c>
      <c r="O1741" s="3" t="str" cm="1">
        <f t="array" ref="O1741" xml:space="preserve"> _xlfn.SWITCH(Sales[[#This Row],[Subscription Type]],"Basic", "10",,"Premium","10","Business","25","Enterprise","27")</f>
        <v>10</v>
      </c>
      <c r="P1741" s="3">
        <f xml:space="preserve"> IF(Sales[[#This Row],[Number of Users]]-Sales[[#This Row],[Licenses Bought]] &gt; 0,Sales[[#This Row],[Number of Users]]-Sales[[#This Row],[Licenses Bought]],0)</f>
        <v>2</v>
      </c>
      <c r="Q1741" s="3">
        <f>IF(Sales[[#This Row],[Sales Month]]=MAX(Sales[Sales Month]),Sales[[#This Row],[Upsell $ Per Non-Paying User]]*Sales[[#This Row],[Non-Paying Users]],0)</f>
        <v>0</v>
      </c>
      <c r="R1741" s="3" t="str" cm="1">
        <f t="array" ref="R1741" xml:space="preserve"> _xlfn.IFS(Sales[[#This Row],[Current Upsell $]]=0," ",Sales[[#This Row],[Current Upsell $]]&gt;=400,"high",Sales[[#This Row],[Current Upsell $]]&gt;=100,"medium",Sales[[#This Row],[Current Upsell $]]&lt;100,"low")</f>
        <v xml:space="preserve"> </v>
      </c>
      <c r="S1741" s="3" t="str">
        <f xml:space="preserve"> IF(Sales[[#This Row],[Current Upsell $]]&gt;0,_xlfn.CONCAT(Sales[[#This Row],[Subscription Type]],"  ",Sales[[#This Row],[Upsell Priority]],"  ",TEXT(Sales[[#This Row],[Current Upsell $]],"$#"))," ")</f>
        <v xml:space="preserve"> </v>
      </c>
      <c r="T1741" s="3"/>
      <c r="U1741" s="1"/>
    </row>
    <row r="1742" spans="1:21" x14ac:dyDescent="0.3">
      <c r="A1742">
        <v>100190</v>
      </c>
      <c r="B1742" t="s">
        <v>3</v>
      </c>
      <c r="F1742" s="3">
        <v>0</v>
      </c>
      <c r="G1742" s="3">
        <v>2</v>
      </c>
      <c r="H1742" s="1">
        <v>44197</v>
      </c>
      <c r="I1742" s="1">
        <v>44317</v>
      </c>
      <c r="J1742">
        <v>4</v>
      </c>
      <c r="K1742">
        <v>1</v>
      </c>
      <c r="L1742" s="1">
        <v>44256</v>
      </c>
      <c r="M1742" s="3">
        <f>IF(Sales[[#This Row],[Sales Amount]] = 0, 0,N1742 / F1742)</f>
        <v>0</v>
      </c>
      <c r="N1742" s="3">
        <v>0</v>
      </c>
      <c r="O1742" s="3" t="str" cm="1">
        <f t="array" ref="O1742" xml:space="preserve"> _xlfn.SWITCH(Sales[[#This Row],[Subscription Type]],"Basic", "10",,"Premium","10","Business","25","Enterprise","27")</f>
        <v>10</v>
      </c>
      <c r="P1742" s="3">
        <f xml:space="preserve"> IF(Sales[[#This Row],[Number of Users]]-Sales[[#This Row],[Licenses Bought]] &gt; 0,Sales[[#This Row],[Number of Users]]-Sales[[#This Row],[Licenses Bought]],0)</f>
        <v>2</v>
      </c>
      <c r="Q1742" s="3">
        <f>IF(Sales[[#This Row],[Sales Month]]=MAX(Sales[Sales Month]),Sales[[#This Row],[Upsell $ Per Non-Paying User]]*Sales[[#This Row],[Non-Paying Users]],0)</f>
        <v>0</v>
      </c>
      <c r="R1742" s="3" t="str" cm="1">
        <f t="array" ref="R1742" xml:space="preserve"> _xlfn.IFS(Sales[[#This Row],[Current Upsell $]]=0," ",Sales[[#This Row],[Current Upsell $]]&gt;=400,"high",Sales[[#This Row],[Current Upsell $]]&gt;=100,"medium",Sales[[#This Row],[Current Upsell $]]&lt;100,"low")</f>
        <v xml:space="preserve"> </v>
      </c>
      <c r="S1742" s="3" t="str">
        <f xml:space="preserve"> IF(Sales[[#This Row],[Current Upsell $]]&gt;0,_xlfn.CONCAT(Sales[[#This Row],[Subscription Type]],"  ",Sales[[#This Row],[Upsell Priority]],"  ",TEXT(Sales[[#This Row],[Current Upsell $]],"$#"))," ")</f>
        <v xml:space="preserve"> </v>
      </c>
      <c r="T1742" s="3"/>
      <c r="U1742" s="1"/>
    </row>
    <row r="1743" spans="1:21" x14ac:dyDescent="0.3">
      <c r="A1743">
        <v>100190</v>
      </c>
      <c r="B1743" t="s">
        <v>3</v>
      </c>
      <c r="F1743" s="3">
        <v>0</v>
      </c>
      <c r="G1743" s="3">
        <v>1</v>
      </c>
      <c r="H1743" s="1">
        <v>44197</v>
      </c>
      <c r="I1743" s="1">
        <v>44317</v>
      </c>
      <c r="J1743">
        <v>4</v>
      </c>
      <c r="K1743">
        <v>1</v>
      </c>
      <c r="L1743" s="1">
        <v>44287</v>
      </c>
      <c r="M1743" s="3">
        <f>IF(Sales[[#This Row],[Sales Amount]] = 0, 0,N1743 / F1743)</f>
        <v>0</v>
      </c>
      <c r="N1743" s="3">
        <v>0</v>
      </c>
      <c r="O1743" s="3" t="str" cm="1">
        <f t="array" ref="O1743" xml:space="preserve"> _xlfn.SWITCH(Sales[[#This Row],[Subscription Type]],"Basic", "10",,"Premium","10","Business","25","Enterprise","27")</f>
        <v>10</v>
      </c>
      <c r="P1743" s="3">
        <f xml:space="preserve"> IF(Sales[[#This Row],[Number of Users]]-Sales[[#This Row],[Licenses Bought]] &gt; 0,Sales[[#This Row],[Number of Users]]-Sales[[#This Row],[Licenses Bought]],0)</f>
        <v>1</v>
      </c>
      <c r="Q1743" s="3">
        <f>IF(Sales[[#This Row],[Sales Month]]=MAX(Sales[Sales Month]),Sales[[#This Row],[Upsell $ Per Non-Paying User]]*Sales[[#This Row],[Non-Paying Users]],0)</f>
        <v>0</v>
      </c>
      <c r="R1743" s="3" t="str" cm="1">
        <f t="array" ref="R1743" xml:space="preserve"> _xlfn.IFS(Sales[[#This Row],[Current Upsell $]]=0," ",Sales[[#This Row],[Current Upsell $]]&gt;=400,"high",Sales[[#This Row],[Current Upsell $]]&gt;=100,"medium",Sales[[#This Row],[Current Upsell $]]&lt;100,"low")</f>
        <v xml:space="preserve"> </v>
      </c>
      <c r="S1743" s="3" t="str">
        <f xml:space="preserve"> IF(Sales[[#This Row],[Current Upsell $]]&gt;0,_xlfn.CONCAT(Sales[[#This Row],[Subscription Type]],"  ",Sales[[#This Row],[Upsell Priority]],"  ",TEXT(Sales[[#This Row],[Current Upsell $]],"$#"))," ")</f>
        <v xml:space="preserve"> </v>
      </c>
      <c r="T1743" s="3"/>
      <c r="U1743" s="1"/>
    </row>
    <row r="1744" spans="1:21" x14ac:dyDescent="0.3">
      <c r="A1744">
        <v>100190</v>
      </c>
      <c r="B1744" t="s">
        <v>3</v>
      </c>
      <c r="F1744" s="3">
        <v>0</v>
      </c>
      <c r="G1744" s="3">
        <v>2</v>
      </c>
      <c r="H1744" s="1">
        <v>44197</v>
      </c>
      <c r="I1744" s="1">
        <v>44317</v>
      </c>
      <c r="J1744">
        <v>4</v>
      </c>
      <c r="K1744">
        <v>1</v>
      </c>
      <c r="L1744" s="1">
        <v>44317</v>
      </c>
      <c r="M1744" s="3">
        <f>IF(Sales[[#This Row],[Sales Amount]] = 0, 0,N1744 / F1744)</f>
        <v>0</v>
      </c>
      <c r="N1744" s="3">
        <v>0</v>
      </c>
      <c r="O1744" s="3" t="str" cm="1">
        <f t="array" ref="O1744" xml:space="preserve"> _xlfn.SWITCH(Sales[[#This Row],[Subscription Type]],"Basic", "10",,"Premium","10","Business","25","Enterprise","27")</f>
        <v>10</v>
      </c>
      <c r="P1744" s="3">
        <f xml:space="preserve"> IF(Sales[[#This Row],[Number of Users]]-Sales[[#This Row],[Licenses Bought]] &gt; 0,Sales[[#This Row],[Number of Users]]-Sales[[#This Row],[Licenses Bought]],0)</f>
        <v>2</v>
      </c>
      <c r="Q1744" s="3">
        <f>IF(Sales[[#This Row],[Sales Month]]=MAX(Sales[Sales Month]),Sales[[#This Row],[Upsell $ Per Non-Paying User]]*Sales[[#This Row],[Non-Paying Users]],0)</f>
        <v>0</v>
      </c>
      <c r="R1744" s="3" t="str" cm="1">
        <f t="array" ref="R1744" xml:space="preserve"> _xlfn.IFS(Sales[[#This Row],[Current Upsell $]]=0," ",Sales[[#This Row],[Current Upsell $]]&gt;=400,"high",Sales[[#This Row],[Current Upsell $]]&gt;=100,"medium",Sales[[#This Row],[Current Upsell $]]&lt;100,"low")</f>
        <v xml:space="preserve"> </v>
      </c>
      <c r="S1744" s="3" t="str">
        <f xml:space="preserve"> IF(Sales[[#This Row],[Current Upsell $]]&gt;0,_xlfn.CONCAT(Sales[[#This Row],[Subscription Type]],"  ",Sales[[#This Row],[Upsell Priority]],"  ",TEXT(Sales[[#This Row],[Current Upsell $]],"$#"))," ")</f>
        <v xml:space="preserve"> </v>
      </c>
      <c r="T1744" s="3"/>
      <c r="U1744" s="1"/>
    </row>
    <row r="1745" spans="1:21" x14ac:dyDescent="0.3">
      <c r="A1745">
        <v>100191</v>
      </c>
      <c r="B1745" t="s">
        <v>3</v>
      </c>
      <c r="D1745" s="1"/>
      <c r="E1745" s="1"/>
      <c r="F1745" s="3">
        <v>0</v>
      </c>
      <c r="G1745" s="3">
        <v>2</v>
      </c>
      <c r="H1745" s="1">
        <v>44197</v>
      </c>
      <c r="I1745" s="1">
        <v>44378</v>
      </c>
      <c r="J1745">
        <v>6</v>
      </c>
      <c r="K1745">
        <v>0</v>
      </c>
      <c r="L1745" s="1">
        <v>44197</v>
      </c>
      <c r="M1745" s="3">
        <f>IF(Sales[[#This Row],[Sales Amount]] = 0, 0,N1745 / F1745)</f>
        <v>0</v>
      </c>
      <c r="N1745" s="3">
        <v>0</v>
      </c>
      <c r="O1745" s="3" t="str" cm="1">
        <f t="array" ref="O1745" xml:space="preserve"> _xlfn.SWITCH(Sales[[#This Row],[Subscription Type]],"Basic", "10",,"Premium","10","Business","25","Enterprise","27")</f>
        <v>10</v>
      </c>
      <c r="P1745" s="3">
        <f xml:space="preserve"> IF(Sales[[#This Row],[Number of Users]]-Sales[[#This Row],[Licenses Bought]] &gt; 0,Sales[[#This Row],[Number of Users]]-Sales[[#This Row],[Licenses Bought]],0)</f>
        <v>2</v>
      </c>
      <c r="Q1745" s="3">
        <f>IF(Sales[[#This Row],[Sales Month]]=MAX(Sales[Sales Month]),Sales[[#This Row],[Upsell $ Per Non-Paying User]]*Sales[[#This Row],[Non-Paying Users]],0)</f>
        <v>0</v>
      </c>
      <c r="R1745" s="3" t="str" cm="1">
        <f t="array" ref="R1745" xml:space="preserve"> _xlfn.IFS(Sales[[#This Row],[Current Upsell $]]=0," ",Sales[[#This Row],[Current Upsell $]]&gt;=400,"high",Sales[[#This Row],[Current Upsell $]]&gt;=100,"medium",Sales[[#This Row],[Current Upsell $]]&lt;100,"low")</f>
        <v xml:space="preserve"> </v>
      </c>
      <c r="S1745" s="3" t="str">
        <f xml:space="preserve"> IF(Sales[[#This Row],[Current Upsell $]]&gt;0,_xlfn.CONCAT(Sales[[#This Row],[Subscription Type]],"  ",Sales[[#This Row],[Upsell Priority]],"  ",TEXT(Sales[[#This Row],[Current Upsell $]],"$#"))," ")</f>
        <v xml:space="preserve"> </v>
      </c>
      <c r="T1745" s="3"/>
      <c r="U1745" s="1"/>
    </row>
    <row r="1746" spans="1:21" x14ac:dyDescent="0.3">
      <c r="A1746">
        <v>100191</v>
      </c>
      <c r="B1746" t="s">
        <v>0</v>
      </c>
      <c r="D1746" s="1"/>
      <c r="E1746" s="1"/>
      <c r="F1746" s="3">
        <v>1</v>
      </c>
      <c r="G1746" s="3">
        <v>2</v>
      </c>
      <c r="H1746" s="1">
        <v>44197</v>
      </c>
      <c r="I1746" s="1">
        <v>44378</v>
      </c>
      <c r="J1746">
        <v>6</v>
      </c>
      <c r="K1746">
        <v>0</v>
      </c>
      <c r="L1746" s="1">
        <v>44228</v>
      </c>
      <c r="M1746" s="3">
        <f>IF(Sales[[#This Row],[Sales Amount]] = 0, 0,N1746 / F1746)</f>
        <v>10</v>
      </c>
      <c r="N1746" s="3">
        <v>10</v>
      </c>
      <c r="O1746" s="3" t="str" cm="1">
        <f t="array" ref="O1746" xml:space="preserve"> _xlfn.SWITCH(Sales[[#This Row],[Subscription Type]],"Basic", "10",,"Premium","10","Business","25","Enterprise","27")</f>
        <v>27</v>
      </c>
      <c r="P1746" s="3">
        <f xml:space="preserve"> IF(Sales[[#This Row],[Number of Users]]-Sales[[#This Row],[Licenses Bought]] &gt; 0,Sales[[#This Row],[Number of Users]]-Sales[[#This Row],[Licenses Bought]],0)</f>
        <v>1</v>
      </c>
      <c r="Q1746" s="3">
        <f>IF(Sales[[#This Row],[Sales Month]]=MAX(Sales[Sales Month]),Sales[[#This Row],[Upsell $ Per Non-Paying User]]*Sales[[#This Row],[Non-Paying Users]],0)</f>
        <v>0</v>
      </c>
      <c r="R1746" s="3" t="str" cm="1">
        <f t="array" ref="R1746" xml:space="preserve"> _xlfn.IFS(Sales[[#This Row],[Current Upsell $]]=0," ",Sales[[#This Row],[Current Upsell $]]&gt;=400,"high",Sales[[#This Row],[Current Upsell $]]&gt;=100,"medium",Sales[[#This Row],[Current Upsell $]]&lt;100,"low")</f>
        <v xml:space="preserve"> </v>
      </c>
      <c r="S1746" s="3" t="str">
        <f xml:space="preserve"> IF(Sales[[#This Row],[Current Upsell $]]&gt;0,_xlfn.CONCAT(Sales[[#This Row],[Subscription Type]],"  ",Sales[[#This Row],[Upsell Priority]],"  ",TEXT(Sales[[#This Row],[Current Upsell $]],"$#"))," ")</f>
        <v xml:space="preserve"> </v>
      </c>
      <c r="T1746" s="3"/>
      <c r="U1746" s="1"/>
    </row>
    <row r="1747" spans="1:21" x14ac:dyDescent="0.3">
      <c r="A1747">
        <v>100191</v>
      </c>
      <c r="B1747" t="s">
        <v>0</v>
      </c>
      <c r="D1747" s="1"/>
      <c r="E1747" s="1"/>
      <c r="F1747" s="3">
        <v>1</v>
      </c>
      <c r="G1747" s="3">
        <v>2</v>
      </c>
      <c r="H1747" s="1">
        <v>44197</v>
      </c>
      <c r="I1747" s="1">
        <v>44378</v>
      </c>
      <c r="J1747">
        <v>6</v>
      </c>
      <c r="K1747">
        <v>0</v>
      </c>
      <c r="L1747" s="1">
        <v>44256</v>
      </c>
      <c r="M1747" s="3">
        <f>IF(Sales[[#This Row],[Sales Amount]] = 0, 0,N1747 / F1747)</f>
        <v>10</v>
      </c>
      <c r="N1747" s="3">
        <v>10</v>
      </c>
      <c r="O1747" s="3" t="str" cm="1">
        <f t="array" ref="O1747" xml:space="preserve"> _xlfn.SWITCH(Sales[[#This Row],[Subscription Type]],"Basic", "10",,"Premium","10","Business","25","Enterprise","27")</f>
        <v>27</v>
      </c>
      <c r="P1747" s="3">
        <f xml:space="preserve"> IF(Sales[[#This Row],[Number of Users]]-Sales[[#This Row],[Licenses Bought]] &gt; 0,Sales[[#This Row],[Number of Users]]-Sales[[#This Row],[Licenses Bought]],0)</f>
        <v>1</v>
      </c>
      <c r="Q1747" s="3">
        <f>IF(Sales[[#This Row],[Sales Month]]=MAX(Sales[Sales Month]),Sales[[#This Row],[Upsell $ Per Non-Paying User]]*Sales[[#This Row],[Non-Paying Users]],0)</f>
        <v>0</v>
      </c>
      <c r="R1747" s="3" t="str" cm="1">
        <f t="array" ref="R1747" xml:space="preserve"> _xlfn.IFS(Sales[[#This Row],[Current Upsell $]]=0," ",Sales[[#This Row],[Current Upsell $]]&gt;=400,"high",Sales[[#This Row],[Current Upsell $]]&gt;=100,"medium",Sales[[#This Row],[Current Upsell $]]&lt;100,"low")</f>
        <v xml:space="preserve"> </v>
      </c>
      <c r="S1747" s="3" t="str">
        <f xml:space="preserve"> IF(Sales[[#This Row],[Current Upsell $]]&gt;0,_xlfn.CONCAT(Sales[[#This Row],[Subscription Type]],"  ",Sales[[#This Row],[Upsell Priority]],"  ",TEXT(Sales[[#This Row],[Current Upsell $]],"$#"))," ")</f>
        <v xml:space="preserve"> </v>
      </c>
      <c r="T1747" s="3"/>
      <c r="U1747" s="1"/>
    </row>
    <row r="1748" spans="1:21" x14ac:dyDescent="0.3">
      <c r="A1748">
        <v>100191</v>
      </c>
      <c r="B1748" t="s">
        <v>0</v>
      </c>
      <c r="D1748" s="1"/>
      <c r="E1748" s="1"/>
      <c r="F1748" s="3">
        <v>1</v>
      </c>
      <c r="G1748" s="3">
        <v>2</v>
      </c>
      <c r="H1748" s="1">
        <v>44197</v>
      </c>
      <c r="I1748" s="1">
        <v>44378</v>
      </c>
      <c r="J1748">
        <v>6</v>
      </c>
      <c r="K1748">
        <v>0</v>
      </c>
      <c r="L1748" s="1">
        <v>44287</v>
      </c>
      <c r="M1748" s="3">
        <f>IF(Sales[[#This Row],[Sales Amount]] = 0, 0,N1748 / F1748)</f>
        <v>10</v>
      </c>
      <c r="N1748" s="3">
        <v>10</v>
      </c>
      <c r="O1748" s="3" t="str" cm="1">
        <f t="array" ref="O1748" xml:space="preserve"> _xlfn.SWITCH(Sales[[#This Row],[Subscription Type]],"Basic", "10",,"Premium","10","Business","25","Enterprise","27")</f>
        <v>27</v>
      </c>
      <c r="P1748" s="3">
        <f xml:space="preserve"> IF(Sales[[#This Row],[Number of Users]]-Sales[[#This Row],[Licenses Bought]] &gt; 0,Sales[[#This Row],[Number of Users]]-Sales[[#This Row],[Licenses Bought]],0)</f>
        <v>1</v>
      </c>
      <c r="Q1748" s="3">
        <f>IF(Sales[[#This Row],[Sales Month]]=MAX(Sales[Sales Month]),Sales[[#This Row],[Upsell $ Per Non-Paying User]]*Sales[[#This Row],[Non-Paying Users]],0)</f>
        <v>0</v>
      </c>
      <c r="R1748" s="3" t="str" cm="1">
        <f t="array" ref="R1748" xml:space="preserve"> _xlfn.IFS(Sales[[#This Row],[Current Upsell $]]=0," ",Sales[[#This Row],[Current Upsell $]]&gt;=400,"high",Sales[[#This Row],[Current Upsell $]]&gt;=100,"medium",Sales[[#This Row],[Current Upsell $]]&lt;100,"low")</f>
        <v xml:space="preserve"> </v>
      </c>
      <c r="S1748" s="3" t="str">
        <f xml:space="preserve"> IF(Sales[[#This Row],[Current Upsell $]]&gt;0,_xlfn.CONCAT(Sales[[#This Row],[Subscription Type]],"  ",Sales[[#This Row],[Upsell Priority]],"  ",TEXT(Sales[[#This Row],[Current Upsell $]],"$#"))," ")</f>
        <v xml:space="preserve"> </v>
      </c>
      <c r="T1748" s="3"/>
      <c r="U1748" s="1"/>
    </row>
    <row r="1749" spans="1:21" x14ac:dyDescent="0.3">
      <c r="A1749">
        <v>100191</v>
      </c>
      <c r="B1749" t="s">
        <v>0</v>
      </c>
      <c r="D1749" s="1"/>
      <c r="E1749" s="1"/>
      <c r="F1749" s="3">
        <v>1</v>
      </c>
      <c r="G1749" s="3">
        <v>2</v>
      </c>
      <c r="H1749" s="1">
        <v>44197</v>
      </c>
      <c r="I1749" s="1">
        <v>44378</v>
      </c>
      <c r="J1749">
        <v>6</v>
      </c>
      <c r="K1749">
        <v>0</v>
      </c>
      <c r="L1749" s="1">
        <v>44317</v>
      </c>
      <c r="M1749" s="3">
        <f>IF(Sales[[#This Row],[Sales Amount]] = 0, 0,N1749 / F1749)</f>
        <v>10</v>
      </c>
      <c r="N1749" s="3">
        <v>10</v>
      </c>
      <c r="O1749" s="3" t="str" cm="1">
        <f t="array" ref="O1749" xml:space="preserve"> _xlfn.SWITCH(Sales[[#This Row],[Subscription Type]],"Basic", "10",,"Premium","10","Business","25","Enterprise","27")</f>
        <v>27</v>
      </c>
      <c r="P1749" s="3">
        <f xml:space="preserve"> IF(Sales[[#This Row],[Number of Users]]-Sales[[#This Row],[Licenses Bought]] &gt; 0,Sales[[#This Row],[Number of Users]]-Sales[[#This Row],[Licenses Bought]],0)</f>
        <v>1</v>
      </c>
      <c r="Q1749" s="3">
        <f>IF(Sales[[#This Row],[Sales Month]]=MAX(Sales[Sales Month]),Sales[[#This Row],[Upsell $ Per Non-Paying User]]*Sales[[#This Row],[Non-Paying Users]],0)</f>
        <v>0</v>
      </c>
      <c r="R1749" s="3" t="str" cm="1">
        <f t="array" ref="R1749" xml:space="preserve"> _xlfn.IFS(Sales[[#This Row],[Current Upsell $]]=0," ",Sales[[#This Row],[Current Upsell $]]&gt;=400,"high",Sales[[#This Row],[Current Upsell $]]&gt;=100,"medium",Sales[[#This Row],[Current Upsell $]]&lt;100,"low")</f>
        <v xml:space="preserve"> </v>
      </c>
      <c r="S1749" s="3" t="str">
        <f xml:space="preserve"> IF(Sales[[#This Row],[Current Upsell $]]&gt;0,_xlfn.CONCAT(Sales[[#This Row],[Subscription Type]],"  ",Sales[[#This Row],[Upsell Priority]],"  ",TEXT(Sales[[#This Row],[Current Upsell $]],"$#"))," ")</f>
        <v xml:space="preserve"> </v>
      </c>
      <c r="T1749" s="3"/>
      <c r="U1749" s="1"/>
    </row>
    <row r="1750" spans="1:21" x14ac:dyDescent="0.3">
      <c r="A1750">
        <v>100191</v>
      </c>
      <c r="B1750" t="s">
        <v>0</v>
      </c>
      <c r="D1750" s="1"/>
      <c r="E1750" s="1"/>
      <c r="F1750" s="3">
        <v>1</v>
      </c>
      <c r="G1750" s="3">
        <v>2</v>
      </c>
      <c r="H1750" s="1">
        <v>44197</v>
      </c>
      <c r="I1750" s="1">
        <v>44378</v>
      </c>
      <c r="J1750">
        <v>6</v>
      </c>
      <c r="K1750">
        <v>0</v>
      </c>
      <c r="L1750" s="1">
        <v>44348</v>
      </c>
      <c r="M1750" s="3">
        <f>IF(Sales[[#This Row],[Sales Amount]] = 0, 0,N1750 / F1750)</f>
        <v>10</v>
      </c>
      <c r="N1750" s="3">
        <v>10</v>
      </c>
      <c r="O1750" s="3" t="str" cm="1">
        <f t="array" ref="O1750" xml:space="preserve"> _xlfn.SWITCH(Sales[[#This Row],[Subscription Type]],"Basic", "10",,"Premium","10","Business","25","Enterprise","27")</f>
        <v>27</v>
      </c>
      <c r="P1750" s="3">
        <f xml:space="preserve"> IF(Sales[[#This Row],[Number of Users]]-Sales[[#This Row],[Licenses Bought]] &gt; 0,Sales[[#This Row],[Number of Users]]-Sales[[#This Row],[Licenses Bought]],0)</f>
        <v>1</v>
      </c>
      <c r="Q1750" s="3">
        <f>IF(Sales[[#This Row],[Sales Month]]=MAX(Sales[Sales Month]),Sales[[#This Row],[Upsell $ Per Non-Paying User]]*Sales[[#This Row],[Non-Paying Users]],0)</f>
        <v>27</v>
      </c>
      <c r="R1750" s="3" t="str" cm="1">
        <f t="array" ref="R1750" xml:space="preserve"> _xlfn.IFS(Sales[[#This Row],[Current Upsell $]]=0," ",Sales[[#This Row],[Current Upsell $]]&gt;=400,"high",Sales[[#This Row],[Current Upsell $]]&gt;=100,"medium",Sales[[#This Row],[Current Upsell $]]&lt;100,"low")</f>
        <v>low</v>
      </c>
      <c r="S1750" s="3" t="str">
        <f xml:space="preserve"> IF(Sales[[#This Row],[Current Upsell $]]&gt;0,_xlfn.CONCAT(Sales[[#This Row],[Subscription Type]],"  ",Sales[[#This Row],[Upsell Priority]],"  ",TEXT(Sales[[#This Row],[Current Upsell $]],"$#"))," ")</f>
        <v>Premium  low  $27</v>
      </c>
      <c r="T1750" s="3"/>
      <c r="U1750" s="1"/>
    </row>
    <row r="1751" spans="1:21" x14ac:dyDescent="0.3">
      <c r="A1751">
        <v>100192</v>
      </c>
      <c r="B1751" t="s">
        <v>3</v>
      </c>
      <c r="D1751" s="1"/>
      <c r="E1751" s="1"/>
      <c r="F1751" s="3">
        <v>0</v>
      </c>
      <c r="G1751" s="3">
        <v>62</v>
      </c>
      <c r="H1751" s="1">
        <v>44228</v>
      </c>
      <c r="I1751" s="1">
        <v>44378</v>
      </c>
      <c r="J1751">
        <v>5</v>
      </c>
      <c r="K1751">
        <v>0</v>
      </c>
      <c r="L1751" s="1">
        <v>44228</v>
      </c>
      <c r="M1751" s="3">
        <f>IF(Sales[[#This Row],[Sales Amount]] = 0, 0,N1751 / F1751)</f>
        <v>0</v>
      </c>
      <c r="N1751" s="3">
        <v>0</v>
      </c>
      <c r="O1751" s="3" t="str" cm="1">
        <f t="array" ref="O1751" xml:space="preserve"> _xlfn.SWITCH(Sales[[#This Row],[Subscription Type]],"Basic", "10",,"Premium","10","Business","25","Enterprise","27")</f>
        <v>10</v>
      </c>
      <c r="P1751" s="3">
        <f xml:space="preserve"> IF(Sales[[#This Row],[Number of Users]]-Sales[[#This Row],[Licenses Bought]] &gt; 0,Sales[[#This Row],[Number of Users]]-Sales[[#This Row],[Licenses Bought]],0)</f>
        <v>62</v>
      </c>
      <c r="Q1751" s="3">
        <f>IF(Sales[[#This Row],[Sales Month]]=MAX(Sales[Sales Month]),Sales[[#This Row],[Upsell $ Per Non-Paying User]]*Sales[[#This Row],[Non-Paying Users]],0)</f>
        <v>0</v>
      </c>
      <c r="R1751" s="3" t="str" cm="1">
        <f t="array" ref="R1751" xml:space="preserve"> _xlfn.IFS(Sales[[#This Row],[Current Upsell $]]=0," ",Sales[[#This Row],[Current Upsell $]]&gt;=400,"high",Sales[[#This Row],[Current Upsell $]]&gt;=100,"medium",Sales[[#This Row],[Current Upsell $]]&lt;100,"low")</f>
        <v xml:space="preserve"> </v>
      </c>
      <c r="S1751" s="3" t="str">
        <f xml:space="preserve"> IF(Sales[[#This Row],[Current Upsell $]]&gt;0,_xlfn.CONCAT(Sales[[#This Row],[Subscription Type]],"  ",Sales[[#This Row],[Upsell Priority]],"  ",TEXT(Sales[[#This Row],[Current Upsell $]],"$#"))," ")</f>
        <v xml:space="preserve"> </v>
      </c>
      <c r="T1751" s="3"/>
      <c r="U1751" s="1"/>
    </row>
    <row r="1752" spans="1:21" x14ac:dyDescent="0.3">
      <c r="A1752">
        <v>100192</v>
      </c>
      <c r="B1752" t="s">
        <v>0</v>
      </c>
      <c r="D1752" s="1"/>
      <c r="E1752" s="1"/>
      <c r="F1752" s="3">
        <v>22</v>
      </c>
      <c r="G1752" s="3">
        <v>68</v>
      </c>
      <c r="H1752" s="1">
        <v>44228</v>
      </c>
      <c r="I1752" s="1">
        <v>44378</v>
      </c>
      <c r="J1752">
        <v>5</v>
      </c>
      <c r="K1752">
        <v>0</v>
      </c>
      <c r="L1752" s="1">
        <v>44256</v>
      </c>
      <c r="M1752" s="3">
        <f>IF(Sales[[#This Row],[Sales Amount]] = 0, 0,N1752 / F1752)</f>
        <v>10</v>
      </c>
      <c r="N1752" s="3">
        <v>220</v>
      </c>
      <c r="O1752" s="3" t="str" cm="1">
        <f t="array" ref="O1752" xml:space="preserve"> _xlfn.SWITCH(Sales[[#This Row],[Subscription Type]],"Basic", "10",,"Premium","10","Business","25","Enterprise","27")</f>
        <v>27</v>
      </c>
      <c r="P1752" s="3">
        <f xml:space="preserve"> IF(Sales[[#This Row],[Number of Users]]-Sales[[#This Row],[Licenses Bought]] &gt; 0,Sales[[#This Row],[Number of Users]]-Sales[[#This Row],[Licenses Bought]],0)</f>
        <v>46</v>
      </c>
      <c r="Q1752" s="3">
        <f>IF(Sales[[#This Row],[Sales Month]]=MAX(Sales[Sales Month]),Sales[[#This Row],[Upsell $ Per Non-Paying User]]*Sales[[#This Row],[Non-Paying Users]],0)</f>
        <v>0</v>
      </c>
      <c r="R1752" s="3" t="str" cm="1">
        <f t="array" ref="R1752" xml:space="preserve"> _xlfn.IFS(Sales[[#This Row],[Current Upsell $]]=0," ",Sales[[#This Row],[Current Upsell $]]&gt;=400,"high",Sales[[#This Row],[Current Upsell $]]&gt;=100,"medium",Sales[[#This Row],[Current Upsell $]]&lt;100,"low")</f>
        <v xml:space="preserve"> </v>
      </c>
      <c r="S1752" s="3" t="str">
        <f xml:space="preserve"> IF(Sales[[#This Row],[Current Upsell $]]&gt;0,_xlfn.CONCAT(Sales[[#This Row],[Subscription Type]],"  ",Sales[[#This Row],[Upsell Priority]],"  ",TEXT(Sales[[#This Row],[Current Upsell $]],"$#"))," ")</f>
        <v xml:space="preserve"> </v>
      </c>
      <c r="T1752" s="3"/>
      <c r="U1752" s="1"/>
    </row>
    <row r="1753" spans="1:21" x14ac:dyDescent="0.3">
      <c r="A1753">
        <v>100192</v>
      </c>
      <c r="B1753" t="s">
        <v>0</v>
      </c>
      <c r="D1753" s="1"/>
      <c r="E1753" s="1"/>
      <c r="F1753" s="3">
        <v>55</v>
      </c>
      <c r="G1753" s="3">
        <v>83</v>
      </c>
      <c r="H1753" s="1">
        <v>44228</v>
      </c>
      <c r="I1753" s="1">
        <v>44378</v>
      </c>
      <c r="J1753">
        <v>5</v>
      </c>
      <c r="K1753">
        <v>0</v>
      </c>
      <c r="L1753" s="1">
        <v>44287</v>
      </c>
      <c r="M1753" s="3">
        <f>IF(Sales[[#This Row],[Sales Amount]] = 0, 0,N1753 / F1753)</f>
        <v>10</v>
      </c>
      <c r="N1753" s="3">
        <v>550</v>
      </c>
      <c r="O1753" s="3" t="str" cm="1">
        <f t="array" ref="O1753" xml:space="preserve"> _xlfn.SWITCH(Sales[[#This Row],[Subscription Type]],"Basic", "10",,"Premium","10","Business","25","Enterprise","27")</f>
        <v>27</v>
      </c>
      <c r="P1753" s="3">
        <f xml:space="preserve"> IF(Sales[[#This Row],[Number of Users]]-Sales[[#This Row],[Licenses Bought]] &gt; 0,Sales[[#This Row],[Number of Users]]-Sales[[#This Row],[Licenses Bought]],0)</f>
        <v>28</v>
      </c>
      <c r="Q1753" s="3">
        <f>IF(Sales[[#This Row],[Sales Month]]=MAX(Sales[Sales Month]),Sales[[#This Row],[Upsell $ Per Non-Paying User]]*Sales[[#This Row],[Non-Paying Users]],0)</f>
        <v>0</v>
      </c>
      <c r="R1753" s="3" t="str" cm="1">
        <f t="array" ref="R1753" xml:space="preserve"> _xlfn.IFS(Sales[[#This Row],[Current Upsell $]]=0," ",Sales[[#This Row],[Current Upsell $]]&gt;=400,"high",Sales[[#This Row],[Current Upsell $]]&gt;=100,"medium",Sales[[#This Row],[Current Upsell $]]&lt;100,"low")</f>
        <v xml:space="preserve"> </v>
      </c>
      <c r="S1753" s="3" t="str">
        <f xml:space="preserve"> IF(Sales[[#This Row],[Current Upsell $]]&gt;0,_xlfn.CONCAT(Sales[[#This Row],[Subscription Type]],"  ",Sales[[#This Row],[Upsell Priority]],"  ",TEXT(Sales[[#This Row],[Current Upsell $]],"$#"))," ")</f>
        <v xml:space="preserve"> </v>
      </c>
      <c r="T1753" s="3"/>
      <c r="U1753" s="1"/>
    </row>
    <row r="1754" spans="1:21" x14ac:dyDescent="0.3">
      <c r="A1754">
        <v>100192</v>
      </c>
      <c r="B1754" t="s">
        <v>0</v>
      </c>
      <c r="D1754" s="1"/>
      <c r="E1754" s="1"/>
      <c r="F1754" s="3">
        <v>47</v>
      </c>
      <c r="G1754" s="3">
        <v>73</v>
      </c>
      <c r="H1754" s="1">
        <v>44228</v>
      </c>
      <c r="I1754" s="1">
        <v>44378</v>
      </c>
      <c r="J1754">
        <v>5</v>
      </c>
      <c r="K1754">
        <v>0</v>
      </c>
      <c r="L1754" s="1">
        <v>44317</v>
      </c>
      <c r="M1754" s="3">
        <f>IF(Sales[[#This Row],[Sales Amount]] = 0, 0,N1754 / F1754)</f>
        <v>10</v>
      </c>
      <c r="N1754" s="3">
        <v>470</v>
      </c>
      <c r="O1754" s="3" t="str" cm="1">
        <f t="array" ref="O1754" xml:space="preserve"> _xlfn.SWITCH(Sales[[#This Row],[Subscription Type]],"Basic", "10",,"Premium","10","Business","25","Enterprise","27")</f>
        <v>27</v>
      </c>
      <c r="P1754" s="3">
        <f xml:space="preserve"> IF(Sales[[#This Row],[Number of Users]]-Sales[[#This Row],[Licenses Bought]] &gt; 0,Sales[[#This Row],[Number of Users]]-Sales[[#This Row],[Licenses Bought]],0)</f>
        <v>26</v>
      </c>
      <c r="Q1754" s="3">
        <f>IF(Sales[[#This Row],[Sales Month]]=MAX(Sales[Sales Month]),Sales[[#This Row],[Upsell $ Per Non-Paying User]]*Sales[[#This Row],[Non-Paying Users]],0)</f>
        <v>0</v>
      </c>
      <c r="R1754" s="3" t="str" cm="1">
        <f t="array" ref="R1754" xml:space="preserve"> _xlfn.IFS(Sales[[#This Row],[Current Upsell $]]=0," ",Sales[[#This Row],[Current Upsell $]]&gt;=400,"high",Sales[[#This Row],[Current Upsell $]]&gt;=100,"medium",Sales[[#This Row],[Current Upsell $]]&lt;100,"low")</f>
        <v xml:space="preserve"> </v>
      </c>
      <c r="S1754" s="3" t="str">
        <f xml:space="preserve"> IF(Sales[[#This Row],[Current Upsell $]]&gt;0,_xlfn.CONCAT(Sales[[#This Row],[Subscription Type]],"  ",Sales[[#This Row],[Upsell Priority]],"  ",TEXT(Sales[[#This Row],[Current Upsell $]],"$#"))," ")</f>
        <v xml:space="preserve"> </v>
      </c>
      <c r="T1754" s="3"/>
      <c r="U1754" s="1"/>
    </row>
    <row r="1755" spans="1:21" x14ac:dyDescent="0.3">
      <c r="A1755">
        <v>100192</v>
      </c>
      <c r="B1755" t="s">
        <v>0</v>
      </c>
      <c r="D1755" s="1"/>
      <c r="E1755" s="1"/>
      <c r="F1755" s="3">
        <v>58</v>
      </c>
      <c r="G1755" s="3">
        <v>71</v>
      </c>
      <c r="H1755" s="1">
        <v>44228</v>
      </c>
      <c r="I1755" s="1">
        <v>44378</v>
      </c>
      <c r="J1755">
        <v>5</v>
      </c>
      <c r="K1755">
        <v>0</v>
      </c>
      <c r="L1755" s="1">
        <v>44348</v>
      </c>
      <c r="M1755" s="3">
        <f>IF(Sales[[#This Row],[Sales Amount]] = 0, 0,N1755 / F1755)</f>
        <v>10</v>
      </c>
      <c r="N1755" s="3">
        <v>580</v>
      </c>
      <c r="O1755" s="3" t="str" cm="1">
        <f t="array" ref="O1755" xml:space="preserve"> _xlfn.SWITCH(Sales[[#This Row],[Subscription Type]],"Basic", "10",,"Premium","10","Business","25","Enterprise","27")</f>
        <v>27</v>
      </c>
      <c r="P1755" s="3">
        <f xml:space="preserve"> IF(Sales[[#This Row],[Number of Users]]-Sales[[#This Row],[Licenses Bought]] &gt; 0,Sales[[#This Row],[Number of Users]]-Sales[[#This Row],[Licenses Bought]],0)</f>
        <v>13</v>
      </c>
      <c r="Q1755" s="3">
        <f>IF(Sales[[#This Row],[Sales Month]]=MAX(Sales[Sales Month]),Sales[[#This Row],[Upsell $ Per Non-Paying User]]*Sales[[#This Row],[Non-Paying Users]],0)</f>
        <v>351</v>
      </c>
      <c r="R1755" s="3" t="str" cm="1">
        <f t="array" ref="R1755" xml:space="preserve"> _xlfn.IFS(Sales[[#This Row],[Current Upsell $]]=0," ",Sales[[#This Row],[Current Upsell $]]&gt;=400,"high",Sales[[#This Row],[Current Upsell $]]&gt;=100,"medium",Sales[[#This Row],[Current Upsell $]]&lt;100,"low")</f>
        <v>medium</v>
      </c>
      <c r="S1755" s="3" t="str">
        <f xml:space="preserve"> IF(Sales[[#This Row],[Current Upsell $]]&gt;0,_xlfn.CONCAT(Sales[[#This Row],[Subscription Type]],"  ",Sales[[#This Row],[Upsell Priority]],"  ",TEXT(Sales[[#This Row],[Current Upsell $]],"$#"))," ")</f>
        <v>Premium  medium  $351</v>
      </c>
      <c r="T1755" s="3"/>
      <c r="U1755" s="1"/>
    </row>
    <row r="1756" spans="1:21" x14ac:dyDescent="0.3">
      <c r="A1756">
        <v>100193</v>
      </c>
      <c r="B1756" t="s">
        <v>3</v>
      </c>
      <c r="D1756" s="1"/>
      <c r="E1756" s="1"/>
      <c r="F1756" s="3">
        <v>0</v>
      </c>
      <c r="G1756" s="3">
        <v>73</v>
      </c>
      <c r="H1756" s="1">
        <v>44228</v>
      </c>
      <c r="I1756" s="1">
        <v>44378</v>
      </c>
      <c r="J1756">
        <v>5</v>
      </c>
      <c r="K1756">
        <v>0</v>
      </c>
      <c r="L1756" s="1">
        <v>44228</v>
      </c>
      <c r="M1756" s="3">
        <f>IF(Sales[[#This Row],[Sales Amount]] = 0, 0,N1756 / F1756)</f>
        <v>0</v>
      </c>
      <c r="N1756" s="3">
        <v>0</v>
      </c>
      <c r="O1756" s="3" t="str" cm="1">
        <f t="array" ref="O1756" xml:space="preserve"> _xlfn.SWITCH(Sales[[#This Row],[Subscription Type]],"Basic", "10",,"Premium","10","Business","25","Enterprise","27")</f>
        <v>10</v>
      </c>
      <c r="P1756" s="3">
        <f xml:space="preserve"> IF(Sales[[#This Row],[Number of Users]]-Sales[[#This Row],[Licenses Bought]] &gt; 0,Sales[[#This Row],[Number of Users]]-Sales[[#This Row],[Licenses Bought]],0)</f>
        <v>73</v>
      </c>
      <c r="Q1756" s="3">
        <f>IF(Sales[[#This Row],[Sales Month]]=MAX(Sales[Sales Month]),Sales[[#This Row],[Upsell $ Per Non-Paying User]]*Sales[[#This Row],[Non-Paying Users]],0)</f>
        <v>0</v>
      </c>
      <c r="R1756" s="3" t="str" cm="1">
        <f t="array" ref="R1756" xml:space="preserve"> _xlfn.IFS(Sales[[#This Row],[Current Upsell $]]=0," ",Sales[[#This Row],[Current Upsell $]]&gt;=400,"high",Sales[[#This Row],[Current Upsell $]]&gt;=100,"medium",Sales[[#This Row],[Current Upsell $]]&lt;100,"low")</f>
        <v xml:space="preserve"> </v>
      </c>
      <c r="S1756" s="3" t="str">
        <f xml:space="preserve"> IF(Sales[[#This Row],[Current Upsell $]]&gt;0,_xlfn.CONCAT(Sales[[#This Row],[Subscription Type]],"  ",Sales[[#This Row],[Upsell Priority]],"  ",TEXT(Sales[[#This Row],[Current Upsell $]],"$#"))," ")</f>
        <v xml:space="preserve"> </v>
      </c>
      <c r="T1756" s="3"/>
      <c r="U1756" s="1"/>
    </row>
    <row r="1757" spans="1:21" x14ac:dyDescent="0.3">
      <c r="A1757">
        <v>100193</v>
      </c>
      <c r="B1757" t="s">
        <v>0</v>
      </c>
      <c r="D1757" s="1"/>
      <c r="E1757" s="1"/>
      <c r="F1757" s="3">
        <v>16</v>
      </c>
      <c r="G1757" s="3">
        <v>76</v>
      </c>
      <c r="H1757" s="1">
        <v>44228</v>
      </c>
      <c r="I1757" s="1">
        <v>44378</v>
      </c>
      <c r="J1757">
        <v>5</v>
      </c>
      <c r="K1757">
        <v>0</v>
      </c>
      <c r="L1757" s="1">
        <v>44256</v>
      </c>
      <c r="M1757" s="3">
        <f>IF(Sales[[#This Row],[Sales Amount]] = 0, 0,N1757 / F1757)</f>
        <v>10</v>
      </c>
      <c r="N1757" s="3">
        <v>160</v>
      </c>
      <c r="O1757" s="3" t="str" cm="1">
        <f t="array" ref="O1757" xml:space="preserve"> _xlfn.SWITCH(Sales[[#This Row],[Subscription Type]],"Basic", "10",,"Premium","10","Business","25","Enterprise","27")</f>
        <v>27</v>
      </c>
      <c r="P1757" s="3">
        <f xml:space="preserve"> IF(Sales[[#This Row],[Number of Users]]-Sales[[#This Row],[Licenses Bought]] &gt; 0,Sales[[#This Row],[Number of Users]]-Sales[[#This Row],[Licenses Bought]],0)</f>
        <v>60</v>
      </c>
      <c r="Q1757" s="3">
        <f>IF(Sales[[#This Row],[Sales Month]]=MAX(Sales[Sales Month]),Sales[[#This Row],[Upsell $ Per Non-Paying User]]*Sales[[#This Row],[Non-Paying Users]],0)</f>
        <v>0</v>
      </c>
      <c r="R1757" s="3" t="str" cm="1">
        <f t="array" ref="R1757" xml:space="preserve"> _xlfn.IFS(Sales[[#This Row],[Current Upsell $]]=0," ",Sales[[#This Row],[Current Upsell $]]&gt;=400,"high",Sales[[#This Row],[Current Upsell $]]&gt;=100,"medium",Sales[[#This Row],[Current Upsell $]]&lt;100,"low")</f>
        <v xml:space="preserve"> </v>
      </c>
      <c r="S1757" s="3" t="str">
        <f xml:space="preserve"> IF(Sales[[#This Row],[Current Upsell $]]&gt;0,_xlfn.CONCAT(Sales[[#This Row],[Subscription Type]],"  ",Sales[[#This Row],[Upsell Priority]],"  ",TEXT(Sales[[#This Row],[Current Upsell $]],"$#"))," ")</f>
        <v xml:space="preserve"> </v>
      </c>
      <c r="T1757" s="3"/>
      <c r="U1757" s="1"/>
    </row>
    <row r="1758" spans="1:21" x14ac:dyDescent="0.3">
      <c r="A1758">
        <v>100193</v>
      </c>
      <c r="B1758" t="s">
        <v>0</v>
      </c>
      <c r="D1758" s="1"/>
      <c r="E1758" s="1"/>
      <c r="F1758" s="3">
        <v>37</v>
      </c>
      <c r="G1758" s="3">
        <v>68</v>
      </c>
      <c r="H1758" s="1">
        <v>44228</v>
      </c>
      <c r="I1758" s="1">
        <v>44378</v>
      </c>
      <c r="J1758">
        <v>5</v>
      </c>
      <c r="K1758">
        <v>0</v>
      </c>
      <c r="L1758" s="1">
        <v>44287</v>
      </c>
      <c r="M1758" s="3">
        <f>IF(Sales[[#This Row],[Sales Amount]] = 0, 0,N1758 / F1758)</f>
        <v>10</v>
      </c>
      <c r="N1758" s="3">
        <v>370</v>
      </c>
      <c r="O1758" s="3" t="str" cm="1">
        <f t="array" ref="O1758" xml:space="preserve"> _xlfn.SWITCH(Sales[[#This Row],[Subscription Type]],"Basic", "10",,"Premium","10","Business","25","Enterprise","27")</f>
        <v>27</v>
      </c>
      <c r="P1758" s="3">
        <f xml:space="preserve"> IF(Sales[[#This Row],[Number of Users]]-Sales[[#This Row],[Licenses Bought]] &gt; 0,Sales[[#This Row],[Number of Users]]-Sales[[#This Row],[Licenses Bought]],0)</f>
        <v>31</v>
      </c>
      <c r="Q1758" s="3">
        <f>IF(Sales[[#This Row],[Sales Month]]=MAX(Sales[Sales Month]),Sales[[#This Row],[Upsell $ Per Non-Paying User]]*Sales[[#This Row],[Non-Paying Users]],0)</f>
        <v>0</v>
      </c>
      <c r="R1758" s="3" t="str" cm="1">
        <f t="array" ref="R1758" xml:space="preserve"> _xlfn.IFS(Sales[[#This Row],[Current Upsell $]]=0," ",Sales[[#This Row],[Current Upsell $]]&gt;=400,"high",Sales[[#This Row],[Current Upsell $]]&gt;=100,"medium",Sales[[#This Row],[Current Upsell $]]&lt;100,"low")</f>
        <v xml:space="preserve"> </v>
      </c>
      <c r="S1758" s="3" t="str">
        <f xml:space="preserve"> IF(Sales[[#This Row],[Current Upsell $]]&gt;0,_xlfn.CONCAT(Sales[[#This Row],[Subscription Type]],"  ",Sales[[#This Row],[Upsell Priority]],"  ",TEXT(Sales[[#This Row],[Current Upsell $]],"$#"))," ")</f>
        <v xml:space="preserve"> </v>
      </c>
      <c r="T1758" s="3"/>
      <c r="U1758" s="1"/>
    </row>
    <row r="1759" spans="1:21" x14ac:dyDescent="0.3">
      <c r="A1759">
        <v>100193</v>
      </c>
      <c r="B1759" t="s">
        <v>0</v>
      </c>
      <c r="D1759" s="1"/>
      <c r="E1759" s="1"/>
      <c r="F1759" s="3">
        <v>55</v>
      </c>
      <c r="G1759" s="3">
        <v>70</v>
      </c>
      <c r="H1759" s="1">
        <v>44228</v>
      </c>
      <c r="I1759" s="1">
        <v>44378</v>
      </c>
      <c r="J1759">
        <v>5</v>
      </c>
      <c r="K1759">
        <v>0</v>
      </c>
      <c r="L1759" s="1">
        <v>44317</v>
      </c>
      <c r="M1759" s="3">
        <f>IF(Sales[[#This Row],[Sales Amount]] = 0, 0,N1759 / F1759)</f>
        <v>10</v>
      </c>
      <c r="N1759" s="3">
        <v>550</v>
      </c>
      <c r="O1759" s="3" t="str" cm="1">
        <f t="array" ref="O1759" xml:space="preserve"> _xlfn.SWITCH(Sales[[#This Row],[Subscription Type]],"Basic", "10",,"Premium","10","Business","25","Enterprise","27")</f>
        <v>27</v>
      </c>
      <c r="P1759" s="3">
        <f xml:space="preserve"> IF(Sales[[#This Row],[Number of Users]]-Sales[[#This Row],[Licenses Bought]] &gt; 0,Sales[[#This Row],[Number of Users]]-Sales[[#This Row],[Licenses Bought]],0)</f>
        <v>15</v>
      </c>
      <c r="Q1759" s="3">
        <f>IF(Sales[[#This Row],[Sales Month]]=MAX(Sales[Sales Month]),Sales[[#This Row],[Upsell $ Per Non-Paying User]]*Sales[[#This Row],[Non-Paying Users]],0)</f>
        <v>0</v>
      </c>
      <c r="R1759" s="3" t="str" cm="1">
        <f t="array" ref="R1759" xml:space="preserve"> _xlfn.IFS(Sales[[#This Row],[Current Upsell $]]=0," ",Sales[[#This Row],[Current Upsell $]]&gt;=400,"high",Sales[[#This Row],[Current Upsell $]]&gt;=100,"medium",Sales[[#This Row],[Current Upsell $]]&lt;100,"low")</f>
        <v xml:space="preserve"> </v>
      </c>
      <c r="S1759" s="3" t="str">
        <f xml:space="preserve"> IF(Sales[[#This Row],[Current Upsell $]]&gt;0,_xlfn.CONCAT(Sales[[#This Row],[Subscription Type]],"  ",Sales[[#This Row],[Upsell Priority]],"  ",TEXT(Sales[[#This Row],[Current Upsell $]],"$#"))," ")</f>
        <v xml:space="preserve"> </v>
      </c>
      <c r="T1759" s="3"/>
      <c r="U1759" s="1"/>
    </row>
    <row r="1760" spans="1:21" x14ac:dyDescent="0.3">
      <c r="A1760">
        <v>100193</v>
      </c>
      <c r="B1760" t="s">
        <v>0</v>
      </c>
      <c r="D1760" s="1"/>
      <c r="E1760" s="1"/>
      <c r="F1760" s="3">
        <v>58</v>
      </c>
      <c r="G1760" s="3">
        <v>51</v>
      </c>
      <c r="H1760" s="1">
        <v>44228</v>
      </c>
      <c r="I1760" s="1">
        <v>44378</v>
      </c>
      <c r="J1760">
        <v>5</v>
      </c>
      <c r="K1760">
        <v>0</v>
      </c>
      <c r="L1760" s="1">
        <v>44348</v>
      </c>
      <c r="M1760" s="3">
        <f>IF(Sales[[#This Row],[Sales Amount]] = 0, 0,N1760 / F1760)</f>
        <v>10</v>
      </c>
      <c r="N1760" s="3">
        <v>580</v>
      </c>
      <c r="O1760" s="3" t="str" cm="1">
        <f t="array" ref="O1760" xml:space="preserve"> _xlfn.SWITCH(Sales[[#This Row],[Subscription Type]],"Basic", "10",,"Premium","10","Business","25","Enterprise","27")</f>
        <v>27</v>
      </c>
      <c r="P1760" s="3">
        <f xml:space="preserve"> IF(Sales[[#This Row],[Number of Users]]-Sales[[#This Row],[Licenses Bought]] &gt; 0,Sales[[#This Row],[Number of Users]]-Sales[[#This Row],[Licenses Bought]],0)</f>
        <v>0</v>
      </c>
      <c r="Q1760" s="3">
        <f>IF(Sales[[#This Row],[Sales Month]]=MAX(Sales[Sales Month]),Sales[[#This Row],[Upsell $ Per Non-Paying User]]*Sales[[#This Row],[Non-Paying Users]],0)</f>
        <v>0</v>
      </c>
      <c r="R1760" s="3" t="str" cm="1">
        <f t="array" ref="R1760" xml:space="preserve"> _xlfn.IFS(Sales[[#This Row],[Current Upsell $]]=0," ",Sales[[#This Row],[Current Upsell $]]&gt;=400,"high",Sales[[#This Row],[Current Upsell $]]&gt;=100,"medium",Sales[[#This Row],[Current Upsell $]]&lt;100,"low")</f>
        <v xml:space="preserve"> </v>
      </c>
      <c r="S1760" s="3" t="str">
        <f xml:space="preserve"> IF(Sales[[#This Row],[Current Upsell $]]&gt;0,_xlfn.CONCAT(Sales[[#This Row],[Subscription Type]],"  ",Sales[[#This Row],[Upsell Priority]],"  ",TEXT(Sales[[#This Row],[Current Upsell $]],"$#"))," ")</f>
        <v xml:space="preserve"> </v>
      </c>
      <c r="T1760" s="3"/>
      <c r="U1760" s="1"/>
    </row>
    <row r="1761" spans="1:21" x14ac:dyDescent="0.3">
      <c r="A1761">
        <v>100194</v>
      </c>
      <c r="B1761" t="s">
        <v>3</v>
      </c>
      <c r="D1761" s="1"/>
      <c r="E1761" s="1"/>
      <c r="F1761" s="3">
        <v>0</v>
      </c>
      <c r="G1761" s="3">
        <v>73</v>
      </c>
      <c r="H1761" s="1">
        <v>44228</v>
      </c>
      <c r="I1761" s="1">
        <v>44378</v>
      </c>
      <c r="J1761">
        <v>5</v>
      </c>
      <c r="K1761">
        <v>0</v>
      </c>
      <c r="L1761" s="1">
        <v>44228</v>
      </c>
      <c r="M1761" s="3">
        <f>IF(Sales[[#This Row],[Sales Amount]] = 0, 0,N1761 / F1761)</f>
        <v>0</v>
      </c>
      <c r="N1761" s="3">
        <v>0</v>
      </c>
      <c r="O1761" s="3" t="str" cm="1">
        <f t="array" ref="O1761" xml:space="preserve"> _xlfn.SWITCH(Sales[[#This Row],[Subscription Type]],"Basic", "10",,"Premium","10","Business","25","Enterprise","27")</f>
        <v>10</v>
      </c>
      <c r="P1761" s="3">
        <f xml:space="preserve"> IF(Sales[[#This Row],[Number of Users]]-Sales[[#This Row],[Licenses Bought]] &gt; 0,Sales[[#This Row],[Number of Users]]-Sales[[#This Row],[Licenses Bought]],0)</f>
        <v>73</v>
      </c>
      <c r="Q1761" s="3">
        <f>IF(Sales[[#This Row],[Sales Month]]=MAX(Sales[Sales Month]),Sales[[#This Row],[Upsell $ Per Non-Paying User]]*Sales[[#This Row],[Non-Paying Users]],0)</f>
        <v>0</v>
      </c>
      <c r="R1761" s="3" t="str" cm="1">
        <f t="array" ref="R1761" xml:space="preserve"> _xlfn.IFS(Sales[[#This Row],[Current Upsell $]]=0," ",Sales[[#This Row],[Current Upsell $]]&gt;=400,"high",Sales[[#This Row],[Current Upsell $]]&gt;=100,"medium",Sales[[#This Row],[Current Upsell $]]&lt;100,"low")</f>
        <v xml:space="preserve"> </v>
      </c>
      <c r="S1761" s="3" t="str">
        <f xml:space="preserve"> IF(Sales[[#This Row],[Current Upsell $]]&gt;0,_xlfn.CONCAT(Sales[[#This Row],[Subscription Type]],"  ",Sales[[#This Row],[Upsell Priority]],"  ",TEXT(Sales[[#This Row],[Current Upsell $]],"$#"))," ")</f>
        <v xml:space="preserve"> </v>
      </c>
      <c r="T1761" s="3"/>
      <c r="U1761" s="1"/>
    </row>
    <row r="1762" spans="1:21" x14ac:dyDescent="0.3">
      <c r="A1762">
        <v>100194</v>
      </c>
      <c r="B1762" t="s">
        <v>0</v>
      </c>
      <c r="D1762" s="1"/>
      <c r="E1762" s="1"/>
      <c r="F1762" s="3">
        <v>16</v>
      </c>
      <c r="G1762" s="3">
        <v>60</v>
      </c>
      <c r="H1762" s="1">
        <v>44228</v>
      </c>
      <c r="I1762" s="1">
        <v>44378</v>
      </c>
      <c r="J1762">
        <v>5</v>
      </c>
      <c r="K1762">
        <v>0</v>
      </c>
      <c r="L1762" s="1">
        <v>44256</v>
      </c>
      <c r="M1762" s="3">
        <f>IF(Sales[[#This Row],[Sales Amount]] = 0, 0,N1762 / F1762)</f>
        <v>10</v>
      </c>
      <c r="N1762" s="3">
        <v>160</v>
      </c>
      <c r="O1762" s="3" t="str" cm="1">
        <f t="array" ref="O1762" xml:space="preserve"> _xlfn.SWITCH(Sales[[#This Row],[Subscription Type]],"Basic", "10",,"Premium","10","Business","25","Enterprise","27")</f>
        <v>27</v>
      </c>
      <c r="P1762" s="3">
        <f xml:space="preserve"> IF(Sales[[#This Row],[Number of Users]]-Sales[[#This Row],[Licenses Bought]] &gt; 0,Sales[[#This Row],[Number of Users]]-Sales[[#This Row],[Licenses Bought]],0)</f>
        <v>44</v>
      </c>
      <c r="Q1762" s="3">
        <f>IF(Sales[[#This Row],[Sales Month]]=MAX(Sales[Sales Month]),Sales[[#This Row],[Upsell $ Per Non-Paying User]]*Sales[[#This Row],[Non-Paying Users]],0)</f>
        <v>0</v>
      </c>
      <c r="R1762" s="3" t="str" cm="1">
        <f t="array" ref="R1762" xml:space="preserve"> _xlfn.IFS(Sales[[#This Row],[Current Upsell $]]=0," ",Sales[[#This Row],[Current Upsell $]]&gt;=400,"high",Sales[[#This Row],[Current Upsell $]]&gt;=100,"medium",Sales[[#This Row],[Current Upsell $]]&lt;100,"low")</f>
        <v xml:space="preserve"> </v>
      </c>
      <c r="S1762" s="3" t="str">
        <f xml:space="preserve"> IF(Sales[[#This Row],[Current Upsell $]]&gt;0,_xlfn.CONCAT(Sales[[#This Row],[Subscription Type]],"  ",Sales[[#This Row],[Upsell Priority]],"  ",TEXT(Sales[[#This Row],[Current Upsell $]],"$#"))," ")</f>
        <v xml:space="preserve"> </v>
      </c>
      <c r="T1762" s="3"/>
      <c r="U1762" s="1"/>
    </row>
    <row r="1763" spans="1:21" x14ac:dyDescent="0.3">
      <c r="A1763">
        <v>100194</v>
      </c>
      <c r="B1763" t="s">
        <v>0</v>
      </c>
      <c r="D1763" s="1"/>
      <c r="E1763" s="1"/>
      <c r="F1763" s="3">
        <v>29</v>
      </c>
      <c r="G1763" s="3">
        <v>64</v>
      </c>
      <c r="H1763" s="1">
        <v>44228</v>
      </c>
      <c r="I1763" s="1">
        <v>44378</v>
      </c>
      <c r="J1763">
        <v>5</v>
      </c>
      <c r="K1763">
        <v>0</v>
      </c>
      <c r="L1763" s="1">
        <v>44287</v>
      </c>
      <c r="M1763" s="3">
        <f>IF(Sales[[#This Row],[Sales Amount]] = 0, 0,N1763 / F1763)</f>
        <v>10</v>
      </c>
      <c r="N1763" s="3">
        <v>290</v>
      </c>
      <c r="O1763" s="3" t="str" cm="1">
        <f t="array" ref="O1763" xml:space="preserve"> _xlfn.SWITCH(Sales[[#This Row],[Subscription Type]],"Basic", "10",,"Premium","10","Business","25","Enterprise","27")</f>
        <v>27</v>
      </c>
      <c r="P1763" s="3">
        <f xml:space="preserve"> IF(Sales[[#This Row],[Number of Users]]-Sales[[#This Row],[Licenses Bought]] &gt; 0,Sales[[#This Row],[Number of Users]]-Sales[[#This Row],[Licenses Bought]],0)</f>
        <v>35</v>
      </c>
      <c r="Q1763" s="3">
        <f>IF(Sales[[#This Row],[Sales Month]]=MAX(Sales[Sales Month]),Sales[[#This Row],[Upsell $ Per Non-Paying User]]*Sales[[#This Row],[Non-Paying Users]],0)</f>
        <v>0</v>
      </c>
      <c r="R1763" s="3" t="str" cm="1">
        <f t="array" ref="R1763" xml:space="preserve"> _xlfn.IFS(Sales[[#This Row],[Current Upsell $]]=0," ",Sales[[#This Row],[Current Upsell $]]&gt;=400,"high",Sales[[#This Row],[Current Upsell $]]&gt;=100,"medium",Sales[[#This Row],[Current Upsell $]]&lt;100,"low")</f>
        <v xml:space="preserve"> </v>
      </c>
      <c r="S1763" s="3" t="str">
        <f xml:space="preserve"> IF(Sales[[#This Row],[Current Upsell $]]&gt;0,_xlfn.CONCAT(Sales[[#This Row],[Subscription Type]],"  ",Sales[[#This Row],[Upsell Priority]],"  ",TEXT(Sales[[#This Row],[Current Upsell $]],"$#"))," ")</f>
        <v xml:space="preserve"> </v>
      </c>
      <c r="T1763" s="3"/>
      <c r="U1763" s="1"/>
    </row>
    <row r="1764" spans="1:21" x14ac:dyDescent="0.3">
      <c r="A1764">
        <v>100194</v>
      </c>
      <c r="B1764" t="s">
        <v>0</v>
      </c>
      <c r="D1764" s="1"/>
      <c r="E1764" s="1"/>
      <c r="F1764" s="3">
        <v>44</v>
      </c>
      <c r="G1764" s="3">
        <v>77</v>
      </c>
      <c r="H1764" s="1">
        <v>44228</v>
      </c>
      <c r="I1764" s="1">
        <v>44378</v>
      </c>
      <c r="J1764">
        <v>5</v>
      </c>
      <c r="K1764">
        <v>0</v>
      </c>
      <c r="L1764" s="1">
        <v>44317</v>
      </c>
      <c r="M1764" s="3">
        <f>IF(Sales[[#This Row],[Sales Amount]] = 0, 0,N1764 / F1764)</f>
        <v>10</v>
      </c>
      <c r="N1764" s="3">
        <v>440</v>
      </c>
      <c r="O1764" s="3" t="str" cm="1">
        <f t="array" ref="O1764" xml:space="preserve"> _xlfn.SWITCH(Sales[[#This Row],[Subscription Type]],"Basic", "10",,"Premium","10","Business","25","Enterprise","27")</f>
        <v>27</v>
      </c>
      <c r="P1764" s="3">
        <f xml:space="preserve"> IF(Sales[[#This Row],[Number of Users]]-Sales[[#This Row],[Licenses Bought]] &gt; 0,Sales[[#This Row],[Number of Users]]-Sales[[#This Row],[Licenses Bought]],0)</f>
        <v>33</v>
      </c>
      <c r="Q1764" s="3">
        <f>IF(Sales[[#This Row],[Sales Month]]=MAX(Sales[Sales Month]),Sales[[#This Row],[Upsell $ Per Non-Paying User]]*Sales[[#This Row],[Non-Paying Users]],0)</f>
        <v>0</v>
      </c>
      <c r="R1764" s="3" t="str" cm="1">
        <f t="array" ref="R1764" xml:space="preserve"> _xlfn.IFS(Sales[[#This Row],[Current Upsell $]]=0," ",Sales[[#This Row],[Current Upsell $]]&gt;=400,"high",Sales[[#This Row],[Current Upsell $]]&gt;=100,"medium",Sales[[#This Row],[Current Upsell $]]&lt;100,"low")</f>
        <v xml:space="preserve"> </v>
      </c>
      <c r="S1764" s="3" t="str">
        <f xml:space="preserve"> IF(Sales[[#This Row],[Current Upsell $]]&gt;0,_xlfn.CONCAT(Sales[[#This Row],[Subscription Type]],"  ",Sales[[#This Row],[Upsell Priority]],"  ",TEXT(Sales[[#This Row],[Current Upsell $]],"$#"))," ")</f>
        <v xml:space="preserve"> </v>
      </c>
      <c r="T1764" s="3"/>
      <c r="U1764" s="1"/>
    </row>
    <row r="1765" spans="1:21" x14ac:dyDescent="0.3">
      <c r="A1765">
        <v>100194</v>
      </c>
      <c r="B1765" t="s">
        <v>0</v>
      </c>
      <c r="D1765" s="1"/>
      <c r="E1765" s="1"/>
      <c r="F1765" s="3">
        <v>50</v>
      </c>
      <c r="G1765" s="3">
        <v>60</v>
      </c>
      <c r="H1765" s="1">
        <v>44228</v>
      </c>
      <c r="I1765" s="1">
        <v>44378</v>
      </c>
      <c r="J1765">
        <v>5</v>
      </c>
      <c r="K1765">
        <v>0</v>
      </c>
      <c r="L1765" s="1">
        <v>44348</v>
      </c>
      <c r="M1765" s="3">
        <f>IF(Sales[[#This Row],[Sales Amount]] = 0, 0,N1765 / F1765)</f>
        <v>10</v>
      </c>
      <c r="N1765" s="3">
        <v>500</v>
      </c>
      <c r="O1765" s="3" t="str" cm="1">
        <f t="array" ref="O1765" xml:space="preserve"> _xlfn.SWITCH(Sales[[#This Row],[Subscription Type]],"Basic", "10",,"Premium","10","Business","25","Enterprise","27")</f>
        <v>27</v>
      </c>
      <c r="P1765" s="3">
        <f xml:space="preserve"> IF(Sales[[#This Row],[Number of Users]]-Sales[[#This Row],[Licenses Bought]] &gt; 0,Sales[[#This Row],[Number of Users]]-Sales[[#This Row],[Licenses Bought]],0)</f>
        <v>10</v>
      </c>
      <c r="Q1765" s="3">
        <f>IF(Sales[[#This Row],[Sales Month]]=MAX(Sales[Sales Month]),Sales[[#This Row],[Upsell $ Per Non-Paying User]]*Sales[[#This Row],[Non-Paying Users]],0)</f>
        <v>270</v>
      </c>
      <c r="R1765" s="3" t="str" cm="1">
        <f t="array" ref="R1765" xml:space="preserve"> _xlfn.IFS(Sales[[#This Row],[Current Upsell $]]=0," ",Sales[[#This Row],[Current Upsell $]]&gt;=400,"high",Sales[[#This Row],[Current Upsell $]]&gt;=100,"medium",Sales[[#This Row],[Current Upsell $]]&lt;100,"low")</f>
        <v>medium</v>
      </c>
      <c r="S1765" s="3" t="str">
        <f xml:space="preserve"> IF(Sales[[#This Row],[Current Upsell $]]&gt;0,_xlfn.CONCAT(Sales[[#This Row],[Subscription Type]],"  ",Sales[[#This Row],[Upsell Priority]],"  ",TEXT(Sales[[#This Row],[Current Upsell $]],"$#"))," ")</f>
        <v>Premium  medium  $270</v>
      </c>
      <c r="T1765" s="3"/>
      <c r="U1765" s="1"/>
    </row>
    <row r="1766" spans="1:21" x14ac:dyDescent="0.3">
      <c r="A1766">
        <v>100195</v>
      </c>
      <c r="B1766" t="s">
        <v>3</v>
      </c>
      <c r="D1766" s="1"/>
      <c r="E1766" s="1"/>
      <c r="F1766" s="3">
        <v>0</v>
      </c>
      <c r="G1766" s="3">
        <v>51</v>
      </c>
      <c r="H1766" s="1">
        <v>44228</v>
      </c>
      <c r="I1766" s="1">
        <v>44378</v>
      </c>
      <c r="J1766">
        <v>5</v>
      </c>
      <c r="K1766">
        <v>0</v>
      </c>
      <c r="L1766" s="1">
        <v>44228</v>
      </c>
      <c r="M1766" s="3">
        <f>IF(Sales[[#This Row],[Sales Amount]] = 0, 0,N1766 / F1766)</f>
        <v>0</v>
      </c>
      <c r="N1766" s="3">
        <v>0</v>
      </c>
      <c r="O1766" s="3" t="str" cm="1">
        <f t="array" ref="O1766" xml:space="preserve"> _xlfn.SWITCH(Sales[[#This Row],[Subscription Type]],"Basic", "10",,"Premium","10","Business","25","Enterprise","27")</f>
        <v>10</v>
      </c>
      <c r="P1766" s="3">
        <f xml:space="preserve"> IF(Sales[[#This Row],[Number of Users]]-Sales[[#This Row],[Licenses Bought]] &gt; 0,Sales[[#This Row],[Number of Users]]-Sales[[#This Row],[Licenses Bought]],0)</f>
        <v>51</v>
      </c>
      <c r="Q1766" s="3">
        <f>IF(Sales[[#This Row],[Sales Month]]=MAX(Sales[Sales Month]),Sales[[#This Row],[Upsell $ Per Non-Paying User]]*Sales[[#This Row],[Non-Paying Users]],0)</f>
        <v>0</v>
      </c>
      <c r="R1766" s="3" t="str" cm="1">
        <f t="array" ref="R1766" xml:space="preserve"> _xlfn.IFS(Sales[[#This Row],[Current Upsell $]]=0," ",Sales[[#This Row],[Current Upsell $]]&gt;=400,"high",Sales[[#This Row],[Current Upsell $]]&gt;=100,"medium",Sales[[#This Row],[Current Upsell $]]&lt;100,"low")</f>
        <v xml:space="preserve"> </v>
      </c>
      <c r="S1766" s="3" t="str">
        <f xml:space="preserve"> IF(Sales[[#This Row],[Current Upsell $]]&gt;0,_xlfn.CONCAT(Sales[[#This Row],[Subscription Type]],"  ",Sales[[#This Row],[Upsell Priority]],"  ",TEXT(Sales[[#This Row],[Current Upsell $]],"$#"))," ")</f>
        <v xml:space="preserve"> </v>
      </c>
      <c r="T1766" s="3"/>
      <c r="U1766" s="1"/>
    </row>
    <row r="1767" spans="1:21" x14ac:dyDescent="0.3">
      <c r="A1767">
        <v>100195</v>
      </c>
      <c r="B1767" t="s">
        <v>0</v>
      </c>
      <c r="D1767" s="1"/>
      <c r="E1767" s="1"/>
      <c r="F1767" s="3">
        <v>13</v>
      </c>
      <c r="G1767" s="3">
        <v>63</v>
      </c>
      <c r="H1767" s="1">
        <v>44228</v>
      </c>
      <c r="I1767" s="1">
        <v>44378</v>
      </c>
      <c r="J1767">
        <v>5</v>
      </c>
      <c r="K1767">
        <v>0</v>
      </c>
      <c r="L1767" s="1">
        <v>44256</v>
      </c>
      <c r="M1767" s="3">
        <f>IF(Sales[[#This Row],[Sales Amount]] = 0, 0,N1767 / F1767)</f>
        <v>10</v>
      </c>
      <c r="N1767" s="3">
        <v>130</v>
      </c>
      <c r="O1767" s="3" t="str" cm="1">
        <f t="array" ref="O1767" xml:space="preserve"> _xlfn.SWITCH(Sales[[#This Row],[Subscription Type]],"Basic", "10",,"Premium","10","Business","25","Enterprise","27")</f>
        <v>27</v>
      </c>
      <c r="P1767" s="3">
        <f xml:space="preserve"> IF(Sales[[#This Row],[Number of Users]]-Sales[[#This Row],[Licenses Bought]] &gt; 0,Sales[[#This Row],[Number of Users]]-Sales[[#This Row],[Licenses Bought]],0)</f>
        <v>50</v>
      </c>
      <c r="Q1767" s="3">
        <f>IF(Sales[[#This Row],[Sales Month]]=MAX(Sales[Sales Month]),Sales[[#This Row],[Upsell $ Per Non-Paying User]]*Sales[[#This Row],[Non-Paying Users]],0)</f>
        <v>0</v>
      </c>
      <c r="R1767" s="3" t="str" cm="1">
        <f t="array" ref="R1767" xml:space="preserve"> _xlfn.IFS(Sales[[#This Row],[Current Upsell $]]=0," ",Sales[[#This Row],[Current Upsell $]]&gt;=400,"high",Sales[[#This Row],[Current Upsell $]]&gt;=100,"medium",Sales[[#This Row],[Current Upsell $]]&lt;100,"low")</f>
        <v xml:space="preserve"> </v>
      </c>
      <c r="S1767" s="3" t="str">
        <f xml:space="preserve"> IF(Sales[[#This Row],[Current Upsell $]]&gt;0,_xlfn.CONCAT(Sales[[#This Row],[Subscription Type]],"  ",Sales[[#This Row],[Upsell Priority]],"  ",TEXT(Sales[[#This Row],[Current Upsell $]],"$#"))," ")</f>
        <v xml:space="preserve"> </v>
      </c>
      <c r="T1767" s="3"/>
      <c r="U1767" s="1"/>
    </row>
    <row r="1768" spans="1:21" x14ac:dyDescent="0.3">
      <c r="A1768">
        <v>100195</v>
      </c>
      <c r="B1768" t="s">
        <v>0</v>
      </c>
      <c r="D1768" s="1"/>
      <c r="E1768" s="1"/>
      <c r="F1768" s="3">
        <v>43</v>
      </c>
      <c r="G1768" s="3">
        <v>58</v>
      </c>
      <c r="H1768" s="1">
        <v>44228</v>
      </c>
      <c r="I1768" s="1">
        <v>44378</v>
      </c>
      <c r="J1768">
        <v>5</v>
      </c>
      <c r="K1768">
        <v>0</v>
      </c>
      <c r="L1768" s="1">
        <v>44287</v>
      </c>
      <c r="M1768" s="3">
        <f>IF(Sales[[#This Row],[Sales Amount]] = 0, 0,N1768 / F1768)</f>
        <v>10</v>
      </c>
      <c r="N1768" s="3">
        <v>430</v>
      </c>
      <c r="O1768" s="3" t="str" cm="1">
        <f t="array" ref="O1768" xml:space="preserve"> _xlfn.SWITCH(Sales[[#This Row],[Subscription Type]],"Basic", "10",,"Premium","10","Business","25","Enterprise","27")</f>
        <v>27</v>
      </c>
      <c r="P1768" s="3">
        <f xml:space="preserve"> IF(Sales[[#This Row],[Number of Users]]-Sales[[#This Row],[Licenses Bought]] &gt; 0,Sales[[#This Row],[Number of Users]]-Sales[[#This Row],[Licenses Bought]],0)</f>
        <v>15</v>
      </c>
      <c r="Q1768" s="3">
        <f>IF(Sales[[#This Row],[Sales Month]]=MAX(Sales[Sales Month]),Sales[[#This Row],[Upsell $ Per Non-Paying User]]*Sales[[#This Row],[Non-Paying Users]],0)</f>
        <v>0</v>
      </c>
      <c r="R1768" s="3" t="str" cm="1">
        <f t="array" ref="R1768" xml:space="preserve"> _xlfn.IFS(Sales[[#This Row],[Current Upsell $]]=0," ",Sales[[#This Row],[Current Upsell $]]&gt;=400,"high",Sales[[#This Row],[Current Upsell $]]&gt;=100,"medium",Sales[[#This Row],[Current Upsell $]]&lt;100,"low")</f>
        <v xml:space="preserve"> </v>
      </c>
      <c r="S1768" s="3" t="str">
        <f xml:space="preserve"> IF(Sales[[#This Row],[Current Upsell $]]&gt;0,_xlfn.CONCAT(Sales[[#This Row],[Subscription Type]],"  ",Sales[[#This Row],[Upsell Priority]],"  ",TEXT(Sales[[#This Row],[Current Upsell $]],"$#"))," ")</f>
        <v xml:space="preserve"> </v>
      </c>
      <c r="T1768" s="3"/>
      <c r="U1768" s="1"/>
    </row>
    <row r="1769" spans="1:21" x14ac:dyDescent="0.3">
      <c r="A1769">
        <v>100195</v>
      </c>
      <c r="B1769" t="s">
        <v>0</v>
      </c>
      <c r="D1769" s="1"/>
      <c r="E1769" s="1"/>
      <c r="F1769" s="3">
        <v>35</v>
      </c>
      <c r="G1769" s="3">
        <v>64</v>
      </c>
      <c r="H1769" s="1">
        <v>44228</v>
      </c>
      <c r="I1769" s="1">
        <v>44378</v>
      </c>
      <c r="J1769">
        <v>5</v>
      </c>
      <c r="K1769">
        <v>0</v>
      </c>
      <c r="L1769" s="1">
        <v>44317</v>
      </c>
      <c r="M1769" s="3">
        <f>IF(Sales[[#This Row],[Sales Amount]] = 0, 0,N1769 / F1769)</f>
        <v>10</v>
      </c>
      <c r="N1769" s="3">
        <v>350</v>
      </c>
      <c r="O1769" s="3" t="str" cm="1">
        <f t="array" ref="O1769" xml:space="preserve"> _xlfn.SWITCH(Sales[[#This Row],[Subscription Type]],"Basic", "10",,"Premium","10","Business","25","Enterprise","27")</f>
        <v>27</v>
      </c>
      <c r="P1769" s="3">
        <f xml:space="preserve"> IF(Sales[[#This Row],[Number of Users]]-Sales[[#This Row],[Licenses Bought]] &gt; 0,Sales[[#This Row],[Number of Users]]-Sales[[#This Row],[Licenses Bought]],0)</f>
        <v>29</v>
      </c>
      <c r="Q1769" s="3">
        <f>IF(Sales[[#This Row],[Sales Month]]=MAX(Sales[Sales Month]),Sales[[#This Row],[Upsell $ Per Non-Paying User]]*Sales[[#This Row],[Non-Paying Users]],0)</f>
        <v>0</v>
      </c>
      <c r="R1769" s="3" t="str" cm="1">
        <f t="array" ref="R1769" xml:space="preserve"> _xlfn.IFS(Sales[[#This Row],[Current Upsell $]]=0," ",Sales[[#This Row],[Current Upsell $]]&gt;=400,"high",Sales[[#This Row],[Current Upsell $]]&gt;=100,"medium",Sales[[#This Row],[Current Upsell $]]&lt;100,"low")</f>
        <v xml:space="preserve"> </v>
      </c>
      <c r="S1769" s="3" t="str">
        <f xml:space="preserve"> IF(Sales[[#This Row],[Current Upsell $]]&gt;0,_xlfn.CONCAT(Sales[[#This Row],[Subscription Type]],"  ",Sales[[#This Row],[Upsell Priority]],"  ",TEXT(Sales[[#This Row],[Current Upsell $]],"$#"))," ")</f>
        <v xml:space="preserve"> </v>
      </c>
      <c r="T1769" s="3"/>
      <c r="U1769" s="1"/>
    </row>
    <row r="1770" spans="1:21" x14ac:dyDescent="0.3">
      <c r="A1770">
        <v>100195</v>
      </c>
      <c r="B1770" t="s">
        <v>0</v>
      </c>
      <c r="D1770" s="1"/>
      <c r="E1770" s="1"/>
      <c r="F1770" s="3">
        <v>45</v>
      </c>
      <c r="G1770" s="3">
        <v>54</v>
      </c>
      <c r="H1770" s="1">
        <v>44228</v>
      </c>
      <c r="I1770" s="1">
        <v>44378</v>
      </c>
      <c r="J1770">
        <v>5</v>
      </c>
      <c r="K1770">
        <v>0</v>
      </c>
      <c r="L1770" s="1">
        <v>44348</v>
      </c>
      <c r="M1770" s="3">
        <f>IF(Sales[[#This Row],[Sales Amount]] = 0, 0,N1770 / F1770)</f>
        <v>10</v>
      </c>
      <c r="N1770" s="3">
        <v>450</v>
      </c>
      <c r="O1770" s="3" t="str" cm="1">
        <f t="array" ref="O1770" xml:space="preserve"> _xlfn.SWITCH(Sales[[#This Row],[Subscription Type]],"Basic", "10",,"Premium","10","Business","25","Enterprise","27")</f>
        <v>27</v>
      </c>
      <c r="P1770" s="3">
        <f xml:space="preserve"> IF(Sales[[#This Row],[Number of Users]]-Sales[[#This Row],[Licenses Bought]] &gt; 0,Sales[[#This Row],[Number of Users]]-Sales[[#This Row],[Licenses Bought]],0)</f>
        <v>9</v>
      </c>
      <c r="Q1770" s="3">
        <f>IF(Sales[[#This Row],[Sales Month]]=MAX(Sales[Sales Month]),Sales[[#This Row],[Upsell $ Per Non-Paying User]]*Sales[[#This Row],[Non-Paying Users]],0)</f>
        <v>243</v>
      </c>
      <c r="R1770" s="3" t="str" cm="1">
        <f t="array" ref="R1770" xml:space="preserve"> _xlfn.IFS(Sales[[#This Row],[Current Upsell $]]=0," ",Sales[[#This Row],[Current Upsell $]]&gt;=400,"high",Sales[[#This Row],[Current Upsell $]]&gt;=100,"medium",Sales[[#This Row],[Current Upsell $]]&lt;100,"low")</f>
        <v>medium</v>
      </c>
      <c r="S1770" s="3" t="str">
        <f xml:space="preserve"> IF(Sales[[#This Row],[Current Upsell $]]&gt;0,_xlfn.CONCAT(Sales[[#This Row],[Subscription Type]],"  ",Sales[[#This Row],[Upsell Priority]],"  ",TEXT(Sales[[#This Row],[Current Upsell $]],"$#"))," ")</f>
        <v>Premium  medium  $243</v>
      </c>
      <c r="T1770" s="3"/>
      <c r="U1770" s="1"/>
    </row>
    <row r="1771" spans="1:21" x14ac:dyDescent="0.3">
      <c r="A1771">
        <v>100196</v>
      </c>
      <c r="B1771" t="s">
        <v>3</v>
      </c>
      <c r="D1771" s="1"/>
      <c r="E1771" s="1"/>
      <c r="F1771" s="3">
        <v>0</v>
      </c>
      <c r="G1771" s="3">
        <v>53</v>
      </c>
      <c r="H1771" s="1">
        <v>44228</v>
      </c>
      <c r="I1771" s="1">
        <v>44378</v>
      </c>
      <c r="J1771">
        <v>5</v>
      </c>
      <c r="K1771">
        <v>0</v>
      </c>
      <c r="L1771" s="1">
        <v>44228</v>
      </c>
      <c r="M1771" s="3">
        <f>IF(Sales[[#This Row],[Sales Amount]] = 0, 0,N1771 / F1771)</f>
        <v>0</v>
      </c>
      <c r="N1771" s="3">
        <v>0</v>
      </c>
      <c r="O1771" s="3" t="str" cm="1">
        <f t="array" ref="O1771" xml:space="preserve"> _xlfn.SWITCH(Sales[[#This Row],[Subscription Type]],"Basic", "10",,"Premium","10","Business","25","Enterprise","27")</f>
        <v>10</v>
      </c>
      <c r="P1771" s="3">
        <f xml:space="preserve"> IF(Sales[[#This Row],[Number of Users]]-Sales[[#This Row],[Licenses Bought]] &gt; 0,Sales[[#This Row],[Number of Users]]-Sales[[#This Row],[Licenses Bought]],0)</f>
        <v>53</v>
      </c>
      <c r="Q1771" s="3">
        <f>IF(Sales[[#This Row],[Sales Month]]=MAX(Sales[Sales Month]),Sales[[#This Row],[Upsell $ Per Non-Paying User]]*Sales[[#This Row],[Non-Paying Users]],0)</f>
        <v>0</v>
      </c>
      <c r="R1771" s="3" t="str" cm="1">
        <f t="array" ref="R1771" xml:space="preserve"> _xlfn.IFS(Sales[[#This Row],[Current Upsell $]]=0," ",Sales[[#This Row],[Current Upsell $]]&gt;=400,"high",Sales[[#This Row],[Current Upsell $]]&gt;=100,"medium",Sales[[#This Row],[Current Upsell $]]&lt;100,"low")</f>
        <v xml:space="preserve"> </v>
      </c>
      <c r="S1771" s="3" t="str">
        <f xml:space="preserve"> IF(Sales[[#This Row],[Current Upsell $]]&gt;0,_xlfn.CONCAT(Sales[[#This Row],[Subscription Type]],"  ",Sales[[#This Row],[Upsell Priority]],"  ",TEXT(Sales[[#This Row],[Current Upsell $]],"$#"))," ")</f>
        <v xml:space="preserve"> </v>
      </c>
      <c r="T1771" s="3"/>
      <c r="U1771" s="1"/>
    </row>
    <row r="1772" spans="1:21" x14ac:dyDescent="0.3">
      <c r="A1772">
        <v>100196</v>
      </c>
      <c r="B1772" t="s">
        <v>1</v>
      </c>
      <c r="D1772" s="1"/>
      <c r="E1772" s="1"/>
      <c r="F1772" s="3">
        <v>15</v>
      </c>
      <c r="G1772" s="3">
        <v>64</v>
      </c>
      <c r="H1772" s="1">
        <v>44228</v>
      </c>
      <c r="I1772" s="1">
        <v>44378</v>
      </c>
      <c r="J1772">
        <v>5</v>
      </c>
      <c r="K1772">
        <v>0</v>
      </c>
      <c r="L1772" s="1">
        <v>44256</v>
      </c>
      <c r="M1772" s="3">
        <f>IF(Sales[[#This Row],[Sales Amount]] = 0, 0,N1772 / F1772)</f>
        <v>25</v>
      </c>
      <c r="N1772" s="3">
        <v>375</v>
      </c>
      <c r="O1772" s="3" t="str" cm="1">
        <f t="array" ref="O1772" xml:space="preserve"> _xlfn.SWITCH(Sales[[#This Row],[Subscription Type]],"Basic", "10",,"Premium","10","Business","25","Enterprise","27")</f>
        <v>27</v>
      </c>
      <c r="P1772" s="3">
        <f xml:space="preserve"> IF(Sales[[#This Row],[Number of Users]]-Sales[[#This Row],[Licenses Bought]] &gt; 0,Sales[[#This Row],[Number of Users]]-Sales[[#This Row],[Licenses Bought]],0)</f>
        <v>49</v>
      </c>
      <c r="Q1772" s="3">
        <f>IF(Sales[[#This Row],[Sales Month]]=MAX(Sales[Sales Month]),Sales[[#This Row],[Upsell $ Per Non-Paying User]]*Sales[[#This Row],[Non-Paying Users]],0)</f>
        <v>0</v>
      </c>
      <c r="R1772" s="3" t="str" cm="1">
        <f t="array" ref="R1772" xml:space="preserve"> _xlfn.IFS(Sales[[#This Row],[Current Upsell $]]=0," ",Sales[[#This Row],[Current Upsell $]]&gt;=400,"high",Sales[[#This Row],[Current Upsell $]]&gt;=100,"medium",Sales[[#This Row],[Current Upsell $]]&lt;100,"low")</f>
        <v xml:space="preserve"> </v>
      </c>
      <c r="S1772" s="3" t="str">
        <f xml:space="preserve"> IF(Sales[[#This Row],[Current Upsell $]]&gt;0,_xlfn.CONCAT(Sales[[#This Row],[Subscription Type]],"  ",Sales[[#This Row],[Upsell Priority]],"  ",TEXT(Sales[[#This Row],[Current Upsell $]],"$#"))," ")</f>
        <v xml:space="preserve"> </v>
      </c>
      <c r="T1772" s="3"/>
      <c r="U1772" s="1"/>
    </row>
    <row r="1773" spans="1:21" x14ac:dyDescent="0.3">
      <c r="A1773">
        <v>100196</v>
      </c>
      <c r="B1773" t="s">
        <v>1</v>
      </c>
      <c r="D1773" s="1"/>
      <c r="E1773" s="1"/>
      <c r="F1773" s="3">
        <v>44</v>
      </c>
      <c r="G1773" s="3">
        <v>50</v>
      </c>
      <c r="H1773" s="1">
        <v>44228</v>
      </c>
      <c r="I1773" s="1">
        <v>44378</v>
      </c>
      <c r="J1773">
        <v>5</v>
      </c>
      <c r="K1773">
        <v>0</v>
      </c>
      <c r="L1773" s="1">
        <v>44287</v>
      </c>
      <c r="M1773" s="3">
        <f>IF(Sales[[#This Row],[Sales Amount]] = 0, 0,N1773 / F1773)</f>
        <v>25</v>
      </c>
      <c r="N1773" s="3">
        <v>1100</v>
      </c>
      <c r="O1773" s="3" t="str" cm="1">
        <f t="array" ref="O1773" xml:space="preserve"> _xlfn.SWITCH(Sales[[#This Row],[Subscription Type]],"Basic", "10",,"Premium","10","Business","25","Enterprise","27")</f>
        <v>27</v>
      </c>
      <c r="P1773" s="3">
        <f xml:space="preserve"> IF(Sales[[#This Row],[Number of Users]]-Sales[[#This Row],[Licenses Bought]] &gt; 0,Sales[[#This Row],[Number of Users]]-Sales[[#This Row],[Licenses Bought]],0)</f>
        <v>6</v>
      </c>
      <c r="Q1773" s="3">
        <f>IF(Sales[[#This Row],[Sales Month]]=MAX(Sales[Sales Month]),Sales[[#This Row],[Upsell $ Per Non-Paying User]]*Sales[[#This Row],[Non-Paying Users]],0)</f>
        <v>0</v>
      </c>
      <c r="R1773" s="3" t="str" cm="1">
        <f t="array" ref="R1773" xml:space="preserve"> _xlfn.IFS(Sales[[#This Row],[Current Upsell $]]=0," ",Sales[[#This Row],[Current Upsell $]]&gt;=400,"high",Sales[[#This Row],[Current Upsell $]]&gt;=100,"medium",Sales[[#This Row],[Current Upsell $]]&lt;100,"low")</f>
        <v xml:space="preserve"> </v>
      </c>
      <c r="S1773" s="3" t="str">
        <f xml:space="preserve"> IF(Sales[[#This Row],[Current Upsell $]]&gt;0,_xlfn.CONCAT(Sales[[#This Row],[Subscription Type]],"  ",Sales[[#This Row],[Upsell Priority]],"  ",TEXT(Sales[[#This Row],[Current Upsell $]],"$#"))," ")</f>
        <v xml:space="preserve"> </v>
      </c>
      <c r="T1773" s="3"/>
      <c r="U1773" s="1"/>
    </row>
    <row r="1774" spans="1:21" x14ac:dyDescent="0.3">
      <c r="A1774">
        <v>100196</v>
      </c>
      <c r="B1774" t="s">
        <v>1</v>
      </c>
      <c r="D1774" s="1"/>
      <c r="E1774" s="1"/>
      <c r="F1774" s="3">
        <v>44</v>
      </c>
      <c r="G1774" s="3">
        <v>38</v>
      </c>
      <c r="H1774" s="1">
        <v>44228</v>
      </c>
      <c r="I1774" s="1">
        <v>44378</v>
      </c>
      <c r="J1774">
        <v>5</v>
      </c>
      <c r="K1774">
        <v>0</v>
      </c>
      <c r="L1774" s="1">
        <v>44317</v>
      </c>
      <c r="M1774" s="3">
        <f>IF(Sales[[#This Row],[Sales Amount]] = 0, 0,N1774 / F1774)</f>
        <v>25</v>
      </c>
      <c r="N1774" s="3">
        <v>1100</v>
      </c>
      <c r="O1774" s="3" t="str" cm="1">
        <f t="array" ref="O1774" xml:space="preserve"> _xlfn.SWITCH(Sales[[#This Row],[Subscription Type]],"Basic", "10",,"Premium","10","Business","25","Enterprise","27")</f>
        <v>27</v>
      </c>
      <c r="P1774" s="3">
        <f xml:space="preserve"> IF(Sales[[#This Row],[Number of Users]]-Sales[[#This Row],[Licenses Bought]] &gt; 0,Sales[[#This Row],[Number of Users]]-Sales[[#This Row],[Licenses Bought]],0)</f>
        <v>0</v>
      </c>
      <c r="Q1774" s="3">
        <f>IF(Sales[[#This Row],[Sales Month]]=MAX(Sales[Sales Month]),Sales[[#This Row],[Upsell $ Per Non-Paying User]]*Sales[[#This Row],[Non-Paying Users]],0)</f>
        <v>0</v>
      </c>
      <c r="R1774" s="3" t="str" cm="1">
        <f t="array" ref="R1774" xml:space="preserve"> _xlfn.IFS(Sales[[#This Row],[Current Upsell $]]=0," ",Sales[[#This Row],[Current Upsell $]]&gt;=400,"high",Sales[[#This Row],[Current Upsell $]]&gt;=100,"medium",Sales[[#This Row],[Current Upsell $]]&lt;100,"low")</f>
        <v xml:space="preserve"> </v>
      </c>
      <c r="S1774" s="3" t="str">
        <f xml:space="preserve"> IF(Sales[[#This Row],[Current Upsell $]]&gt;0,_xlfn.CONCAT(Sales[[#This Row],[Subscription Type]],"  ",Sales[[#This Row],[Upsell Priority]],"  ",TEXT(Sales[[#This Row],[Current Upsell $]],"$#"))," ")</f>
        <v xml:space="preserve"> </v>
      </c>
      <c r="T1774" s="3"/>
      <c r="U1774" s="1"/>
    </row>
    <row r="1775" spans="1:21" x14ac:dyDescent="0.3">
      <c r="A1775">
        <v>100196</v>
      </c>
      <c r="B1775" t="s">
        <v>1</v>
      </c>
      <c r="D1775" s="1"/>
      <c r="E1775" s="1"/>
      <c r="F1775" s="3">
        <v>44</v>
      </c>
      <c r="G1775" s="3">
        <v>58</v>
      </c>
      <c r="H1775" s="1">
        <v>44228</v>
      </c>
      <c r="I1775" s="1">
        <v>44378</v>
      </c>
      <c r="J1775">
        <v>5</v>
      </c>
      <c r="K1775">
        <v>0</v>
      </c>
      <c r="L1775" s="1">
        <v>44348</v>
      </c>
      <c r="M1775" s="3">
        <f>IF(Sales[[#This Row],[Sales Amount]] = 0, 0,N1775 / F1775)</f>
        <v>25</v>
      </c>
      <c r="N1775" s="3">
        <v>1100</v>
      </c>
      <c r="O1775" s="3" t="str" cm="1">
        <f t="array" ref="O1775" xml:space="preserve"> _xlfn.SWITCH(Sales[[#This Row],[Subscription Type]],"Basic", "10",,"Premium","10","Business","25","Enterprise","27")</f>
        <v>27</v>
      </c>
      <c r="P1775" s="3">
        <f xml:space="preserve"> IF(Sales[[#This Row],[Number of Users]]-Sales[[#This Row],[Licenses Bought]] &gt; 0,Sales[[#This Row],[Number of Users]]-Sales[[#This Row],[Licenses Bought]],0)</f>
        <v>14</v>
      </c>
      <c r="Q1775" s="3">
        <f>IF(Sales[[#This Row],[Sales Month]]=MAX(Sales[Sales Month]),Sales[[#This Row],[Upsell $ Per Non-Paying User]]*Sales[[#This Row],[Non-Paying Users]],0)</f>
        <v>378</v>
      </c>
      <c r="R1775" s="3" t="str" cm="1">
        <f t="array" ref="R1775" xml:space="preserve"> _xlfn.IFS(Sales[[#This Row],[Current Upsell $]]=0," ",Sales[[#This Row],[Current Upsell $]]&gt;=400,"high",Sales[[#This Row],[Current Upsell $]]&gt;=100,"medium",Sales[[#This Row],[Current Upsell $]]&lt;100,"low")</f>
        <v>medium</v>
      </c>
      <c r="S1775" s="3" t="str">
        <f xml:space="preserve"> IF(Sales[[#This Row],[Current Upsell $]]&gt;0,_xlfn.CONCAT(Sales[[#This Row],[Subscription Type]],"  ",Sales[[#This Row],[Upsell Priority]],"  ",TEXT(Sales[[#This Row],[Current Upsell $]],"$#"))," ")</f>
        <v>Business  medium  $378</v>
      </c>
      <c r="T1775" s="3"/>
      <c r="U1775" s="1"/>
    </row>
    <row r="1776" spans="1:21" x14ac:dyDescent="0.3">
      <c r="A1776">
        <v>100197</v>
      </c>
      <c r="B1776" t="s">
        <v>3</v>
      </c>
      <c r="D1776" s="1"/>
      <c r="E1776" s="1"/>
      <c r="F1776" s="3">
        <v>0</v>
      </c>
      <c r="G1776" s="3">
        <v>52</v>
      </c>
      <c r="H1776" s="1">
        <v>44228</v>
      </c>
      <c r="I1776" s="1">
        <v>44378</v>
      </c>
      <c r="J1776">
        <v>5</v>
      </c>
      <c r="K1776">
        <v>0</v>
      </c>
      <c r="L1776" s="1">
        <v>44228</v>
      </c>
      <c r="M1776" s="3">
        <f>IF(Sales[[#This Row],[Sales Amount]] = 0, 0,N1776 / F1776)</f>
        <v>0</v>
      </c>
      <c r="N1776" s="3">
        <v>0</v>
      </c>
      <c r="O1776" s="3" t="str" cm="1">
        <f t="array" ref="O1776" xml:space="preserve"> _xlfn.SWITCH(Sales[[#This Row],[Subscription Type]],"Basic", "10",,"Premium","10","Business","25","Enterprise","27")</f>
        <v>10</v>
      </c>
      <c r="P1776" s="3">
        <f xml:space="preserve"> IF(Sales[[#This Row],[Number of Users]]-Sales[[#This Row],[Licenses Bought]] &gt; 0,Sales[[#This Row],[Number of Users]]-Sales[[#This Row],[Licenses Bought]],0)</f>
        <v>52</v>
      </c>
      <c r="Q1776" s="3">
        <f>IF(Sales[[#This Row],[Sales Month]]=MAX(Sales[Sales Month]),Sales[[#This Row],[Upsell $ Per Non-Paying User]]*Sales[[#This Row],[Non-Paying Users]],0)</f>
        <v>0</v>
      </c>
      <c r="R1776" s="3" t="str" cm="1">
        <f t="array" ref="R1776" xml:space="preserve"> _xlfn.IFS(Sales[[#This Row],[Current Upsell $]]=0," ",Sales[[#This Row],[Current Upsell $]]&gt;=400,"high",Sales[[#This Row],[Current Upsell $]]&gt;=100,"medium",Sales[[#This Row],[Current Upsell $]]&lt;100,"low")</f>
        <v xml:space="preserve"> </v>
      </c>
      <c r="S1776" s="3" t="str">
        <f xml:space="preserve"> IF(Sales[[#This Row],[Current Upsell $]]&gt;0,_xlfn.CONCAT(Sales[[#This Row],[Subscription Type]],"  ",Sales[[#This Row],[Upsell Priority]],"  ",TEXT(Sales[[#This Row],[Current Upsell $]],"$#"))," ")</f>
        <v xml:space="preserve"> </v>
      </c>
      <c r="T1776" s="3"/>
      <c r="U1776" s="1"/>
    </row>
    <row r="1777" spans="1:21" x14ac:dyDescent="0.3">
      <c r="A1777">
        <v>100197</v>
      </c>
      <c r="B1777" t="s">
        <v>0</v>
      </c>
      <c r="D1777" s="1"/>
      <c r="E1777" s="1"/>
      <c r="F1777" s="3">
        <v>15</v>
      </c>
      <c r="G1777" s="3">
        <v>44</v>
      </c>
      <c r="H1777" s="1">
        <v>44228</v>
      </c>
      <c r="I1777" s="1">
        <v>44378</v>
      </c>
      <c r="J1777">
        <v>5</v>
      </c>
      <c r="K1777">
        <v>0</v>
      </c>
      <c r="L1777" s="1">
        <v>44256</v>
      </c>
      <c r="M1777" s="3">
        <f>IF(Sales[[#This Row],[Sales Amount]] = 0, 0,N1777 / F1777)</f>
        <v>10</v>
      </c>
      <c r="N1777" s="3">
        <v>150</v>
      </c>
      <c r="O1777" s="3" t="str" cm="1">
        <f t="array" ref="O1777" xml:space="preserve"> _xlfn.SWITCH(Sales[[#This Row],[Subscription Type]],"Basic", "10",,"Premium","10","Business","25","Enterprise","27")</f>
        <v>27</v>
      </c>
      <c r="P1777" s="3">
        <f xml:space="preserve"> IF(Sales[[#This Row],[Number of Users]]-Sales[[#This Row],[Licenses Bought]] &gt; 0,Sales[[#This Row],[Number of Users]]-Sales[[#This Row],[Licenses Bought]],0)</f>
        <v>29</v>
      </c>
      <c r="Q1777" s="3">
        <f>IF(Sales[[#This Row],[Sales Month]]=MAX(Sales[Sales Month]),Sales[[#This Row],[Upsell $ Per Non-Paying User]]*Sales[[#This Row],[Non-Paying Users]],0)</f>
        <v>0</v>
      </c>
      <c r="R1777" s="3" t="str" cm="1">
        <f t="array" ref="R1777" xml:space="preserve"> _xlfn.IFS(Sales[[#This Row],[Current Upsell $]]=0," ",Sales[[#This Row],[Current Upsell $]]&gt;=400,"high",Sales[[#This Row],[Current Upsell $]]&gt;=100,"medium",Sales[[#This Row],[Current Upsell $]]&lt;100,"low")</f>
        <v xml:space="preserve"> </v>
      </c>
      <c r="S1777" s="3" t="str">
        <f xml:space="preserve"> IF(Sales[[#This Row],[Current Upsell $]]&gt;0,_xlfn.CONCAT(Sales[[#This Row],[Subscription Type]],"  ",Sales[[#This Row],[Upsell Priority]],"  ",TEXT(Sales[[#This Row],[Current Upsell $]],"$#"))," ")</f>
        <v xml:space="preserve"> </v>
      </c>
      <c r="T1777" s="3"/>
      <c r="U1777" s="1"/>
    </row>
    <row r="1778" spans="1:21" x14ac:dyDescent="0.3">
      <c r="A1778">
        <v>100197</v>
      </c>
      <c r="B1778" t="s">
        <v>0</v>
      </c>
      <c r="D1778" s="1"/>
      <c r="E1778" s="1"/>
      <c r="F1778" s="3">
        <v>24</v>
      </c>
      <c r="G1778" s="3">
        <v>51</v>
      </c>
      <c r="H1778" s="1">
        <v>44228</v>
      </c>
      <c r="I1778" s="1">
        <v>44378</v>
      </c>
      <c r="J1778">
        <v>5</v>
      </c>
      <c r="K1778">
        <v>0</v>
      </c>
      <c r="L1778" s="1">
        <v>44287</v>
      </c>
      <c r="M1778" s="3">
        <f>IF(Sales[[#This Row],[Sales Amount]] = 0, 0,N1778 / F1778)</f>
        <v>10</v>
      </c>
      <c r="N1778" s="3">
        <v>240</v>
      </c>
      <c r="O1778" s="3" t="str" cm="1">
        <f t="array" ref="O1778" xml:space="preserve"> _xlfn.SWITCH(Sales[[#This Row],[Subscription Type]],"Basic", "10",,"Premium","10","Business","25","Enterprise","27")</f>
        <v>27</v>
      </c>
      <c r="P1778" s="3">
        <f xml:space="preserve"> IF(Sales[[#This Row],[Number of Users]]-Sales[[#This Row],[Licenses Bought]] &gt; 0,Sales[[#This Row],[Number of Users]]-Sales[[#This Row],[Licenses Bought]],0)</f>
        <v>27</v>
      </c>
      <c r="Q1778" s="3">
        <f>IF(Sales[[#This Row],[Sales Month]]=MAX(Sales[Sales Month]),Sales[[#This Row],[Upsell $ Per Non-Paying User]]*Sales[[#This Row],[Non-Paying Users]],0)</f>
        <v>0</v>
      </c>
      <c r="R1778" s="3" t="str" cm="1">
        <f t="array" ref="R1778" xml:space="preserve"> _xlfn.IFS(Sales[[#This Row],[Current Upsell $]]=0," ",Sales[[#This Row],[Current Upsell $]]&gt;=400,"high",Sales[[#This Row],[Current Upsell $]]&gt;=100,"medium",Sales[[#This Row],[Current Upsell $]]&lt;100,"low")</f>
        <v xml:space="preserve"> </v>
      </c>
      <c r="S1778" s="3" t="str">
        <f xml:space="preserve"> IF(Sales[[#This Row],[Current Upsell $]]&gt;0,_xlfn.CONCAT(Sales[[#This Row],[Subscription Type]],"  ",Sales[[#This Row],[Upsell Priority]],"  ",TEXT(Sales[[#This Row],[Current Upsell $]],"$#"))," ")</f>
        <v xml:space="preserve"> </v>
      </c>
      <c r="T1778" s="3"/>
      <c r="U1778" s="1"/>
    </row>
    <row r="1779" spans="1:21" x14ac:dyDescent="0.3">
      <c r="A1779">
        <v>100197</v>
      </c>
      <c r="B1779" t="s">
        <v>0</v>
      </c>
      <c r="D1779" s="1"/>
      <c r="E1779" s="1"/>
      <c r="F1779" s="3">
        <v>44</v>
      </c>
      <c r="G1779" s="3">
        <v>58</v>
      </c>
      <c r="H1779" s="1">
        <v>44228</v>
      </c>
      <c r="I1779" s="1">
        <v>44378</v>
      </c>
      <c r="J1779">
        <v>5</v>
      </c>
      <c r="K1779">
        <v>0</v>
      </c>
      <c r="L1779" s="1">
        <v>44317</v>
      </c>
      <c r="M1779" s="3">
        <f>IF(Sales[[#This Row],[Sales Amount]] = 0, 0,N1779 / F1779)</f>
        <v>10</v>
      </c>
      <c r="N1779" s="3">
        <v>440</v>
      </c>
      <c r="O1779" s="3" t="str" cm="1">
        <f t="array" ref="O1779" xml:space="preserve"> _xlfn.SWITCH(Sales[[#This Row],[Subscription Type]],"Basic", "10",,"Premium","10","Business","25","Enterprise","27")</f>
        <v>27</v>
      </c>
      <c r="P1779" s="3">
        <f xml:space="preserve"> IF(Sales[[#This Row],[Number of Users]]-Sales[[#This Row],[Licenses Bought]] &gt; 0,Sales[[#This Row],[Number of Users]]-Sales[[#This Row],[Licenses Bought]],0)</f>
        <v>14</v>
      </c>
      <c r="Q1779" s="3">
        <f>IF(Sales[[#This Row],[Sales Month]]=MAX(Sales[Sales Month]),Sales[[#This Row],[Upsell $ Per Non-Paying User]]*Sales[[#This Row],[Non-Paying Users]],0)</f>
        <v>0</v>
      </c>
      <c r="R1779" s="3" t="str" cm="1">
        <f t="array" ref="R1779" xml:space="preserve"> _xlfn.IFS(Sales[[#This Row],[Current Upsell $]]=0," ",Sales[[#This Row],[Current Upsell $]]&gt;=400,"high",Sales[[#This Row],[Current Upsell $]]&gt;=100,"medium",Sales[[#This Row],[Current Upsell $]]&lt;100,"low")</f>
        <v xml:space="preserve"> </v>
      </c>
      <c r="S1779" s="3" t="str">
        <f xml:space="preserve"> IF(Sales[[#This Row],[Current Upsell $]]&gt;0,_xlfn.CONCAT(Sales[[#This Row],[Subscription Type]],"  ",Sales[[#This Row],[Upsell Priority]],"  ",TEXT(Sales[[#This Row],[Current Upsell $]],"$#"))," ")</f>
        <v xml:space="preserve"> </v>
      </c>
      <c r="T1779" s="3"/>
      <c r="U1779" s="1"/>
    </row>
    <row r="1780" spans="1:21" x14ac:dyDescent="0.3">
      <c r="A1780">
        <v>100197</v>
      </c>
      <c r="B1780" t="s">
        <v>0</v>
      </c>
      <c r="D1780" s="1"/>
      <c r="E1780" s="1"/>
      <c r="F1780" s="3">
        <v>44</v>
      </c>
      <c r="G1780" s="3">
        <v>59</v>
      </c>
      <c r="H1780" s="1">
        <v>44228</v>
      </c>
      <c r="I1780" s="1">
        <v>44378</v>
      </c>
      <c r="J1780">
        <v>5</v>
      </c>
      <c r="K1780">
        <v>0</v>
      </c>
      <c r="L1780" s="1">
        <v>44348</v>
      </c>
      <c r="M1780" s="3">
        <f>IF(Sales[[#This Row],[Sales Amount]] = 0, 0,N1780 / F1780)</f>
        <v>10</v>
      </c>
      <c r="N1780" s="3">
        <v>440</v>
      </c>
      <c r="O1780" s="3" t="str" cm="1">
        <f t="array" ref="O1780" xml:space="preserve"> _xlfn.SWITCH(Sales[[#This Row],[Subscription Type]],"Basic", "10",,"Premium","10","Business","25","Enterprise","27")</f>
        <v>27</v>
      </c>
      <c r="P1780" s="3">
        <f xml:space="preserve"> IF(Sales[[#This Row],[Number of Users]]-Sales[[#This Row],[Licenses Bought]] &gt; 0,Sales[[#This Row],[Number of Users]]-Sales[[#This Row],[Licenses Bought]],0)</f>
        <v>15</v>
      </c>
      <c r="Q1780" s="3">
        <f>IF(Sales[[#This Row],[Sales Month]]=MAX(Sales[Sales Month]),Sales[[#This Row],[Upsell $ Per Non-Paying User]]*Sales[[#This Row],[Non-Paying Users]],0)</f>
        <v>405</v>
      </c>
      <c r="R1780" s="3" t="str" cm="1">
        <f t="array" ref="R1780" xml:space="preserve"> _xlfn.IFS(Sales[[#This Row],[Current Upsell $]]=0," ",Sales[[#This Row],[Current Upsell $]]&gt;=400,"high",Sales[[#This Row],[Current Upsell $]]&gt;=100,"medium",Sales[[#This Row],[Current Upsell $]]&lt;100,"low")</f>
        <v>high</v>
      </c>
      <c r="S1780" s="3" t="str">
        <f xml:space="preserve"> IF(Sales[[#This Row],[Current Upsell $]]&gt;0,_xlfn.CONCAT(Sales[[#This Row],[Subscription Type]],"  ",Sales[[#This Row],[Upsell Priority]],"  ",TEXT(Sales[[#This Row],[Current Upsell $]],"$#"))," ")</f>
        <v>Premium  high  $405</v>
      </c>
      <c r="T1780" s="3"/>
      <c r="U1780" s="1"/>
    </row>
    <row r="1781" spans="1:21" x14ac:dyDescent="0.3">
      <c r="A1781">
        <v>100198</v>
      </c>
      <c r="B1781" t="s">
        <v>3</v>
      </c>
      <c r="D1781" s="1"/>
      <c r="E1781" s="1"/>
      <c r="F1781" s="3">
        <v>0</v>
      </c>
      <c r="G1781" s="3">
        <v>45</v>
      </c>
      <c r="H1781" s="1">
        <v>44228</v>
      </c>
      <c r="I1781" s="1">
        <v>44378</v>
      </c>
      <c r="J1781">
        <v>5</v>
      </c>
      <c r="K1781">
        <v>0</v>
      </c>
      <c r="L1781" s="1">
        <v>44228</v>
      </c>
      <c r="M1781" s="3">
        <f>IF(Sales[[#This Row],[Sales Amount]] = 0, 0,N1781 / F1781)</f>
        <v>0</v>
      </c>
      <c r="N1781" s="3">
        <v>0</v>
      </c>
      <c r="O1781" s="3" t="str" cm="1">
        <f t="array" ref="O1781" xml:space="preserve"> _xlfn.SWITCH(Sales[[#This Row],[Subscription Type]],"Basic", "10",,"Premium","10","Business","25","Enterprise","27")</f>
        <v>10</v>
      </c>
      <c r="P1781" s="3">
        <f xml:space="preserve"> IF(Sales[[#This Row],[Number of Users]]-Sales[[#This Row],[Licenses Bought]] &gt; 0,Sales[[#This Row],[Number of Users]]-Sales[[#This Row],[Licenses Bought]],0)</f>
        <v>45</v>
      </c>
      <c r="Q1781" s="3">
        <f>IF(Sales[[#This Row],[Sales Month]]=MAX(Sales[Sales Month]),Sales[[#This Row],[Upsell $ Per Non-Paying User]]*Sales[[#This Row],[Non-Paying Users]],0)</f>
        <v>0</v>
      </c>
      <c r="R1781" s="3" t="str" cm="1">
        <f t="array" ref="R1781" xml:space="preserve"> _xlfn.IFS(Sales[[#This Row],[Current Upsell $]]=0," ",Sales[[#This Row],[Current Upsell $]]&gt;=400,"high",Sales[[#This Row],[Current Upsell $]]&gt;=100,"medium",Sales[[#This Row],[Current Upsell $]]&lt;100,"low")</f>
        <v xml:space="preserve"> </v>
      </c>
      <c r="S1781" s="3" t="str">
        <f xml:space="preserve"> IF(Sales[[#This Row],[Current Upsell $]]&gt;0,_xlfn.CONCAT(Sales[[#This Row],[Subscription Type]],"  ",Sales[[#This Row],[Upsell Priority]],"  ",TEXT(Sales[[#This Row],[Current Upsell $]],"$#"))," ")</f>
        <v xml:space="preserve"> </v>
      </c>
      <c r="T1781" s="3"/>
      <c r="U1781" s="1"/>
    </row>
    <row r="1782" spans="1:21" x14ac:dyDescent="0.3">
      <c r="A1782">
        <v>100198</v>
      </c>
      <c r="B1782" t="s">
        <v>0</v>
      </c>
      <c r="D1782" s="1"/>
      <c r="E1782" s="1"/>
      <c r="F1782" s="3">
        <v>11</v>
      </c>
      <c r="G1782" s="3">
        <v>40</v>
      </c>
      <c r="H1782" s="1">
        <v>44228</v>
      </c>
      <c r="I1782" s="1">
        <v>44378</v>
      </c>
      <c r="J1782">
        <v>5</v>
      </c>
      <c r="K1782">
        <v>0</v>
      </c>
      <c r="L1782" s="1">
        <v>44256</v>
      </c>
      <c r="M1782" s="3">
        <f>IF(Sales[[#This Row],[Sales Amount]] = 0, 0,N1782 / F1782)</f>
        <v>10</v>
      </c>
      <c r="N1782" s="3">
        <v>110</v>
      </c>
      <c r="O1782" s="3" t="str" cm="1">
        <f t="array" ref="O1782" xml:space="preserve"> _xlfn.SWITCH(Sales[[#This Row],[Subscription Type]],"Basic", "10",,"Premium","10","Business","25","Enterprise","27")</f>
        <v>27</v>
      </c>
      <c r="P1782" s="3">
        <f xml:space="preserve"> IF(Sales[[#This Row],[Number of Users]]-Sales[[#This Row],[Licenses Bought]] &gt; 0,Sales[[#This Row],[Number of Users]]-Sales[[#This Row],[Licenses Bought]],0)</f>
        <v>29</v>
      </c>
      <c r="Q1782" s="3">
        <f>IF(Sales[[#This Row],[Sales Month]]=MAX(Sales[Sales Month]),Sales[[#This Row],[Upsell $ Per Non-Paying User]]*Sales[[#This Row],[Non-Paying Users]],0)</f>
        <v>0</v>
      </c>
      <c r="R1782" s="3" t="str" cm="1">
        <f t="array" ref="R1782" xml:space="preserve"> _xlfn.IFS(Sales[[#This Row],[Current Upsell $]]=0," ",Sales[[#This Row],[Current Upsell $]]&gt;=400,"high",Sales[[#This Row],[Current Upsell $]]&gt;=100,"medium",Sales[[#This Row],[Current Upsell $]]&lt;100,"low")</f>
        <v xml:space="preserve"> </v>
      </c>
      <c r="S1782" s="3" t="str">
        <f xml:space="preserve"> IF(Sales[[#This Row],[Current Upsell $]]&gt;0,_xlfn.CONCAT(Sales[[#This Row],[Subscription Type]],"  ",Sales[[#This Row],[Upsell Priority]],"  ",TEXT(Sales[[#This Row],[Current Upsell $]],"$#"))," ")</f>
        <v xml:space="preserve"> </v>
      </c>
      <c r="T1782" s="3"/>
      <c r="U1782" s="1"/>
    </row>
    <row r="1783" spans="1:21" x14ac:dyDescent="0.3">
      <c r="A1783">
        <v>100198</v>
      </c>
      <c r="B1783" t="s">
        <v>0</v>
      </c>
      <c r="D1783" s="1"/>
      <c r="E1783" s="1"/>
      <c r="F1783" s="3">
        <v>22</v>
      </c>
      <c r="G1783" s="3">
        <v>49</v>
      </c>
      <c r="H1783" s="1">
        <v>44228</v>
      </c>
      <c r="I1783" s="1">
        <v>44378</v>
      </c>
      <c r="J1783">
        <v>5</v>
      </c>
      <c r="K1783">
        <v>0</v>
      </c>
      <c r="L1783" s="1">
        <v>44287</v>
      </c>
      <c r="M1783" s="3">
        <f>IF(Sales[[#This Row],[Sales Amount]] = 0, 0,N1783 / F1783)</f>
        <v>10</v>
      </c>
      <c r="N1783" s="3">
        <v>220</v>
      </c>
      <c r="O1783" s="3" t="str" cm="1">
        <f t="array" ref="O1783" xml:space="preserve"> _xlfn.SWITCH(Sales[[#This Row],[Subscription Type]],"Basic", "10",,"Premium","10","Business","25","Enterprise","27")</f>
        <v>27</v>
      </c>
      <c r="P1783" s="3">
        <f xml:space="preserve"> IF(Sales[[#This Row],[Number of Users]]-Sales[[#This Row],[Licenses Bought]] &gt; 0,Sales[[#This Row],[Number of Users]]-Sales[[#This Row],[Licenses Bought]],0)</f>
        <v>27</v>
      </c>
      <c r="Q1783" s="3">
        <f>IF(Sales[[#This Row],[Sales Month]]=MAX(Sales[Sales Month]),Sales[[#This Row],[Upsell $ Per Non-Paying User]]*Sales[[#This Row],[Non-Paying Users]],0)</f>
        <v>0</v>
      </c>
      <c r="R1783" s="3" t="str" cm="1">
        <f t="array" ref="R1783" xml:space="preserve"> _xlfn.IFS(Sales[[#This Row],[Current Upsell $]]=0," ",Sales[[#This Row],[Current Upsell $]]&gt;=400,"high",Sales[[#This Row],[Current Upsell $]]&gt;=100,"medium",Sales[[#This Row],[Current Upsell $]]&lt;100,"low")</f>
        <v xml:space="preserve"> </v>
      </c>
      <c r="S1783" s="3" t="str">
        <f xml:space="preserve"> IF(Sales[[#This Row],[Current Upsell $]]&gt;0,_xlfn.CONCAT(Sales[[#This Row],[Subscription Type]],"  ",Sales[[#This Row],[Upsell Priority]],"  ",TEXT(Sales[[#This Row],[Current Upsell $]],"$#"))," ")</f>
        <v xml:space="preserve"> </v>
      </c>
      <c r="T1783" s="3"/>
      <c r="U1783" s="1"/>
    </row>
    <row r="1784" spans="1:21" x14ac:dyDescent="0.3">
      <c r="A1784">
        <v>100198</v>
      </c>
      <c r="B1784" t="s">
        <v>0</v>
      </c>
      <c r="D1784" s="1"/>
      <c r="E1784" s="1"/>
      <c r="F1784" s="3">
        <v>31</v>
      </c>
      <c r="G1784" s="3">
        <v>45</v>
      </c>
      <c r="H1784" s="1">
        <v>44228</v>
      </c>
      <c r="I1784" s="1">
        <v>44378</v>
      </c>
      <c r="J1784">
        <v>5</v>
      </c>
      <c r="K1784">
        <v>0</v>
      </c>
      <c r="L1784" s="1">
        <v>44317</v>
      </c>
      <c r="M1784" s="3">
        <f>IF(Sales[[#This Row],[Sales Amount]] = 0, 0,N1784 / F1784)</f>
        <v>10</v>
      </c>
      <c r="N1784" s="3">
        <v>310</v>
      </c>
      <c r="O1784" s="3" t="str" cm="1">
        <f t="array" ref="O1784" xml:space="preserve"> _xlfn.SWITCH(Sales[[#This Row],[Subscription Type]],"Basic", "10",,"Premium","10","Business","25","Enterprise","27")</f>
        <v>27</v>
      </c>
      <c r="P1784" s="3">
        <f xml:space="preserve"> IF(Sales[[#This Row],[Number of Users]]-Sales[[#This Row],[Licenses Bought]] &gt; 0,Sales[[#This Row],[Number of Users]]-Sales[[#This Row],[Licenses Bought]],0)</f>
        <v>14</v>
      </c>
      <c r="Q1784" s="3">
        <f>IF(Sales[[#This Row],[Sales Month]]=MAX(Sales[Sales Month]),Sales[[#This Row],[Upsell $ Per Non-Paying User]]*Sales[[#This Row],[Non-Paying Users]],0)</f>
        <v>0</v>
      </c>
      <c r="R1784" s="3" t="str" cm="1">
        <f t="array" ref="R1784" xml:space="preserve"> _xlfn.IFS(Sales[[#This Row],[Current Upsell $]]=0," ",Sales[[#This Row],[Current Upsell $]]&gt;=400,"high",Sales[[#This Row],[Current Upsell $]]&gt;=100,"medium",Sales[[#This Row],[Current Upsell $]]&lt;100,"low")</f>
        <v xml:space="preserve"> </v>
      </c>
      <c r="S1784" s="3" t="str">
        <f xml:space="preserve"> IF(Sales[[#This Row],[Current Upsell $]]&gt;0,_xlfn.CONCAT(Sales[[#This Row],[Subscription Type]],"  ",Sales[[#This Row],[Upsell Priority]],"  ",TEXT(Sales[[#This Row],[Current Upsell $]],"$#"))," ")</f>
        <v xml:space="preserve"> </v>
      </c>
      <c r="T1784" s="3"/>
      <c r="U1784" s="1"/>
    </row>
    <row r="1785" spans="1:21" x14ac:dyDescent="0.3">
      <c r="A1785">
        <v>100198</v>
      </c>
      <c r="B1785" t="s">
        <v>0</v>
      </c>
      <c r="D1785" s="1"/>
      <c r="E1785" s="1"/>
      <c r="F1785" s="3">
        <v>39</v>
      </c>
      <c r="G1785" s="3">
        <v>43</v>
      </c>
      <c r="H1785" s="1">
        <v>44228</v>
      </c>
      <c r="I1785" s="1">
        <v>44378</v>
      </c>
      <c r="J1785">
        <v>5</v>
      </c>
      <c r="K1785">
        <v>0</v>
      </c>
      <c r="L1785" s="1">
        <v>44348</v>
      </c>
      <c r="M1785" s="3">
        <f>IF(Sales[[#This Row],[Sales Amount]] = 0, 0,N1785 / F1785)</f>
        <v>10</v>
      </c>
      <c r="N1785" s="3">
        <v>390</v>
      </c>
      <c r="O1785" s="3" t="str" cm="1">
        <f t="array" ref="O1785" xml:space="preserve"> _xlfn.SWITCH(Sales[[#This Row],[Subscription Type]],"Basic", "10",,"Premium","10","Business","25","Enterprise","27")</f>
        <v>27</v>
      </c>
      <c r="P1785" s="3">
        <f xml:space="preserve"> IF(Sales[[#This Row],[Number of Users]]-Sales[[#This Row],[Licenses Bought]] &gt; 0,Sales[[#This Row],[Number of Users]]-Sales[[#This Row],[Licenses Bought]],0)</f>
        <v>4</v>
      </c>
      <c r="Q1785" s="3">
        <f>IF(Sales[[#This Row],[Sales Month]]=MAX(Sales[Sales Month]),Sales[[#This Row],[Upsell $ Per Non-Paying User]]*Sales[[#This Row],[Non-Paying Users]],0)</f>
        <v>108</v>
      </c>
      <c r="R1785" s="3" t="str" cm="1">
        <f t="array" ref="R1785" xml:space="preserve"> _xlfn.IFS(Sales[[#This Row],[Current Upsell $]]=0," ",Sales[[#This Row],[Current Upsell $]]&gt;=400,"high",Sales[[#This Row],[Current Upsell $]]&gt;=100,"medium",Sales[[#This Row],[Current Upsell $]]&lt;100,"low")</f>
        <v>medium</v>
      </c>
      <c r="S1785" s="3" t="str">
        <f xml:space="preserve"> IF(Sales[[#This Row],[Current Upsell $]]&gt;0,_xlfn.CONCAT(Sales[[#This Row],[Subscription Type]],"  ",Sales[[#This Row],[Upsell Priority]],"  ",TEXT(Sales[[#This Row],[Current Upsell $]],"$#"))," ")</f>
        <v>Premium  medium  $108</v>
      </c>
      <c r="T1785" s="3"/>
      <c r="U1785" s="1"/>
    </row>
    <row r="1786" spans="1:21" x14ac:dyDescent="0.3">
      <c r="A1786">
        <v>100199</v>
      </c>
      <c r="B1786" t="s">
        <v>3</v>
      </c>
      <c r="D1786" s="1"/>
      <c r="E1786" s="1"/>
      <c r="F1786" s="3">
        <v>0</v>
      </c>
      <c r="G1786" s="3">
        <v>41</v>
      </c>
      <c r="H1786" s="1">
        <v>44228</v>
      </c>
      <c r="I1786" s="1">
        <v>44378</v>
      </c>
      <c r="J1786">
        <v>5</v>
      </c>
      <c r="K1786">
        <v>0</v>
      </c>
      <c r="L1786" s="1">
        <v>44228</v>
      </c>
      <c r="M1786" s="3">
        <f>IF(Sales[[#This Row],[Sales Amount]] = 0, 0,N1786 / F1786)</f>
        <v>0</v>
      </c>
      <c r="N1786" s="3">
        <v>0</v>
      </c>
      <c r="O1786" s="3" t="str" cm="1">
        <f t="array" ref="O1786" xml:space="preserve"> _xlfn.SWITCH(Sales[[#This Row],[Subscription Type]],"Basic", "10",,"Premium","10","Business","25","Enterprise","27")</f>
        <v>10</v>
      </c>
      <c r="P1786" s="3">
        <f xml:space="preserve"> IF(Sales[[#This Row],[Number of Users]]-Sales[[#This Row],[Licenses Bought]] &gt; 0,Sales[[#This Row],[Number of Users]]-Sales[[#This Row],[Licenses Bought]],0)</f>
        <v>41</v>
      </c>
      <c r="Q1786" s="3">
        <f>IF(Sales[[#This Row],[Sales Month]]=MAX(Sales[Sales Month]),Sales[[#This Row],[Upsell $ Per Non-Paying User]]*Sales[[#This Row],[Non-Paying Users]],0)</f>
        <v>0</v>
      </c>
      <c r="R1786" s="3" t="str" cm="1">
        <f t="array" ref="R1786" xml:space="preserve"> _xlfn.IFS(Sales[[#This Row],[Current Upsell $]]=0," ",Sales[[#This Row],[Current Upsell $]]&gt;=400,"high",Sales[[#This Row],[Current Upsell $]]&gt;=100,"medium",Sales[[#This Row],[Current Upsell $]]&lt;100,"low")</f>
        <v xml:space="preserve"> </v>
      </c>
      <c r="S1786" s="3" t="str">
        <f xml:space="preserve"> IF(Sales[[#This Row],[Current Upsell $]]&gt;0,_xlfn.CONCAT(Sales[[#This Row],[Subscription Type]],"  ",Sales[[#This Row],[Upsell Priority]],"  ",TEXT(Sales[[#This Row],[Current Upsell $]],"$#"))," ")</f>
        <v xml:space="preserve"> </v>
      </c>
      <c r="T1786" s="3"/>
      <c r="U1786" s="1"/>
    </row>
    <row r="1787" spans="1:21" x14ac:dyDescent="0.3">
      <c r="A1787">
        <v>100199</v>
      </c>
      <c r="B1787" t="s">
        <v>1</v>
      </c>
      <c r="D1787" s="1"/>
      <c r="E1787" s="1"/>
      <c r="F1787" s="3">
        <v>12</v>
      </c>
      <c r="G1787" s="3">
        <v>50</v>
      </c>
      <c r="H1787" s="1">
        <v>44228</v>
      </c>
      <c r="I1787" s="1">
        <v>44378</v>
      </c>
      <c r="J1787">
        <v>5</v>
      </c>
      <c r="K1787">
        <v>0</v>
      </c>
      <c r="L1787" s="1">
        <v>44256</v>
      </c>
      <c r="M1787" s="3">
        <f>IF(Sales[[#This Row],[Sales Amount]] = 0, 0,N1787 / F1787)</f>
        <v>25</v>
      </c>
      <c r="N1787" s="3">
        <v>300</v>
      </c>
      <c r="O1787" s="3" t="str" cm="1">
        <f t="array" ref="O1787" xml:space="preserve"> _xlfn.SWITCH(Sales[[#This Row],[Subscription Type]],"Basic", "10",,"Premium","10","Business","25","Enterprise","27")</f>
        <v>27</v>
      </c>
      <c r="P1787" s="3">
        <f xml:space="preserve"> IF(Sales[[#This Row],[Number of Users]]-Sales[[#This Row],[Licenses Bought]] &gt; 0,Sales[[#This Row],[Number of Users]]-Sales[[#This Row],[Licenses Bought]],0)</f>
        <v>38</v>
      </c>
      <c r="Q1787" s="3">
        <f>IF(Sales[[#This Row],[Sales Month]]=MAX(Sales[Sales Month]),Sales[[#This Row],[Upsell $ Per Non-Paying User]]*Sales[[#This Row],[Non-Paying Users]],0)</f>
        <v>0</v>
      </c>
      <c r="R1787" s="3" t="str" cm="1">
        <f t="array" ref="R1787" xml:space="preserve"> _xlfn.IFS(Sales[[#This Row],[Current Upsell $]]=0," ",Sales[[#This Row],[Current Upsell $]]&gt;=400,"high",Sales[[#This Row],[Current Upsell $]]&gt;=100,"medium",Sales[[#This Row],[Current Upsell $]]&lt;100,"low")</f>
        <v xml:space="preserve"> </v>
      </c>
      <c r="S1787" s="3" t="str">
        <f xml:space="preserve"> IF(Sales[[#This Row],[Current Upsell $]]&gt;0,_xlfn.CONCAT(Sales[[#This Row],[Subscription Type]],"  ",Sales[[#This Row],[Upsell Priority]],"  ",TEXT(Sales[[#This Row],[Current Upsell $]],"$#"))," ")</f>
        <v xml:space="preserve"> </v>
      </c>
      <c r="T1787" s="3"/>
      <c r="U1787" s="1"/>
    </row>
    <row r="1788" spans="1:21" x14ac:dyDescent="0.3">
      <c r="A1788">
        <v>100199</v>
      </c>
      <c r="B1788" t="s">
        <v>1</v>
      </c>
      <c r="D1788" s="1"/>
      <c r="E1788" s="1"/>
      <c r="F1788" s="3">
        <v>37</v>
      </c>
      <c r="G1788" s="3">
        <v>34</v>
      </c>
      <c r="H1788" s="1">
        <v>44228</v>
      </c>
      <c r="I1788" s="1">
        <v>44378</v>
      </c>
      <c r="J1788">
        <v>5</v>
      </c>
      <c r="K1788">
        <v>0</v>
      </c>
      <c r="L1788" s="1">
        <v>44287</v>
      </c>
      <c r="M1788" s="3">
        <f>IF(Sales[[#This Row],[Sales Amount]] = 0, 0,N1788 / F1788)</f>
        <v>25</v>
      </c>
      <c r="N1788" s="3">
        <v>925</v>
      </c>
      <c r="O1788" s="3" t="str" cm="1">
        <f t="array" ref="O1788" xml:space="preserve"> _xlfn.SWITCH(Sales[[#This Row],[Subscription Type]],"Basic", "10",,"Premium","10","Business","25","Enterprise","27")</f>
        <v>27</v>
      </c>
      <c r="P1788" s="3">
        <f xml:space="preserve"> IF(Sales[[#This Row],[Number of Users]]-Sales[[#This Row],[Licenses Bought]] &gt; 0,Sales[[#This Row],[Number of Users]]-Sales[[#This Row],[Licenses Bought]],0)</f>
        <v>0</v>
      </c>
      <c r="Q1788" s="3">
        <f>IF(Sales[[#This Row],[Sales Month]]=MAX(Sales[Sales Month]),Sales[[#This Row],[Upsell $ Per Non-Paying User]]*Sales[[#This Row],[Non-Paying Users]],0)</f>
        <v>0</v>
      </c>
      <c r="R1788" s="3" t="str" cm="1">
        <f t="array" ref="R1788" xml:space="preserve"> _xlfn.IFS(Sales[[#This Row],[Current Upsell $]]=0," ",Sales[[#This Row],[Current Upsell $]]&gt;=400,"high",Sales[[#This Row],[Current Upsell $]]&gt;=100,"medium",Sales[[#This Row],[Current Upsell $]]&lt;100,"low")</f>
        <v xml:space="preserve"> </v>
      </c>
      <c r="S1788" s="3" t="str">
        <f xml:space="preserve"> IF(Sales[[#This Row],[Current Upsell $]]&gt;0,_xlfn.CONCAT(Sales[[#This Row],[Subscription Type]],"  ",Sales[[#This Row],[Upsell Priority]],"  ",TEXT(Sales[[#This Row],[Current Upsell $]],"$#"))," ")</f>
        <v xml:space="preserve"> </v>
      </c>
      <c r="T1788" s="3"/>
      <c r="U1788" s="1"/>
    </row>
    <row r="1789" spans="1:21" x14ac:dyDescent="0.3">
      <c r="A1789">
        <v>100199</v>
      </c>
      <c r="B1789" t="s">
        <v>1</v>
      </c>
      <c r="D1789" s="1"/>
      <c r="E1789" s="1"/>
      <c r="F1789" s="3">
        <v>33</v>
      </c>
      <c r="G1789" s="3">
        <v>40</v>
      </c>
      <c r="H1789" s="1">
        <v>44228</v>
      </c>
      <c r="I1789" s="1">
        <v>44378</v>
      </c>
      <c r="J1789">
        <v>5</v>
      </c>
      <c r="K1789">
        <v>0</v>
      </c>
      <c r="L1789" s="1">
        <v>44317</v>
      </c>
      <c r="M1789" s="3">
        <f>IF(Sales[[#This Row],[Sales Amount]] = 0, 0,N1789 / F1789)</f>
        <v>25</v>
      </c>
      <c r="N1789" s="3">
        <v>825</v>
      </c>
      <c r="O1789" s="3" t="str" cm="1">
        <f t="array" ref="O1789" xml:space="preserve"> _xlfn.SWITCH(Sales[[#This Row],[Subscription Type]],"Basic", "10",,"Premium","10","Business","25","Enterprise","27")</f>
        <v>27</v>
      </c>
      <c r="P1789" s="3">
        <f xml:space="preserve"> IF(Sales[[#This Row],[Number of Users]]-Sales[[#This Row],[Licenses Bought]] &gt; 0,Sales[[#This Row],[Number of Users]]-Sales[[#This Row],[Licenses Bought]],0)</f>
        <v>7</v>
      </c>
      <c r="Q1789" s="3">
        <f>IF(Sales[[#This Row],[Sales Month]]=MAX(Sales[Sales Month]),Sales[[#This Row],[Upsell $ Per Non-Paying User]]*Sales[[#This Row],[Non-Paying Users]],0)</f>
        <v>0</v>
      </c>
      <c r="R1789" s="3" t="str" cm="1">
        <f t="array" ref="R1789" xml:space="preserve"> _xlfn.IFS(Sales[[#This Row],[Current Upsell $]]=0," ",Sales[[#This Row],[Current Upsell $]]&gt;=400,"high",Sales[[#This Row],[Current Upsell $]]&gt;=100,"medium",Sales[[#This Row],[Current Upsell $]]&lt;100,"low")</f>
        <v xml:space="preserve"> </v>
      </c>
      <c r="S1789" s="3" t="str">
        <f xml:space="preserve"> IF(Sales[[#This Row],[Current Upsell $]]&gt;0,_xlfn.CONCAT(Sales[[#This Row],[Subscription Type]],"  ",Sales[[#This Row],[Upsell Priority]],"  ",TEXT(Sales[[#This Row],[Current Upsell $]],"$#"))," ")</f>
        <v xml:space="preserve"> </v>
      </c>
      <c r="T1789" s="3"/>
      <c r="U1789" s="1"/>
    </row>
    <row r="1790" spans="1:21" x14ac:dyDescent="0.3">
      <c r="A1790">
        <v>100199</v>
      </c>
      <c r="B1790" t="s">
        <v>1</v>
      </c>
      <c r="D1790" s="1"/>
      <c r="E1790" s="1"/>
      <c r="F1790" s="3">
        <v>37</v>
      </c>
      <c r="G1790" s="3">
        <v>42</v>
      </c>
      <c r="H1790" s="1">
        <v>44228</v>
      </c>
      <c r="I1790" s="1">
        <v>44378</v>
      </c>
      <c r="J1790">
        <v>5</v>
      </c>
      <c r="K1790">
        <v>0</v>
      </c>
      <c r="L1790" s="1">
        <v>44348</v>
      </c>
      <c r="M1790" s="3">
        <f>IF(Sales[[#This Row],[Sales Amount]] = 0, 0,N1790 / F1790)</f>
        <v>25</v>
      </c>
      <c r="N1790" s="3">
        <v>925</v>
      </c>
      <c r="O1790" s="3" t="str" cm="1">
        <f t="array" ref="O1790" xml:space="preserve"> _xlfn.SWITCH(Sales[[#This Row],[Subscription Type]],"Basic", "10",,"Premium","10","Business","25","Enterprise","27")</f>
        <v>27</v>
      </c>
      <c r="P1790" s="3">
        <f xml:space="preserve"> IF(Sales[[#This Row],[Number of Users]]-Sales[[#This Row],[Licenses Bought]] &gt; 0,Sales[[#This Row],[Number of Users]]-Sales[[#This Row],[Licenses Bought]],0)</f>
        <v>5</v>
      </c>
      <c r="Q1790" s="3">
        <f>IF(Sales[[#This Row],[Sales Month]]=MAX(Sales[Sales Month]),Sales[[#This Row],[Upsell $ Per Non-Paying User]]*Sales[[#This Row],[Non-Paying Users]],0)</f>
        <v>135</v>
      </c>
      <c r="R1790" s="3" t="str" cm="1">
        <f t="array" ref="R1790" xml:space="preserve"> _xlfn.IFS(Sales[[#This Row],[Current Upsell $]]=0," ",Sales[[#This Row],[Current Upsell $]]&gt;=400,"high",Sales[[#This Row],[Current Upsell $]]&gt;=100,"medium",Sales[[#This Row],[Current Upsell $]]&lt;100,"low")</f>
        <v>medium</v>
      </c>
      <c r="S1790" s="3" t="str">
        <f xml:space="preserve"> IF(Sales[[#This Row],[Current Upsell $]]&gt;0,_xlfn.CONCAT(Sales[[#This Row],[Subscription Type]],"  ",Sales[[#This Row],[Upsell Priority]],"  ",TEXT(Sales[[#This Row],[Current Upsell $]],"$#"))," ")</f>
        <v>Business  medium  $135</v>
      </c>
      <c r="T1790" s="3"/>
      <c r="U1790" s="1"/>
    </row>
    <row r="1791" spans="1:21" x14ac:dyDescent="0.3">
      <c r="A1791">
        <v>100200</v>
      </c>
      <c r="B1791" t="s">
        <v>3</v>
      </c>
      <c r="D1791" s="1"/>
      <c r="E1791" s="1"/>
      <c r="F1791" s="3">
        <v>0</v>
      </c>
      <c r="G1791" s="3">
        <v>35</v>
      </c>
      <c r="H1791" s="1">
        <v>44228</v>
      </c>
      <c r="I1791" s="1">
        <v>44378</v>
      </c>
      <c r="J1791">
        <v>5</v>
      </c>
      <c r="K1791">
        <v>0</v>
      </c>
      <c r="L1791" s="1">
        <v>44228</v>
      </c>
      <c r="M1791" s="3">
        <f>IF(Sales[[#This Row],[Sales Amount]] = 0, 0,N1791 / F1791)</f>
        <v>0</v>
      </c>
      <c r="N1791" s="3">
        <v>0</v>
      </c>
      <c r="O1791" s="3" t="str" cm="1">
        <f t="array" ref="O1791" xml:space="preserve"> _xlfn.SWITCH(Sales[[#This Row],[Subscription Type]],"Basic", "10",,"Premium","10","Business","25","Enterprise","27")</f>
        <v>10</v>
      </c>
      <c r="P1791" s="3">
        <f xml:space="preserve"> IF(Sales[[#This Row],[Number of Users]]-Sales[[#This Row],[Licenses Bought]] &gt; 0,Sales[[#This Row],[Number of Users]]-Sales[[#This Row],[Licenses Bought]],0)</f>
        <v>35</v>
      </c>
      <c r="Q1791" s="3">
        <f>IF(Sales[[#This Row],[Sales Month]]=MAX(Sales[Sales Month]),Sales[[#This Row],[Upsell $ Per Non-Paying User]]*Sales[[#This Row],[Non-Paying Users]],0)</f>
        <v>0</v>
      </c>
      <c r="R1791" s="3" t="str" cm="1">
        <f t="array" ref="R1791" xml:space="preserve"> _xlfn.IFS(Sales[[#This Row],[Current Upsell $]]=0," ",Sales[[#This Row],[Current Upsell $]]&gt;=400,"high",Sales[[#This Row],[Current Upsell $]]&gt;=100,"medium",Sales[[#This Row],[Current Upsell $]]&lt;100,"low")</f>
        <v xml:space="preserve"> </v>
      </c>
      <c r="S1791" s="3" t="str">
        <f xml:space="preserve"> IF(Sales[[#This Row],[Current Upsell $]]&gt;0,_xlfn.CONCAT(Sales[[#This Row],[Subscription Type]],"  ",Sales[[#This Row],[Upsell Priority]],"  ",TEXT(Sales[[#This Row],[Current Upsell $]],"$#"))," ")</f>
        <v xml:space="preserve"> </v>
      </c>
      <c r="T1791" s="3"/>
      <c r="U1791" s="1"/>
    </row>
    <row r="1792" spans="1:21" x14ac:dyDescent="0.3">
      <c r="A1792">
        <v>100200</v>
      </c>
      <c r="B1792" t="s">
        <v>0</v>
      </c>
      <c r="D1792" s="1"/>
      <c r="E1792" s="1"/>
      <c r="F1792" s="3">
        <v>21</v>
      </c>
      <c r="G1792" s="3">
        <v>42</v>
      </c>
      <c r="H1792" s="1">
        <v>44228</v>
      </c>
      <c r="I1792" s="1">
        <v>44378</v>
      </c>
      <c r="J1792">
        <v>5</v>
      </c>
      <c r="K1792">
        <v>0</v>
      </c>
      <c r="L1792" s="1">
        <v>44256</v>
      </c>
      <c r="M1792" s="3">
        <f>IF(Sales[[#This Row],[Sales Amount]] = 0, 0,N1792 / F1792)</f>
        <v>10</v>
      </c>
      <c r="N1792" s="3">
        <v>210</v>
      </c>
      <c r="O1792" s="3" t="str" cm="1">
        <f t="array" ref="O1792" xml:space="preserve"> _xlfn.SWITCH(Sales[[#This Row],[Subscription Type]],"Basic", "10",,"Premium","10","Business","25","Enterprise","27")</f>
        <v>27</v>
      </c>
      <c r="P1792" s="3">
        <f xml:space="preserve"> IF(Sales[[#This Row],[Number of Users]]-Sales[[#This Row],[Licenses Bought]] &gt; 0,Sales[[#This Row],[Number of Users]]-Sales[[#This Row],[Licenses Bought]],0)</f>
        <v>21</v>
      </c>
      <c r="Q1792" s="3">
        <f>IF(Sales[[#This Row],[Sales Month]]=MAX(Sales[Sales Month]),Sales[[#This Row],[Upsell $ Per Non-Paying User]]*Sales[[#This Row],[Non-Paying Users]],0)</f>
        <v>0</v>
      </c>
      <c r="R1792" s="3" t="str" cm="1">
        <f t="array" ref="R1792" xml:space="preserve"> _xlfn.IFS(Sales[[#This Row],[Current Upsell $]]=0," ",Sales[[#This Row],[Current Upsell $]]&gt;=400,"high",Sales[[#This Row],[Current Upsell $]]&gt;=100,"medium",Sales[[#This Row],[Current Upsell $]]&lt;100,"low")</f>
        <v xml:space="preserve"> </v>
      </c>
      <c r="S1792" s="3" t="str">
        <f xml:space="preserve"> IF(Sales[[#This Row],[Current Upsell $]]&gt;0,_xlfn.CONCAT(Sales[[#This Row],[Subscription Type]],"  ",Sales[[#This Row],[Upsell Priority]],"  ",TEXT(Sales[[#This Row],[Current Upsell $]],"$#"))," ")</f>
        <v xml:space="preserve"> </v>
      </c>
      <c r="T1792" s="3"/>
      <c r="U1792" s="1"/>
    </row>
    <row r="1793" spans="1:21" x14ac:dyDescent="0.3">
      <c r="A1793">
        <v>100200</v>
      </c>
      <c r="B1793" t="s">
        <v>0</v>
      </c>
      <c r="D1793" s="1"/>
      <c r="E1793" s="1"/>
      <c r="F1793" s="3">
        <v>20</v>
      </c>
      <c r="G1793" s="3">
        <v>48</v>
      </c>
      <c r="H1793" s="1">
        <v>44228</v>
      </c>
      <c r="I1793" s="1">
        <v>44378</v>
      </c>
      <c r="J1793">
        <v>5</v>
      </c>
      <c r="K1793">
        <v>0</v>
      </c>
      <c r="L1793" s="1">
        <v>44287</v>
      </c>
      <c r="M1793" s="3">
        <f>IF(Sales[[#This Row],[Sales Amount]] = 0, 0,N1793 / F1793)</f>
        <v>10</v>
      </c>
      <c r="N1793" s="3">
        <v>200</v>
      </c>
      <c r="O1793" s="3" t="str" cm="1">
        <f t="array" ref="O1793" xml:space="preserve"> _xlfn.SWITCH(Sales[[#This Row],[Subscription Type]],"Basic", "10",,"Premium","10","Business","25","Enterprise","27")</f>
        <v>27</v>
      </c>
      <c r="P1793" s="3">
        <f xml:space="preserve"> IF(Sales[[#This Row],[Number of Users]]-Sales[[#This Row],[Licenses Bought]] &gt; 0,Sales[[#This Row],[Number of Users]]-Sales[[#This Row],[Licenses Bought]],0)</f>
        <v>28</v>
      </c>
      <c r="Q1793" s="3">
        <f>IF(Sales[[#This Row],[Sales Month]]=MAX(Sales[Sales Month]),Sales[[#This Row],[Upsell $ Per Non-Paying User]]*Sales[[#This Row],[Non-Paying Users]],0)</f>
        <v>0</v>
      </c>
      <c r="R1793" s="3" t="str" cm="1">
        <f t="array" ref="R1793" xml:space="preserve"> _xlfn.IFS(Sales[[#This Row],[Current Upsell $]]=0," ",Sales[[#This Row],[Current Upsell $]]&gt;=400,"high",Sales[[#This Row],[Current Upsell $]]&gt;=100,"medium",Sales[[#This Row],[Current Upsell $]]&lt;100,"low")</f>
        <v xml:space="preserve"> </v>
      </c>
      <c r="S1793" s="3" t="str">
        <f xml:space="preserve"> IF(Sales[[#This Row],[Current Upsell $]]&gt;0,_xlfn.CONCAT(Sales[[#This Row],[Subscription Type]],"  ",Sales[[#This Row],[Upsell Priority]],"  ",TEXT(Sales[[#This Row],[Current Upsell $]],"$#"))," ")</f>
        <v xml:space="preserve"> </v>
      </c>
      <c r="T1793" s="3"/>
      <c r="U1793" s="1"/>
    </row>
    <row r="1794" spans="1:21" x14ac:dyDescent="0.3">
      <c r="A1794">
        <v>100200</v>
      </c>
      <c r="B1794" t="s">
        <v>0</v>
      </c>
      <c r="D1794" s="1"/>
      <c r="E1794" s="1"/>
      <c r="F1794" s="3">
        <v>32</v>
      </c>
      <c r="G1794" s="3">
        <v>36</v>
      </c>
      <c r="H1794" s="1">
        <v>44228</v>
      </c>
      <c r="I1794" s="1">
        <v>44378</v>
      </c>
      <c r="J1794">
        <v>5</v>
      </c>
      <c r="K1794">
        <v>0</v>
      </c>
      <c r="L1794" s="1">
        <v>44317</v>
      </c>
      <c r="M1794" s="3">
        <f>IF(Sales[[#This Row],[Sales Amount]] = 0, 0,N1794 / F1794)</f>
        <v>10</v>
      </c>
      <c r="N1794" s="3">
        <v>320</v>
      </c>
      <c r="O1794" s="3" t="str" cm="1">
        <f t="array" ref="O1794" xml:space="preserve"> _xlfn.SWITCH(Sales[[#This Row],[Subscription Type]],"Basic", "10",,"Premium","10","Business","25","Enterprise","27")</f>
        <v>27</v>
      </c>
      <c r="P1794" s="3">
        <f xml:space="preserve"> IF(Sales[[#This Row],[Number of Users]]-Sales[[#This Row],[Licenses Bought]] &gt; 0,Sales[[#This Row],[Number of Users]]-Sales[[#This Row],[Licenses Bought]],0)</f>
        <v>4</v>
      </c>
      <c r="Q1794" s="3">
        <f>IF(Sales[[#This Row],[Sales Month]]=MAX(Sales[Sales Month]),Sales[[#This Row],[Upsell $ Per Non-Paying User]]*Sales[[#This Row],[Non-Paying Users]],0)</f>
        <v>0</v>
      </c>
      <c r="R1794" s="3" t="str" cm="1">
        <f t="array" ref="R1794" xml:space="preserve"> _xlfn.IFS(Sales[[#This Row],[Current Upsell $]]=0," ",Sales[[#This Row],[Current Upsell $]]&gt;=400,"high",Sales[[#This Row],[Current Upsell $]]&gt;=100,"medium",Sales[[#This Row],[Current Upsell $]]&lt;100,"low")</f>
        <v xml:space="preserve"> </v>
      </c>
      <c r="S1794" s="3" t="str">
        <f xml:space="preserve"> IF(Sales[[#This Row],[Current Upsell $]]&gt;0,_xlfn.CONCAT(Sales[[#This Row],[Subscription Type]],"  ",Sales[[#This Row],[Upsell Priority]],"  ",TEXT(Sales[[#This Row],[Current Upsell $]],"$#"))," ")</f>
        <v xml:space="preserve"> </v>
      </c>
      <c r="T1794" s="3"/>
      <c r="U1794" s="1"/>
    </row>
    <row r="1795" spans="1:21" x14ac:dyDescent="0.3">
      <c r="A1795">
        <v>100200</v>
      </c>
      <c r="B1795" t="s">
        <v>0</v>
      </c>
      <c r="D1795" s="1"/>
      <c r="E1795" s="1"/>
      <c r="F1795" s="3">
        <v>32</v>
      </c>
      <c r="G1795" s="3">
        <v>38</v>
      </c>
      <c r="H1795" s="1">
        <v>44228</v>
      </c>
      <c r="I1795" s="1">
        <v>44378</v>
      </c>
      <c r="J1795">
        <v>5</v>
      </c>
      <c r="K1795">
        <v>0</v>
      </c>
      <c r="L1795" s="1">
        <v>44348</v>
      </c>
      <c r="M1795" s="3">
        <f>IF(Sales[[#This Row],[Sales Amount]] = 0, 0,N1795 / F1795)</f>
        <v>10</v>
      </c>
      <c r="N1795" s="3">
        <v>320</v>
      </c>
      <c r="O1795" s="3" t="str" cm="1">
        <f t="array" ref="O1795" xml:space="preserve"> _xlfn.SWITCH(Sales[[#This Row],[Subscription Type]],"Basic", "10",,"Premium","10","Business","25","Enterprise","27")</f>
        <v>27</v>
      </c>
      <c r="P1795" s="3">
        <f xml:space="preserve"> IF(Sales[[#This Row],[Number of Users]]-Sales[[#This Row],[Licenses Bought]] &gt; 0,Sales[[#This Row],[Number of Users]]-Sales[[#This Row],[Licenses Bought]],0)</f>
        <v>6</v>
      </c>
      <c r="Q1795" s="3">
        <f>IF(Sales[[#This Row],[Sales Month]]=MAX(Sales[Sales Month]),Sales[[#This Row],[Upsell $ Per Non-Paying User]]*Sales[[#This Row],[Non-Paying Users]],0)</f>
        <v>162</v>
      </c>
      <c r="R1795" s="3" t="str" cm="1">
        <f t="array" ref="R1795" xml:space="preserve"> _xlfn.IFS(Sales[[#This Row],[Current Upsell $]]=0," ",Sales[[#This Row],[Current Upsell $]]&gt;=400,"high",Sales[[#This Row],[Current Upsell $]]&gt;=100,"medium",Sales[[#This Row],[Current Upsell $]]&lt;100,"low")</f>
        <v>medium</v>
      </c>
      <c r="S1795" s="3" t="str">
        <f xml:space="preserve"> IF(Sales[[#This Row],[Current Upsell $]]&gt;0,_xlfn.CONCAT(Sales[[#This Row],[Subscription Type]],"  ",Sales[[#This Row],[Upsell Priority]],"  ",TEXT(Sales[[#This Row],[Current Upsell $]],"$#"))," ")</f>
        <v>Premium  medium  $162</v>
      </c>
      <c r="T1795" s="3"/>
      <c r="U1795" s="1"/>
    </row>
    <row r="1796" spans="1:21" x14ac:dyDescent="0.3">
      <c r="A1796">
        <v>100201</v>
      </c>
      <c r="B1796" t="s">
        <v>3</v>
      </c>
      <c r="D1796" s="1"/>
      <c r="E1796" s="1"/>
      <c r="F1796" s="3">
        <v>0</v>
      </c>
      <c r="G1796" s="3">
        <v>38</v>
      </c>
      <c r="H1796" s="1">
        <v>44228</v>
      </c>
      <c r="I1796" s="1">
        <v>44378</v>
      </c>
      <c r="J1796">
        <v>5</v>
      </c>
      <c r="K1796">
        <v>0</v>
      </c>
      <c r="L1796" s="1">
        <v>44228</v>
      </c>
      <c r="M1796" s="3">
        <f>IF(Sales[[#This Row],[Sales Amount]] = 0, 0,N1796 / F1796)</f>
        <v>0</v>
      </c>
      <c r="N1796" s="3">
        <v>0</v>
      </c>
      <c r="O1796" s="3" t="str" cm="1">
        <f t="array" ref="O1796" xml:space="preserve"> _xlfn.SWITCH(Sales[[#This Row],[Subscription Type]],"Basic", "10",,"Premium","10","Business","25","Enterprise","27")</f>
        <v>10</v>
      </c>
      <c r="P1796" s="3">
        <f xml:space="preserve"> IF(Sales[[#This Row],[Number of Users]]-Sales[[#This Row],[Licenses Bought]] &gt; 0,Sales[[#This Row],[Number of Users]]-Sales[[#This Row],[Licenses Bought]],0)</f>
        <v>38</v>
      </c>
      <c r="Q1796" s="3">
        <f>IF(Sales[[#This Row],[Sales Month]]=MAX(Sales[Sales Month]),Sales[[#This Row],[Upsell $ Per Non-Paying User]]*Sales[[#This Row],[Non-Paying Users]],0)</f>
        <v>0</v>
      </c>
      <c r="R1796" s="3" t="str" cm="1">
        <f t="array" ref="R1796" xml:space="preserve"> _xlfn.IFS(Sales[[#This Row],[Current Upsell $]]=0," ",Sales[[#This Row],[Current Upsell $]]&gt;=400,"high",Sales[[#This Row],[Current Upsell $]]&gt;=100,"medium",Sales[[#This Row],[Current Upsell $]]&lt;100,"low")</f>
        <v xml:space="preserve"> </v>
      </c>
      <c r="S1796" s="3" t="str">
        <f xml:space="preserve"> IF(Sales[[#This Row],[Current Upsell $]]&gt;0,_xlfn.CONCAT(Sales[[#This Row],[Subscription Type]],"  ",Sales[[#This Row],[Upsell Priority]],"  ",TEXT(Sales[[#This Row],[Current Upsell $]],"$#"))," ")</f>
        <v xml:space="preserve"> </v>
      </c>
      <c r="T1796" s="3"/>
      <c r="U1796" s="1"/>
    </row>
    <row r="1797" spans="1:21" x14ac:dyDescent="0.3">
      <c r="A1797">
        <v>100201</v>
      </c>
      <c r="B1797" t="s">
        <v>0</v>
      </c>
      <c r="D1797" s="1"/>
      <c r="E1797" s="1"/>
      <c r="F1797" s="3">
        <v>17</v>
      </c>
      <c r="G1797" s="3">
        <v>29</v>
      </c>
      <c r="H1797" s="1">
        <v>44228</v>
      </c>
      <c r="I1797" s="1">
        <v>44378</v>
      </c>
      <c r="J1797">
        <v>5</v>
      </c>
      <c r="K1797">
        <v>0</v>
      </c>
      <c r="L1797" s="1">
        <v>44256</v>
      </c>
      <c r="M1797" s="3">
        <f>IF(Sales[[#This Row],[Sales Amount]] = 0, 0,N1797 / F1797)</f>
        <v>10</v>
      </c>
      <c r="N1797" s="3">
        <v>170</v>
      </c>
      <c r="O1797" s="3" t="str" cm="1">
        <f t="array" ref="O1797" xml:space="preserve"> _xlfn.SWITCH(Sales[[#This Row],[Subscription Type]],"Basic", "10",,"Premium","10","Business","25","Enterprise","27")</f>
        <v>27</v>
      </c>
      <c r="P1797" s="3">
        <f xml:space="preserve"> IF(Sales[[#This Row],[Number of Users]]-Sales[[#This Row],[Licenses Bought]] &gt; 0,Sales[[#This Row],[Number of Users]]-Sales[[#This Row],[Licenses Bought]],0)</f>
        <v>12</v>
      </c>
      <c r="Q1797" s="3">
        <f>IF(Sales[[#This Row],[Sales Month]]=MAX(Sales[Sales Month]),Sales[[#This Row],[Upsell $ Per Non-Paying User]]*Sales[[#This Row],[Non-Paying Users]],0)</f>
        <v>0</v>
      </c>
      <c r="R1797" s="3" t="str" cm="1">
        <f t="array" ref="R1797" xml:space="preserve"> _xlfn.IFS(Sales[[#This Row],[Current Upsell $]]=0," ",Sales[[#This Row],[Current Upsell $]]&gt;=400,"high",Sales[[#This Row],[Current Upsell $]]&gt;=100,"medium",Sales[[#This Row],[Current Upsell $]]&lt;100,"low")</f>
        <v xml:space="preserve"> </v>
      </c>
      <c r="S1797" s="3" t="str">
        <f xml:space="preserve"> IF(Sales[[#This Row],[Current Upsell $]]&gt;0,_xlfn.CONCAT(Sales[[#This Row],[Subscription Type]],"  ",Sales[[#This Row],[Upsell Priority]],"  ",TEXT(Sales[[#This Row],[Current Upsell $]],"$#"))," ")</f>
        <v xml:space="preserve"> </v>
      </c>
      <c r="T1797" s="3"/>
      <c r="U1797" s="1"/>
    </row>
    <row r="1798" spans="1:21" x14ac:dyDescent="0.3">
      <c r="A1798">
        <v>100201</v>
      </c>
      <c r="B1798" t="s">
        <v>0</v>
      </c>
      <c r="D1798" s="1"/>
      <c r="E1798" s="1"/>
      <c r="F1798" s="3">
        <v>14</v>
      </c>
      <c r="G1798" s="3">
        <v>36</v>
      </c>
      <c r="H1798" s="1">
        <v>44228</v>
      </c>
      <c r="I1798" s="1">
        <v>44378</v>
      </c>
      <c r="J1798">
        <v>5</v>
      </c>
      <c r="K1798">
        <v>0</v>
      </c>
      <c r="L1798" s="1">
        <v>44287</v>
      </c>
      <c r="M1798" s="3">
        <f>IF(Sales[[#This Row],[Sales Amount]] = 0, 0,N1798 / F1798)</f>
        <v>10</v>
      </c>
      <c r="N1798" s="3">
        <v>140</v>
      </c>
      <c r="O1798" s="3" t="str" cm="1">
        <f t="array" ref="O1798" xml:space="preserve"> _xlfn.SWITCH(Sales[[#This Row],[Subscription Type]],"Basic", "10",,"Premium","10","Business","25","Enterprise","27")</f>
        <v>27</v>
      </c>
      <c r="P1798" s="3">
        <f xml:space="preserve"> IF(Sales[[#This Row],[Number of Users]]-Sales[[#This Row],[Licenses Bought]] &gt; 0,Sales[[#This Row],[Number of Users]]-Sales[[#This Row],[Licenses Bought]],0)</f>
        <v>22</v>
      </c>
      <c r="Q1798" s="3">
        <f>IF(Sales[[#This Row],[Sales Month]]=MAX(Sales[Sales Month]),Sales[[#This Row],[Upsell $ Per Non-Paying User]]*Sales[[#This Row],[Non-Paying Users]],0)</f>
        <v>0</v>
      </c>
      <c r="R1798" s="3" t="str" cm="1">
        <f t="array" ref="R1798" xml:space="preserve"> _xlfn.IFS(Sales[[#This Row],[Current Upsell $]]=0," ",Sales[[#This Row],[Current Upsell $]]&gt;=400,"high",Sales[[#This Row],[Current Upsell $]]&gt;=100,"medium",Sales[[#This Row],[Current Upsell $]]&lt;100,"low")</f>
        <v xml:space="preserve"> </v>
      </c>
      <c r="S1798" s="3" t="str">
        <f xml:space="preserve"> IF(Sales[[#This Row],[Current Upsell $]]&gt;0,_xlfn.CONCAT(Sales[[#This Row],[Subscription Type]],"  ",Sales[[#This Row],[Upsell Priority]],"  ",TEXT(Sales[[#This Row],[Current Upsell $]],"$#"))," ")</f>
        <v xml:space="preserve"> </v>
      </c>
      <c r="T1798" s="3"/>
      <c r="U1798" s="1"/>
    </row>
    <row r="1799" spans="1:21" x14ac:dyDescent="0.3">
      <c r="A1799">
        <v>100201</v>
      </c>
      <c r="B1799" t="s">
        <v>0</v>
      </c>
      <c r="D1799" s="1"/>
      <c r="E1799" s="1"/>
      <c r="F1799" s="3">
        <v>26</v>
      </c>
      <c r="G1799" s="3">
        <v>31</v>
      </c>
      <c r="H1799" s="1">
        <v>44228</v>
      </c>
      <c r="I1799" s="1">
        <v>44378</v>
      </c>
      <c r="J1799">
        <v>5</v>
      </c>
      <c r="K1799">
        <v>0</v>
      </c>
      <c r="L1799" s="1">
        <v>44317</v>
      </c>
      <c r="M1799" s="3">
        <f>IF(Sales[[#This Row],[Sales Amount]] = 0, 0,N1799 / F1799)</f>
        <v>10</v>
      </c>
      <c r="N1799" s="3">
        <v>260</v>
      </c>
      <c r="O1799" s="3" t="str" cm="1">
        <f t="array" ref="O1799" xml:space="preserve"> _xlfn.SWITCH(Sales[[#This Row],[Subscription Type]],"Basic", "10",,"Premium","10","Business","25","Enterprise","27")</f>
        <v>27</v>
      </c>
      <c r="P1799" s="3">
        <f xml:space="preserve"> IF(Sales[[#This Row],[Number of Users]]-Sales[[#This Row],[Licenses Bought]] &gt; 0,Sales[[#This Row],[Number of Users]]-Sales[[#This Row],[Licenses Bought]],0)</f>
        <v>5</v>
      </c>
      <c r="Q1799" s="3">
        <f>IF(Sales[[#This Row],[Sales Month]]=MAX(Sales[Sales Month]),Sales[[#This Row],[Upsell $ Per Non-Paying User]]*Sales[[#This Row],[Non-Paying Users]],0)</f>
        <v>0</v>
      </c>
      <c r="R1799" s="3" t="str" cm="1">
        <f t="array" ref="R1799" xml:space="preserve"> _xlfn.IFS(Sales[[#This Row],[Current Upsell $]]=0," ",Sales[[#This Row],[Current Upsell $]]&gt;=400,"high",Sales[[#This Row],[Current Upsell $]]&gt;=100,"medium",Sales[[#This Row],[Current Upsell $]]&lt;100,"low")</f>
        <v xml:space="preserve"> </v>
      </c>
      <c r="S1799" s="3" t="str">
        <f xml:space="preserve"> IF(Sales[[#This Row],[Current Upsell $]]&gt;0,_xlfn.CONCAT(Sales[[#This Row],[Subscription Type]],"  ",Sales[[#This Row],[Upsell Priority]],"  ",TEXT(Sales[[#This Row],[Current Upsell $]],"$#"))," ")</f>
        <v xml:space="preserve"> </v>
      </c>
      <c r="T1799" s="3"/>
      <c r="U1799" s="1"/>
    </row>
    <row r="1800" spans="1:21" x14ac:dyDescent="0.3">
      <c r="A1800">
        <v>100201</v>
      </c>
      <c r="B1800" t="s">
        <v>0</v>
      </c>
      <c r="D1800" s="1"/>
      <c r="E1800" s="1"/>
      <c r="F1800" s="3">
        <v>26</v>
      </c>
      <c r="G1800" s="3">
        <v>37</v>
      </c>
      <c r="H1800" s="1">
        <v>44228</v>
      </c>
      <c r="I1800" s="1">
        <v>44378</v>
      </c>
      <c r="J1800">
        <v>5</v>
      </c>
      <c r="K1800">
        <v>0</v>
      </c>
      <c r="L1800" s="1">
        <v>44348</v>
      </c>
      <c r="M1800" s="3">
        <f>IF(Sales[[#This Row],[Sales Amount]] = 0, 0,N1800 / F1800)</f>
        <v>10</v>
      </c>
      <c r="N1800" s="3">
        <v>260</v>
      </c>
      <c r="O1800" s="3" t="str" cm="1">
        <f t="array" ref="O1800" xml:space="preserve"> _xlfn.SWITCH(Sales[[#This Row],[Subscription Type]],"Basic", "10",,"Premium","10","Business","25","Enterprise","27")</f>
        <v>27</v>
      </c>
      <c r="P1800" s="3">
        <f xml:space="preserve"> IF(Sales[[#This Row],[Number of Users]]-Sales[[#This Row],[Licenses Bought]] &gt; 0,Sales[[#This Row],[Number of Users]]-Sales[[#This Row],[Licenses Bought]],0)</f>
        <v>11</v>
      </c>
      <c r="Q1800" s="3">
        <f>IF(Sales[[#This Row],[Sales Month]]=MAX(Sales[Sales Month]),Sales[[#This Row],[Upsell $ Per Non-Paying User]]*Sales[[#This Row],[Non-Paying Users]],0)</f>
        <v>297</v>
      </c>
      <c r="R1800" s="3" t="str" cm="1">
        <f t="array" ref="R1800" xml:space="preserve"> _xlfn.IFS(Sales[[#This Row],[Current Upsell $]]=0," ",Sales[[#This Row],[Current Upsell $]]&gt;=400,"high",Sales[[#This Row],[Current Upsell $]]&gt;=100,"medium",Sales[[#This Row],[Current Upsell $]]&lt;100,"low")</f>
        <v>medium</v>
      </c>
      <c r="S1800" s="3" t="str">
        <f xml:space="preserve"> IF(Sales[[#This Row],[Current Upsell $]]&gt;0,_xlfn.CONCAT(Sales[[#This Row],[Subscription Type]],"  ",Sales[[#This Row],[Upsell Priority]],"  ",TEXT(Sales[[#This Row],[Current Upsell $]],"$#"))," ")</f>
        <v>Premium  medium  $297</v>
      </c>
      <c r="T1800" s="3"/>
      <c r="U1800" s="1"/>
    </row>
    <row r="1801" spans="1:21" x14ac:dyDescent="0.3">
      <c r="A1801">
        <v>100202</v>
      </c>
      <c r="B1801" t="s">
        <v>3</v>
      </c>
      <c r="D1801" s="1"/>
      <c r="E1801" s="1"/>
      <c r="F1801" s="3">
        <v>0</v>
      </c>
      <c r="G1801" s="3">
        <v>31</v>
      </c>
      <c r="H1801" s="1">
        <v>44228</v>
      </c>
      <c r="I1801" s="1">
        <v>44378</v>
      </c>
      <c r="J1801">
        <v>5</v>
      </c>
      <c r="K1801">
        <v>0</v>
      </c>
      <c r="L1801" s="1">
        <v>44228</v>
      </c>
      <c r="M1801" s="3">
        <f>IF(Sales[[#This Row],[Sales Amount]] = 0, 0,N1801 / F1801)</f>
        <v>0</v>
      </c>
      <c r="N1801" s="3">
        <v>0</v>
      </c>
      <c r="O1801" s="3" t="str" cm="1">
        <f t="array" ref="O1801" xml:space="preserve"> _xlfn.SWITCH(Sales[[#This Row],[Subscription Type]],"Basic", "10",,"Premium","10","Business","25","Enterprise","27")</f>
        <v>10</v>
      </c>
      <c r="P1801" s="3">
        <f xml:space="preserve"> IF(Sales[[#This Row],[Number of Users]]-Sales[[#This Row],[Licenses Bought]] &gt; 0,Sales[[#This Row],[Number of Users]]-Sales[[#This Row],[Licenses Bought]],0)</f>
        <v>31</v>
      </c>
      <c r="Q1801" s="3">
        <f>IF(Sales[[#This Row],[Sales Month]]=MAX(Sales[Sales Month]),Sales[[#This Row],[Upsell $ Per Non-Paying User]]*Sales[[#This Row],[Non-Paying Users]],0)</f>
        <v>0</v>
      </c>
      <c r="R1801" s="3" t="str" cm="1">
        <f t="array" ref="R1801" xml:space="preserve"> _xlfn.IFS(Sales[[#This Row],[Current Upsell $]]=0," ",Sales[[#This Row],[Current Upsell $]]&gt;=400,"high",Sales[[#This Row],[Current Upsell $]]&gt;=100,"medium",Sales[[#This Row],[Current Upsell $]]&lt;100,"low")</f>
        <v xml:space="preserve"> </v>
      </c>
      <c r="S1801" s="3" t="str">
        <f xml:space="preserve"> IF(Sales[[#This Row],[Current Upsell $]]&gt;0,_xlfn.CONCAT(Sales[[#This Row],[Subscription Type]],"  ",Sales[[#This Row],[Upsell Priority]],"  ",TEXT(Sales[[#This Row],[Current Upsell $]],"$#"))," ")</f>
        <v xml:space="preserve"> </v>
      </c>
      <c r="T1801" s="3"/>
      <c r="U1801" s="1"/>
    </row>
    <row r="1802" spans="1:21" x14ac:dyDescent="0.3">
      <c r="A1802">
        <v>100202</v>
      </c>
      <c r="B1802" t="s">
        <v>1</v>
      </c>
      <c r="D1802" s="1"/>
      <c r="E1802" s="1"/>
      <c r="F1802" s="3">
        <v>11</v>
      </c>
      <c r="G1802" s="3">
        <v>29</v>
      </c>
      <c r="H1802" s="1">
        <v>44228</v>
      </c>
      <c r="I1802" s="1">
        <v>44378</v>
      </c>
      <c r="J1802">
        <v>5</v>
      </c>
      <c r="K1802">
        <v>0</v>
      </c>
      <c r="L1802" s="1">
        <v>44256</v>
      </c>
      <c r="M1802" s="3">
        <f>IF(Sales[[#This Row],[Sales Amount]] = 0, 0,N1802 / F1802)</f>
        <v>25</v>
      </c>
      <c r="N1802" s="3">
        <v>275</v>
      </c>
      <c r="O1802" s="3" t="str" cm="1">
        <f t="array" ref="O1802" xml:space="preserve"> _xlfn.SWITCH(Sales[[#This Row],[Subscription Type]],"Basic", "10",,"Premium","10","Business","25","Enterprise","27")</f>
        <v>27</v>
      </c>
      <c r="P1802" s="3">
        <f xml:space="preserve"> IF(Sales[[#This Row],[Number of Users]]-Sales[[#This Row],[Licenses Bought]] &gt; 0,Sales[[#This Row],[Number of Users]]-Sales[[#This Row],[Licenses Bought]],0)</f>
        <v>18</v>
      </c>
      <c r="Q1802" s="3">
        <f>IF(Sales[[#This Row],[Sales Month]]=MAX(Sales[Sales Month]),Sales[[#This Row],[Upsell $ Per Non-Paying User]]*Sales[[#This Row],[Non-Paying Users]],0)</f>
        <v>0</v>
      </c>
      <c r="R1802" s="3" t="str" cm="1">
        <f t="array" ref="R1802" xml:space="preserve"> _xlfn.IFS(Sales[[#This Row],[Current Upsell $]]=0," ",Sales[[#This Row],[Current Upsell $]]&gt;=400,"high",Sales[[#This Row],[Current Upsell $]]&gt;=100,"medium",Sales[[#This Row],[Current Upsell $]]&lt;100,"low")</f>
        <v xml:space="preserve"> </v>
      </c>
      <c r="S1802" s="3" t="str">
        <f xml:space="preserve"> IF(Sales[[#This Row],[Current Upsell $]]&gt;0,_xlfn.CONCAT(Sales[[#This Row],[Subscription Type]],"  ",Sales[[#This Row],[Upsell Priority]],"  ",TEXT(Sales[[#This Row],[Current Upsell $]],"$#"))," ")</f>
        <v xml:space="preserve"> </v>
      </c>
      <c r="T1802" s="3"/>
      <c r="U1802" s="1"/>
    </row>
    <row r="1803" spans="1:21" x14ac:dyDescent="0.3">
      <c r="A1803">
        <v>100202</v>
      </c>
      <c r="B1803" t="s">
        <v>1</v>
      </c>
      <c r="D1803" s="1"/>
      <c r="E1803" s="1"/>
      <c r="F1803" s="3">
        <v>25</v>
      </c>
      <c r="G1803" s="3">
        <v>34</v>
      </c>
      <c r="H1803" s="1">
        <v>44228</v>
      </c>
      <c r="I1803" s="1">
        <v>44378</v>
      </c>
      <c r="J1803">
        <v>5</v>
      </c>
      <c r="K1803">
        <v>0</v>
      </c>
      <c r="L1803" s="1">
        <v>44287</v>
      </c>
      <c r="M1803" s="3">
        <f>IF(Sales[[#This Row],[Sales Amount]] = 0, 0,N1803 / F1803)</f>
        <v>25</v>
      </c>
      <c r="N1803" s="3">
        <v>625</v>
      </c>
      <c r="O1803" s="3" t="str" cm="1">
        <f t="array" ref="O1803" xml:space="preserve"> _xlfn.SWITCH(Sales[[#This Row],[Subscription Type]],"Basic", "10",,"Premium","10","Business","25","Enterprise","27")</f>
        <v>27</v>
      </c>
      <c r="P1803" s="3">
        <f xml:space="preserve"> IF(Sales[[#This Row],[Number of Users]]-Sales[[#This Row],[Licenses Bought]] &gt; 0,Sales[[#This Row],[Number of Users]]-Sales[[#This Row],[Licenses Bought]],0)</f>
        <v>9</v>
      </c>
      <c r="Q1803" s="3">
        <f>IF(Sales[[#This Row],[Sales Month]]=MAX(Sales[Sales Month]),Sales[[#This Row],[Upsell $ Per Non-Paying User]]*Sales[[#This Row],[Non-Paying Users]],0)</f>
        <v>0</v>
      </c>
      <c r="R1803" s="3" t="str" cm="1">
        <f t="array" ref="R1803" xml:space="preserve"> _xlfn.IFS(Sales[[#This Row],[Current Upsell $]]=0," ",Sales[[#This Row],[Current Upsell $]]&gt;=400,"high",Sales[[#This Row],[Current Upsell $]]&gt;=100,"medium",Sales[[#This Row],[Current Upsell $]]&lt;100,"low")</f>
        <v xml:space="preserve"> </v>
      </c>
      <c r="S1803" s="3" t="str">
        <f xml:space="preserve"> IF(Sales[[#This Row],[Current Upsell $]]&gt;0,_xlfn.CONCAT(Sales[[#This Row],[Subscription Type]],"  ",Sales[[#This Row],[Upsell Priority]],"  ",TEXT(Sales[[#This Row],[Current Upsell $]],"$#"))," ")</f>
        <v xml:space="preserve"> </v>
      </c>
      <c r="T1803" s="3"/>
      <c r="U1803" s="1"/>
    </row>
    <row r="1804" spans="1:21" x14ac:dyDescent="0.3">
      <c r="A1804">
        <v>100202</v>
      </c>
      <c r="B1804" t="s">
        <v>1</v>
      </c>
      <c r="D1804" s="1"/>
      <c r="E1804" s="1"/>
      <c r="F1804" s="3">
        <v>25</v>
      </c>
      <c r="G1804" s="3">
        <v>31</v>
      </c>
      <c r="H1804" s="1">
        <v>44228</v>
      </c>
      <c r="I1804" s="1">
        <v>44378</v>
      </c>
      <c r="J1804">
        <v>5</v>
      </c>
      <c r="K1804">
        <v>0</v>
      </c>
      <c r="L1804" s="1">
        <v>44317</v>
      </c>
      <c r="M1804" s="3">
        <f>IF(Sales[[#This Row],[Sales Amount]] = 0, 0,N1804 / F1804)</f>
        <v>25</v>
      </c>
      <c r="N1804" s="3">
        <v>625</v>
      </c>
      <c r="O1804" s="3" t="str" cm="1">
        <f t="array" ref="O1804" xml:space="preserve"> _xlfn.SWITCH(Sales[[#This Row],[Subscription Type]],"Basic", "10",,"Premium","10","Business","25","Enterprise","27")</f>
        <v>27</v>
      </c>
      <c r="P1804" s="3">
        <f xml:space="preserve"> IF(Sales[[#This Row],[Number of Users]]-Sales[[#This Row],[Licenses Bought]] &gt; 0,Sales[[#This Row],[Number of Users]]-Sales[[#This Row],[Licenses Bought]],0)</f>
        <v>6</v>
      </c>
      <c r="Q1804" s="3">
        <f>IF(Sales[[#This Row],[Sales Month]]=MAX(Sales[Sales Month]),Sales[[#This Row],[Upsell $ Per Non-Paying User]]*Sales[[#This Row],[Non-Paying Users]],0)</f>
        <v>0</v>
      </c>
      <c r="R1804" s="3" t="str" cm="1">
        <f t="array" ref="R1804" xml:space="preserve"> _xlfn.IFS(Sales[[#This Row],[Current Upsell $]]=0," ",Sales[[#This Row],[Current Upsell $]]&gt;=400,"high",Sales[[#This Row],[Current Upsell $]]&gt;=100,"medium",Sales[[#This Row],[Current Upsell $]]&lt;100,"low")</f>
        <v xml:space="preserve"> </v>
      </c>
      <c r="S1804" s="3" t="str">
        <f xml:space="preserve"> IF(Sales[[#This Row],[Current Upsell $]]&gt;0,_xlfn.CONCAT(Sales[[#This Row],[Subscription Type]],"  ",Sales[[#This Row],[Upsell Priority]],"  ",TEXT(Sales[[#This Row],[Current Upsell $]],"$#"))," ")</f>
        <v xml:space="preserve"> </v>
      </c>
      <c r="T1804" s="3"/>
      <c r="U1804" s="1"/>
    </row>
    <row r="1805" spans="1:21" x14ac:dyDescent="0.3">
      <c r="A1805">
        <v>100202</v>
      </c>
      <c r="B1805" t="s">
        <v>1</v>
      </c>
      <c r="D1805" s="1"/>
      <c r="E1805" s="1"/>
      <c r="F1805" s="3">
        <v>25</v>
      </c>
      <c r="G1805" s="3">
        <v>31</v>
      </c>
      <c r="H1805" s="1">
        <v>44228</v>
      </c>
      <c r="I1805" s="1">
        <v>44378</v>
      </c>
      <c r="J1805">
        <v>5</v>
      </c>
      <c r="K1805">
        <v>0</v>
      </c>
      <c r="L1805" s="1">
        <v>44348</v>
      </c>
      <c r="M1805" s="3">
        <f>IF(Sales[[#This Row],[Sales Amount]] = 0, 0,N1805 / F1805)</f>
        <v>25</v>
      </c>
      <c r="N1805" s="3">
        <v>625</v>
      </c>
      <c r="O1805" s="3" t="str" cm="1">
        <f t="array" ref="O1805" xml:space="preserve"> _xlfn.SWITCH(Sales[[#This Row],[Subscription Type]],"Basic", "10",,"Premium","10","Business","25","Enterprise","27")</f>
        <v>27</v>
      </c>
      <c r="P1805" s="3">
        <f xml:space="preserve"> IF(Sales[[#This Row],[Number of Users]]-Sales[[#This Row],[Licenses Bought]] &gt; 0,Sales[[#This Row],[Number of Users]]-Sales[[#This Row],[Licenses Bought]],0)</f>
        <v>6</v>
      </c>
      <c r="Q1805" s="3">
        <f>IF(Sales[[#This Row],[Sales Month]]=MAX(Sales[Sales Month]),Sales[[#This Row],[Upsell $ Per Non-Paying User]]*Sales[[#This Row],[Non-Paying Users]],0)</f>
        <v>162</v>
      </c>
      <c r="R1805" s="3" t="str" cm="1">
        <f t="array" ref="R1805" xml:space="preserve"> _xlfn.IFS(Sales[[#This Row],[Current Upsell $]]=0," ",Sales[[#This Row],[Current Upsell $]]&gt;=400,"high",Sales[[#This Row],[Current Upsell $]]&gt;=100,"medium",Sales[[#This Row],[Current Upsell $]]&lt;100,"low")</f>
        <v>medium</v>
      </c>
      <c r="S1805" s="3" t="str">
        <f xml:space="preserve"> IF(Sales[[#This Row],[Current Upsell $]]&gt;0,_xlfn.CONCAT(Sales[[#This Row],[Subscription Type]],"  ",Sales[[#This Row],[Upsell Priority]],"  ",TEXT(Sales[[#This Row],[Current Upsell $]],"$#"))," ")</f>
        <v>Business  medium  $162</v>
      </c>
      <c r="T1805" s="3"/>
      <c r="U1805" s="1"/>
    </row>
    <row r="1806" spans="1:21" x14ac:dyDescent="0.3">
      <c r="A1806">
        <v>100203</v>
      </c>
      <c r="B1806" t="s">
        <v>3</v>
      </c>
      <c r="D1806" s="1"/>
      <c r="E1806" s="1"/>
      <c r="F1806" s="3">
        <v>0</v>
      </c>
      <c r="G1806" s="3">
        <v>26</v>
      </c>
      <c r="H1806" s="1">
        <v>44228</v>
      </c>
      <c r="I1806" s="1">
        <v>44378</v>
      </c>
      <c r="J1806">
        <v>5</v>
      </c>
      <c r="K1806">
        <v>0</v>
      </c>
      <c r="L1806" s="1">
        <v>44228</v>
      </c>
      <c r="M1806" s="3">
        <f>IF(Sales[[#This Row],[Sales Amount]] = 0, 0,N1806 / F1806)</f>
        <v>0</v>
      </c>
      <c r="N1806" s="3">
        <v>0</v>
      </c>
      <c r="O1806" s="3" t="str" cm="1">
        <f t="array" ref="O1806" xml:space="preserve"> _xlfn.SWITCH(Sales[[#This Row],[Subscription Type]],"Basic", "10",,"Premium","10","Business","25","Enterprise","27")</f>
        <v>10</v>
      </c>
      <c r="P1806" s="3">
        <f xml:space="preserve"> IF(Sales[[#This Row],[Number of Users]]-Sales[[#This Row],[Licenses Bought]] &gt; 0,Sales[[#This Row],[Number of Users]]-Sales[[#This Row],[Licenses Bought]],0)</f>
        <v>26</v>
      </c>
      <c r="Q1806" s="3">
        <f>IF(Sales[[#This Row],[Sales Month]]=MAX(Sales[Sales Month]),Sales[[#This Row],[Upsell $ Per Non-Paying User]]*Sales[[#This Row],[Non-Paying Users]],0)</f>
        <v>0</v>
      </c>
      <c r="R1806" s="3" t="str" cm="1">
        <f t="array" ref="R1806" xml:space="preserve"> _xlfn.IFS(Sales[[#This Row],[Current Upsell $]]=0," ",Sales[[#This Row],[Current Upsell $]]&gt;=400,"high",Sales[[#This Row],[Current Upsell $]]&gt;=100,"medium",Sales[[#This Row],[Current Upsell $]]&lt;100,"low")</f>
        <v xml:space="preserve"> </v>
      </c>
      <c r="S1806" s="3" t="str">
        <f xml:space="preserve"> IF(Sales[[#This Row],[Current Upsell $]]&gt;0,_xlfn.CONCAT(Sales[[#This Row],[Subscription Type]],"  ",Sales[[#This Row],[Upsell Priority]],"  ",TEXT(Sales[[#This Row],[Current Upsell $]],"$#"))," ")</f>
        <v xml:space="preserve"> </v>
      </c>
      <c r="T1806" s="3"/>
      <c r="U1806" s="1"/>
    </row>
    <row r="1807" spans="1:21" x14ac:dyDescent="0.3">
      <c r="A1807">
        <v>100203</v>
      </c>
      <c r="B1807" t="s">
        <v>0</v>
      </c>
      <c r="D1807" s="1"/>
      <c r="E1807" s="1"/>
      <c r="F1807" s="3">
        <v>6</v>
      </c>
      <c r="G1807" s="3">
        <v>32</v>
      </c>
      <c r="H1807" s="1">
        <v>44228</v>
      </c>
      <c r="I1807" s="1">
        <v>44378</v>
      </c>
      <c r="J1807">
        <v>5</v>
      </c>
      <c r="K1807">
        <v>0</v>
      </c>
      <c r="L1807" s="1">
        <v>44256</v>
      </c>
      <c r="M1807" s="3">
        <f>IF(Sales[[#This Row],[Sales Amount]] = 0, 0,N1807 / F1807)</f>
        <v>10</v>
      </c>
      <c r="N1807" s="3">
        <v>60</v>
      </c>
      <c r="O1807" s="3" t="str" cm="1">
        <f t="array" ref="O1807" xml:space="preserve"> _xlfn.SWITCH(Sales[[#This Row],[Subscription Type]],"Basic", "10",,"Premium","10","Business","25","Enterprise","27")</f>
        <v>27</v>
      </c>
      <c r="P1807" s="3">
        <f xml:space="preserve"> IF(Sales[[#This Row],[Number of Users]]-Sales[[#This Row],[Licenses Bought]] &gt; 0,Sales[[#This Row],[Number of Users]]-Sales[[#This Row],[Licenses Bought]],0)</f>
        <v>26</v>
      </c>
      <c r="Q1807" s="3">
        <f>IF(Sales[[#This Row],[Sales Month]]=MAX(Sales[Sales Month]),Sales[[#This Row],[Upsell $ Per Non-Paying User]]*Sales[[#This Row],[Non-Paying Users]],0)</f>
        <v>0</v>
      </c>
      <c r="R1807" s="3" t="str" cm="1">
        <f t="array" ref="R1807" xml:space="preserve"> _xlfn.IFS(Sales[[#This Row],[Current Upsell $]]=0," ",Sales[[#This Row],[Current Upsell $]]&gt;=400,"high",Sales[[#This Row],[Current Upsell $]]&gt;=100,"medium",Sales[[#This Row],[Current Upsell $]]&lt;100,"low")</f>
        <v xml:space="preserve"> </v>
      </c>
      <c r="S1807" s="3" t="str">
        <f xml:space="preserve"> IF(Sales[[#This Row],[Current Upsell $]]&gt;0,_xlfn.CONCAT(Sales[[#This Row],[Subscription Type]],"  ",Sales[[#This Row],[Upsell Priority]],"  ",TEXT(Sales[[#This Row],[Current Upsell $]],"$#"))," ")</f>
        <v xml:space="preserve"> </v>
      </c>
      <c r="T1807" s="3"/>
      <c r="U1807" s="1"/>
    </row>
    <row r="1808" spans="1:21" x14ac:dyDescent="0.3">
      <c r="A1808">
        <v>100203</v>
      </c>
      <c r="B1808" t="s">
        <v>0</v>
      </c>
      <c r="D1808" s="1"/>
      <c r="E1808" s="1"/>
      <c r="F1808" s="3">
        <v>15</v>
      </c>
      <c r="G1808" s="3">
        <v>25</v>
      </c>
      <c r="H1808" s="1">
        <v>44228</v>
      </c>
      <c r="I1808" s="1">
        <v>44378</v>
      </c>
      <c r="J1808">
        <v>5</v>
      </c>
      <c r="K1808">
        <v>0</v>
      </c>
      <c r="L1808" s="1">
        <v>44287</v>
      </c>
      <c r="M1808" s="3">
        <f>IF(Sales[[#This Row],[Sales Amount]] = 0, 0,N1808 / F1808)</f>
        <v>10</v>
      </c>
      <c r="N1808" s="3">
        <v>150</v>
      </c>
      <c r="O1808" s="3" t="str" cm="1">
        <f t="array" ref="O1808" xml:space="preserve"> _xlfn.SWITCH(Sales[[#This Row],[Subscription Type]],"Basic", "10",,"Premium","10","Business","25","Enterprise","27")</f>
        <v>27</v>
      </c>
      <c r="P1808" s="3">
        <f xml:space="preserve"> IF(Sales[[#This Row],[Number of Users]]-Sales[[#This Row],[Licenses Bought]] &gt; 0,Sales[[#This Row],[Number of Users]]-Sales[[#This Row],[Licenses Bought]],0)</f>
        <v>10</v>
      </c>
      <c r="Q1808" s="3">
        <f>IF(Sales[[#This Row],[Sales Month]]=MAX(Sales[Sales Month]),Sales[[#This Row],[Upsell $ Per Non-Paying User]]*Sales[[#This Row],[Non-Paying Users]],0)</f>
        <v>0</v>
      </c>
      <c r="R1808" s="3" t="str" cm="1">
        <f t="array" ref="R1808" xml:space="preserve"> _xlfn.IFS(Sales[[#This Row],[Current Upsell $]]=0," ",Sales[[#This Row],[Current Upsell $]]&gt;=400,"high",Sales[[#This Row],[Current Upsell $]]&gt;=100,"medium",Sales[[#This Row],[Current Upsell $]]&lt;100,"low")</f>
        <v xml:space="preserve"> </v>
      </c>
      <c r="S1808" s="3" t="str">
        <f xml:space="preserve"> IF(Sales[[#This Row],[Current Upsell $]]&gt;0,_xlfn.CONCAT(Sales[[#This Row],[Subscription Type]],"  ",Sales[[#This Row],[Upsell Priority]],"  ",TEXT(Sales[[#This Row],[Current Upsell $]],"$#"))," ")</f>
        <v xml:space="preserve"> </v>
      </c>
      <c r="T1808" s="3"/>
      <c r="U1808" s="1"/>
    </row>
    <row r="1809" spans="1:21" x14ac:dyDescent="0.3">
      <c r="A1809">
        <v>100203</v>
      </c>
      <c r="B1809" t="s">
        <v>0</v>
      </c>
      <c r="D1809" s="1"/>
      <c r="E1809" s="1"/>
      <c r="F1809" s="3">
        <v>19</v>
      </c>
      <c r="G1809" s="3">
        <v>29</v>
      </c>
      <c r="H1809" s="1">
        <v>44228</v>
      </c>
      <c r="I1809" s="1">
        <v>44378</v>
      </c>
      <c r="J1809">
        <v>5</v>
      </c>
      <c r="K1809">
        <v>0</v>
      </c>
      <c r="L1809" s="1">
        <v>44317</v>
      </c>
      <c r="M1809" s="3">
        <f>IF(Sales[[#This Row],[Sales Amount]] = 0, 0,N1809 / F1809)</f>
        <v>10</v>
      </c>
      <c r="N1809" s="3">
        <v>190</v>
      </c>
      <c r="O1809" s="3" t="str" cm="1">
        <f t="array" ref="O1809" xml:space="preserve"> _xlfn.SWITCH(Sales[[#This Row],[Subscription Type]],"Basic", "10",,"Premium","10","Business","25","Enterprise","27")</f>
        <v>27</v>
      </c>
      <c r="P1809" s="3">
        <f xml:space="preserve"> IF(Sales[[#This Row],[Number of Users]]-Sales[[#This Row],[Licenses Bought]] &gt; 0,Sales[[#This Row],[Number of Users]]-Sales[[#This Row],[Licenses Bought]],0)</f>
        <v>10</v>
      </c>
      <c r="Q1809" s="3">
        <f>IF(Sales[[#This Row],[Sales Month]]=MAX(Sales[Sales Month]),Sales[[#This Row],[Upsell $ Per Non-Paying User]]*Sales[[#This Row],[Non-Paying Users]],0)</f>
        <v>0</v>
      </c>
      <c r="R1809" s="3" t="str" cm="1">
        <f t="array" ref="R1809" xml:space="preserve"> _xlfn.IFS(Sales[[#This Row],[Current Upsell $]]=0," ",Sales[[#This Row],[Current Upsell $]]&gt;=400,"high",Sales[[#This Row],[Current Upsell $]]&gt;=100,"medium",Sales[[#This Row],[Current Upsell $]]&lt;100,"low")</f>
        <v xml:space="preserve"> </v>
      </c>
      <c r="S1809" s="3" t="str">
        <f xml:space="preserve"> IF(Sales[[#This Row],[Current Upsell $]]&gt;0,_xlfn.CONCAT(Sales[[#This Row],[Subscription Type]],"  ",Sales[[#This Row],[Upsell Priority]],"  ",TEXT(Sales[[#This Row],[Current Upsell $]],"$#"))," ")</f>
        <v xml:space="preserve"> </v>
      </c>
      <c r="T1809" s="3"/>
      <c r="U1809" s="1"/>
    </row>
    <row r="1810" spans="1:21" x14ac:dyDescent="0.3">
      <c r="A1810">
        <v>100203</v>
      </c>
      <c r="B1810" t="s">
        <v>0</v>
      </c>
      <c r="D1810" s="1"/>
      <c r="E1810" s="1"/>
      <c r="F1810" s="3">
        <v>23</v>
      </c>
      <c r="G1810" s="3">
        <v>30</v>
      </c>
      <c r="H1810" s="1">
        <v>44228</v>
      </c>
      <c r="I1810" s="1">
        <v>44378</v>
      </c>
      <c r="J1810">
        <v>5</v>
      </c>
      <c r="K1810">
        <v>0</v>
      </c>
      <c r="L1810" s="1">
        <v>44348</v>
      </c>
      <c r="M1810" s="3">
        <f>IF(Sales[[#This Row],[Sales Amount]] = 0, 0,N1810 / F1810)</f>
        <v>10</v>
      </c>
      <c r="N1810" s="3">
        <v>230</v>
      </c>
      <c r="O1810" s="3" t="str" cm="1">
        <f t="array" ref="O1810" xml:space="preserve"> _xlfn.SWITCH(Sales[[#This Row],[Subscription Type]],"Basic", "10",,"Premium","10","Business","25","Enterprise","27")</f>
        <v>27</v>
      </c>
      <c r="P1810" s="3">
        <f xml:space="preserve"> IF(Sales[[#This Row],[Number of Users]]-Sales[[#This Row],[Licenses Bought]] &gt; 0,Sales[[#This Row],[Number of Users]]-Sales[[#This Row],[Licenses Bought]],0)</f>
        <v>7</v>
      </c>
      <c r="Q1810" s="3">
        <f>IF(Sales[[#This Row],[Sales Month]]=MAX(Sales[Sales Month]),Sales[[#This Row],[Upsell $ Per Non-Paying User]]*Sales[[#This Row],[Non-Paying Users]],0)</f>
        <v>189</v>
      </c>
      <c r="R1810" s="3" t="str" cm="1">
        <f t="array" ref="R1810" xml:space="preserve"> _xlfn.IFS(Sales[[#This Row],[Current Upsell $]]=0," ",Sales[[#This Row],[Current Upsell $]]&gt;=400,"high",Sales[[#This Row],[Current Upsell $]]&gt;=100,"medium",Sales[[#This Row],[Current Upsell $]]&lt;100,"low")</f>
        <v>medium</v>
      </c>
      <c r="S1810" s="3" t="str">
        <f xml:space="preserve"> IF(Sales[[#This Row],[Current Upsell $]]&gt;0,_xlfn.CONCAT(Sales[[#This Row],[Subscription Type]],"  ",Sales[[#This Row],[Upsell Priority]],"  ",TEXT(Sales[[#This Row],[Current Upsell $]],"$#"))," ")</f>
        <v>Premium  medium  $189</v>
      </c>
      <c r="T1810" s="3"/>
      <c r="U1810" s="1"/>
    </row>
    <row r="1811" spans="1:21" x14ac:dyDescent="0.3">
      <c r="A1811">
        <v>100204</v>
      </c>
      <c r="B1811" t="s">
        <v>3</v>
      </c>
      <c r="D1811" s="1"/>
      <c r="E1811" s="1"/>
      <c r="F1811" s="3">
        <v>0</v>
      </c>
      <c r="G1811" s="3">
        <v>21</v>
      </c>
      <c r="H1811" s="1">
        <v>44228</v>
      </c>
      <c r="I1811" s="1">
        <v>44378</v>
      </c>
      <c r="J1811">
        <v>5</v>
      </c>
      <c r="K1811">
        <v>0</v>
      </c>
      <c r="L1811" s="1">
        <v>44228</v>
      </c>
      <c r="M1811" s="3">
        <f>IF(Sales[[#This Row],[Sales Amount]] = 0, 0,N1811 / F1811)</f>
        <v>0</v>
      </c>
      <c r="N1811" s="3">
        <v>0</v>
      </c>
      <c r="O1811" s="3" t="str" cm="1">
        <f t="array" ref="O1811" xml:space="preserve"> _xlfn.SWITCH(Sales[[#This Row],[Subscription Type]],"Basic", "10",,"Premium","10","Business","25","Enterprise","27")</f>
        <v>10</v>
      </c>
      <c r="P1811" s="3">
        <f xml:space="preserve"> IF(Sales[[#This Row],[Number of Users]]-Sales[[#This Row],[Licenses Bought]] &gt; 0,Sales[[#This Row],[Number of Users]]-Sales[[#This Row],[Licenses Bought]],0)</f>
        <v>21</v>
      </c>
      <c r="Q1811" s="3">
        <f>IF(Sales[[#This Row],[Sales Month]]=MAX(Sales[Sales Month]),Sales[[#This Row],[Upsell $ Per Non-Paying User]]*Sales[[#This Row],[Non-Paying Users]],0)</f>
        <v>0</v>
      </c>
      <c r="R1811" s="3" t="str" cm="1">
        <f t="array" ref="R1811" xml:space="preserve"> _xlfn.IFS(Sales[[#This Row],[Current Upsell $]]=0," ",Sales[[#This Row],[Current Upsell $]]&gt;=400,"high",Sales[[#This Row],[Current Upsell $]]&gt;=100,"medium",Sales[[#This Row],[Current Upsell $]]&lt;100,"low")</f>
        <v xml:space="preserve"> </v>
      </c>
      <c r="S1811" s="3" t="str">
        <f xml:space="preserve"> IF(Sales[[#This Row],[Current Upsell $]]&gt;0,_xlfn.CONCAT(Sales[[#This Row],[Subscription Type]],"  ",Sales[[#This Row],[Upsell Priority]],"  ",TEXT(Sales[[#This Row],[Current Upsell $]],"$#"))," ")</f>
        <v xml:space="preserve"> </v>
      </c>
      <c r="T1811" s="3"/>
      <c r="U1811" s="1"/>
    </row>
    <row r="1812" spans="1:21" x14ac:dyDescent="0.3">
      <c r="A1812">
        <v>100204</v>
      </c>
      <c r="B1812" t="s">
        <v>1</v>
      </c>
      <c r="D1812" s="1"/>
      <c r="E1812" s="1"/>
      <c r="F1812" s="3">
        <v>9</v>
      </c>
      <c r="G1812" s="3">
        <v>22</v>
      </c>
      <c r="H1812" s="1">
        <v>44228</v>
      </c>
      <c r="I1812" s="1">
        <v>44378</v>
      </c>
      <c r="J1812">
        <v>5</v>
      </c>
      <c r="K1812">
        <v>0</v>
      </c>
      <c r="L1812" s="1">
        <v>44256</v>
      </c>
      <c r="M1812" s="3">
        <f>IF(Sales[[#This Row],[Sales Amount]] = 0, 0,N1812 / F1812)</f>
        <v>25</v>
      </c>
      <c r="N1812" s="3">
        <v>225</v>
      </c>
      <c r="O1812" s="3" t="str" cm="1">
        <f t="array" ref="O1812" xml:space="preserve"> _xlfn.SWITCH(Sales[[#This Row],[Subscription Type]],"Basic", "10",,"Premium","10","Business","25","Enterprise","27")</f>
        <v>27</v>
      </c>
      <c r="P1812" s="3">
        <f xml:space="preserve"> IF(Sales[[#This Row],[Number of Users]]-Sales[[#This Row],[Licenses Bought]] &gt; 0,Sales[[#This Row],[Number of Users]]-Sales[[#This Row],[Licenses Bought]],0)</f>
        <v>13</v>
      </c>
      <c r="Q1812" s="3">
        <f>IF(Sales[[#This Row],[Sales Month]]=MAX(Sales[Sales Month]),Sales[[#This Row],[Upsell $ Per Non-Paying User]]*Sales[[#This Row],[Non-Paying Users]],0)</f>
        <v>0</v>
      </c>
      <c r="R1812" s="3" t="str" cm="1">
        <f t="array" ref="R1812" xml:space="preserve"> _xlfn.IFS(Sales[[#This Row],[Current Upsell $]]=0," ",Sales[[#This Row],[Current Upsell $]]&gt;=400,"high",Sales[[#This Row],[Current Upsell $]]&gt;=100,"medium",Sales[[#This Row],[Current Upsell $]]&lt;100,"low")</f>
        <v xml:space="preserve"> </v>
      </c>
      <c r="S1812" s="3" t="str">
        <f xml:space="preserve"> IF(Sales[[#This Row],[Current Upsell $]]&gt;0,_xlfn.CONCAT(Sales[[#This Row],[Subscription Type]],"  ",Sales[[#This Row],[Upsell Priority]],"  ",TEXT(Sales[[#This Row],[Current Upsell $]],"$#"))," ")</f>
        <v xml:space="preserve"> </v>
      </c>
      <c r="T1812" s="3"/>
      <c r="U1812" s="1"/>
    </row>
    <row r="1813" spans="1:21" x14ac:dyDescent="0.3">
      <c r="A1813">
        <v>100204</v>
      </c>
      <c r="B1813" t="s">
        <v>1</v>
      </c>
      <c r="D1813" s="1"/>
      <c r="E1813" s="1"/>
      <c r="F1813" s="3">
        <v>13</v>
      </c>
      <c r="G1813" s="3">
        <v>21</v>
      </c>
      <c r="H1813" s="1">
        <v>44228</v>
      </c>
      <c r="I1813" s="1">
        <v>44378</v>
      </c>
      <c r="J1813">
        <v>5</v>
      </c>
      <c r="K1813">
        <v>0</v>
      </c>
      <c r="L1813" s="1">
        <v>44287</v>
      </c>
      <c r="M1813" s="3">
        <f>IF(Sales[[#This Row],[Sales Amount]] = 0, 0,N1813 / F1813)</f>
        <v>25</v>
      </c>
      <c r="N1813" s="3">
        <v>325</v>
      </c>
      <c r="O1813" s="3" t="str" cm="1">
        <f t="array" ref="O1813" xml:space="preserve"> _xlfn.SWITCH(Sales[[#This Row],[Subscription Type]],"Basic", "10",,"Premium","10","Business","25","Enterprise","27")</f>
        <v>27</v>
      </c>
      <c r="P1813" s="3">
        <f xml:space="preserve"> IF(Sales[[#This Row],[Number of Users]]-Sales[[#This Row],[Licenses Bought]] &gt; 0,Sales[[#This Row],[Number of Users]]-Sales[[#This Row],[Licenses Bought]],0)</f>
        <v>8</v>
      </c>
      <c r="Q1813" s="3">
        <f>IF(Sales[[#This Row],[Sales Month]]=MAX(Sales[Sales Month]),Sales[[#This Row],[Upsell $ Per Non-Paying User]]*Sales[[#This Row],[Non-Paying Users]],0)</f>
        <v>0</v>
      </c>
      <c r="R1813" s="3" t="str" cm="1">
        <f t="array" ref="R1813" xml:space="preserve"> _xlfn.IFS(Sales[[#This Row],[Current Upsell $]]=0," ",Sales[[#This Row],[Current Upsell $]]&gt;=400,"high",Sales[[#This Row],[Current Upsell $]]&gt;=100,"medium",Sales[[#This Row],[Current Upsell $]]&lt;100,"low")</f>
        <v xml:space="preserve"> </v>
      </c>
      <c r="S1813" s="3" t="str">
        <f xml:space="preserve"> IF(Sales[[#This Row],[Current Upsell $]]&gt;0,_xlfn.CONCAT(Sales[[#This Row],[Subscription Type]],"  ",Sales[[#This Row],[Upsell Priority]],"  ",TEXT(Sales[[#This Row],[Current Upsell $]],"$#"))," ")</f>
        <v xml:space="preserve"> </v>
      </c>
      <c r="T1813" s="3"/>
      <c r="U1813" s="1"/>
    </row>
    <row r="1814" spans="1:21" x14ac:dyDescent="0.3">
      <c r="A1814">
        <v>100204</v>
      </c>
      <c r="B1814" t="s">
        <v>1</v>
      </c>
      <c r="D1814" s="1"/>
      <c r="E1814" s="1"/>
      <c r="F1814" s="3">
        <v>18</v>
      </c>
      <c r="G1814" s="3">
        <v>19</v>
      </c>
      <c r="H1814" s="1">
        <v>44228</v>
      </c>
      <c r="I1814" s="1">
        <v>44378</v>
      </c>
      <c r="J1814">
        <v>5</v>
      </c>
      <c r="K1814">
        <v>0</v>
      </c>
      <c r="L1814" s="1">
        <v>44317</v>
      </c>
      <c r="M1814" s="3">
        <f>IF(Sales[[#This Row],[Sales Amount]] = 0, 0,N1814 / F1814)</f>
        <v>25</v>
      </c>
      <c r="N1814" s="3">
        <v>450</v>
      </c>
      <c r="O1814" s="3" t="str" cm="1">
        <f t="array" ref="O1814" xml:space="preserve"> _xlfn.SWITCH(Sales[[#This Row],[Subscription Type]],"Basic", "10",,"Premium","10","Business","25","Enterprise","27")</f>
        <v>27</v>
      </c>
      <c r="P1814" s="3">
        <f xml:space="preserve"> IF(Sales[[#This Row],[Number of Users]]-Sales[[#This Row],[Licenses Bought]] &gt; 0,Sales[[#This Row],[Number of Users]]-Sales[[#This Row],[Licenses Bought]],0)</f>
        <v>1</v>
      </c>
      <c r="Q1814" s="3">
        <f>IF(Sales[[#This Row],[Sales Month]]=MAX(Sales[Sales Month]),Sales[[#This Row],[Upsell $ Per Non-Paying User]]*Sales[[#This Row],[Non-Paying Users]],0)</f>
        <v>0</v>
      </c>
      <c r="R1814" s="3" t="str" cm="1">
        <f t="array" ref="R1814" xml:space="preserve"> _xlfn.IFS(Sales[[#This Row],[Current Upsell $]]=0," ",Sales[[#This Row],[Current Upsell $]]&gt;=400,"high",Sales[[#This Row],[Current Upsell $]]&gt;=100,"medium",Sales[[#This Row],[Current Upsell $]]&lt;100,"low")</f>
        <v xml:space="preserve"> </v>
      </c>
      <c r="S1814" s="3" t="str">
        <f xml:space="preserve"> IF(Sales[[#This Row],[Current Upsell $]]&gt;0,_xlfn.CONCAT(Sales[[#This Row],[Subscription Type]],"  ",Sales[[#This Row],[Upsell Priority]],"  ",TEXT(Sales[[#This Row],[Current Upsell $]],"$#"))," ")</f>
        <v xml:space="preserve"> </v>
      </c>
      <c r="T1814" s="3"/>
      <c r="U1814" s="1"/>
    </row>
    <row r="1815" spans="1:21" x14ac:dyDescent="0.3">
      <c r="A1815">
        <v>100204</v>
      </c>
      <c r="B1815" t="s">
        <v>1</v>
      </c>
      <c r="D1815" s="1"/>
      <c r="E1815" s="1"/>
      <c r="F1815" s="3">
        <v>18</v>
      </c>
      <c r="G1815" s="3">
        <v>22</v>
      </c>
      <c r="H1815" s="1">
        <v>44228</v>
      </c>
      <c r="I1815" s="1">
        <v>44378</v>
      </c>
      <c r="J1815">
        <v>5</v>
      </c>
      <c r="K1815">
        <v>0</v>
      </c>
      <c r="L1815" s="1">
        <v>44348</v>
      </c>
      <c r="M1815" s="3">
        <f>IF(Sales[[#This Row],[Sales Amount]] = 0, 0,N1815 / F1815)</f>
        <v>25</v>
      </c>
      <c r="N1815" s="3">
        <v>450</v>
      </c>
      <c r="O1815" s="3" t="str" cm="1">
        <f t="array" ref="O1815" xml:space="preserve"> _xlfn.SWITCH(Sales[[#This Row],[Subscription Type]],"Basic", "10",,"Premium","10","Business","25","Enterprise","27")</f>
        <v>27</v>
      </c>
      <c r="P1815" s="3">
        <f xml:space="preserve"> IF(Sales[[#This Row],[Number of Users]]-Sales[[#This Row],[Licenses Bought]] &gt; 0,Sales[[#This Row],[Number of Users]]-Sales[[#This Row],[Licenses Bought]],0)</f>
        <v>4</v>
      </c>
      <c r="Q1815" s="3">
        <f>IF(Sales[[#This Row],[Sales Month]]=MAX(Sales[Sales Month]),Sales[[#This Row],[Upsell $ Per Non-Paying User]]*Sales[[#This Row],[Non-Paying Users]],0)</f>
        <v>108</v>
      </c>
      <c r="R1815" s="3" t="str" cm="1">
        <f t="array" ref="R1815" xml:space="preserve"> _xlfn.IFS(Sales[[#This Row],[Current Upsell $]]=0," ",Sales[[#This Row],[Current Upsell $]]&gt;=400,"high",Sales[[#This Row],[Current Upsell $]]&gt;=100,"medium",Sales[[#This Row],[Current Upsell $]]&lt;100,"low")</f>
        <v>medium</v>
      </c>
      <c r="S1815" s="3" t="str">
        <f xml:space="preserve"> IF(Sales[[#This Row],[Current Upsell $]]&gt;0,_xlfn.CONCAT(Sales[[#This Row],[Subscription Type]],"  ",Sales[[#This Row],[Upsell Priority]],"  ",TEXT(Sales[[#This Row],[Current Upsell $]],"$#"))," ")</f>
        <v>Business  medium  $108</v>
      </c>
      <c r="T1815" s="3"/>
      <c r="U1815" s="1"/>
    </row>
    <row r="1816" spans="1:21" x14ac:dyDescent="0.3">
      <c r="A1816">
        <v>100205</v>
      </c>
      <c r="B1816" t="s">
        <v>3</v>
      </c>
      <c r="D1816" s="1"/>
      <c r="E1816" s="1"/>
      <c r="F1816" s="3">
        <v>0</v>
      </c>
      <c r="G1816" s="3">
        <v>25</v>
      </c>
      <c r="H1816" s="1">
        <v>44228</v>
      </c>
      <c r="I1816" s="1">
        <v>44378</v>
      </c>
      <c r="J1816">
        <v>5</v>
      </c>
      <c r="K1816">
        <v>0</v>
      </c>
      <c r="L1816" s="1">
        <v>44228</v>
      </c>
      <c r="M1816" s="3">
        <f>IF(Sales[[#This Row],[Sales Amount]] = 0, 0,N1816 / F1816)</f>
        <v>0</v>
      </c>
      <c r="N1816" s="3">
        <v>0</v>
      </c>
      <c r="O1816" s="3" t="str" cm="1">
        <f t="array" ref="O1816" xml:space="preserve"> _xlfn.SWITCH(Sales[[#This Row],[Subscription Type]],"Basic", "10",,"Premium","10","Business","25","Enterprise","27")</f>
        <v>10</v>
      </c>
      <c r="P1816" s="3">
        <f xml:space="preserve"> IF(Sales[[#This Row],[Number of Users]]-Sales[[#This Row],[Licenses Bought]] &gt; 0,Sales[[#This Row],[Number of Users]]-Sales[[#This Row],[Licenses Bought]],0)</f>
        <v>25</v>
      </c>
      <c r="Q1816" s="3">
        <f>IF(Sales[[#This Row],[Sales Month]]=MAX(Sales[Sales Month]),Sales[[#This Row],[Upsell $ Per Non-Paying User]]*Sales[[#This Row],[Non-Paying Users]],0)</f>
        <v>0</v>
      </c>
      <c r="R1816" s="3" t="str" cm="1">
        <f t="array" ref="R1816" xml:space="preserve"> _xlfn.IFS(Sales[[#This Row],[Current Upsell $]]=0," ",Sales[[#This Row],[Current Upsell $]]&gt;=400,"high",Sales[[#This Row],[Current Upsell $]]&gt;=100,"medium",Sales[[#This Row],[Current Upsell $]]&lt;100,"low")</f>
        <v xml:space="preserve"> </v>
      </c>
      <c r="S1816" s="3" t="str">
        <f xml:space="preserve"> IF(Sales[[#This Row],[Current Upsell $]]&gt;0,_xlfn.CONCAT(Sales[[#This Row],[Subscription Type]],"  ",Sales[[#This Row],[Upsell Priority]],"  ",TEXT(Sales[[#This Row],[Current Upsell $]],"$#"))," ")</f>
        <v xml:space="preserve"> </v>
      </c>
      <c r="T1816" s="3"/>
      <c r="U1816" s="1"/>
    </row>
    <row r="1817" spans="1:21" x14ac:dyDescent="0.3">
      <c r="A1817">
        <v>100205</v>
      </c>
      <c r="B1817" t="s">
        <v>0</v>
      </c>
      <c r="D1817" s="1"/>
      <c r="E1817" s="1"/>
      <c r="F1817" s="3">
        <v>7</v>
      </c>
      <c r="G1817" s="3">
        <v>18</v>
      </c>
      <c r="H1817" s="1">
        <v>44228</v>
      </c>
      <c r="I1817" s="1">
        <v>44378</v>
      </c>
      <c r="J1817">
        <v>5</v>
      </c>
      <c r="K1817">
        <v>0</v>
      </c>
      <c r="L1817" s="1">
        <v>44256</v>
      </c>
      <c r="M1817" s="3">
        <f>IF(Sales[[#This Row],[Sales Amount]] = 0, 0,N1817 / F1817)</f>
        <v>10</v>
      </c>
      <c r="N1817" s="3">
        <v>70</v>
      </c>
      <c r="O1817" s="3" t="str" cm="1">
        <f t="array" ref="O1817" xml:space="preserve"> _xlfn.SWITCH(Sales[[#This Row],[Subscription Type]],"Basic", "10",,"Premium","10","Business","25","Enterprise","27")</f>
        <v>27</v>
      </c>
      <c r="P1817" s="3">
        <f xml:space="preserve"> IF(Sales[[#This Row],[Number of Users]]-Sales[[#This Row],[Licenses Bought]] &gt; 0,Sales[[#This Row],[Number of Users]]-Sales[[#This Row],[Licenses Bought]],0)</f>
        <v>11</v>
      </c>
      <c r="Q1817" s="3">
        <f>IF(Sales[[#This Row],[Sales Month]]=MAX(Sales[Sales Month]),Sales[[#This Row],[Upsell $ Per Non-Paying User]]*Sales[[#This Row],[Non-Paying Users]],0)</f>
        <v>0</v>
      </c>
      <c r="R1817" s="3" t="str" cm="1">
        <f t="array" ref="R1817" xml:space="preserve"> _xlfn.IFS(Sales[[#This Row],[Current Upsell $]]=0," ",Sales[[#This Row],[Current Upsell $]]&gt;=400,"high",Sales[[#This Row],[Current Upsell $]]&gt;=100,"medium",Sales[[#This Row],[Current Upsell $]]&lt;100,"low")</f>
        <v xml:space="preserve"> </v>
      </c>
      <c r="S1817" s="3" t="str">
        <f xml:space="preserve"> IF(Sales[[#This Row],[Current Upsell $]]&gt;0,_xlfn.CONCAT(Sales[[#This Row],[Subscription Type]],"  ",Sales[[#This Row],[Upsell Priority]],"  ",TEXT(Sales[[#This Row],[Current Upsell $]],"$#"))," ")</f>
        <v xml:space="preserve"> </v>
      </c>
      <c r="T1817" s="3"/>
      <c r="U1817" s="1"/>
    </row>
    <row r="1818" spans="1:21" x14ac:dyDescent="0.3">
      <c r="A1818">
        <v>100205</v>
      </c>
      <c r="B1818" t="s">
        <v>0</v>
      </c>
      <c r="D1818" s="1"/>
      <c r="E1818" s="1"/>
      <c r="F1818" s="3">
        <v>10</v>
      </c>
      <c r="G1818" s="3">
        <v>19</v>
      </c>
      <c r="H1818" s="1">
        <v>44228</v>
      </c>
      <c r="I1818" s="1">
        <v>44378</v>
      </c>
      <c r="J1818">
        <v>5</v>
      </c>
      <c r="K1818">
        <v>0</v>
      </c>
      <c r="L1818" s="1">
        <v>44287</v>
      </c>
      <c r="M1818" s="3">
        <f>IF(Sales[[#This Row],[Sales Amount]] = 0, 0,N1818 / F1818)</f>
        <v>10</v>
      </c>
      <c r="N1818" s="3">
        <v>100</v>
      </c>
      <c r="O1818" s="3" t="str" cm="1">
        <f t="array" ref="O1818" xml:space="preserve"> _xlfn.SWITCH(Sales[[#This Row],[Subscription Type]],"Basic", "10",,"Premium","10","Business","25","Enterprise","27")</f>
        <v>27</v>
      </c>
      <c r="P1818" s="3">
        <f xml:space="preserve"> IF(Sales[[#This Row],[Number of Users]]-Sales[[#This Row],[Licenses Bought]] &gt; 0,Sales[[#This Row],[Number of Users]]-Sales[[#This Row],[Licenses Bought]],0)</f>
        <v>9</v>
      </c>
      <c r="Q1818" s="3">
        <f>IF(Sales[[#This Row],[Sales Month]]=MAX(Sales[Sales Month]),Sales[[#This Row],[Upsell $ Per Non-Paying User]]*Sales[[#This Row],[Non-Paying Users]],0)</f>
        <v>0</v>
      </c>
      <c r="R1818" s="3" t="str" cm="1">
        <f t="array" ref="R1818" xml:space="preserve"> _xlfn.IFS(Sales[[#This Row],[Current Upsell $]]=0," ",Sales[[#This Row],[Current Upsell $]]&gt;=400,"high",Sales[[#This Row],[Current Upsell $]]&gt;=100,"medium",Sales[[#This Row],[Current Upsell $]]&lt;100,"low")</f>
        <v xml:space="preserve"> </v>
      </c>
      <c r="S1818" s="3" t="str">
        <f xml:space="preserve"> IF(Sales[[#This Row],[Current Upsell $]]&gt;0,_xlfn.CONCAT(Sales[[#This Row],[Subscription Type]],"  ",Sales[[#This Row],[Upsell Priority]],"  ",TEXT(Sales[[#This Row],[Current Upsell $]],"$#"))," ")</f>
        <v xml:space="preserve"> </v>
      </c>
      <c r="T1818" s="3"/>
      <c r="U1818" s="1"/>
    </row>
    <row r="1819" spans="1:21" x14ac:dyDescent="0.3">
      <c r="A1819">
        <v>100205</v>
      </c>
      <c r="B1819" t="s">
        <v>0</v>
      </c>
      <c r="D1819" s="1"/>
      <c r="E1819" s="1"/>
      <c r="F1819" s="3">
        <v>17</v>
      </c>
      <c r="G1819" s="3">
        <v>23</v>
      </c>
      <c r="H1819" s="1">
        <v>44228</v>
      </c>
      <c r="I1819" s="1">
        <v>44378</v>
      </c>
      <c r="J1819">
        <v>5</v>
      </c>
      <c r="K1819">
        <v>0</v>
      </c>
      <c r="L1819" s="1">
        <v>44317</v>
      </c>
      <c r="M1819" s="3">
        <f>IF(Sales[[#This Row],[Sales Amount]] = 0, 0,N1819 / F1819)</f>
        <v>10</v>
      </c>
      <c r="N1819" s="3">
        <v>170</v>
      </c>
      <c r="O1819" s="3" t="str" cm="1">
        <f t="array" ref="O1819" xml:space="preserve"> _xlfn.SWITCH(Sales[[#This Row],[Subscription Type]],"Basic", "10",,"Premium","10","Business","25","Enterprise","27")</f>
        <v>27</v>
      </c>
      <c r="P1819" s="3">
        <f xml:space="preserve"> IF(Sales[[#This Row],[Number of Users]]-Sales[[#This Row],[Licenses Bought]] &gt; 0,Sales[[#This Row],[Number of Users]]-Sales[[#This Row],[Licenses Bought]],0)</f>
        <v>6</v>
      </c>
      <c r="Q1819" s="3">
        <f>IF(Sales[[#This Row],[Sales Month]]=MAX(Sales[Sales Month]),Sales[[#This Row],[Upsell $ Per Non-Paying User]]*Sales[[#This Row],[Non-Paying Users]],0)</f>
        <v>0</v>
      </c>
      <c r="R1819" s="3" t="str" cm="1">
        <f t="array" ref="R1819" xml:space="preserve"> _xlfn.IFS(Sales[[#This Row],[Current Upsell $]]=0," ",Sales[[#This Row],[Current Upsell $]]&gt;=400,"high",Sales[[#This Row],[Current Upsell $]]&gt;=100,"medium",Sales[[#This Row],[Current Upsell $]]&lt;100,"low")</f>
        <v xml:space="preserve"> </v>
      </c>
      <c r="S1819" s="3" t="str">
        <f xml:space="preserve"> IF(Sales[[#This Row],[Current Upsell $]]&gt;0,_xlfn.CONCAT(Sales[[#This Row],[Subscription Type]],"  ",Sales[[#This Row],[Upsell Priority]],"  ",TEXT(Sales[[#This Row],[Current Upsell $]],"$#"))," ")</f>
        <v xml:space="preserve"> </v>
      </c>
      <c r="T1819" s="3"/>
      <c r="U1819" s="1"/>
    </row>
    <row r="1820" spans="1:21" x14ac:dyDescent="0.3">
      <c r="A1820">
        <v>100205</v>
      </c>
      <c r="B1820" t="s">
        <v>0</v>
      </c>
      <c r="D1820" s="1"/>
      <c r="E1820" s="1"/>
      <c r="F1820" s="3">
        <v>17</v>
      </c>
      <c r="G1820" s="3">
        <v>18</v>
      </c>
      <c r="H1820" s="1">
        <v>44228</v>
      </c>
      <c r="I1820" s="1">
        <v>44378</v>
      </c>
      <c r="J1820">
        <v>5</v>
      </c>
      <c r="K1820">
        <v>0</v>
      </c>
      <c r="L1820" s="1">
        <v>44348</v>
      </c>
      <c r="M1820" s="3">
        <f>IF(Sales[[#This Row],[Sales Amount]] = 0, 0,N1820 / F1820)</f>
        <v>10</v>
      </c>
      <c r="N1820" s="3">
        <v>170</v>
      </c>
      <c r="O1820" s="3" t="str" cm="1">
        <f t="array" ref="O1820" xml:space="preserve"> _xlfn.SWITCH(Sales[[#This Row],[Subscription Type]],"Basic", "10",,"Premium","10","Business","25","Enterprise","27")</f>
        <v>27</v>
      </c>
      <c r="P1820" s="3">
        <f xml:space="preserve"> IF(Sales[[#This Row],[Number of Users]]-Sales[[#This Row],[Licenses Bought]] &gt; 0,Sales[[#This Row],[Number of Users]]-Sales[[#This Row],[Licenses Bought]],0)</f>
        <v>1</v>
      </c>
      <c r="Q1820" s="3">
        <f>IF(Sales[[#This Row],[Sales Month]]=MAX(Sales[Sales Month]),Sales[[#This Row],[Upsell $ Per Non-Paying User]]*Sales[[#This Row],[Non-Paying Users]],0)</f>
        <v>27</v>
      </c>
      <c r="R1820" s="3" t="str" cm="1">
        <f t="array" ref="R1820" xml:space="preserve"> _xlfn.IFS(Sales[[#This Row],[Current Upsell $]]=0," ",Sales[[#This Row],[Current Upsell $]]&gt;=400,"high",Sales[[#This Row],[Current Upsell $]]&gt;=100,"medium",Sales[[#This Row],[Current Upsell $]]&lt;100,"low")</f>
        <v>low</v>
      </c>
      <c r="S1820" s="3" t="str">
        <f xml:space="preserve"> IF(Sales[[#This Row],[Current Upsell $]]&gt;0,_xlfn.CONCAT(Sales[[#This Row],[Subscription Type]],"  ",Sales[[#This Row],[Upsell Priority]],"  ",TEXT(Sales[[#This Row],[Current Upsell $]],"$#"))," ")</f>
        <v>Premium  low  $27</v>
      </c>
      <c r="T1820" s="3"/>
      <c r="U1820" s="1"/>
    </row>
    <row r="1821" spans="1:21" x14ac:dyDescent="0.3">
      <c r="A1821">
        <v>100206</v>
      </c>
      <c r="B1821" t="s">
        <v>3</v>
      </c>
      <c r="F1821" s="3">
        <v>0</v>
      </c>
      <c r="G1821" s="3">
        <v>17</v>
      </c>
      <c r="H1821" s="1">
        <v>44228</v>
      </c>
      <c r="I1821" s="1">
        <v>44378</v>
      </c>
      <c r="J1821">
        <v>5</v>
      </c>
      <c r="K1821">
        <v>0</v>
      </c>
      <c r="L1821" s="1">
        <v>44228</v>
      </c>
      <c r="M1821" s="3">
        <f>IF(Sales[[#This Row],[Sales Amount]] = 0, 0,N1821 / F1821)</f>
        <v>0</v>
      </c>
      <c r="N1821" s="3">
        <v>0</v>
      </c>
      <c r="O1821" s="3" t="str" cm="1">
        <f t="array" ref="O1821" xml:space="preserve"> _xlfn.SWITCH(Sales[[#This Row],[Subscription Type]],"Basic", "10",,"Premium","10","Business","25","Enterprise","27")</f>
        <v>10</v>
      </c>
      <c r="P1821" s="3">
        <f xml:space="preserve"> IF(Sales[[#This Row],[Number of Users]]-Sales[[#This Row],[Licenses Bought]] &gt; 0,Sales[[#This Row],[Number of Users]]-Sales[[#This Row],[Licenses Bought]],0)</f>
        <v>17</v>
      </c>
      <c r="Q1821" s="3">
        <f>IF(Sales[[#This Row],[Sales Month]]=MAX(Sales[Sales Month]),Sales[[#This Row],[Upsell $ Per Non-Paying User]]*Sales[[#This Row],[Non-Paying Users]],0)</f>
        <v>0</v>
      </c>
      <c r="R1821" s="3" t="str" cm="1">
        <f t="array" ref="R1821" xml:space="preserve"> _xlfn.IFS(Sales[[#This Row],[Current Upsell $]]=0," ",Sales[[#This Row],[Current Upsell $]]&gt;=400,"high",Sales[[#This Row],[Current Upsell $]]&gt;=100,"medium",Sales[[#This Row],[Current Upsell $]]&lt;100,"low")</f>
        <v xml:space="preserve"> </v>
      </c>
      <c r="S1821" s="3" t="str">
        <f xml:space="preserve"> IF(Sales[[#This Row],[Current Upsell $]]&gt;0,_xlfn.CONCAT(Sales[[#This Row],[Subscription Type]],"  ",Sales[[#This Row],[Upsell Priority]],"  ",TEXT(Sales[[#This Row],[Current Upsell $]],"$#"))," ")</f>
        <v xml:space="preserve"> </v>
      </c>
      <c r="T1821" s="3"/>
      <c r="U1821" s="1"/>
    </row>
    <row r="1822" spans="1:21" x14ac:dyDescent="0.3">
      <c r="A1822">
        <v>100206</v>
      </c>
      <c r="B1822" t="s">
        <v>3</v>
      </c>
      <c r="F1822" s="3">
        <v>0</v>
      </c>
      <c r="G1822" s="3">
        <v>18</v>
      </c>
      <c r="H1822" s="1">
        <v>44228</v>
      </c>
      <c r="I1822" s="1">
        <v>44378</v>
      </c>
      <c r="J1822">
        <v>5</v>
      </c>
      <c r="K1822">
        <v>0</v>
      </c>
      <c r="L1822" s="1">
        <v>44256</v>
      </c>
      <c r="M1822" s="3">
        <f>IF(Sales[[#This Row],[Sales Amount]] = 0, 0,N1822 / F1822)</f>
        <v>0</v>
      </c>
      <c r="N1822" s="3">
        <v>0</v>
      </c>
      <c r="O1822" s="3" t="str" cm="1">
        <f t="array" ref="O1822" xml:space="preserve"> _xlfn.SWITCH(Sales[[#This Row],[Subscription Type]],"Basic", "10",,"Premium","10","Business","25","Enterprise","27")</f>
        <v>10</v>
      </c>
      <c r="P1822" s="3">
        <f xml:space="preserve"> IF(Sales[[#This Row],[Number of Users]]-Sales[[#This Row],[Licenses Bought]] &gt; 0,Sales[[#This Row],[Number of Users]]-Sales[[#This Row],[Licenses Bought]],0)</f>
        <v>18</v>
      </c>
      <c r="Q1822" s="3">
        <f>IF(Sales[[#This Row],[Sales Month]]=MAX(Sales[Sales Month]),Sales[[#This Row],[Upsell $ Per Non-Paying User]]*Sales[[#This Row],[Non-Paying Users]],0)</f>
        <v>0</v>
      </c>
      <c r="R1822" s="3" t="str" cm="1">
        <f t="array" ref="R1822" xml:space="preserve"> _xlfn.IFS(Sales[[#This Row],[Current Upsell $]]=0," ",Sales[[#This Row],[Current Upsell $]]&gt;=400,"high",Sales[[#This Row],[Current Upsell $]]&gt;=100,"medium",Sales[[#This Row],[Current Upsell $]]&lt;100,"low")</f>
        <v xml:space="preserve"> </v>
      </c>
      <c r="S1822" s="3" t="str">
        <f xml:space="preserve"> IF(Sales[[#This Row],[Current Upsell $]]&gt;0,_xlfn.CONCAT(Sales[[#This Row],[Subscription Type]],"  ",Sales[[#This Row],[Upsell Priority]],"  ",TEXT(Sales[[#This Row],[Current Upsell $]],"$#"))," ")</f>
        <v xml:space="preserve"> </v>
      </c>
      <c r="T1822" s="3"/>
      <c r="U1822" s="1"/>
    </row>
    <row r="1823" spans="1:21" x14ac:dyDescent="0.3">
      <c r="A1823">
        <v>100206</v>
      </c>
      <c r="B1823" t="s">
        <v>3</v>
      </c>
      <c r="F1823" s="3">
        <v>0</v>
      </c>
      <c r="G1823" s="3">
        <v>20</v>
      </c>
      <c r="H1823" s="1">
        <v>44228</v>
      </c>
      <c r="I1823" s="1">
        <v>44378</v>
      </c>
      <c r="J1823">
        <v>5</v>
      </c>
      <c r="K1823">
        <v>0</v>
      </c>
      <c r="L1823" s="1">
        <v>44287</v>
      </c>
      <c r="M1823" s="3">
        <f>IF(Sales[[#This Row],[Sales Amount]] = 0, 0,N1823 / F1823)</f>
        <v>0</v>
      </c>
      <c r="N1823" s="3">
        <v>0</v>
      </c>
      <c r="O1823" s="3" t="str" cm="1">
        <f t="array" ref="O1823" xml:space="preserve"> _xlfn.SWITCH(Sales[[#This Row],[Subscription Type]],"Basic", "10",,"Premium","10","Business","25","Enterprise","27")</f>
        <v>10</v>
      </c>
      <c r="P1823" s="3">
        <f xml:space="preserve"> IF(Sales[[#This Row],[Number of Users]]-Sales[[#This Row],[Licenses Bought]] &gt; 0,Sales[[#This Row],[Number of Users]]-Sales[[#This Row],[Licenses Bought]],0)</f>
        <v>20</v>
      </c>
      <c r="Q1823" s="3">
        <f>IF(Sales[[#This Row],[Sales Month]]=MAX(Sales[Sales Month]),Sales[[#This Row],[Upsell $ Per Non-Paying User]]*Sales[[#This Row],[Non-Paying Users]],0)</f>
        <v>0</v>
      </c>
      <c r="R1823" s="3" t="str" cm="1">
        <f t="array" ref="R1823" xml:space="preserve"> _xlfn.IFS(Sales[[#This Row],[Current Upsell $]]=0," ",Sales[[#This Row],[Current Upsell $]]&gt;=400,"high",Sales[[#This Row],[Current Upsell $]]&gt;=100,"medium",Sales[[#This Row],[Current Upsell $]]&lt;100,"low")</f>
        <v xml:space="preserve"> </v>
      </c>
      <c r="S1823" s="3" t="str">
        <f xml:space="preserve"> IF(Sales[[#This Row],[Current Upsell $]]&gt;0,_xlfn.CONCAT(Sales[[#This Row],[Subscription Type]],"  ",Sales[[#This Row],[Upsell Priority]],"  ",TEXT(Sales[[#This Row],[Current Upsell $]],"$#"))," ")</f>
        <v xml:space="preserve"> </v>
      </c>
      <c r="T1823" s="3"/>
      <c r="U1823" s="1"/>
    </row>
    <row r="1824" spans="1:21" x14ac:dyDescent="0.3">
      <c r="A1824">
        <v>100206</v>
      </c>
      <c r="B1824" t="s">
        <v>3</v>
      </c>
      <c r="F1824" s="3">
        <v>0</v>
      </c>
      <c r="G1824" s="3">
        <v>19</v>
      </c>
      <c r="H1824" s="1">
        <v>44228</v>
      </c>
      <c r="I1824" s="1">
        <v>44378</v>
      </c>
      <c r="J1824">
        <v>5</v>
      </c>
      <c r="K1824">
        <v>0</v>
      </c>
      <c r="L1824" s="1">
        <v>44317</v>
      </c>
      <c r="M1824" s="3">
        <f>IF(Sales[[#This Row],[Sales Amount]] = 0, 0,N1824 / F1824)</f>
        <v>0</v>
      </c>
      <c r="N1824" s="3">
        <v>0</v>
      </c>
      <c r="O1824" s="3" t="str" cm="1">
        <f t="array" ref="O1824" xml:space="preserve"> _xlfn.SWITCH(Sales[[#This Row],[Subscription Type]],"Basic", "10",,"Premium","10","Business","25","Enterprise","27")</f>
        <v>10</v>
      </c>
      <c r="P1824" s="3">
        <f xml:space="preserve"> IF(Sales[[#This Row],[Number of Users]]-Sales[[#This Row],[Licenses Bought]] &gt; 0,Sales[[#This Row],[Number of Users]]-Sales[[#This Row],[Licenses Bought]],0)</f>
        <v>19</v>
      </c>
      <c r="Q1824" s="3">
        <f>IF(Sales[[#This Row],[Sales Month]]=MAX(Sales[Sales Month]),Sales[[#This Row],[Upsell $ Per Non-Paying User]]*Sales[[#This Row],[Non-Paying Users]],0)</f>
        <v>0</v>
      </c>
      <c r="R1824" s="3" t="str" cm="1">
        <f t="array" ref="R1824" xml:space="preserve"> _xlfn.IFS(Sales[[#This Row],[Current Upsell $]]=0," ",Sales[[#This Row],[Current Upsell $]]&gt;=400,"high",Sales[[#This Row],[Current Upsell $]]&gt;=100,"medium",Sales[[#This Row],[Current Upsell $]]&lt;100,"low")</f>
        <v xml:space="preserve"> </v>
      </c>
      <c r="S1824" s="3" t="str">
        <f xml:space="preserve"> IF(Sales[[#This Row],[Current Upsell $]]&gt;0,_xlfn.CONCAT(Sales[[#This Row],[Subscription Type]],"  ",Sales[[#This Row],[Upsell Priority]],"  ",TEXT(Sales[[#This Row],[Current Upsell $]],"$#"))," ")</f>
        <v xml:space="preserve"> </v>
      </c>
      <c r="T1824" s="3"/>
      <c r="U1824" s="1"/>
    </row>
    <row r="1825" spans="1:21" x14ac:dyDescent="0.3">
      <c r="A1825">
        <v>100206</v>
      </c>
      <c r="B1825" t="s">
        <v>3</v>
      </c>
      <c r="F1825" s="3">
        <v>0</v>
      </c>
      <c r="G1825" s="3">
        <v>21</v>
      </c>
      <c r="H1825" s="1">
        <v>44228</v>
      </c>
      <c r="I1825" s="1">
        <v>44378</v>
      </c>
      <c r="J1825">
        <v>5</v>
      </c>
      <c r="K1825">
        <v>0</v>
      </c>
      <c r="L1825" s="1">
        <v>44348</v>
      </c>
      <c r="M1825" s="3">
        <f>IF(Sales[[#This Row],[Sales Amount]] = 0, 0,N1825 / F1825)</f>
        <v>0</v>
      </c>
      <c r="N1825" s="3">
        <v>0</v>
      </c>
      <c r="O1825" s="3" t="str" cm="1">
        <f t="array" ref="O1825" xml:space="preserve"> _xlfn.SWITCH(Sales[[#This Row],[Subscription Type]],"Basic", "10",,"Premium","10","Business","25","Enterprise","27")</f>
        <v>10</v>
      </c>
      <c r="P1825" s="3">
        <f xml:space="preserve"> IF(Sales[[#This Row],[Number of Users]]-Sales[[#This Row],[Licenses Bought]] &gt; 0,Sales[[#This Row],[Number of Users]]-Sales[[#This Row],[Licenses Bought]],0)</f>
        <v>21</v>
      </c>
      <c r="Q1825" s="3">
        <f>IF(Sales[[#This Row],[Sales Month]]=MAX(Sales[Sales Month]),Sales[[#This Row],[Upsell $ Per Non-Paying User]]*Sales[[#This Row],[Non-Paying Users]],0)</f>
        <v>210</v>
      </c>
      <c r="R1825" s="3" t="str" cm="1">
        <f t="array" ref="R1825" xml:space="preserve"> _xlfn.IFS(Sales[[#This Row],[Current Upsell $]]=0," ",Sales[[#This Row],[Current Upsell $]]&gt;=400,"high",Sales[[#This Row],[Current Upsell $]]&gt;=100,"medium",Sales[[#This Row],[Current Upsell $]]&lt;100,"low")</f>
        <v>medium</v>
      </c>
      <c r="S1825" s="3" t="str">
        <f xml:space="preserve"> IF(Sales[[#This Row],[Current Upsell $]]&gt;0,_xlfn.CONCAT(Sales[[#This Row],[Subscription Type]],"  ",Sales[[#This Row],[Upsell Priority]],"  ",TEXT(Sales[[#This Row],[Current Upsell $]],"$#"))," ")</f>
        <v>Basic  medium  $210</v>
      </c>
      <c r="T1825" s="3"/>
      <c r="U1825" s="1"/>
    </row>
    <row r="1826" spans="1:21" x14ac:dyDescent="0.3">
      <c r="A1826">
        <v>100207</v>
      </c>
      <c r="B1826" t="s">
        <v>3</v>
      </c>
      <c r="D1826" s="1"/>
      <c r="E1826" s="1"/>
      <c r="F1826" s="3">
        <v>0</v>
      </c>
      <c r="G1826" s="3">
        <v>15</v>
      </c>
      <c r="H1826" s="1">
        <v>44228</v>
      </c>
      <c r="I1826" s="1">
        <v>44378</v>
      </c>
      <c r="J1826">
        <v>5</v>
      </c>
      <c r="K1826">
        <v>0</v>
      </c>
      <c r="L1826" s="1">
        <v>44228</v>
      </c>
      <c r="M1826" s="3">
        <f>IF(Sales[[#This Row],[Sales Amount]] = 0, 0,N1826 / F1826)</f>
        <v>0</v>
      </c>
      <c r="N1826" s="3">
        <v>0</v>
      </c>
      <c r="O1826" s="3" t="str" cm="1">
        <f t="array" ref="O1826" xml:space="preserve"> _xlfn.SWITCH(Sales[[#This Row],[Subscription Type]],"Basic", "10",,"Premium","10","Business","25","Enterprise","27")</f>
        <v>10</v>
      </c>
      <c r="P1826" s="3">
        <f xml:space="preserve"> IF(Sales[[#This Row],[Number of Users]]-Sales[[#This Row],[Licenses Bought]] &gt; 0,Sales[[#This Row],[Number of Users]]-Sales[[#This Row],[Licenses Bought]],0)</f>
        <v>15</v>
      </c>
      <c r="Q1826" s="3">
        <f>IF(Sales[[#This Row],[Sales Month]]=MAX(Sales[Sales Month]),Sales[[#This Row],[Upsell $ Per Non-Paying User]]*Sales[[#This Row],[Non-Paying Users]],0)</f>
        <v>0</v>
      </c>
      <c r="R1826" s="3" t="str" cm="1">
        <f t="array" ref="R1826" xml:space="preserve"> _xlfn.IFS(Sales[[#This Row],[Current Upsell $]]=0," ",Sales[[#This Row],[Current Upsell $]]&gt;=400,"high",Sales[[#This Row],[Current Upsell $]]&gt;=100,"medium",Sales[[#This Row],[Current Upsell $]]&lt;100,"low")</f>
        <v xml:space="preserve"> </v>
      </c>
      <c r="S1826" s="3" t="str">
        <f xml:space="preserve"> IF(Sales[[#This Row],[Current Upsell $]]&gt;0,_xlfn.CONCAT(Sales[[#This Row],[Subscription Type]],"  ",Sales[[#This Row],[Upsell Priority]],"  ",TEXT(Sales[[#This Row],[Current Upsell $]],"$#"))," ")</f>
        <v xml:space="preserve"> </v>
      </c>
      <c r="T1826" s="3"/>
      <c r="U1826" s="1"/>
    </row>
    <row r="1827" spans="1:21" x14ac:dyDescent="0.3">
      <c r="A1827">
        <v>100207</v>
      </c>
      <c r="B1827" t="s">
        <v>0</v>
      </c>
      <c r="D1827" s="1"/>
      <c r="E1827" s="1"/>
      <c r="F1827" s="3">
        <v>4</v>
      </c>
      <c r="G1827" s="3">
        <v>18</v>
      </c>
      <c r="H1827" s="1">
        <v>44228</v>
      </c>
      <c r="I1827" s="1">
        <v>44378</v>
      </c>
      <c r="J1827">
        <v>5</v>
      </c>
      <c r="K1827">
        <v>0</v>
      </c>
      <c r="L1827" s="1">
        <v>44256</v>
      </c>
      <c r="M1827" s="3">
        <f>IF(Sales[[#This Row],[Sales Amount]] = 0, 0,N1827 / F1827)</f>
        <v>10</v>
      </c>
      <c r="N1827" s="3">
        <v>40</v>
      </c>
      <c r="O1827" s="3" t="str" cm="1">
        <f t="array" ref="O1827" xml:space="preserve"> _xlfn.SWITCH(Sales[[#This Row],[Subscription Type]],"Basic", "10",,"Premium","10","Business","25","Enterprise","27")</f>
        <v>27</v>
      </c>
      <c r="P1827" s="3">
        <f xml:space="preserve"> IF(Sales[[#This Row],[Number of Users]]-Sales[[#This Row],[Licenses Bought]] &gt; 0,Sales[[#This Row],[Number of Users]]-Sales[[#This Row],[Licenses Bought]],0)</f>
        <v>14</v>
      </c>
      <c r="Q1827" s="3">
        <f>IF(Sales[[#This Row],[Sales Month]]=MAX(Sales[Sales Month]),Sales[[#This Row],[Upsell $ Per Non-Paying User]]*Sales[[#This Row],[Non-Paying Users]],0)</f>
        <v>0</v>
      </c>
      <c r="R1827" s="3" t="str" cm="1">
        <f t="array" ref="R1827" xml:space="preserve"> _xlfn.IFS(Sales[[#This Row],[Current Upsell $]]=0," ",Sales[[#This Row],[Current Upsell $]]&gt;=400,"high",Sales[[#This Row],[Current Upsell $]]&gt;=100,"medium",Sales[[#This Row],[Current Upsell $]]&lt;100,"low")</f>
        <v xml:space="preserve"> </v>
      </c>
      <c r="S1827" s="3" t="str">
        <f xml:space="preserve"> IF(Sales[[#This Row],[Current Upsell $]]&gt;0,_xlfn.CONCAT(Sales[[#This Row],[Subscription Type]],"  ",Sales[[#This Row],[Upsell Priority]],"  ",TEXT(Sales[[#This Row],[Current Upsell $]],"$#"))," ")</f>
        <v xml:space="preserve"> </v>
      </c>
      <c r="T1827" s="3"/>
      <c r="U1827" s="1"/>
    </row>
    <row r="1828" spans="1:21" x14ac:dyDescent="0.3">
      <c r="A1828">
        <v>100207</v>
      </c>
      <c r="B1828" t="s">
        <v>0</v>
      </c>
      <c r="D1828" s="1"/>
      <c r="E1828" s="1"/>
      <c r="F1828" s="3">
        <v>12</v>
      </c>
      <c r="G1828" s="3">
        <v>13</v>
      </c>
      <c r="H1828" s="1">
        <v>44228</v>
      </c>
      <c r="I1828" s="1">
        <v>44378</v>
      </c>
      <c r="J1828">
        <v>5</v>
      </c>
      <c r="K1828">
        <v>0</v>
      </c>
      <c r="L1828" s="1">
        <v>44287</v>
      </c>
      <c r="M1828" s="3">
        <f>IF(Sales[[#This Row],[Sales Amount]] = 0, 0,N1828 / F1828)</f>
        <v>10</v>
      </c>
      <c r="N1828" s="3">
        <v>120</v>
      </c>
      <c r="O1828" s="3" t="str" cm="1">
        <f t="array" ref="O1828" xml:space="preserve"> _xlfn.SWITCH(Sales[[#This Row],[Subscription Type]],"Basic", "10",,"Premium","10","Business","25","Enterprise","27")</f>
        <v>27</v>
      </c>
      <c r="P1828" s="3">
        <f xml:space="preserve"> IF(Sales[[#This Row],[Number of Users]]-Sales[[#This Row],[Licenses Bought]] &gt; 0,Sales[[#This Row],[Number of Users]]-Sales[[#This Row],[Licenses Bought]],0)</f>
        <v>1</v>
      </c>
      <c r="Q1828" s="3">
        <f>IF(Sales[[#This Row],[Sales Month]]=MAX(Sales[Sales Month]),Sales[[#This Row],[Upsell $ Per Non-Paying User]]*Sales[[#This Row],[Non-Paying Users]],0)</f>
        <v>0</v>
      </c>
      <c r="R1828" s="3" t="str" cm="1">
        <f t="array" ref="R1828" xml:space="preserve"> _xlfn.IFS(Sales[[#This Row],[Current Upsell $]]=0," ",Sales[[#This Row],[Current Upsell $]]&gt;=400,"high",Sales[[#This Row],[Current Upsell $]]&gt;=100,"medium",Sales[[#This Row],[Current Upsell $]]&lt;100,"low")</f>
        <v xml:space="preserve"> </v>
      </c>
      <c r="S1828" s="3" t="str">
        <f xml:space="preserve"> IF(Sales[[#This Row],[Current Upsell $]]&gt;0,_xlfn.CONCAT(Sales[[#This Row],[Subscription Type]],"  ",Sales[[#This Row],[Upsell Priority]],"  ",TEXT(Sales[[#This Row],[Current Upsell $]],"$#"))," ")</f>
        <v xml:space="preserve"> </v>
      </c>
      <c r="T1828" s="3"/>
      <c r="U1828" s="1"/>
    </row>
    <row r="1829" spans="1:21" x14ac:dyDescent="0.3">
      <c r="A1829">
        <v>100207</v>
      </c>
      <c r="B1829" t="s">
        <v>0</v>
      </c>
      <c r="D1829" s="1"/>
      <c r="E1829" s="1"/>
      <c r="F1829" s="3">
        <v>12</v>
      </c>
      <c r="G1829" s="3">
        <v>16</v>
      </c>
      <c r="H1829" s="1">
        <v>44228</v>
      </c>
      <c r="I1829" s="1">
        <v>44378</v>
      </c>
      <c r="J1829">
        <v>5</v>
      </c>
      <c r="K1829">
        <v>0</v>
      </c>
      <c r="L1829" s="1">
        <v>44317</v>
      </c>
      <c r="M1829" s="3">
        <f>IF(Sales[[#This Row],[Sales Amount]] = 0, 0,N1829 / F1829)</f>
        <v>10</v>
      </c>
      <c r="N1829" s="3">
        <v>120</v>
      </c>
      <c r="O1829" s="3" t="str" cm="1">
        <f t="array" ref="O1829" xml:space="preserve"> _xlfn.SWITCH(Sales[[#This Row],[Subscription Type]],"Basic", "10",,"Premium","10","Business","25","Enterprise","27")</f>
        <v>27</v>
      </c>
      <c r="P1829" s="3">
        <f xml:space="preserve"> IF(Sales[[#This Row],[Number of Users]]-Sales[[#This Row],[Licenses Bought]] &gt; 0,Sales[[#This Row],[Number of Users]]-Sales[[#This Row],[Licenses Bought]],0)</f>
        <v>4</v>
      </c>
      <c r="Q1829" s="3">
        <f>IF(Sales[[#This Row],[Sales Month]]=MAX(Sales[Sales Month]),Sales[[#This Row],[Upsell $ Per Non-Paying User]]*Sales[[#This Row],[Non-Paying Users]],0)</f>
        <v>0</v>
      </c>
      <c r="R1829" s="3" t="str" cm="1">
        <f t="array" ref="R1829" xml:space="preserve"> _xlfn.IFS(Sales[[#This Row],[Current Upsell $]]=0," ",Sales[[#This Row],[Current Upsell $]]&gt;=400,"high",Sales[[#This Row],[Current Upsell $]]&gt;=100,"medium",Sales[[#This Row],[Current Upsell $]]&lt;100,"low")</f>
        <v xml:space="preserve"> </v>
      </c>
      <c r="S1829" s="3" t="str">
        <f xml:space="preserve"> IF(Sales[[#This Row],[Current Upsell $]]&gt;0,_xlfn.CONCAT(Sales[[#This Row],[Subscription Type]],"  ",Sales[[#This Row],[Upsell Priority]],"  ",TEXT(Sales[[#This Row],[Current Upsell $]],"$#"))," ")</f>
        <v xml:space="preserve"> </v>
      </c>
      <c r="T1829" s="3"/>
      <c r="U1829" s="1"/>
    </row>
    <row r="1830" spans="1:21" x14ac:dyDescent="0.3">
      <c r="A1830">
        <v>100207</v>
      </c>
      <c r="B1830" t="s">
        <v>0</v>
      </c>
      <c r="D1830" s="1"/>
      <c r="E1830" s="1"/>
      <c r="F1830" s="3">
        <v>12</v>
      </c>
      <c r="G1830" s="3">
        <v>14</v>
      </c>
      <c r="H1830" s="1">
        <v>44228</v>
      </c>
      <c r="I1830" s="1">
        <v>44378</v>
      </c>
      <c r="J1830">
        <v>5</v>
      </c>
      <c r="K1830">
        <v>0</v>
      </c>
      <c r="L1830" s="1">
        <v>44348</v>
      </c>
      <c r="M1830" s="3">
        <f>IF(Sales[[#This Row],[Sales Amount]] = 0, 0,N1830 / F1830)</f>
        <v>10</v>
      </c>
      <c r="N1830" s="3">
        <v>120</v>
      </c>
      <c r="O1830" s="3" t="str" cm="1">
        <f t="array" ref="O1830" xml:space="preserve"> _xlfn.SWITCH(Sales[[#This Row],[Subscription Type]],"Basic", "10",,"Premium","10","Business","25","Enterprise","27")</f>
        <v>27</v>
      </c>
      <c r="P1830" s="3">
        <f xml:space="preserve"> IF(Sales[[#This Row],[Number of Users]]-Sales[[#This Row],[Licenses Bought]] &gt; 0,Sales[[#This Row],[Number of Users]]-Sales[[#This Row],[Licenses Bought]],0)</f>
        <v>2</v>
      </c>
      <c r="Q1830" s="3">
        <f>IF(Sales[[#This Row],[Sales Month]]=MAX(Sales[Sales Month]),Sales[[#This Row],[Upsell $ Per Non-Paying User]]*Sales[[#This Row],[Non-Paying Users]],0)</f>
        <v>54</v>
      </c>
      <c r="R1830" s="3" t="str" cm="1">
        <f t="array" ref="R1830" xml:space="preserve"> _xlfn.IFS(Sales[[#This Row],[Current Upsell $]]=0," ",Sales[[#This Row],[Current Upsell $]]&gt;=400,"high",Sales[[#This Row],[Current Upsell $]]&gt;=100,"medium",Sales[[#This Row],[Current Upsell $]]&lt;100,"low")</f>
        <v>low</v>
      </c>
      <c r="S1830" s="3" t="str">
        <f xml:space="preserve"> IF(Sales[[#This Row],[Current Upsell $]]&gt;0,_xlfn.CONCAT(Sales[[#This Row],[Subscription Type]],"  ",Sales[[#This Row],[Upsell Priority]],"  ",TEXT(Sales[[#This Row],[Current Upsell $]],"$#"))," ")</f>
        <v>Premium  low  $54</v>
      </c>
      <c r="T1830" s="3"/>
      <c r="U1830" s="1"/>
    </row>
    <row r="1831" spans="1:21" x14ac:dyDescent="0.3">
      <c r="A1831">
        <v>100208</v>
      </c>
      <c r="B1831" t="s">
        <v>3</v>
      </c>
      <c r="F1831" s="3">
        <v>0</v>
      </c>
      <c r="G1831" s="3">
        <v>12</v>
      </c>
      <c r="H1831" s="1">
        <v>44228</v>
      </c>
      <c r="I1831" s="1">
        <v>44348</v>
      </c>
      <c r="J1831">
        <v>4</v>
      </c>
      <c r="K1831">
        <v>0</v>
      </c>
      <c r="L1831" s="1">
        <v>44228</v>
      </c>
      <c r="M1831" s="3">
        <f>IF(Sales[[#This Row],[Sales Amount]] = 0, 0,N1831 / F1831)</f>
        <v>0</v>
      </c>
      <c r="N1831" s="3">
        <v>0</v>
      </c>
      <c r="O1831" s="3" t="str" cm="1">
        <f t="array" ref="O1831" xml:space="preserve"> _xlfn.SWITCH(Sales[[#This Row],[Subscription Type]],"Basic", "10",,"Premium","10","Business","25","Enterprise","27")</f>
        <v>10</v>
      </c>
      <c r="P1831" s="3">
        <f xml:space="preserve"> IF(Sales[[#This Row],[Number of Users]]-Sales[[#This Row],[Licenses Bought]] &gt; 0,Sales[[#This Row],[Number of Users]]-Sales[[#This Row],[Licenses Bought]],0)</f>
        <v>12</v>
      </c>
      <c r="Q1831" s="3">
        <f>IF(Sales[[#This Row],[Sales Month]]=MAX(Sales[Sales Month]),Sales[[#This Row],[Upsell $ Per Non-Paying User]]*Sales[[#This Row],[Non-Paying Users]],0)</f>
        <v>0</v>
      </c>
      <c r="R1831" s="3" t="str" cm="1">
        <f t="array" ref="R1831" xml:space="preserve"> _xlfn.IFS(Sales[[#This Row],[Current Upsell $]]=0," ",Sales[[#This Row],[Current Upsell $]]&gt;=400,"high",Sales[[#This Row],[Current Upsell $]]&gt;=100,"medium",Sales[[#This Row],[Current Upsell $]]&lt;100,"low")</f>
        <v xml:space="preserve"> </v>
      </c>
      <c r="S1831" s="3" t="str">
        <f xml:space="preserve"> IF(Sales[[#This Row],[Current Upsell $]]&gt;0,_xlfn.CONCAT(Sales[[#This Row],[Subscription Type]],"  ",Sales[[#This Row],[Upsell Priority]],"  ",TEXT(Sales[[#This Row],[Current Upsell $]],"$#"))," ")</f>
        <v xml:space="preserve"> </v>
      </c>
      <c r="T1831" s="3"/>
      <c r="U1831" s="1"/>
    </row>
    <row r="1832" spans="1:21" x14ac:dyDescent="0.3">
      <c r="A1832">
        <v>100208</v>
      </c>
      <c r="B1832" t="s">
        <v>1</v>
      </c>
      <c r="F1832" s="3">
        <v>3</v>
      </c>
      <c r="G1832" s="3">
        <v>14</v>
      </c>
      <c r="H1832" s="1">
        <v>44228</v>
      </c>
      <c r="I1832" s="1">
        <v>44348</v>
      </c>
      <c r="J1832">
        <v>4</v>
      </c>
      <c r="K1832">
        <v>0</v>
      </c>
      <c r="L1832" s="1">
        <v>44256</v>
      </c>
      <c r="M1832" s="3">
        <f>IF(Sales[[#This Row],[Sales Amount]] = 0, 0,N1832 / F1832)</f>
        <v>25</v>
      </c>
      <c r="N1832" s="3">
        <v>75</v>
      </c>
      <c r="O1832" s="3" t="str" cm="1">
        <f t="array" ref="O1832" xml:space="preserve"> _xlfn.SWITCH(Sales[[#This Row],[Subscription Type]],"Basic", "10",,"Premium","10","Business","25","Enterprise","27")</f>
        <v>27</v>
      </c>
      <c r="P1832" s="3">
        <f xml:space="preserve"> IF(Sales[[#This Row],[Number of Users]]-Sales[[#This Row],[Licenses Bought]] &gt; 0,Sales[[#This Row],[Number of Users]]-Sales[[#This Row],[Licenses Bought]],0)</f>
        <v>11</v>
      </c>
      <c r="Q1832" s="3">
        <f>IF(Sales[[#This Row],[Sales Month]]=MAX(Sales[Sales Month]),Sales[[#This Row],[Upsell $ Per Non-Paying User]]*Sales[[#This Row],[Non-Paying Users]],0)</f>
        <v>0</v>
      </c>
      <c r="R1832" s="3" t="str" cm="1">
        <f t="array" ref="R1832" xml:space="preserve"> _xlfn.IFS(Sales[[#This Row],[Current Upsell $]]=0," ",Sales[[#This Row],[Current Upsell $]]&gt;=400,"high",Sales[[#This Row],[Current Upsell $]]&gt;=100,"medium",Sales[[#This Row],[Current Upsell $]]&lt;100,"low")</f>
        <v xml:space="preserve"> </v>
      </c>
      <c r="S1832" s="3" t="str">
        <f xml:space="preserve"> IF(Sales[[#This Row],[Current Upsell $]]&gt;0,_xlfn.CONCAT(Sales[[#This Row],[Subscription Type]],"  ",Sales[[#This Row],[Upsell Priority]],"  ",TEXT(Sales[[#This Row],[Current Upsell $]],"$#"))," ")</f>
        <v xml:space="preserve"> </v>
      </c>
      <c r="T1832" s="3"/>
      <c r="U1832" s="1"/>
    </row>
    <row r="1833" spans="1:21" x14ac:dyDescent="0.3">
      <c r="A1833">
        <v>100208</v>
      </c>
      <c r="B1833" t="s">
        <v>1</v>
      </c>
      <c r="F1833" s="3">
        <v>6</v>
      </c>
      <c r="G1833" s="3">
        <v>14</v>
      </c>
      <c r="H1833" s="1">
        <v>44228</v>
      </c>
      <c r="I1833" s="1">
        <v>44348</v>
      </c>
      <c r="J1833">
        <v>4</v>
      </c>
      <c r="K1833">
        <v>0</v>
      </c>
      <c r="L1833" s="1">
        <v>44287</v>
      </c>
      <c r="M1833" s="3">
        <f>IF(Sales[[#This Row],[Sales Amount]] = 0, 0,N1833 / F1833)</f>
        <v>25</v>
      </c>
      <c r="N1833" s="3">
        <v>150</v>
      </c>
      <c r="O1833" s="3" t="str" cm="1">
        <f t="array" ref="O1833" xml:space="preserve"> _xlfn.SWITCH(Sales[[#This Row],[Subscription Type]],"Basic", "10",,"Premium","10","Business","25","Enterprise","27")</f>
        <v>27</v>
      </c>
      <c r="P1833" s="3">
        <f xml:space="preserve"> IF(Sales[[#This Row],[Number of Users]]-Sales[[#This Row],[Licenses Bought]] &gt; 0,Sales[[#This Row],[Number of Users]]-Sales[[#This Row],[Licenses Bought]],0)</f>
        <v>8</v>
      </c>
      <c r="Q1833" s="3">
        <f>IF(Sales[[#This Row],[Sales Month]]=MAX(Sales[Sales Month]),Sales[[#This Row],[Upsell $ Per Non-Paying User]]*Sales[[#This Row],[Non-Paying Users]],0)</f>
        <v>0</v>
      </c>
      <c r="R1833" s="3" t="str" cm="1">
        <f t="array" ref="R1833" xml:space="preserve"> _xlfn.IFS(Sales[[#This Row],[Current Upsell $]]=0," ",Sales[[#This Row],[Current Upsell $]]&gt;=400,"high",Sales[[#This Row],[Current Upsell $]]&gt;=100,"medium",Sales[[#This Row],[Current Upsell $]]&lt;100,"low")</f>
        <v xml:space="preserve"> </v>
      </c>
      <c r="S1833" s="3" t="str">
        <f xml:space="preserve"> IF(Sales[[#This Row],[Current Upsell $]]&gt;0,_xlfn.CONCAT(Sales[[#This Row],[Subscription Type]],"  ",Sales[[#This Row],[Upsell Priority]],"  ",TEXT(Sales[[#This Row],[Current Upsell $]],"$#"))," ")</f>
        <v xml:space="preserve"> </v>
      </c>
      <c r="T1833" s="3"/>
      <c r="U1833" s="1"/>
    </row>
    <row r="1834" spans="1:21" x14ac:dyDescent="0.3">
      <c r="A1834">
        <v>100208</v>
      </c>
      <c r="B1834" t="s">
        <v>1</v>
      </c>
      <c r="F1834" s="3">
        <v>10</v>
      </c>
      <c r="G1834" s="3">
        <v>10</v>
      </c>
      <c r="H1834" s="1">
        <v>44228</v>
      </c>
      <c r="I1834" s="1">
        <v>44348</v>
      </c>
      <c r="J1834">
        <v>4</v>
      </c>
      <c r="K1834">
        <v>0</v>
      </c>
      <c r="L1834" s="1">
        <v>44317</v>
      </c>
      <c r="M1834" s="3">
        <f>IF(Sales[[#This Row],[Sales Amount]] = 0, 0,N1834 / F1834)</f>
        <v>25</v>
      </c>
      <c r="N1834" s="3">
        <v>250</v>
      </c>
      <c r="O1834" s="3" t="str" cm="1">
        <f t="array" ref="O1834" xml:space="preserve"> _xlfn.SWITCH(Sales[[#This Row],[Subscription Type]],"Basic", "10",,"Premium","10","Business","25","Enterprise","27")</f>
        <v>27</v>
      </c>
      <c r="P1834" s="3">
        <f xml:space="preserve"> IF(Sales[[#This Row],[Number of Users]]-Sales[[#This Row],[Licenses Bought]] &gt; 0,Sales[[#This Row],[Number of Users]]-Sales[[#This Row],[Licenses Bought]],0)</f>
        <v>0</v>
      </c>
      <c r="Q1834" s="3">
        <f>IF(Sales[[#This Row],[Sales Month]]=MAX(Sales[Sales Month]),Sales[[#This Row],[Upsell $ Per Non-Paying User]]*Sales[[#This Row],[Non-Paying Users]],0)</f>
        <v>0</v>
      </c>
      <c r="R1834" s="3" t="str" cm="1">
        <f t="array" ref="R1834" xml:space="preserve"> _xlfn.IFS(Sales[[#This Row],[Current Upsell $]]=0," ",Sales[[#This Row],[Current Upsell $]]&gt;=400,"high",Sales[[#This Row],[Current Upsell $]]&gt;=100,"medium",Sales[[#This Row],[Current Upsell $]]&lt;100,"low")</f>
        <v xml:space="preserve"> </v>
      </c>
      <c r="S1834" s="3" t="str">
        <f xml:space="preserve"> IF(Sales[[#This Row],[Current Upsell $]]&gt;0,_xlfn.CONCAT(Sales[[#This Row],[Subscription Type]],"  ",Sales[[#This Row],[Upsell Priority]],"  ",TEXT(Sales[[#This Row],[Current Upsell $]],"$#"))," ")</f>
        <v xml:space="preserve"> </v>
      </c>
      <c r="T1834" s="3"/>
      <c r="U1834" s="1"/>
    </row>
    <row r="1835" spans="1:21" x14ac:dyDescent="0.3">
      <c r="A1835">
        <v>100208</v>
      </c>
      <c r="B1835" t="s">
        <v>1</v>
      </c>
      <c r="F1835" s="3">
        <v>10</v>
      </c>
      <c r="G1835" s="3">
        <v>12</v>
      </c>
      <c r="H1835" s="1">
        <v>44228</v>
      </c>
      <c r="I1835" s="1">
        <v>44348</v>
      </c>
      <c r="J1835">
        <v>4</v>
      </c>
      <c r="K1835">
        <v>0</v>
      </c>
      <c r="L1835" s="1">
        <v>44348</v>
      </c>
      <c r="M1835" s="3">
        <f>IF(Sales[[#This Row],[Sales Amount]] = 0, 0,N1835 / F1835)</f>
        <v>25</v>
      </c>
      <c r="N1835" s="3">
        <v>250</v>
      </c>
      <c r="O1835" s="3" t="str" cm="1">
        <f t="array" ref="O1835" xml:space="preserve"> _xlfn.SWITCH(Sales[[#This Row],[Subscription Type]],"Basic", "10",,"Premium","10","Business","25","Enterprise","27")</f>
        <v>27</v>
      </c>
      <c r="P1835" s="3">
        <f xml:space="preserve"> IF(Sales[[#This Row],[Number of Users]]-Sales[[#This Row],[Licenses Bought]] &gt; 0,Sales[[#This Row],[Number of Users]]-Sales[[#This Row],[Licenses Bought]],0)</f>
        <v>2</v>
      </c>
      <c r="Q1835" s="3">
        <f>IF(Sales[[#This Row],[Sales Month]]=MAX(Sales[Sales Month]),Sales[[#This Row],[Upsell $ Per Non-Paying User]]*Sales[[#This Row],[Non-Paying Users]],0)</f>
        <v>54</v>
      </c>
      <c r="R1835" s="3" t="str" cm="1">
        <f t="array" ref="R1835" xml:space="preserve"> _xlfn.IFS(Sales[[#This Row],[Current Upsell $]]=0," ",Sales[[#This Row],[Current Upsell $]]&gt;=400,"high",Sales[[#This Row],[Current Upsell $]]&gt;=100,"medium",Sales[[#This Row],[Current Upsell $]]&lt;100,"low")</f>
        <v>low</v>
      </c>
      <c r="S1835" s="3" t="str">
        <f xml:space="preserve"> IF(Sales[[#This Row],[Current Upsell $]]&gt;0,_xlfn.CONCAT(Sales[[#This Row],[Subscription Type]],"  ",Sales[[#This Row],[Upsell Priority]],"  ",TEXT(Sales[[#This Row],[Current Upsell $]],"$#"))," ")</f>
        <v>Business  low  $54</v>
      </c>
      <c r="T1835" s="3"/>
      <c r="U1835" s="1"/>
    </row>
    <row r="1836" spans="1:21" x14ac:dyDescent="0.3">
      <c r="A1836">
        <v>100209</v>
      </c>
      <c r="B1836" t="s">
        <v>3</v>
      </c>
      <c r="F1836" s="3">
        <v>0</v>
      </c>
      <c r="G1836" s="3">
        <v>13</v>
      </c>
      <c r="H1836" s="1">
        <v>44228</v>
      </c>
      <c r="I1836" s="1">
        <v>44378</v>
      </c>
      <c r="J1836">
        <v>5</v>
      </c>
      <c r="K1836">
        <v>0</v>
      </c>
      <c r="L1836" s="1">
        <v>44228</v>
      </c>
      <c r="M1836" s="3">
        <f>IF(Sales[[#This Row],[Sales Amount]] = 0, 0,N1836 / F1836)</f>
        <v>0</v>
      </c>
      <c r="N1836" s="3">
        <v>0</v>
      </c>
      <c r="O1836" s="3" t="str" cm="1">
        <f t="array" ref="O1836" xml:space="preserve"> _xlfn.SWITCH(Sales[[#This Row],[Subscription Type]],"Basic", "10",,"Premium","10","Business","25","Enterprise","27")</f>
        <v>10</v>
      </c>
      <c r="P1836" s="3">
        <f xml:space="preserve"> IF(Sales[[#This Row],[Number of Users]]-Sales[[#This Row],[Licenses Bought]] &gt; 0,Sales[[#This Row],[Number of Users]]-Sales[[#This Row],[Licenses Bought]],0)</f>
        <v>13</v>
      </c>
      <c r="Q1836" s="3">
        <f>IF(Sales[[#This Row],[Sales Month]]=MAX(Sales[Sales Month]),Sales[[#This Row],[Upsell $ Per Non-Paying User]]*Sales[[#This Row],[Non-Paying Users]],0)</f>
        <v>0</v>
      </c>
      <c r="R1836" s="3" t="str" cm="1">
        <f t="array" ref="R1836" xml:space="preserve"> _xlfn.IFS(Sales[[#This Row],[Current Upsell $]]=0," ",Sales[[#This Row],[Current Upsell $]]&gt;=400,"high",Sales[[#This Row],[Current Upsell $]]&gt;=100,"medium",Sales[[#This Row],[Current Upsell $]]&lt;100,"low")</f>
        <v xml:space="preserve"> </v>
      </c>
      <c r="S1836" s="3" t="str">
        <f xml:space="preserve"> IF(Sales[[#This Row],[Current Upsell $]]&gt;0,_xlfn.CONCAT(Sales[[#This Row],[Subscription Type]],"  ",Sales[[#This Row],[Upsell Priority]],"  ",TEXT(Sales[[#This Row],[Current Upsell $]],"$#"))," ")</f>
        <v xml:space="preserve"> </v>
      </c>
      <c r="T1836" s="3"/>
      <c r="U1836" s="1"/>
    </row>
    <row r="1837" spans="1:21" x14ac:dyDescent="0.3">
      <c r="A1837">
        <v>100209</v>
      </c>
      <c r="B1837" t="s">
        <v>3</v>
      </c>
      <c r="F1837" s="3">
        <v>0</v>
      </c>
      <c r="G1837" s="3">
        <v>13</v>
      </c>
      <c r="H1837" s="1">
        <v>44228</v>
      </c>
      <c r="I1837" s="1">
        <v>44378</v>
      </c>
      <c r="J1837">
        <v>5</v>
      </c>
      <c r="K1837">
        <v>0</v>
      </c>
      <c r="L1837" s="1">
        <v>44256</v>
      </c>
      <c r="M1837" s="3">
        <f>IF(Sales[[#This Row],[Sales Amount]] = 0, 0,N1837 / F1837)</f>
        <v>0</v>
      </c>
      <c r="N1837" s="3">
        <v>0</v>
      </c>
      <c r="O1837" s="3" t="str" cm="1">
        <f t="array" ref="O1837" xml:space="preserve"> _xlfn.SWITCH(Sales[[#This Row],[Subscription Type]],"Basic", "10",,"Premium","10","Business","25","Enterprise","27")</f>
        <v>10</v>
      </c>
      <c r="P1837" s="3">
        <f xml:space="preserve"> IF(Sales[[#This Row],[Number of Users]]-Sales[[#This Row],[Licenses Bought]] &gt; 0,Sales[[#This Row],[Number of Users]]-Sales[[#This Row],[Licenses Bought]],0)</f>
        <v>13</v>
      </c>
      <c r="Q1837" s="3">
        <f>IF(Sales[[#This Row],[Sales Month]]=MAX(Sales[Sales Month]),Sales[[#This Row],[Upsell $ Per Non-Paying User]]*Sales[[#This Row],[Non-Paying Users]],0)</f>
        <v>0</v>
      </c>
      <c r="R1837" s="3" t="str" cm="1">
        <f t="array" ref="R1837" xml:space="preserve"> _xlfn.IFS(Sales[[#This Row],[Current Upsell $]]=0," ",Sales[[#This Row],[Current Upsell $]]&gt;=400,"high",Sales[[#This Row],[Current Upsell $]]&gt;=100,"medium",Sales[[#This Row],[Current Upsell $]]&lt;100,"low")</f>
        <v xml:space="preserve"> </v>
      </c>
      <c r="S1837" s="3" t="str">
        <f xml:space="preserve"> IF(Sales[[#This Row],[Current Upsell $]]&gt;0,_xlfn.CONCAT(Sales[[#This Row],[Subscription Type]],"  ",Sales[[#This Row],[Upsell Priority]],"  ",TEXT(Sales[[#This Row],[Current Upsell $]],"$#"))," ")</f>
        <v xml:space="preserve"> </v>
      </c>
      <c r="T1837" s="3"/>
      <c r="U1837" s="1"/>
    </row>
    <row r="1838" spans="1:21" x14ac:dyDescent="0.3">
      <c r="A1838">
        <v>100209</v>
      </c>
      <c r="B1838" t="s">
        <v>3</v>
      </c>
      <c r="F1838" s="3">
        <v>0</v>
      </c>
      <c r="G1838" s="3">
        <v>12</v>
      </c>
      <c r="H1838" s="1">
        <v>44228</v>
      </c>
      <c r="I1838" s="1">
        <v>44378</v>
      </c>
      <c r="J1838">
        <v>5</v>
      </c>
      <c r="K1838">
        <v>0</v>
      </c>
      <c r="L1838" s="1">
        <v>44287</v>
      </c>
      <c r="M1838" s="3">
        <f>IF(Sales[[#This Row],[Sales Amount]] = 0, 0,N1838 / F1838)</f>
        <v>0</v>
      </c>
      <c r="N1838" s="3">
        <v>0</v>
      </c>
      <c r="O1838" s="3" t="str" cm="1">
        <f t="array" ref="O1838" xml:space="preserve"> _xlfn.SWITCH(Sales[[#This Row],[Subscription Type]],"Basic", "10",,"Premium","10","Business","25","Enterprise","27")</f>
        <v>10</v>
      </c>
      <c r="P1838" s="3">
        <f xml:space="preserve"> IF(Sales[[#This Row],[Number of Users]]-Sales[[#This Row],[Licenses Bought]] &gt; 0,Sales[[#This Row],[Number of Users]]-Sales[[#This Row],[Licenses Bought]],0)</f>
        <v>12</v>
      </c>
      <c r="Q1838" s="3">
        <f>IF(Sales[[#This Row],[Sales Month]]=MAX(Sales[Sales Month]),Sales[[#This Row],[Upsell $ Per Non-Paying User]]*Sales[[#This Row],[Non-Paying Users]],0)</f>
        <v>0</v>
      </c>
      <c r="R1838" s="3" t="str" cm="1">
        <f t="array" ref="R1838" xml:space="preserve"> _xlfn.IFS(Sales[[#This Row],[Current Upsell $]]=0," ",Sales[[#This Row],[Current Upsell $]]&gt;=400,"high",Sales[[#This Row],[Current Upsell $]]&gt;=100,"medium",Sales[[#This Row],[Current Upsell $]]&lt;100,"low")</f>
        <v xml:space="preserve"> </v>
      </c>
      <c r="S1838" s="3" t="str">
        <f xml:space="preserve"> IF(Sales[[#This Row],[Current Upsell $]]&gt;0,_xlfn.CONCAT(Sales[[#This Row],[Subscription Type]],"  ",Sales[[#This Row],[Upsell Priority]],"  ",TEXT(Sales[[#This Row],[Current Upsell $]],"$#"))," ")</f>
        <v xml:space="preserve"> </v>
      </c>
      <c r="T1838" s="3"/>
      <c r="U1838" s="1"/>
    </row>
    <row r="1839" spans="1:21" x14ac:dyDescent="0.3">
      <c r="A1839">
        <v>100209</v>
      </c>
      <c r="B1839" t="s">
        <v>3</v>
      </c>
      <c r="F1839" s="3">
        <v>0</v>
      </c>
      <c r="G1839" s="3">
        <v>12</v>
      </c>
      <c r="H1839" s="1">
        <v>44228</v>
      </c>
      <c r="I1839" s="1">
        <v>44378</v>
      </c>
      <c r="J1839">
        <v>5</v>
      </c>
      <c r="K1839">
        <v>0</v>
      </c>
      <c r="L1839" s="1">
        <v>44317</v>
      </c>
      <c r="M1839" s="3">
        <f>IF(Sales[[#This Row],[Sales Amount]] = 0, 0,N1839 / F1839)</f>
        <v>0</v>
      </c>
      <c r="N1839" s="3">
        <v>0</v>
      </c>
      <c r="O1839" s="3" t="str" cm="1">
        <f t="array" ref="O1839" xml:space="preserve"> _xlfn.SWITCH(Sales[[#This Row],[Subscription Type]],"Basic", "10",,"Premium","10","Business","25","Enterprise","27")</f>
        <v>10</v>
      </c>
      <c r="P1839" s="3">
        <f xml:space="preserve"> IF(Sales[[#This Row],[Number of Users]]-Sales[[#This Row],[Licenses Bought]] &gt; 0,Sales[[#This Row],[Number of Users]]-Sales[[#This Row],[Licenses Bought]],0)</f>
        <v>12</v>
      </c>
      <c r="Q1839" s="3">
        <f>IF(Sales[[#This Row],[Sales Month]]=MAX(Sales[Sales Month]),Sales[[#This Row],[Upsell $ Per Non-Paying User]]*Sales[[#This Row],[Non-Paying Users]],0)</f>
        <v>0</v>
      </c>
      <c r="R1839" s="3" t="str" cm="1">
        <f t="array" ref="R1839" xml:space="preserve"> _xlfn.IFS(Sales[[#This Row],[Current Upsell $]]=0," ",Sales[[#This Row],[Current Upsell $]]&gt;=400,"high",Sales[[#This Row],[Current Upsell $]]&gt;=100,"medium",Sales[[#This Row],[Current Upsell $]]&lt;100,"low")</f>
        <v xml:space="preserve"> </v>
      </c>
      <c r="S1839" s="3" t="str">
        <f xml:space="preserve"> IF(Sales[[#This Row],[Current Upsell $]]&gt;0,_xlfn.CONCAT(Sales[[#This Row],[Subscription Type]],"  ",Sales[[#This Row],[Upsell Priority]],"  ",TEXT(Sales[[#This Row],[Current Upsell $]],"$#"))," ")</f>
        <v xml:space="preserve"> </v>
      </c>
      <c r="T1839" s="3"/>
      <c r="U1839" s="1"/>
    </row>
    <row r="1840" spans="1:21" x14ac:dyDescent="0.3">
      <c r="A1840">
        <v>100209</v>
      </c>
      <c r="B1840" t="s">
        <v>3</v>
      </c>
      <c r="F1840" s="3">
        <v>0</v>
      </c>
      <c r="G1840" s="3">
        <v>11</v>
      </c>
      <c r="H1840" s="1">
        <v>44228</v>
      </c>
      <c r="I1840" s="1">
        <v>44378</v>
      </c>
      <c r="J1840">
        <v>5</v>
      </c>
      <c r="K1840">
        <v>0</v>
      </c>
      <c r="L1840" s="1">
        <v>44348</v>
      </c>
      <c r="M1840" s="3">
        <f>IF(Sales[[#This Row],[Sales Amount]] = 0, 0,N1840 / F1840)</f>
        <v>0</v>
      </c>
      <c r="N1840" s="3">
        <v>0</v>
      </c>
      <c r="O1840" s="3" t="str" cm="1">
        <f t="array" ref="O1840" xml:space="preserve"> _xlfn.SWITCH(Sales[[#This Row],[Subscription Type]],"Basic", "10",,"Premium","10","Business","25","Enterprise","27")</f>
        <v>10</v>
      </c>
      <c r="P1840" s="3">
        <f xml:space="preserve"> IF(Sales[[#This Row],[Number of Users]]-Sales[[#This Row],[Licenses Bought]] &gt; 0,Sales[[#This Row],[Number of Users]]-Sales[[#This Row],[Licenses Bought]],0)</f>
        <v>11</v>
      </c>
      <c r="Q1840" s="3">
        <f>IF(Sales[[#This Row],[Sales Month]]=MAX(Sales[Sales Month]),Sales[[#This Row],[Upsell $ Per Non-Paying User]]*Sales[[#This Row],[Non-Paying Users]],0)</f>
        <v>110</v>
      </c>
      <c r="R1840" s="3" t="str" cm="1">
        <f t="array" ref="R1840" xml:space="preserve"> _xlfn.IFS(Sales[[#This Row],[Current Upsell $]]=0," ",Sales[[#This Row],[Current Upsell $]]&gt;=400,"high",Sales[[#This Row],[Current Upsell $]]&gt;=100,"medium",Sales[[#This Row],[Current Upsell $]]&lt;100,"low")</f>
        <v>medium</v>
      </c>
      <c r="S1840" s="3" t="str">
        <f xml:space="preserve"> IF(Sales[[#This Row],[Current Upsell $]]&gt;0,_xlfn.CONCAT(Sales[[#This Row],[Subscription Type]],"  ",Sales[[#This Row],[Upsell Priority]],"  ",TEXT(Sales[[#This Row],[Current Upsell $]],"$#"))," ")</f>
        <v>Basic  medium  $110</v>
      </c>
      <c r="T1840" s="3"/>
      <c r="U1840" s="1"/>
    </row>
    <row r="1841" spans="1:21" x14ac:dyDescent="0.3">
      <c r="A1841">
        <v>100210</v>
      </c>
      <c r="B1841" t="s">
        <v>3</v>
      </c>
      <c r="F1841" s="3">
        <v>0</v>
      </c>
      <c r="G1841" s="3">
        <v>6</v>
      </c>
      <c r="H1841" s="1">
        <v>44228</v>
      </c>
      <c r="I1841" s="1">
        <v>44348</v>
      </c>
      <c r="J1841">
        <v>4</v>
      </c>
      <c r="K1841">
        <v>0</v>
      </c>
      <c r="L1841" s="1">
        <v>44228</v>
      </c>
      <c r="M1841" s="3">
        <f>IF(Sales[[#This Row],[Sales Amount]] = 0, 0,N1841 / F1841)</f>
        <v>0</v>
      </c>
      <c r="N1841" s="3">
        <v>0</v>
      </c>
      <c r="O1841" s="3" t="str" cm="1">
        <f t="array" ref="O1841" xml:space="preserve"> _xlfn.SWITCH(Sales[[#This Row],[Subscription Type]],"Basic", "10",,"Premium","10","Business","25","Enterprise","27")</f>
        <v>10</v>
      </c>
      <c r="P1841" s="3">
        <f xml:space="preserve"> IF(Sales[[#This Row],[Number of Users]]-Sales[[#This Row],[Licenses Bought]] &gt; 0,Sales[[#This Row],[Number of Users]]-Sales[[#This Row],[Licenses Bought]],0)</f>
        <v>6</v>
      </c>
      <c r="Q1841" s="3">
        <f>IF(Sales[[#This Row],[Sales Month]]=MAX(Sales[Sales Month]),Sales[[#This Row],[Upsell $ Per Non-Paying User]]*Sales[[#This Row],[Non-Paying Users]],0)</f>
        <v>0</v>
      </c>
      <c r="R1841" s="3" t="str" cm="1">
        <f t="array" ref="R1841" xml:space="preserve"> _xlfn.IFS(Sales[[#This Row],[Current Upsell $]]=0," ",Sales[[#This Row],[Current Upsell $]]&gt;=400,"high",Sales[[#This Row],[Current Upsell $]]&gt;=100,"medium",Sales[[#This Row],[Current Upsell $]]&lt;100,"low")</f>
        <v xml:space="preserve"> </v>
      </c>
      <c r="S1841" s="3" t="str">
        <f xml:space="preserve"> IF(Sales[[#This Row],[Current Upsell $]]&gt;0,_xlfn.CONCAT(Sales[[#This Row],[Subscription Type]],"  ",Sales[[#This Row],[Upsell Priority]],"  ",TEXT(Sales[[#This Row],[Current Upsell $]],"$#"))," ")</f>
        <v xml:space="preserve"> </v>
      </c>
      <c r="T1841" s="3"/>
      <c r="U1841" s="1"/>
    </row>
    <row r="1842" spans="1:21" x14ac:dyDescent="0.3">
      <c r="A1842">
        <v>100210</v>
      </c>
      <c r="B1842" t="s">
        <v>0</v>
      </c>
      <c r="F1842" s="3">
        <v>2</v>
      </c>
      <c r="G1842" s="3">
        <v>6</v>
      </c>
      <c r="H1842" s="1">
        <v>44228</v>
      </c>
      <c r="I1842" s="1">
        <v>44348</v>
      </c>
      <c r="J1842">
        <v>4</v>
      </c>
      <c r="K1842">
        <v>0</v>
      </c>
      <c r="L1842" s="1">
        <v>44256</v>
      </c>
      <c r="M1842" s="3">
        <f>IF(Sales[[#This Row],[Sales Amount]] = 0, 0,N1842 / F1842)</f>
        <v>10</v>
      </c>
      <c r="N1842" s="3">
        <v>20</v>
      </c>
      <c r="O1842" s="3" t="str" cm="1">
        <f t="array" ref="O1842" xml:space="preserve"> _xlfn.SWITCH(Sales[[#This Row],[Subscription Type]],"Basic", "10",,"Premium","10","Business","25","Enterprise","27")</f>
        <v>27</v>
      </c>
      <c r="P1842" s="3">
        <f xml:space="preserve"> IF(Sales[[#This Row],[Number of Users]]-Sales[[#This Row],[Licenses Bought]] &gt; 0,Sales[[#This Row],[Number of Users]]-Sales[[#This Row],[Licenses Bought]],0)</f>
        <v>4</v>
      </c>
      <c r="Q1842" s="3">
        <f>IF(Sales[[#This Row],[Sales Month]]=MAX(Sales[Sales Month]),Sales[[#This Row],[Upsell $ Per Non-Paying User]]*Sales[[#This Row],[Non-Paying Users]],0)</f>
        <v>0</v>
      </c>
      <c r="R1842" s="3" t="str" cm="1">
        <f t="array" ref="R1842" xml:space="preserve"> _xlfn.IFS(Sales[[#This Row],[Current Upsell $]]=0," ",Sales[[#This Row],[Current Upsell $]]&gt;=400,"high",Sales[[#This Row],[Current Upsell $]]&gt;=100,"medium",Sales[[#This Row],[Current Upsell $]]&lt;100,"low")</f>
        <v xml:space="preserve"> </v>
      </c>
      <c r="S1842" s="3" t="str">
        <f xml:space="preserve"> IF(Sales[[#This Row],[Current Upsell $]]&gt;0,_xlfn.CONCAT(Sales[[#This Row],[Subscription Type]],"  ",Sales[[#This Row],[Upsell Priority]],"  ",TEXT(Sales[[#This Row],[Current Upsell $]],"$#"))," ")</f>
        <v xml:space="preserve"> </v>
      </c>
      <c r="T1842" s="3"/>
      <c r="U1842" s="1"/>
    </row>
    <row r="1843" spans="1:21" x14ac:dyDescent="0.3">
      <c r="A1843">
        <v>100210</v>
      </c>
      <c r="B1843" t="s">
        <v>0</v>
      </c>
      <c r="F1843" s="3">
        <v>3</v>
      </c>
      <c r="G1843" s="3">
        <v>6</v>
      </c>
      <c r="H1843" s="1">
        <v>44228</v>
      </c>
      <c r="I1843" s="1">
        <v>44348</v>
      </c>
      <c r="J1843">
        <v>4</v>
      </c>
      <c r="K1843">
        <v>0</v>
      </c>
      <c r="L1843" s="1">
        <v>44287</v>
      </c>
      <c r="M1843" s="3">
        <f>IF(Sales[[#This Row],[Sales Amount]] = 0, 0,N1843 / F1843)</f>
        <v>10</v>
      </c>
      <c r="N1843" s="3">
        <v>30</v>
      </c>
      <c r="O1843" s="3" t="str" cm="1">
        <f t="array" ref="O1843" xml:space="preserve"> _xlfn.SWITCH(Sales[[#This Row],[Subscription Type]],"Basic", "10",,"Premium","10","Business","25","Enterprise","27")</f>
        <v>27</v>
      </c>
      <c r="P1843" s="3">
        <f xml:space="preserve"> IF(Sales[[#This Row],[Number of Users]]-Sales[[#This Row],[Licenses Bought]] &gt; 0,Sales[[#This Row],[Number of Users]]-Sales[[#This Row],[Licenses Bought]],0)</f>
        <v>3</v>
      </c>
      <c r="Q1843" s="3">
        <f>IF(Sales[[#This Row],[Sales Month]]=MAX(Sales[Sales Month]),Sales[[#This Row],[Upsell $ Per Non-Paying User]]*Sales[[#This Row],[Non-Paying Users]],0)</f>
        <v>0</v>
      </c>
      <c r="R1843" s="3" t="str" cm="1">
        <f t="array" ref="R1843" xml:space="preserve"> _xlfn.IFS(Sales[[#This Row],[Current Upsell $]]=0," ",Sales[[#This Row],[Current Upsell $]]&gt;=400,"high",Sales[[#This Row],[Current Upsell $]]&gt;=100,"medium",Sales[[#This Row],[Current Upsell $]]&lt;100,"low")</f>
        <v xml:space="preserve"> </v>
      </c>
      <c r="S1843" s="3" t="str">
        <f xml:space="preserve"> IF(Sales[[#This Row],[Current Upsell $]]&gt;0,_xlfn.CONCAT(Sales[[#This Row],[Subscription Type]],"  ",Sales[[#This Row],[Upsell Priority]],"  ",TEXT(Sales[[#This Row],[Current Upsell $]],"$#"))," ")</f>
        <v xml:space="preserve"> </v>
      </c>
      <c r="T1843" s="3"/>
      <c r="U1843" s="1"/>
    </row>
    <row r="1844" spans="1:21" x14ac:dyDescent="0.3">
      <c r="A1844">
        <v>100210</v>
      </c>
      <c r="B1844" t="s">
        <v>0</v>
      </c>
      <c r="F1844" s="3">
        <v>5</v>
      </c>
      <c r="G1844" s="3">
        <v>6</v>
      </c>
      <c r="H1844" s="1">
        <v>44228</v>
      </c>
      <c r="I1844" s="1">
        <v>44348</v>
      </c>
      <c r="J1844">
        <v>4</v>
      </c>
      <c r="K1844">
        <v>0</v>
      </c>
      <c r="L1844" s="1">
        <v>44317</v>
      </c>
      <c r="M1844" s="3">
        <f>IF(Sales[[#This Row],[Sales Amount]] = 0, 0,N1844 / F1844)</f>
        <v>10</v>
      </c>
      <c r="N1844" s="3">
        <v>50</v>
      </c>
      <c r="O1844" s="3" t="str" cm="1">
        <f t="array" ref="O1844" xml:space="preserve"> _xlfn.SWITCH(Sales[[#This Row],[Subscription Type]],"Basic", "10",,"Premium","10","Business","25","Enterprise","27")</f>
        <v>27</v>
      </c>
      <c r="P1844" s="3">
        <f xml:space="preserve"> IF(Sales[[#This Row],[Number of Users]]-Sales[[#This Row],[Licenses Bought]] &gt; 0,Sales[[#This Row],[Number of Users]]-Sales[[#This Row],[Licenses Bought]],0)</f>
        <v>1</v>
      </c>
      <c r="Q1844" s="3">
        <f>IF(Sales[[#This Row],[Sales Month]]=MAX(Sales[Sales Month]),Sales[[#This Row],[Upsell $ Per Non-Paying User]]*Sales[[#This Row],[Non-Paying Users]],0)</f>
        <v>0</v>
      </c>
      <c r="R1844" s="3" t="str" cm="1">
        <f t="array" ref="R1844" xml:space="preserve"> _xlfn.IFS(Sales[[#This Row],[Current Upsell $]]=0," ",Sales[[#This Row],[Current Upsell $]]&gt;=400,"high",Sales[[#This Row],[Current Upsell $]]&gt;=100,"medium",Sales[[#This Row],[Current Upsell $]]&lt;100,"low")</f>
        <v xml:space="preserve"> </v>
      </c>
      <c r="S1844" s="3" t="str">
        <f xml:space="preserve"> IF(Sales[[#This Row],[Current Upsell $]]&gt;0,_xlfn.CONCAT(Sales[[#This Row],[Subscription Type]],"  ",Sales[[#This Row],[Upsell Priority]],"  ",TEXT(Sales[[#This Row],[Current Upsell $]],"$#"))," ")</f>
        <v xml:space="preserve"> </v>
      </c>
      <c r="T1844" s="3"/>
      <c r="U1844" s="1"/>
    </row>
    <row r="1845" spans="1:21" x14ac:dyDescent="0.3">
      <c r="A1845">
        <v>100210</v>
      </c>
      <c r="B1845" t="s">
        <v>0</v>
      </c>
      <c r="F1845" s="3">
        <v>5</v>
      </c>
      <c r="G1845" s="3">
        <v>6</v>
      </c>
      <c r="H1845" s="1">
        <v>44228</v>
      </c>
      <c r="I1845" s="1">
        <v>44348</v>
      </c>
      <c r="J1845">
        <v>4</v>
      </c>
      <c r="K1845">
        <v>0</v>
      </c>
      <c r="L1845" s="1">
        <v>44348</v>
      </c>
      <c r="M1845" s="3">
        <f>IF(Sales[[#This Row],[Sales Amount]] = 0, 0,N1845 / F1845)</f>
        <v>10</v>
      </c>
      <c r="N1845" s="3">
        <v>50</v>
      </c>
      <c r="O1845" s="3" t="str" cm="1">
        <f t="array" ref="O1845" xml:space="preserve"> _xlfn.SWITCH(Sales[[#This Row],[Subscription Type]],"Basic", "10",,"Premium","10","Business","25","Enterprise","27")</f>
        <v>27</v>
      </c>
      <c r="P1845" s="3">
        <f xml:space="preserve"> IF(Sales[[#This Row],[Number of Users]]-Sales[[#This Row],[Licenses Bought]] &gt; 0,Sales[[#This Row],[Number of Users]]-Sales[[#This Row],[Licenses Bought]],0)</f>
        <v>1</v>
      </c>
      <c r="Q1845" s="3">
        <f>IF(Sales[[#This Row],[Sales Month]]=MAX(Sales[Sales Month]),Sales[[#This Row],[Upsell $ Per Non-Paying User]]*Sales[[#This Row],[Non-Paying Users]],0)</f>
        <v>27</v>
      </c>
      <c r="R1845" s="3" t="str" cm="1">
        <f t="array" ref="R1845" xml:space="preserve"> _xlfn.IFS(Sales[[#This Row],[Current Upsell $]]=0," ",Sales[[#This Row],[Current Upsell $]]&gt;=400,"high",Sales[[#This Row],[Current Upsell $]]&gt;=100,"medium",Sales[[#This Row],[Current Upsell $]]&lt;100,"low")</f>
        <v>low</v>
      </c>
      <c r="S1845" s="3" t="str">
        <f xml:space="preserve"> IF(Sales[[#This Row],[Current Upsell $]]&gt;0,_xlfn.CONCAT(Sales[[#This Row],[Subscription Type]],"  ",Sales[[#This Row],[Upsell Priority]],"  ",TEXT(Sales[[#This Row],[Current Upsell $]],"$#"))," ")</f>
        <v>Premium  low  $27</v>
      </c>
      <c r="T1845" s="3"/>
      <c r="U1845" s="1"/>
    </row>
    <row r="1846" spans="1:21" x14ac:dyDescent="0.3">
      <c r="A1846">
        <v>100211</v>
      </c>
      <c r="B1846" t="s">
        <v>3</v>
      </c>
      <c r="F1846" s="3">
        <v>0</v>
      </c>
      <c r="G1846" s="3">
        <v>4</v>
      </c>
      <c r="H1846" s="1">
        <v>44228</v>
      </c>
      <c r="I1846" s="1">
        <v>44256</v>
      </c>
      <c r="J1846">
        <v>1</v>
      </c>
      <c r="K1846">
        <v>3</v>
      </c>
      <c r="L1846" s="1">
        <v>44228</v>
      </c>
      <c r="M1846" s="3">
        <f>IF(Sales[[#This Row],[Sales Amount]] = 0, 0,N1846 / F1846)</f>
        <v>0</v>
      </c>
      <c r="N1846" s="3">
        <v>0</v>
      </c>
      <c r="O1846" s="3" t="str" cm="1">
        <f t="array" ref="O1846" xml:space="preserve"> _xlfn.SWITCH(Sales[[#This Row],[Subscription Type]],"Basic", "10",,"Premium","10","Business","25","Enterprise","27")</f>
        <v>10</v>
      </c>
      <c r="P1846" s="3">
        <f xml:space="preserve"> IF(Sales[[#This Row],[Number of Users]]-Sales[[#This Row],[Licenses Bought]] &gt; 0,Sales[[#This Row],[Number of Users]]-Sales[[#This Row],[Licenses Bought]],0)</f>
        <v>4</v>
      </c>
      <c r="Q1846" s="3">
        <f>IF(Sales[[#This Row],[Sales Month]]=MAX(Sales[Sales Month]),Sales[[#This Row],[Upsell $ Per Non-Paying User]]*Sales[[#This Row],[Non-Paying Users]],0)</f>
        <v>0</v>
      </c>
      <c r="R1846" s="3" t="str" cm="1">
        <f t="array" ref="R1846" xml:space="preserve"> _xlfn.IFS(Sales[[#This Row],[Current Upsell $]]=0," ",Sales[[#This Row],[Current Upsell $]]&gt;=400,"high",Sales[[#This Row],[Current Upsell $]]&gt;=100,"medium",Sales[[#This Row],[Current Upsell $]]&lt;100,"low")</f>
        <v xml:space="preserve"> </v>
      </c>
      <c r="S1846" s="3" t="str">
        <f xml:space="preserve"> IF(Sales[[#This Row],[Current Upsell $]]&gt;0,_xlfn.CONCAT(Sales[[#This Row],[Subscription Type]],"  ",Sales[[#This Row],[Upsell Priority]],"  ",TEXT(Sales[[#This Row],[Current Upsell $]],"$#"))," ")</f>
        <v xml:space="preserve"> </v>
      </c>
      <c r="T1846" s="3"/>
      <c r="U1846" s="1"/>
    </row>
    <row r="1847" spans="1:21" x14ac:dyDescent="0.3">
      <c r="A1847">
        <v>100211</v>
      </c>
      <c r="B1847" t="s">
        <v>3</v>
      </c>
      <c r="F1847" s="3">
        <v>0</v>
      </c>
      <c r="G1847" s="3">
        <v>6</v>
      </c>
      <c r="H1847" s="1">
        <v>44228</v>
      </c>
      <c r="I1847" s="1">
        <v>44256</v>
      </c>
      <c r="J1847">
        <v>1</v>
      </c>
      <c r="K1847">
        <v>3</v>
      </c>
      <c r="L1847" s="1">
        <v>44256</v>
      </c>
      <c r="M1847" s="3">
        <f>IF(Sales[[#This Row],[Sales Amount]] = 0, 0,N1847 / F1847)</f>
        <v>0</v>
      </c>
      <c r="N1847" s="3">
        <v>0</v>
      </c>
      <c r="O1847" s="3" t="str" cm="1">
        <f t="array" ref="O1847" xml:space="preserve"> _xlfn.SWITCH(Sales[[#This Row],[Subscription Type]],"Basic", "10",,"Premium","10","Business","25","Enterprise","27")</f>
        <v>10</v>
      </c>
      <c r="P1847" s="3">
        <f xml:space="preserve"> IF(Sales[[#This Row],[Number of Users]]-Sales[[#This Row],[Licenses Bought]] &gt; 0,Sales[[#This Row],[Number of Users]]-Sales[[#This Row],[Licenses Bought]],0)</f>
        <v>6</v>
      </c>
      <c r="Q1847" s="3">
        <f>IF(Sales[[#This Row],[Sales Month]]=MAX(Sales[Sales Month]),Sales[[#This Row],[Upsell $ Per Non-Paying User]]*Sales[[#This Row],[Non-Paying Users]],0)</f>
        <v>0</v>
      </c>
      <c r="R1847" s="3" t="str" cm="1">
        <f t="array" ref="R1847" xml:space="preserve"> _xlfn.IFS(Sales[[#This Row],[Current Upsell $]]=0," ",Sales[[#This Row],[Current Upsell $]]&gt;=400,"high",Sales[[#This Row],[Current Upsell $]]&gt;=100,"medium",Sales[[#This Row],[Current Upsell $]]&lt;100,"low")</f>
        <v xml:space="preserve"> </v>
      </c>
      <c r="S1847" s="3" t="str">
        <f xml:space="preserve"> IF(Sales[[#This Row],[Current Upsell $]]&gt;0,_xlfn.CONCAT(Sales[[#This Row],[Subscription Type]],"  ",Sales[[#This Row],[Upsell Priority]],"  ",TEXT(Sales[[#This Row],[Current Upsell $]],"$#"))," ")</f>
        <v xml:space="preserve"> </v>
      </c>
      <c r="T1847" s="3"/>
      <c r="U1847" s="1"/>
    </row>
    <row r="1848" spans="1:21" x14ac:dyDescent="0.3">
      <c r="A1848">
        <v>100212</v>
      </c>
      <c r="B1848" t="s">
        <v>3</v>
      </c>
      <c r="F1848" s="3">
        <v>0</v>
      </c>
      <c r="G1848" s="3">
        <v>3</v>
      </c>
      <c r="H1848" s="1">
        <v>44228</v>
      </c>
      <c r="I1848" s="1">
        <v>44378</v>
      </c>
      <c r="J1848">
        <v>5</v>
      </c>
      <c r="K1848">
        <v>0</v>
      </c>
      <c r="L1848" s="1">
        <v>44228</v>
      </c>
      <c r="M1848" s="3">
        <f>IF(Sales[[#This Row],[Sales Amount]] = 0, 0,N1848 / F1848)</f>
        <v>0</v>
      </c>
      <c r="N1848" s="3">
        <v>0</v>
      </c>
      <c r="O1848" s="3" t="str" cm="1">
        <f t="array" ref="O1848" xml:space="preserve"> _xlfn.SWITCH(Sales[[#This Row],[Subscription Type]],"Basic", "10",,"Premium","10","Business","25","Enterprise","27")</f>
        <v>10</v>
      </c>
      <c r="P1848" s="3">
        <f xml:space="preserve"> IF(Sales[[#This Row],[Number of Users]]-Sales[[#This Row],[Licenses Bought]] &gt; 0,Sales[[#This Row],[Number of Users]]-Sales[[#This Row],[Licenses Bought]],0)</f>
        <v>3</v>
      </c>
      <c r="Q1848" s="3">
        <f>IF(Sales[[#This Row],[Sales Month]]=MAX(Sales[Sales Month]),Sales[[#This Row],[Upsell $ Per Non-Paying User]]*Sales[[#This Row],[Non-Paying Users]],0)</f>
        <v>0</v>
      </c>
      <c r="R1848" s="3" t="str" cm="1">
        <f t="array" ref="R1848" xml:space="preserve"> _xlfn.IFS(Sales[[#This Row],[Current Upsell $]]=0," ",Sales[[#This Row],[Current Upsell $]]&gt;=400,"high",Sales[[#This Row],[Current Upsell $]]&gt;=100,"medium",Sales[[#This Row],[Current Upsell $]]&lt;100,"low")</f>
        <v xml:space="preserve"> </v>
      </c>
      <c r="S1848" s="3" t="str">
        <f xml:space="preserve"> IF(Sales[[#This Row],[Current Upsell $]]&gt;0,_xlfn.CONCAT(Sales[[#This Row],[Subscription Type]],"  ",Sales[[#This Row],[Upsell Priority]],"  ",TEXT(Sales[[#This Row],[Current Upsell $]],"$#"))," ")</f>
        <v xml:space="preserve"> </v>
      </c>
      <c r="T1848" s="3"/>
      <c r="U1848" s="1"/>
    </row>
    <row r="1849" spans="1:21" x14ac:dyDescent="0.3">
      <c r="A1849">
        <v>100212</v>
      </c>
      <c r="B1849" t="s">
        <v>3</v>
      </c>
      <c r="F1849" s="3">
        <v>0</v>
      </c>
      <c r="G1849" s="3">
        <v>3</v>
      </c>
      <c r="H1849" s="1">
        <v>44228</v>
      </c>
      <c r="I1849" s="1">
        <v>44378</v>
      </c>
      <c r="J1849">
        <v>5</v>
      </c>
      <c r="K1849">
        <v>0</v>
      </c>
      <c r="L1849" s="1">
        <v>44256</v>
      </c>
      <c r="M1849" s="3">
        <f>IF(Sales[[#This Row],[Sales Amount]] = 0, 0,N1849 / F1849)</f>
        <v>0</v>
      </c>
      <c r="N1849" s="3">
        <v>0</v>
      </c>
      <c r="O1849" s="3" t="str" cm="1">
        <f t="array" ref="O1849" xml:space="preserve"> _xlfn.SWITCH(Sales[[#This Row],[Subscription Type]],"Basic", "10",,"Premium","10","Business","25","Enterprise","27")</f>
        <v>10</v>
      </c>
      <c r="P1849" s="3">
        <f xml:space="preserve"> IF(Sales[[#This Row],[Number of Users]]-Sales[[#This Row],[Licenses Bought]] &gt; 0,Sales[[#This Row],[Number of Users]]-Sales[[#This Row],[Licenses Bought]],0)</f>
        <v>3</v>
      </c>
      <c r="Q1849" s="3">
        <f>IF(Sales[[#This Row],[Sales Month]]=MAX(Sales[Sales Month]),Sales[[#This Row],[Upsell $ Per Non-Paying User]]*Sales[[#This Row],[Non-Paying Users]],0)</f>
        <v>0</v>
      </c>
      <c r="R1849" s="3" t="str" cm="1">
        <f t="array" ref="R1849" xml:space="preserve"> _xlfn.IFS(Sales[[#This Row],[Current Upsell $]]=0," ",Sales[[#This Row],[Current Upsell $]]&gt;=400,"high",Sales[[#This Row],[Current Upsell $]]&gt;=100,"medium",Sales[[#This Row],[Current Upsell $]]&lt;100,"low")</f>
        <v xml:space="preserve"> </v>
      </c>
      <c r="S1849" s="3" t="str">
        <f xml:space="preserve"> IF(Sales[[#This Row],[Current Upsell $]]&gt;0,_xlfn.CONCAT(Sales[[#This Row],[Subscription Type]],"  ",Sales[[#This Row],[Upsell Priority]],"  ",TEXT(Sales[[#This Row],[Current Upsell $]],"$#"))," ")</f>
        <v xml:space="preserve"> </v>
      </c>
      <c r="T1849" s="3"/>
      <c r="U1849" s="1"/>
    </row>
    <row r="1850" spans="1:21" x14ac:dyDescent="0.3">
      <c r="A1850">
        <v>100212</v>
      </c>
      <c r="B1850" t="s">
        <v>3</v>
      </c>
      <c r="F1850" s="3">
        <v>0</v>
      </c>
      <c r="G1850" s="3">
        <v>3</v>
      </c>
      <c r="H1850" s="1">
        <v>44228</v>
      </c>
      <c r="I1850" s="1">
        <v>44378</v>
      </c>
      <c r="J1850">
        <v>5</v>
      </c>
      <c r="K1850">
        <v>0</v>
      </c>
      <c r="L1850" s="1">
        <v>44287</v>
      </c>
      <c r="M1850" s="3">
        <f>IF(Sales[[#This Row],[Sales Amount]] = 0, 0,N1850 / F1850)</f>
        <v>0</v>
      </c>
      <c r="N1850" s="3">
        <v>0</v>
      </c>
      <c r="O1850" s="3" t="str" cm="1">
        <f t="array" ref="O1850" xml:space="preserve"> _xlfn.SWITCH(Sales[[#This Row],[Subscription Type]],"Basic", "10",,"Premium","10","Business","25","Enterprise","27")</f>
        <v>10</v>
      </c>
      <c r="P1850" s="3">
        <f xml:space="preserve"> IF(Sales[[#This Row],[Number of Users]]-Sales[[#This Row],[Licenses Bought]] &gt; 0,Sales[[#This Row],[Number of Users]]-Sales[[#This Row],[Licenses Bought]],0)</f>
        <v>3</v>
      </c>
      <c r="Q1850" s="3">
        <f>IF(Sales[[#This Row],[Sales Month]]=MAX(Sales[Sales Month]),Sales[[#This Row],[Upsell $ Per Non-Paying User]]*Sales[[#This Row],[Non-Paying Users]],0)</f>
        <v>0</v>
      </c>
      <c r="R1850" s="3" t="str" cm="1">
        <f t="array" ref="R1850" xml:space="preserve"> _xlfn.IFS(Sales[[#This Row],[Current Upsell $]]=0," ",Sales[[#This Row],[Current Upsell $]]&gt;=400,"high",Sales[[#This Row],[Current Upsell $]]&gt;=100,"medium",Sales[[#This Row],[Current Upsell $]]&lt;100,"low")</f>
        <v xml:space="preserve"> </v>
      </c>
      <c r="S1850" s="3" t="str">
        <f xml:space="preserve"> IF(Sales[[#This Row],[Current Upsell $]]&gt;0,_xlfn.CONCAT(Sales[[#This Row],[Subscription Type]],"  ",Sales[[#This Row],[Upsell Priority]],"  ",TEXT(Sales[[#This Row],[Current Upsell $]],"$#"))," ")</f>
        <v xml:space="preserve"> </v>
      </c>
      <c r="T1850" s="3"/>
      <c r="U1850" s="1"/>
    </row>
    <row r="1851" spans="1:21" x14ac:dyDescent="0.3">
      <c r="A1851">
        <v>100212</v>
      </c>
      <c r="B1851" t="s">
        <v>3</v>
      </c>
      <c r="F1851" s="3">
        <v>0</v>
      </c>
      <c r="G1851" s="3">
        <v>3</v>
      </c>
      <c r="H1851" s="1">
        <v>44228</v>
      </c>
      <c r="I1851" s="1">
        <v>44378</v>
      </c>
      <c r="J1851">
        <v>5</v>
      </c>
      <c r="K1851">
        <v>0</v>
      </c>
      <c r="L1851" s="1">
        <v>44317</v>
      </c>
      <c r="M1851" s="3">
        <f>IF(Sales[[#This Row],[Sales Amount]] = 0, 0,N1851 / F1851)</f>
        <v>0</v>
      </c>
      <c r="N1851" s="3">
        <v>0</v>
      </c>
      <c r="O1851" s="3" t="str" cm="1">
        <f t="array" ref="O1851" xml:space="preserve"> _xlfn.SWITCH(Sales[[#This Row],[Subscription Type]],"Basic", "10",,"Premium","10","Business","25","Enterprise","27")</f>
        <v>10</v>
      </c>
      <c r="P1851" s="3">
        <f xml:space="preserve"> IF(Sales[[#This Row],[Number of Users]]-Sales[[#This Row],[Licenses Bought]] &gt; 0,Sales[[#This Row],[Number of Users]]-Sales[[#This Row],[Licenses Bought]],0)</f>
        <v>3</v>
      </c>
      <c r="Q1851" s="3">
        <f>IF(Sales[[#This Row],[Sales Month]]=MAX(Sales[Sales Month]),Sales[[#This Row],[Upsell $ Per Non-Paying User]]*Sales[[#This Row],[Non-Paying Users]],0)</f>
        <v>0</v>
      </c>
      <c r="R1851" s="3" t="str" cm="1">
        <f t="array" ref="R1851" xml:space="preserve"> _xlfn.IFS(Sales[[#This Row],[Current Upsell $]]=0," ",Sales[[#This Row],[Current Upsell $]]&gt;=400,"high",Sales[[#This Row],[Current Upsell $]]&gt;=100,"medium",Sales[[#This Row],[Current Upsell $]]&lt;100,"low")</f>
        <v xml:space="preserve"> </v>
      </c>
      <c r="S1851" s="3" t="str">
        <f xml:space="preserve"> IF(Sales[[#This Row],[Current Upsell $]]&gt;0,_xlfn.CONCAT(Sales[[#This Row],[Subscription Type]],"  ",Sales[[#This Row],[Upsell Priority]],"  ",TEXT(Sales[[#This Row],[Current Upsell $]],"$#"))," ")</f>
        <v xml:space="preserve"> </v>
      </c>
      <c r="T1851" s="3"/>
      <c r="U1851" s="1"/>
    </row>
    <row r="1852" spans="1:21" x14ac:dyDescent="0.3">
      <c r="A1852">
        <v>100212</v>
      </c>
      <c r="B1852" t="s">
        <v>3</v>
      </c>
      <c r="F1852" s="3">
        <v>0</v>
      </c>
      <c r="G1852" s="3">
        <v>3</v>
      </c>
      <c r="H1852" s="1">
        <v>44228</v>
      </c>
      <c r="I1852" s="1">
        <v>44378</v>
      </c>
      <c r="J1852">
        <v>5</v>
      </c>
      <c r="K1852">
        <v>0</v>
      </c>
      <c r="L1852" s="1">
        <v>44348</v>
      </c>
      <c r="M1852" s="3">
        <f>IF(Sales[[#This Row],[Sales Amount]] = 0, 0,N1852 / F1852)</f>
        <v>0</v>
      </c>
      <c r="N1852" s="3">
        <v>0</v>
      </c>
      <c r="O1852" s="3" t="str" cm="1">
        <f t="array" ref="O1852" xml:space="preserve"> _xlfn.SWITCH(Sales[[#This Row],[Subscription Type]],"Basic", "10",,"Premium","10","Business","25","Enterprise","27")</f>
        <v>10</v>
      </c>
      <c r="P1852" s="3">
        <f xml:space="preserve"> IF(Sales[[#This Row],[Number of Users]]-Sales[[#This Row],[Licenses Bought]] &gt; 0,Sales[[#This Row],[Number of Users]]-Sales[[#This Row],[Licenses Bought]],0)</f>
        <v>3</v>
      </c>
      <c r="Q1852" s="3">
        <f>IF(Sales[[#This Row],[Sales Month]]=MAX(Sales[Sales Month]),Sales[[#This Row],[Upsell $ Per Non-Paying User]]*Sales[[#This Row],[Non-Paying Users]],0)</f>
        <v>30</v>
      </c>
      <c r="R1852" s="3" t="str" cm="1">
        <f t="array" ref="R1852" xml:space="preserve"> _xlfn.IFS(Sales[[#This Row],[Current Upsell $]]=0," ",Sales[[#This Row],[Current Upsell $]]&gt;=400,"high",Sales[[#This Row],[Current Upsell $]]&gt;=100,"medium",Sales[[#This Row],[Current Upsell $]]&lt;100,"low")</f>
        <v>low</v>
      </c>
      <c r="S1852" s="3" t="str">
        <f xml:space="preserve"> IF(Sales[[#This Row],[Current Upsell $]]&gt;0,_xlfn.CONCAT(Sales[[#This Row],[Subscription Type]],"  ",Sales[[#This Row],[Upsell Priority]],"  ",TEXT(Sales[[#This Row],[Current Upsell $]],"$#"))," ")</f>
        <v>Basic  low  $30</v>
      </c>
      <c r="T1852" s="3"/>
      <c r="U1852" s="1"/>
    </row>
    <row r="1853" spans="1:21" x14ac:dyDescent="0.3">
      <c r="A1853">
        <v>100213</v>
      </c>
      <c r="B1853" t="s">
        <v>3</v>
      </c>
      <c r="F1853" s="3">
        <v>0</v>
      </c>
      <c r="G1853" s="3">
        <v>3</v>
      </c>
      <c r="H1853" s="1">
        <v>44228</v>
      </c>
      <c r="I1853" s="1">
        <v>44378</v>
      </c>
      <c r="J1853">
        <v>5</v>
      </c>
      <c r="K1853">
        <v>0</v>
      </c>
      <c r="L1853" s="1">
        <v>44228</v>
      </c>
      <c r="M1853" s="3">
        <f>IF(Sales[[#This Row],[Sales Amount]] = 0, 0,N1853 / F1853)</f>
        <v>0</v>
      </c>
      <c r="N1853" s="3">
        <v>0</v>
      </c>
      <c r="O1853" s="3" t="str" cm="1">
        <f t="array" ref="O1853" xml:space="preserve"> _xlfn.SWITCH(Sales[[#This Row],[Subscription Type]],"Basic", "10",,"Premium","10","Business","25","Enterprise","27")</f>
        <v>10</v>
      </c>
      <c r="P1853" s="3">
        <f xml:space="preserve"> IF(Sales[[#This Row],[Number of Users]]-Sales[[#This Row],[Licenses Bought]] &gt; 0,Sales[[#This Row],[Number of Users]]-Sales[[#This Row],[Licenses Bought]],0)</f>
        <v>3</v>
      </c>
      <c r="Q1853" s="3">
        <f>IF(Sales[[#This Row],[Sales Month]]=MAX(Sales[Sales Month]),Sales[[#This Row],[Upsell $ Per Non-Paying User]]*Sales[[#This Row],[Non-Paying Users]],0)</f>
        <v>0</v>
      </c>
      <c r="R1853" s="3" t="str" cm="1">
        <f t="array" ref="R1853" xml:space="preserve"> _xlfn.IFS(Sales[[#This Row],[Current Upsell $]]=0," ",Sales[[#This Row],[Current Upsell $]]&gt;=400,"high",Sales[[#This Row],[Current Upsell $]]&gt;=100,"medium",Sales[[#This Row],[Current Upsell $]]&lt;100,"low")</f>
        <v xml:space="preserve"> </v>
      </c>
      <c r="S1853" s="3" t="str">
        <f xml:space="preserve"> IF(Sales[[#This Row],[Current Upsell $]]&gt;0,_xlfn.CONCAT(Sales[[#This Row],[Subscription Type]],"  ",Sales[[#This Row],[Upsell Priority]],"  ",TEXT(Sales[[#This Row],[Current Upsell $]],"$#"))," ")</f>
        <v xml:space="preserve"> </v>
      </c>
      <c r="T1853" s="3"/>
      <c r="U1853" s="1"/>
    </row>
    <row r="1854" spans="1:21" x14ac:dyDescent="0.3">
      <c r="A1854">
        <v>100213</v>
      </c>
      <c r="B1854" t="s">
        <v>3</v>
      </c>
      <c r="F1854" s="3">
        <v>0</v>
      </c>
      <c r="G1854" s="3">
        <v>3</v>
      </c>
      <c r="H1854" s="1">
        <v>44228</v>
      </c>
      <c r="I1854" s="1">
        <v>44378</v>
      </c>
      <c r="J1854">
        <v>5</v>
      </c>
      <c r="K1854">
        <v>0</v>
      </c>
      <c r="L1854" s="1">
        <v>44256</v>
      </c>
      <c r="M1854" s="3">
        <f>IF(Sales[[#This Row],[Sales Amount]] = 0, 0,N1854 / F1854)</f>
        <v>0</v>
      </c>
      <c r="N1854" s="3">
        <v>0</v>
      </c>
      <c r="O1854" s="3" t="str" cm="1">
        <f t="array" ref="O1854" xml:space="preserve"> _xlfn.SWITCH(Sales[[#This Row],[Subscription Type]],"Basic", "10",,"Premium","10","Business","25","Enterprise","27")</f>
        <v>10</v>
      </c>
      <c r="P1854" s="3">
        <f xml:space="preserve"> IF(Sales[[#This Row],[Number of Users]]-Sales[[#This Row],[Licenses Bought]] &gt; 0,Sales[[#This Row],[Number of Users]]-Sales[[#This Row],[Licenses Bought]],0)</f>
        <v>3</v>
      </c>
      <c r="Q1854" s="3">
        <f>IF(Sales[[#This Row],[Sales Month]]=MAX(Sales[Sales Month]),Sales[[#This Row],[Upsell $ Per Non-Paying User]]*Sales[[#This Row],[Non-Paying Users]],0)</f>
        <v>0</v>
      </c>
      <c r="R1854" s="3" t="str" cm="1">
        <f t="array" ref="R1854" xml:space="preserve"> _xlfn.IFS(Sales[[#This Row],[Current Upsell $]]=0," ",Sales[[#This Row],[Current Upsell $]]&gt;=400,"high",Sales[[#This Row],[Current Upsell $]]&gt;=100,"medium",Sales[[#This Row],[Current Upsell $]]&lt;100,"low")</f>
        <v xml:space="preserve"> </v>
      </c>
      <c r="S1854" s="3" t="str">
        <f xml:space="preserve"> IF(Sales[[#This Row],[Current Upsell $]]&gt;0,_xlfn.CONCAT(Sales[[#This Row],[Subscription Type]],"  ",Sales[[#This Row],[Upsell Priority]],"  ",TEXT(Sales[[#This Row],[Current Upsell $]],"$#"))," ")</f>
        <v xml:space="preserve"> </v>
      </c>
      <c r="T1854" s="3"/>
      <c r="U1854" s="1"/>
    </row>
    <row r="1855" spans="1:21" x14ac:dyDescent="0.3">
      <c r="A1855">
        <v>100213</v>
      </c>
      <c r="B1855" t="s">
        <v>3</v>
      </c>
      <c r="F1855" s="3">
        <v>0</v>
      </c>
      <c r="G1855" s="3">
        <v>3</v>
      </c>
      <c r="H1855" s="1">
        <v>44228</v>
      </c>
      <c r="I1855" s="1">
        <v>44378</v>
      </c>
      <c r="J1855">
        <v>5</v>
      </c>
      <c r="K1855">
        <v>0</v>
      </c>
      <c r="L1855" s="1">
        <v>44287</v>
      </c>
      <c r="M1855" s="3">
        <f>IF(Sales[[#This Row],[Sales Amount]] = 0, 0,N1855 / F1855)</f>
        <v>0</v>
      </c>
      <c r="N1855" s="3">
        <v>0</v>
      </c>
      <c r="O1855" s="3" t="str" cm="1">
        <f t="array" ref="O1855" xml:space="preserve"> _xlfn.SWITCH(Sales[[#This Row],[Subscription Type]],"Basic", "10",,"Premium","10","Business","25","Enterprise","27")</f>
        <v>10</v>
      </c>
      <c r="P1855" s="3">
        <f xml:space="preserve"> IF(Sales[[#This Row],[Number of Users]]-Sales[[#This Row],[Licenses Bought]] &gt; 0,Sales[[#This Row],[Number of Users]]-Sales[[#This Row],[Licenses Bought]],0)</f>
        <v>3</v>
      </c>
      <c r="Q1855" s="3">
        <f>IF(Sales[[#This Row],[Sales Month]]=MAX(Sales[Sales Month]),Sales[[#This Row],[Upsell $ Per Non-Paying User]]*Sales[[#This Row],[Non-Paying Users]],0)</f>
        <v>0</v>
      </c>
      <c r="R1855" s="3" t="str" cm="1">
        <f t="array" ref="R1855" xml:space="preserve"> _xlfn.IFS(Sales[[#This Row],[Current Upsell $]]=0," ",Sales[[#This Row],[Current Upsell $]]&gt;=400,"high",Sales[[#This Row],[Current Upsell $]]&gt;=100,"medium",Sales[[#This Row],[Current Upsell $]]&lt;100,"low")</f>
        <v xml:space="preserve"> </v>
      </c>
      <c r="S1855" s="3" t="str">
        <f xml:space="preserve"> IF(Sales[[#This Row],[Current Upsell $]]&gt;0,_xlfn.CONCAT(Sales[[#This Row],[Subscription Type]],"  ",Sales[[#This Row],[Upsell Priority]],"  ",TEXT(Sales[[#This Row],[Current Upsell $]],"$#"))," ")</f>
        <v xml:space="preserve"> </v>
      </c>
      <c r="T1855" s="3"/>
      <c r="U1855" s="1"/>
    </row>
    <row r="1856" spans="1:21" x14ac:dyDescent="0.3">
      <c r="A1856">
        <v>100213</v>
      </c>
      <c r="B1856" t="s">
        <v>3</v>
      </c>
      <c r="F1856" s="3">
        <v>0</v>
      </c>
      <c r="G1856" s="3">
        <v>2</v>
      </c>
      <c r="H1856" s="1">
        <v>44228</v>
      </c>
      <c r="I1856" s="1">
        <v>44378</v>
      </c>
      <c r="J1856">
        <v>5</v>
      </c>
      <c r="K1856">
        <v>0</v>
      </c>
      <c r="L1856" s="1">
        <v>44317</v>
      </c>
      <c r="M1856" s="3">
        <f>IF(Sales[[#This Row],[Sales Amount]] = 0, 0,N1856 / F1856)</f>
        <v>0</v>
      </c>
      <c r="N1856" s="3">
        <v>0</v>
      </c>
      <c r="O1856" s="3" t="str" cm="1">
        <f t="array" ref="O1856" xml:space="preserve"> _xlfn.SWITCH(Sales[[#This Row],[Subscription Type]],"Basic", "10",,"Premium","10","Business","25","Enterprise","27")</f>
        <v>10</v>
      </c>
      <c r="P1856" s="3">
        <f xml:space="preserve"> IF(Sales[[#This Row],[Number of Users]]-Sales[[#This Row],[Licenses Bought]] &gt; 0,Sales[[#This Row],[Number of Users]]-Sales[[#This Row],[Licenses Bought]],0)</f>
        <v>2</v>
      </c>
      <c r="Q1856" s="3">
        <f>IF(Sales[[#This Row],[Sales Month]]=MAX(Sales[Sales Month]),Sales[[#This Row],[Upsell $ Per Non-Paying User]]*Sales[[#This Row],[Non-Paying Users]],0)</f>
        <v>0</v>
      </c>
      <c r="R1856" s="3" t="str" cm="1">
        <f t="array" ref="R1856" xml:space="preserve"> _xlfn.IFS(Sales[[#This Row],[Current Upsell $]]=0," ",Sales[[#This Row],[Current Upsell $]]&gt;=400,"high",Sales[[#This Row],[Current Upsell $]]&gt;=100,"medium",Sales[[#This Row],[Current Upsell $]]&lt;100,"low")</f>
        <v xml:space="preserve"> </v>
      </c>
      <c r="S1856" s="3" t="str">
        <f xml:space="preserve"> IF(Sales[[#This Row],[Current Upsell $]]&gt;0,_xlfn.CONCAT(Sales[[#This Row],[Subscription Type]],"  ",Sales[[#This Row],[Upsell Priority]],"  ",TEXT(Sales[[#This Row],[Current Upsell $]],"$#"))," ")</f>
        <v xml:space="preserve"> </v>
      </c>
      <c r="T1856" s="3"/>
      <c r="U1856" s="1"/>
    </row>
    <row r="1857" spans="1:21" x14ac:dyDescent="0.3">
      <c r="A1857">
        <v>100213</v>
      </c>
      <c r="B1857" t="s">
        <v>3</v>
      </c>
      <c r="F1857" s="3">
        <v>0</v>
      </c>
      <c r="G1857" s="3">
        <v>3</v>
      </c>
      <c r="H1857" s="1">
        <v>44228</v>
      </c>
      <c r="I1857" s="1">
        <v>44378</v>
      </c>
      <c r="J1857">
        <v>5</v>
      </c>
      <c r="K1857">
        <v>0</v>
      </c>
      <c r="L1857" s="1">
        <v>44348</v>
      </c>
      <c r="M1857" s="3">
        <f>IF(Sales[[#This Row],[Sales Amount]] = 0, 0,N1857 / F1857)</f>
        <v>0</v>
      </c>
      <c r="N1857" s="3">
        <v>0</v>
      </c>
      <c r="O1857" s="3" t="str" cm="1">
        <f t="array" ref="O1857" xml:space="preserve"> _xlfn.SWITCH(Sales[[#This Row],[Subscription Type]],"Basic", "10",,"Premium","10","Business","25","Enterprise","27")</f>
        <v>10</v>
      </c>
      <c r="P1857" s="3">
        <f xml:space="preserve"> IF(Sales[[#This Row],[Number of Users]]-Sales[[#This Row],[Licenses Bought]] &gt; 0,Sales[[#This Row],[Number of Users]]-Sales[[#This Row],[Licenses Bought]],0)</f>
        <v>3</v>
      </c>
      <c r="Q1857" s="3">
        <f>IF(Sales[[#This Row],[Sales Month]]=MAX(Sales[Sales Month]),Sales[[#This Row],[Upsell $ Per Non-Paying User]]*Sales[[#This Row],[Non-Paying Users]],0)</f>
        <v>30</v>
      </c>
      <c r="R1857" s="3" t="str" cm="1">
        <f t="array" ref="R1857" xml:space="preserve"> _xlfn.IFS(Sales[[#This Row],[Current Upsell $]]=0," ",Sales[[#This Row],[Current Upsell $]]&gt;=400,"high",Sales[[#This Row],[Current Upsell $]]&gt;=100,"medium",Sales[[#This Row],[Current Upsell $]]&lt;100,"low")</f>
        <v>low</v>
      </c>
      <c r="S1857" s="3" t="str">
        <f xml:space="preserve"> IF(Sales[[#This Row],[Current Upsell $]]&gt;0,_xlfn.CONCAT(Sales[[#This Row],[Subscription Type]],"  ",Sales[[#This Row],[Upsell Priority]],"  ",TEXT(Sales[[#This Row],[Current Upsell $]],"$#"))," ")</f>
        <v>Basic  low  $30</v>
      </c>
      <c r="T1857" s="3"/>
      <c r="U1857" s="1"/>
    </row>
    <row r="1858" spans="1:21" x14ac:dyDescent="0.3">
      <c r="A1858">
        <v>100214</v>
      </c>
      <c r="B1858" t="s">
        <v>3</v>
      </c>
      <c r="D1858" s="1"/>
      <c r="E1858" s="1"/>
      <c r="F1858" s="3">
        <v>0</v>
      </c>
      <c r="G1858" s="3">
        <v>3</v>
      </c>
      <c r="H1858" s="1">
        <v>44228</v>
      </c>
      <c r="I1858" s="1">
        <v>44378</v>
      </c>
      <c r="J1858">
        <v>5</v>
      </c>
      <c r="K1858">
        <v>0</v>
      </c>
      <c r="L1858" s="1">
        <v>44228</v>
      </c>
      <c r="M1858" s="3">
        <f>IF(Sales[[#This Row],[Sales Amount]] = 0, 0,N1858 / F1858)</f>
        <v>0</v>
      </c>
      <c r="N1858" s="3">
        <v>0</v>
      </c>
      <c r="O1858" s="3" t="str" cm="1">
        <f t="array" ref="O1858" xml:space="preserve"> _xlfn.SWITCH(Sales[[#This Row],[Subscription Type]],"Basic", "10",,"Premium","10","Business","25","Enterprise","27")</f>
        <v>10</v>
      </c>
      <c r="P1858" s="3">
        <f xml:space="preserve"> IF(Sales[[#This Row],[Number of Users]]-Sales[[#This Row],[Licenses Bought]] &gt; 0,Sales[[#This Row],[Number of Users]]-Sales[[#This Row],[Licenses Bought]],0)</f>
        <v>3</v>
      </c>
      <c r="Q1858" s="3">
        <f>IF(Sales[[#This Row],[Sales Month]]=MAX(Sales[Sales Month]),Sales[[#This Row],[Upsell $ Per Non-Paying User]]*Sales[[#This Row],[Non-Paying Users]],0)</f>
        <v>0</v>
      </c>
      <c r="R1858" s="3" t="str" cm="1">
        <f t="array" ref="R1858" xml:space="preserve"> _xlfn.IFS(Sales[[#This Row],[Current Upsell $]]=0," ",Sales[[#This Row],[Current Upsell $]]&gt;=400,"high",Sales[[#This Row],[Current Upsell $]]&gt;=100,"medium",Sales[[#This Row],[Current Upsell $]]&lt;100,"low")</f>
        <v xml:space="preserve"> </v>
      </c>
      <c r="S1858" s="3" t="str">
        <f xml:space="preserve"> IF(Sales[[#This Row],[Current Upsell $]]&gt;0,_xlfn.CONCAT(Sales[[#This Row],[Subscription Type]],"  ",Sales[[#This Row],[Upsell Priority]],"  ",TEXT(Sales[[#This Row],[Current Upsell $]],"$#"))," ")</f>
        <v xml:space="preserve"> </v>
      </c>
      <c r="T1858" s="3"/>
      <c r="U1858" s="1"/>
    </row>
    <row r="1859" spans="1:21" x14ac:dyDescent="0.3">
      <c r="A1859">
        <v>100214</v>
      </c>
      <c r="B1859" t="s">
        <v>0</v>
      </c>
      <c r="D1859" s="1"/>
      <c r="E1859" s="1"/>
      <c r="F1859" s="3">
        <v>1</v>
      </c>
      <c r="G1859" s="3">
        <v>3</v>
      </c>
      <c r="H1859" s="1">
        <v>44228</v>
      </c>
      <c r="I1859" s="1">
        <v>44378</v>
      </c>
      <c r="J1859">
        <v>5</v>
      </c>
      <c r="K1859">
        <v>0</v>
      </c>
      <c r="L1859" s="1">
        <v>44256</v>
      </c>
      <c r="M1859" s="3">
        <f>IF(Sales[[#This Row],[Sales Amount]] = 0, 0,N1859 / F1859)</f>
        <v>10</v>
      </c>
      <c r="N1859" s="3">
        <v>10</v>
      </c>
      <c r="O1859" s="3" t="str" cm="1">
        <f t="array" ref="O1859" xml:space="preserve"> _xlfn.SWITCH(Sales[[#This Row],[Subscription Type]],"Basic", "10",,"Premium","10","Business","25","Enterprise","27")</f>
        <v>27</v>
      </c>
      <c r="P1859" s="3">
        <f xml:space="preserve"> IF(Sales[[#This Row],[Number of Users]]-Sales[[#This Row],[Licenses Bought]] &gt; 0,Sales[[#This Row],[Number of Users]]-Sales[[#This Row],[Licenses Bought]],0)</f>
        <v>2</v>
      </c>
      <c r="Q1859" s="3">
        <f>IF(Sales[[#This Row],[Sales Month]]=MAX(Sales[Sales Month]),Sales[[#This Row],[Upsell $ Per Non-Paying User]]*Sales[[#This Row],[Non-Paying Users]],0)</f>
        <v>0</v>
      </c>
      <c r="R1859" s="3" t="str" cm="1">
        <f t="array" ref="R1859" xml:space="preserve"> _xlfn.IFS(Sales[[#This Row],[Current Upsell $]]=0," ",Sales[[#This Row],[Current Upsell $]]&gt;=400,"high",Sales[[#This Row],[Current Upsell $]]&gt;=100,"medium",Sales[[#This Row],[Current Upsell $]]&lt;100,"low")</f>
        <v xml:space="preserve"> </v>
      </c>
      <c r="S1859" s="3" t="str">
        <f xml:space="preserve"> IF(Sales[[#This Row],[Current Upsell $]]&gt;0,_xlfn.CONCAT(Sales[[#This Row],[Subscription Type]],"  ",Sales[[#This Row],[Upsell Priority]],"  ",TEXT(Sales[[#This Row],[Current Upsell $]],"$#"))," ")</f>
        <v xml:space="preserve"> </v>
      </c>
      <c r="T1859" s="3"/>
      <c r="U1859" s="1"/>
    </row>
    <row r="1860" spans="1:21" x14ac:dyDescent="0.3">
      <c r="A1860">
        <v>100214</v>
      </c>
      <c r="B1860" t="s">
        <v>0</v>
      </c>
      <c r="D1860" s="1"/>
      <c r="E1860" s="1"/>
      <c r="F1860" s="3">
        <v>2</v>
      </c>
      <c r="G1860" s="3">
        <v>3</v>
      </c>
      <c r="H1860" s="1">
        <v>44228</v>
      </c>
      <c r="I1860" s="1">
        <v>44378</v>
      </c>
      <c r="J1860">
        <v>5</v>
      </c>
      <c r="K1860">
        <v>0</v>
      </c>
      <c r="L1860" s="1">
        <v>44287</v>
      </c>
      <c r="M1860" s="3">
        <f>IF(Sales[[#This Row],[Sales Amount]] = 0, 0,N1860 / F1860)</f>
        <v>10</v>
      </c>
      <c r="N1860" s="3">
        <v>20</v>
      </c>
      <c r="O1860" s="3" t="str" cm="1">
        <f t="array" ref="O1860" xml:space="preserve"> _xlfn.SWITCH(Sales[[#This Row],[Subscription Type]],"Basic", "10",,"Premium","10","Business","25","Enterprise","27")</f>
        <v>27</v>
      </c>
      <c r="P1860" s="3">
        <f xml:space="preserve"> IF(Sales[[#This Row],[Number of Users]]-Sales[[#This Row],[Licenses Bought]] &gt; 0,Sales[[#This Row],[Number of Users]]-Sales[[#This Row],[Licenses Bought]],0)</f>
        <v>1</v>
      </c>
      <c r="Q1860" s="3">
        <f>IF(Sales[[#This Row],[Sales Month]]=MAX(Sales[Sales Month]),Sales[[#This Row],[Upsell $ Per Non-Paying User]]*Sales[[#This Row],[Non-Paying Users]],0)</f>
        <v>0</v>
      </c>
      <c r="R1860" s="3" t="str" cm="1">
        <f t="array" ref="R1860" xml:space="preserve"> _xlfn.IFS(Sales[[#This Row],[Current Upsell $]]=0," ",Sales[[#This Row],[Current Upsell $]]&gt;=400,"high",Sales[[#This Row],[Current Upsell $]]&gt;=100,"medium",Sales[[#This Row],[Current Upsell $]]&lt;100,"low")</f>
        <v xml:space="preserve"> </v>
      </c>
      <c r="S1860" s="3" t="str">
        <f xml:space="preserve"> IF(Sales[[#This Row],[Current Upsell $]]&gt;0,_xlfn.CONCAT(Sales[[#This Row],[Subscription Type]],"  ",Sales[[#This Row],[Upsell Priority]],"  ",TEXT(Sales[[#This Row],[Current Upsell $]],"$#"))," ")</f>
        <v xml:space="preserve"> </v>
      </c>
      <c r="T1860" s="3"/>
      <c r="U1860" s="1"/>
    </row>
    <row r="1861" spans="1:21" x14ac:dyDescent="0.3">
      <c r="A1861">
        <v>100214</v>
      </c>
      <c r="B1861" t="s">
        <v>0</v>
      </c>
      <c r="D1861" s="1"/>
      <c r="E1861" s="1"/>
      <c r="F1861" s="3">
        <v>2</v>
      </c>
      <c r="G1861" s="3">
        <v>3</v>
      </c>
      <c r="H1861" s="1">
        <v>44228</v>
      </c>
      <c r="I1861" s="1">
        <v>44378</v>
      </c>
      <c r="J1861">
        <v>5</v>
      </c>
      <c r="K1861">
        <v>0</v>
      </c>
      <c r="L1861" s="1">
        <v>44317</v>
      </c>
      <c r="M1861" s="3">
        <f>IF(Sales[[#This Row],[Sales Amount]] = 0, 0,N1861 / F1861)</f>
        <v>10</v>
      </c>
      <c r="N1861" s="3">
        <v>20</v>
      </c>
      <c r="O1861" s="3" t="str" cm="1">
        <f t="array" ref="O1861" xml:space="preserve"> _xlfn.SWITCH(Sales[[#This Row],[Subscription Type]],"Basic", "10",,"Premium","10","Business","25","Enterprise","27")</f>
        <v>27</v>
      </c>
      <c r="P1861" s="3">
        <f xml:space="preserve"> IF(Sales[[#This Row],[Number of Users]]-Sales[[#This Row],[Licenses Bought]] &gt; 0,Sales[[#This Row],[Number of Users]]-Sales[[#This Row],[Licenses Bought]],0)</f>
        <v>1</v>
      </c>
      <c r="Q1861" s="3">
        <f>IF(Sales[[#This Row],[Sales Month]]=MAX(Sales[Sales Month]),Sales[[#This Row],[Upsell $ Per Non-Paying User]]*Sales[[#This Row],[Non-Paying Users]],0)</f>
        <v>0</v>
      </c>
      <c r="R1861" s="3" t="str" cm="1">
        <f t="array" ref="R1861" xml:space="preserve"> _xlfn.IFS(Sales[[#This Row],[Current Upsell $]]=0," ",Sales[[#This Row],[Current Upsell $]]&gt;=400,"high",Sales[[#This Row],[Current Upsell $]]&gt;=100,"medium",Sales[[#This Row],[Current Upsell $]]&lt;100,"low")</f>
        <v xml:space="preserve"> </v>
      </c>
      <c r="S1861" s="3" t="str">
        <f xml:space="preserve"> IF(Sales[[#This Row],[Current Upsell $]]&gt;0,_xlfn.CONCAT(Sales[[#This Row],[Subscription Type]],"  ",Sales[[#This Row],[Upsell Priority]],"  ",TEXT(Sales[[#This Row],[Current Upsell $]],"$#"))," ")</f>
        <v xml:space="preserve"> </v>
      </c>
      <c r="T1861" s="3"/>
      <c r="U1861" s="1"/>
    </row>
    <row r="1862" spans="1:21" x14ac:dyDescent="0.3">
      <c r="A1862">
        <v>100214</v>
      </c>
      <c r="B1862" t="s">
        <v>0</v>
      </c>
      <c r="D1862" s="1"/>
      <c r="E1862" s="1"/>
      <c r="F1862" s="3">
        <v>2</v>
      </c>
      <c r="G1862" s="3">
        <v>3</v>
      </c>
      <c r="H1862" s="1">
        <v>44228</v>
      </c>
      <c r="I1862" s="1">
        <v>44378</v>
      </c>
      <c r="J1862">
        <v>5</v>
      </c>
      <c r="K1862">
        <v>0</v>
      </c>
      <c r="L1862" s="1">
        <v>44348</v>
      </c>
      <c r="M1862" s="3">
        <f>IF(Sales[[#This Row],[Sales Amount]] = 0, 0,N1862 / F1862)</f>
        <v>10</v>
      </c>
      <c r="N1862" s="3">
        <v>20</v>
      </c>
      <c r="O1862" s="3" t="str" cm="1">
        <f t="array" ref="O1862" xml:space="preserve"> _xlfn.SWITCH(Sales[[#This Row],[Subscription Type]],"Basic", "10",,"Premium","10","Business","25","Enterprise","27")</f>
        <v>27</v>
      </c>
      <c r="P1862" s="3">
        <f xml:space="preserve"> IF(Sales[[#This Row],[Number of Users]]-Sales[[#This Row],[Licenses Bought]] &gt; 0,Sales[[#This Row],[Number of Users]]-Sales[[#This Row],[Licenses Bought]],0)</f>
        <v>1</v>
      </c>
      <c r="Q1862" s="3">
        <f>IF(Sales[[#This Row],[Sales Month]]=MAX(Sales[Sales Month]),Sales[[#This Row],[Upsell $ Per Non-Paying User]]*Sales[[#This Row],[Non-Paying Users]],0)</f>
        <v>27</v>
      </c>
      <c r="R1862" s="3" t="str" cm="1">
        <f t="array" ref="R1862" xml:space="preserve"> _xlfn.IFS(Sales[[#This Row],[Current Upsell $]]=0," ",Sales[[#This Row],[Current Upsell $]]&gt;=400,"high",Sales[[#This Row],[Current Upsell $]]&gt;=100,"medium",Sales[[#This Row],[Current Upsell $]]&lt;100,"low")</f>
        <v>low</v>
      </c>
      <c r="S1862" s="3" t="str">
        <f xml:space="preserve"> IF(Sales[[#This Row],[Current Upsell $]]&gt;0,_xlfn.CONCAT(Sales[[#This Row],[Subscription Type]],"  ",Sales[[#This Row],[Upsell Priority]],"  ",TEXT(Sales[[#This Row],[Current Upsell $]],"$#"))," ")</f>
        <v>Premium  low  $27</v>
      </c>
      <c r="T1862" s="3"/>
      <c r="U1862" s="1"/>
    </row>
    <row r="1863" spans="1:21" x14ac:dyDescent="0.3">
      <c r="A1863">
        <v>100215</v>
      </c>
      <c r="B1863" t="s">
        <v>3</v>
      </c>
      <c r="F1863" s="3">
        <v>0</v>
      </c>
      <c r="G1863" s="3">
        <v>2</v>
      </c>
      <c r="H1863" s="1">
        <v>44228</v>
      </c>
      <c r="I1863" s="1">
        <v>44348</v>
      </c>
      <c r="J1863">
        <v>4</v>
      </c>
      <c r="K1863">
        <v>0</v>
      </c>
      <c r="L1863" s="1">
        <v>44228</v>
      </c>
      <c r="M1863" s="3">
        <f>IF(Sales[[#This Row],[Sales Amount]] = 0, 0,N1863 / F1863)</f>
        <v>0</v>
      </c>
      <c r="N1863" s="3">
        <v>0</v>
      </c>
      <c r="O1863" s="3" t="str" cm="1">
        <f t="array" ref="O1863" xml:space="preserve"> _xlfn.SWITCH(Sales[[#This Row],[Subscription Type]],"Basic", "10",,"Premium","10","Business","25","Enterprise","27")</f>
        <v>10</v>
      </c>
      <c r="P1863" s="3">
        <f xml:space="preserve"> IF(Sales[[#This Row],[Number of Users]]-Sales[[#This Row],[Licenses Bought]] &gt; 0,Sales[[#This Row],[Number of Users]]-Sales[[#This Row],[Licenses Bought]],0)</f>
        <v>2</v>
      </c>
      <c r="Q1863" s="3">
        <f>IF(Sales[[#This Row],[Sales Month]]=MAX(Sales[Sales Month]),Sales[[#This Row],[Upsell $ Per Non-Paying User]]*Sales[[#This Row],[Non-Paying Users]],0)</f>
        <v>0</v>
      </c>
      <c r="R1863" s="3" t="str" cm="1">
        <f t="array" ref="R1863" xml:space="preserve"> _xlfn.IFS(Sales[[#This Row],[Current Upsell $]]=0," ",Sales[[#This Row],[Current Upsell $]]&gt;=400,"high",Sales[[#This Row],[Current Upsell $]]&gt;=100,"medium",Sales[[#This Row],[Current Upsell $]]&lt;100,"low")</f>
        <v xml:space="preserve"> </v>
      </c>
      <c r="S1863" s="3" t="str">
        <f xml:space="preserve"> IF(Sales[[#This Row],[Current Upsell $]]&gt;0,_xlfn.CONCAT(Sales[[#This Row],[Subscription Type]],"  ",Sales[[#This Row],[Upsell Priority]],"  ",TEXT(Sales[[#This Row],[Current Upsell $]],"$#"))," ")</f>
        <v xml:space="preserve"> </v>
      </c>
      <c r="T1863" s="3"/>
      <c r="U1863" s="1"/>
    </row>
    <row r="1864" spans="1:21" x14ac:dyDescent="0.3">
      <c r="A1864">
        <v>100215</v>
      </c>
      <c r="B1864" t="s">
        <v>3</v>
      </c>
      <c r="F1864" s="3">
        <v>0</v>
      </c>
      <c r="G1864" s="3">
        <v>2</v>
      </c>
      <c r="H1864" s="1">
        <v>44228</v>
      </c>
      <c r="I1864" s="1">
        <v>44348</v>
      </c>
      <c r="J1864">
        <v>4</v>
      </c>
      <c r="K1864">
        <v>0</v>
      </c>
      <c r="L1864" s="1">
        <v>44256</v>
      </c>
      <c r="M1864" s="3">
        <f>IF(Sales[[#This Row],[Sales Amount]] = 0, 0,N1864 / F1864)</f>
        <v>0</v>
      </c>
      <c r="N1864" s="3">
        <v>0</v>
      </c>
      <c r="O1864" s="3" t="str" cm="1">
        <f t="array" ref="O1864" xml:space="preserve"> _xlfn.SWITCH(Sales[[#This Row],[Subscription Type]],"Basic", "10",,"Premium","10","Business","25","Enterprise","27")</f>
        <v>10</v>
      </c>
      <c r="P1864" s="3">
        <f xml:space="preserve"> IF(Sales[[#This Row],[Number of Users]]-Sales[[#This Row],[Licenses Bought]] &gt; 0,Sales[[#This Row],[Number of Users]]-Sales[[#This Row],[Licenses Bought]],0)</f>
        <v>2</v>
      </c>
      <c r="Q1864" s="3">
        <f>IF(Sales[[#This Row],[Sales Month]]=MAX(Sales[Sales Month]),Sales[[#This Row],[Upsell $ Per Non-Paying User]]*Sales[[#This Row],[Non-Paying Users]],0)</f>
        <v>0</v>
      </c>
      <c r="R1864" s="3" t="str" cm="1">
        <f t="array" ref="R1864" xml:space="preserve"> _xlfn.IFS(Sales[[#This Row],[Current Upsell $]]=0," ",Sales[[#This Row],[Current Upsell $]]&gt;=400,"high",Sales[[#This Row],[Current Upsell $]]&gt;=100,"medium",Sales[[#This Row],[Current Upsell $]]&lt;100,"low")</f>
        <v xml:space="preserve"> </v>
      </c>
      <c r="S1864" s="3" t="str">
        <f xml:space="preserve"> IF(Sales[[#This Row],[Current Upsell $]]&gt;0,_xlfn.CONCAT(Sales[[#This Row],[Subscription Type]],"  ",Sales[[#This Row],[Upsell Priority]],"  ",TEXT(Sales[[#This Row],[Current Upsell $]],"$#"))," ")</f>
        <v xml:space="preserve"> </v>
      </c>
      <c r="T1864" s="3"/>
      <c r="U1864" s="1"/>
    </row>
    <row r="1865" spans="1:21" x14ac:dyDescent="0.3">
      <c r="A1865">
        <v>100215</v>
      </c>
      <c r="B1865" t="s">
        <v>3</v>
      </c>
      <c r="F1865" s="3">
        <v>0</v>
      </c>
      <c r="G1865" s="3">
        <v>2</v>
      </c>
      <c r="H1865" s="1">
        <v>44228</v>
      </c>
      <c r="I1865" s="1">
        <v>44348</v>
      </c>
      <c r="J1865">
        <v>4</v>
      </c>
      <c r="K1865">
        <v>0</v>
      </c>
      <c r="L1865" s="1">
        <v>44287</v>
      </c>
      <c r="M1865" s="3">
        <f>IF(Sales[[#This Row],[Sales Amount]] = 0, 0,N1865 / F1865)</f>
        <v>0</v>
      </c>
      <c r="N1865" s="3">
        <v>0</v>
      </c>
      <c r="O1865" s="3" t="str" cm="1">
        <f t="array" ref="O1865" xml:space="preserve"> _xlfn.SWITCH(Sales[[#This Row],[Subscription Type]],"Basic", "10",,"Premium","10","Business","25","Enterprise","27")</f>
        <v>10</v>
      </c>
      <c r="P1865" s="3">
        <f xml:space="preserve"> IF(Sales[[#This Row],[Number of Users]]-Sales[[#This Row],[Licenses Bought]] &gt; 0,Sales[[#This Row],[Number of Users]]-Sales[[#This Row],[Licenses Bought]],0)</f>
        <v>2</v>
      </c>
      <c r="Q1865" s="3">
        <f>IF(Sales[[#This Row],[Sales Month]]=MAX(Sales[Sales Month]),Sales[[#This Row],[Upsell $ Per Non-Paying User]]*Sales[[#This Row],[Non-Paying Users]],0)</f>
        <v>0</v>
      </c>
      <c r="R1865" s="3" t="str" cm="1">
        <f t="array" ref="R1865" xml:space="preserve"> _xlfn.IFS(Sales[[#This Row],[Current Upsell $]]=0," ",Sales[[#This Row],[Current Upsell $]]&gt;=400,"high",Sales[[#This Row],[Current Upsell $]]&gt;=100,"medium",Sales[[#This Row],[Current Upsell $]]&lt;100,"low")</f>
        <v xml:space="preserve"> </v>
      </c>
      <c r="S1865" s="3" t="str">
        <f xml:space="preserve"> IF(Sales[[#This Row],[Current Upsell $]]&gt;0,_xlfn.CONCAT(Sales[[#This Row],[Subscription Type]],"  ",Sales[[#This Row],[Upsell Priority]],"  ",TEXT(Sales[[#This Row],[Current Upsell $]],"$#"))," ")</f>
        <v xml:space="preserve"> </v>
      </c>
      <c r="T1865" s="3"/>
      <c r="U1865" s="1"/>
    </row>
    <row r="1866" spans="1:21" x14ac:dyDescent="0.3">
      <c r="A1866">
        <v>100215</v>
      </c>
      <c r="B1866" t="s">
        <v>3</v>
      </c>
      <c r="F1866" s="3">
        <v>0</v>
      </c>
      <c r="G1866" s="3">
        <v>2</v>
      </c>
      <c r="H1866" s="1">
        <v>44228</v>
      </c>
      <c r="I1866" s="1">
        <v>44348</v>
      </c>
      <c r="J1866">
        <v>4</v>
      </c>
      <c r="K1866">
        <v>0</v>
      </c>
      <c r="L1866" s="1">
        <v>44317</v>
      </c>
      <c r="M1866" s="3">
        <f>IF(Sales[[#This Row],[Sales Amount]] = 0, 0,N1866 / F1866)</f>
        <v>0</v>
      </c>
      <c r="N1866" s="3">
        <v>0</v>
      </c>
      <c r="O1866" s="3" t="str" cm="1">
        <f t="array" ref="O1866" xml:space="preserve"> _xlfn.SWITCH(Sales[[#This Row],[Subscription Type]],"Basic", "10",,"Premium","10","Business","25","Enterprise","27")</f>
        <v>10</v>
      </c>
      <c r="P1866" s="3">
        <f xml:space="preserve"> IF(Sales[[#This Row],[Number of Users]]-Sales[[#This Row],[Licenses Bought]] &gt; 0,Sales[[#This Row],[Number of Users]]-Sales[[#This Row],[Licenses Bought]],0)</f>
        <v>2</v>
      </c>
      <c r="Q1866" s="3">
        <f>IF(Sales[[#This Row],[Sales Month]]=MAX(Sales[Sales Month]),Sales[[#This Row],[Upsell $ Per Non-Paying User]]*Sales[[#This Row],[Non-Paying Users]],0)</f>
        <v>0</v>
      </c>
      <c r="R1866" s="3" t="str" cm="1">
        <f t="array" ref="R1866" xml:space="preserve"> _xlfn.IFS(Sales[[#This Row],[Current Upsell $]]=0," ",Sales[[#This Row],[Current Upsell $]]&gt;=400,"high",Sales[[#This Row],[Current Upsell $]]&gt;=100,"medium",Sales[[#This Row],[Current Upsell $]]&lt;100,"low")</f>
        <v xml:space="preserve"> </v>
      </c>
      <c r="S1866" s="3" t="str">
        <f xml:space="preserve"> IF(Sales[[#This Row],[Current Upsell $]]&gt;0,_xlfn.CONCAT(Sales[[#This Row],[Subscription Type]],"  ",Sales[[#This Row],[Upsell Priority]],"  ",TEXT(Sales[[#This Row],[Current Upsell $]],"$#"))," ")</f>
        <v xml:space="preserve"> </v>
      </c>
      <c r="T1866" s="3"/>
      <c r="U1866" s="1"/>
    </row>
    <row r="1867" spans="1:21" x14ac:dyDescent="0.3">
      <c r="A1867">
        <v>100215</v>
      </c>
      <c r="B1867" t="s">
        <v>3</v>
      </c>
      <c r="F1867" s="3">
        <v>0</v>
      </c>
      <c r="G1867" s="3">
        <v>2</v>
      </c>
      <c r="H1867" s="1">
        <v>44228</v>
      </c>
      <c r="I1867" s="1">
        <v>44348</v>
      </c>
      <c r="J1867">
        <v>4</v>
      </c>
      <c r="K1867">
        <v>0</v>
      </c>
      <c r="L1867" s="1">
        <v>44348</v>
      </c>
      <c r="M1867" s="3">
        <f>IF(Sales[[#This Row],[Sales Amount]] = 0, 0,N1867 / F1867)</f>
        <v>0</v>
      </c>
      <c r="N1867" s="3">
        <v>0</v>
      </c>
      <c r="O1867" s="3" t="str" cm="1">
        <f t="array" ref="O1867" xml:space="preserve"> _xlfn.SWITCH(Sales[[#This Row],[Subscription Type]],"Basic", "10",,"Premium","10","Business","25","Enterprise","27")</f>
        <v>10</v>
      </c>
      <c r="P1867" s="3">
        <f xml:space="preserve"> IF(Sales[[#This Row],[Number of Users]]-Sales[[#This Row],[Licenses Bought]] &gt; 0,Sales[[#This Row],[Number of Users]]-Sales[[#This Row],[Licenses Bought]],0)</f>
        <v>2</v>
      </c>
      <c r="Q1867" s="3">
        <f>IF(Sales[[#This Row],[Sales Month]]=MAX(Sales[Sales Month]),Sales[[#This Row],[Upsell $ Per Non-Paying User]]*Sales[[#This Row],[Non-Paying Users]],0)</f>
        <v>20</v>
      </c>
      <c r="R1867" s="3" t="str" cm="1">
        <f t="array" ref="R1867" xml:space="preserve"> _xlfn.IFS(Sales[[#This Row],[Current Upsell $]]=0," ",Sales[[#This Row],[Current Upsell $]]&gt;=400,"high",Sales[[#This Row],[Current Upsell $]]&gt;=100,"medium",Sales[[#This Row],[Current Upsell $]]&lt;100,"low")</f>
        <v>low</v>
      </c>
      <c r="S1867" s="3" t="str">
        <f xml:space="preserve"> IF(Sales[[#This Row],[Current Upsell $]]&gt;0,_xlfn.CONCAT(Sales[[#This Row],[Subscription Type]],"  ",Sales[[#This Row],[Upsell Priority]],"  ",TEXT(Sales[[#This Row],[Current Upsell $]],"$#"))," ")</f>
        <v>Basic  low  $20</v>
      </c>
      <c r="T1867" s="3"/>
      <c r="U1867" s="1"/>
    </row>
    <row r="1868" spans="1:21" x14ac:dyDescent="0.3">
      <c r="A1868">
        <v>100216</v>
      </c>
      <c r="B1868" t="s">
        <v>3</v>
      </c>
      <c r="F1868" s="3">
        <v>0</v>
      </c>
      <c r="G1868" s="3">
        <v>2</v>
      </c>
      <c r="H1868" s="1">
        <v>44228</v>
      </c>
      <c r="I1868" s="1">
        <v>44348</v>
      </c>
      <c r="J1868">
        <v>4</v>
      </c>
      <c r="K1868">
        <v>0</v>
      </c>
      <c r="L1868" s="1">
        <v>44228</v>
      </c>
      <c r="M1868" s="3">
        <f>IF(Sales[[#This Row],[Sales Amount]] = 0, 0,N1868 / F1868)</f>
        <v>0</v>
      </c>
      <c r="N1868" s="3">
        <v>0</v>
      </c>
      <c r="O1868" s="3" t="str" cm="1">
        <f t="array" ref="O1868" xml:space="preserve"> _xlfn.SWITCH(Sales[[#This Row],[Subscription Type]],"Basic", "10",,"Premium","10","Business","25","Enterprise","27")</f>
        <v>10</v>
      </c>
      <c r="P1868" s="3">
        <f xml:space="preserve"> IF(Sales[[#This Row],[Number of Users]]-Sales[[#This Row],[Licenses Bought]] &gt; 0,Sales[[#This Row],[Number of Users]]-Sales[[#This Row],[Licenses Bought]],0)</f>
        <v>2</v>
      </c>
      <c r="Q1868" s="3">
        <f>IF(Sales[[#This Row],[Sales Month]]=MAX(Sales[Sales Month]),Sales[[#This Row],[Upsell $ Per Non-Paying User]]*Sales[[#This Row],[Non-Paying Users]],0)</f>
        <v>0</v>
      </c>
      <c r="R1868" s="3" t="str" cm="1">
        <f t="array" ref="R1868" xml:space="preserve"> _xlfn.IFS(Sales[[#This Row],[Current Upsell $]]=0," ",Sales[[#This Row],[Current Upsell $]]&gt;=400,"high",Sales[[#This Row],[Current Upsell $]]&gt;=100,"medium",Sales[[#This Row],[Current Upsell $]]&lt;100,"low")</f>
        <v xml:space="preserve"> </v>
      </c>
      <c r="S1868" s="3" t="str">
        <f xml:space="preserve"> IF(Sales[[#This Row],[Current Upsell $]]&gt;0,_xlfn.CONCAT(Sales[[#This Row],[Subscription Type]],"  ",Sales[[#This Row],[Upsell Priority]],"  ",TEXT(Sales[[#This Row],[Current Upsell $]],"$#"))," ")</f>
        <v xml:space="preserve"> </v>
      </c>
      <c r="T1868" s="3"/>
      <c r="U1868" s="1"/>
    </row>
    <row r="1869" spans="1:21" x14ac:dyDescent="0.3">
      <c r="A1869">
        <v>100216</v>
      </c>
      <c r="B1869" t="s">
        <v>3</v>
      </c>
      <c r="F1869" s="3">
        <v>0</v>
      </c>
      <c r="G1869" s="3">
        <v>1</v>
      </c>
      <c r="H1869" s="1">
        <v>44228</v>
      </c>
      <c r="I1869" s="1">
        <v>44348</v>
      </c>
      <c r="J1869">
        <v>4</v>
      </c>
      <c r="K1869">
        <v>0</v>
      </c>
      <c r="L1869" s="1">
        <v>44256</v>
      </c>
      <c r="M1869" s="3">
        <f>IF(Sales[[#This Row],[Sales Amount]] = 0, 0,N1869 / F1869)</f>
        <v>0</v>
      </c>
      <c r="N1869" s="3">
        <v>0</v>
      </c>
      <c r="O1869" s="3" t="str" cm="1">
        <f t="array" ref="O1869" xml:space="preserve"> _xlfn.SWITCH(Sales[[#This Row],[Subscription Type]],"Basic", "10",,"Premium","10","Business","25","Enterprise","27")</f>
        <v>10</v>
      </c>
      <c r="P1869" s="3">
        <f xml:space="preserve"> IF(Sales[[#This Row],[Number of Users]]-Sales[[#This Row],[Licenses Bought]] &gt; 0,Sales[[#This Row],[Number of Users]]-Sales[[#This Row],[Licenses Bought]],0)</f>
        <v>1</v>
      </c>
      <c r="Q1869" s="3">
        <f>IF(Sales[[#This Row],[Sales Month]]=MAX(Sales[Sales Month]),Sales[[#This Row],[Upsell $ Per Non-Paying User]]*Sales[[#This Row],[Non-Paying Users]],0)</f>
        <v>0</v>
      </c>
      <c r="R1869" s="3" t="str" cm="1">
        <f t="array" ref="R1869" xml:space="preserve"> _xlfn.IFS(Sales[[#This Row],[Current Upsell $]]=0," ",Sales[[#This Row],[Current Upsell $]]&gt;=400,"high",Sales[[#This Row],[Current Upsell $]]&gt;=100,"medium",Sales[[#This Row],[Current Upsell $]]&lt;100,"low")</f>
        <v xml:space="preserve"> </v>
      </c>
      <c r="S1869" s="3" t="str">
        <f xml:space="preserve"> IF(Sales[[#This Row],[Current Upsell $]]&gt;0,_xlfn.CONCAT(Sales[[#This Row],[Subscription Type]],"  ",Sales[[#This Row],[Upsell Priority]],"  ",TEXT(Sales[[#This Row],[Current Upsell $]],"$#"))," ")</f>
        <v xml:space="preserve"> </v>
      </c>
      <c r="T1869" s="3"/>
      <c r="U1869" s="1"/>
    </row>
    <row r="1870" spans="1:21" x14ac:dyDescent="0.3">
      <c r="A1870">
        <v>100216</v>
      </c>
      <c r="B1870" t="s">
        <v>3</v>
      </c>
      <c r="F1870" s="3">
        <v>0</v>
      </c>
      <c r="G1870" s="3">
        <v>2</v>
      </c>
      <c r="H1870" s="1">
        <v>44228</v>
      </c>
      <c r="I1870" s="1">
        <v>44348</v>
      </c>
      <c r="J1870">
        <v>4</v>
      </c>
      <c r="K1870">
        <v>0</v>
      </c>
      <c r="L1870" s="1">
        <v>44287</v>
      </c>
      <c r="M1870" s="3">
        <f>IF(Sales[[#This Row],[Sales Amount]] = 0, 0,N1870 / F1870)</f>
        <v>0</v>
      </c>
      <c r="N1870" s="3">
        <v>0</v>
      </c>
      <c r="O1870" s="3" t="str" cm="1">
        <f t="array" ref="O1870" xml:space="preserve"> _xlfn.SWITCH(Sales[[#This Row],[Subscription Type]],"Basic", "10",,"Premium","10","Business","25","Enterprise","27")</f>
        <v>10</v>
      </c>
      <c r="P1870" s="3">
        <f xml:space="preserve"> IF(Sales[[#This Row],[Number of Users]]-Sales[[#This Row],[Licenses Bought]] &gt; 0,Sales[[#This Row],[Number of Users]]-Sales[[#This Row],[Licenses Bought]],0)</f>
        <v>2</v>
      </c>
      <c r="Q1870" s="3">
        <f>IF(Sales[[#This Row],[Sales Month]]=MAX(Sales[Sales Month]),Sales[[#This Row],[Upsell $ Per Non-Paying User]]*Sales[[#This Row],[Non-Paying Users]],0)</f>
        <v>0</v>
      </c>
      <c r="R1870" s="3" t="str" cm="1">
        <f t="array" ref="R1870" xml:space="preserve"> _xlfn.IFS(Sales[[#This Row],[Current Upsell $]]=0," ",Sales[[#This Row],[Current Upsell $]]&gt;=400,"high",Sales[[#This Row],[Current Upsell $]]&gt;=100,"medium",Sales[[#This Row],[Current Upsell $]]&lt;100,"low")</f>
        <v xml:space="preserve"> </v>
      </c>
      <c r="S1870" s="3" t="str">
        <f xml:space="preserve"> IF(Sales[[#This Row],[Current Upsell $]]&gt;0,_xlfn.CONCAT(Sales[[#This Row],[Subscription Type]],"  ",Sales[[#This Row],[Upsell Priority]],"  ",TEXT(Sales[[#This Row],[Current Upsell $]],"$#"))," ")</f>
        <v xml:space="preserve"> </v>
      </c>
      <c r="T1870" s="3"/>
      <c r="U1870" s="1"/>
    </row>
    <row r="1871" spans="1:21" x14ac:dyDescent="0.3">
      <c r="A1871">
        <v>100216</v>
      </c>
      <c r="B1871" t="s">
        <v>3</v>
      </c>
      <c r="F1871" s="3">
        <v>0</v>
      </c>
      <c r="G1871" s="3">
        <v>2</v>
      </c>
      <c r="H1871" s="1">
        <v>44228</v>
      </c>
      <c r="I1871" s="1">
        <v>44348</v>
      </c>
      <c r="J1871">
        <v>4</v>
      </c>
      <c r="K1871">
        <v>0</v>
      </c>
      <c r="L1871" s="1">
        <v>44317</v>
      </c>
      <c r="M1871" s="3">
        <f>IF(Sales[[#This Row],[Sales Amount]] = 0, 0,N1871 / F1871)</f>
        <v>0</v>
      </c>
      <c r="N1871" s="3">
        <v>0</v>
      </c>
      <c r="O1871" s="3" t="str" cm="1">
        <f t="array" ref="O1871" xml:space="preserve"> _xlfn.SWITCH(Sales[[#This Row],[Subscription Type]],"Basic", "10",,"Premium","10","Business","25","Enterprise","27")</f>
        <v>10</v>
      </c>
      <c r="P1871" s="3">
        <f xml:space="preserve"> IF(Sales[[#This Row],[Number of Users]]-Sales[[#This Row],[Licenses Bought]] &gt; 0,Sales[[#This Row],[Number of Users]]-Sales[[#This Row],[Licenses Bought]],0)</f>
        <v>2</v>
      </c>
      <c r="Q1871" s="3">
        <f>IF(Sales[[#This Row],[Sales Month]]=MAX(Sales[Sales Month]),Sales[[#This Row],[Upsell $ Per Non-Paying User]]*Sales[[#This Row],[Non-Paying Users]],0)</f>
        <v>0</v>
      </c>
      <c r="R1871" s="3" t="str" cm="1">
        <f t="array" ref="R1871" xml:space="preserve"> _xlfn.IFS(Sales[[#This Row],[Current Upsell $]]=0," ",Sales[[#This Row],[Current Upsell $]]&gt;=400,"high",Sales[[#This Row],[Current Upsell $]]&gt;=100,"medium",Sales[[#This Row],[Current Upsell $]]&lt;100,"low")</f>
        <v xml:space="preserve"> </v>
      </c>
      <c r="S1871" s="3" t="str">
        <f xml:space="preserve"> IF(Sales[[#This Row],[Current Upsell $]]&gt;0,_xlfn.CONCAT(Sales[[#This Row],[Subscription Type]],"  ",Sales[[#This Row],[Upsell Priority]],"  ",TEXT(Sales[[#This Row],[Current Upsell $]],"$#"))," ")</f>
        <v xml:space="preserve"> </v>
      </c>
      <c r="T1871" s="3"/>
      <c r="U1871" s="1"/>
    </row>
    <row r="1872" spans="1:21" x14ac:dyDescent="0.3">
      <c r="A1872">
        <v>100216</v>
      </c>
      <c r="B1872" t="s">
        <v>3</v>
      </c>
      <c r="F1872" s="3">
        <v>0</v>
      </c>
      <c r="G1872" s="3">
        <v>2</v>
      </c>
      <c r="H1872" s="1">
        <v>44228</v>
      </c>
      <c r="I1872" s="1">
        <v>44348</v>
      </c>
      <c r="J1872">
        <v>4</v>
      </c>
      <c r="K1872">
        <v>0</v>
      </c>
      <c r="L1872" s="1">
        <v>44348</v>
      </c>
      <c r="M1872" s="3">
        <f>IF(Sales[[#This Row],[Sales Amount]] = 0, 0,N1872 / F1872)</f>
        <v>0</v>
      </c>
      <c r="N1872" s="3">
        <v>0</v>
      </c>
      <c r="O1872" s="3" t="str" cm="1">
        <f t="array" ref="O1872" xml:space="preserve"> _xlfn.SWITCH(Sales[[#This Row],[Subscription Type]],"Basic", "10",,"Premium","10","Business","25","Enterprise","27")</f>
        <v>10</v>
      </c>
      <c r="P1872" s="3">
        <f xml:space="preserve"> IF(Sales[[#This Row],[Number of Users]]-Sales[[#This Row],[Licenses Bought]] &gt; 0,Sales[[#This Row],[Number of Users]]-Sales[[#This Row],[Licenses Bought]],0)</f>
        <v>2</v>
      </c>
      <c r="Q1872" s="3">
        <f>IF(Sales[[#This Row],[Sales Month]]=MAX(Sales[Sales Month]),Sales[[#This Row],[Upsell $ Per Non-Paying User]]*Sales[[#This Row],[Non-Paying Users]],0)</f>
        <v>20</v>
      </c>
      <c r="R1872" s="3" t="str" cm="1">
        <f t="array" ref="R1872" xml:space="preserve"> _xlfn.IFS(Sales[[#This Row],[Current Upsell $]]=0," ",Sales[[#This Row],[Current Upsell $]]&gt;=400,"high",Sales[[#This Row],[Current Upsell $]]&gt;=100,"medium",Sales[[#This Row],[Current Upsell $]]&lt;100,"low")</f>
        <v>low</v>
      </c>
      <c r="S1872" s="3" t="str">
        <f xml:space="preserve"> IF(Sales[[#This Row],[Current Upsell $]]&gt;0,_xlfn.CONCAT(Sales[[#This Row],[Subscription Type]],"  ",Sales[[#This Row],[Upsell Priority]],"  ",TEXT(Sales[[#This Row],[Current Upsell $]],"$#"))," ")</f>
        <v>Basic  low  $20</v>
      </c>
      <c r="T1872" s="3"/>
      <c r="U1872" s="1"/>
    </row>
    <row r="1873" spans="1:21" x14ac:dyDescent="0.3">
      <c r="A1873">
        <v>100217</v>
      </c>
      <c r="B1873" t="s">
        <v>3</v>
      </c>
      <c r="F1873" s="3">
        <v>0</v>
      </c>
      <c r="G1873" s="3">
        <v>2</v>
      </c>
      <c r="H1873" s="1">
        <v>44228</v>
      </c>
      <c r="I1873" s="1">
        <v>44378</v>
      </c>
      <c r="J1873">
        <v>5</v>
      </c>
      <c r="K1873">
        <v>0</v>
      </c>
      <c r="L1873" s="1">
        <v>44228</v>
      </c>
      <c r="M1873" s="3">
        <f>IF(Sales[[#This Row],[Sales Amount]] = 0, 0,N1873 / F1873)</f>
        <v>0</v>
      </c>
      <c r="N1873" s="3">
        <v>0</v>
      </c>
      <c r="O1873" s="3" t="str" cm="1">
        <f t="array" ref="O1873" xml:space="preserve"> _xlfn.SWITCH(Sales[[#This Row],[Subscription Type]],"Basic", "10",,"Premium","10","Business","25","Enterprise","27")</f>
        <v>10</v>
      </c>
      <c r="P1873" s="3">
        <f xml:space="preserve"> IF(Sales[[#This Row],[Number of Users]]-Sales[[#This Row],[Licenses Bought]] &gt; 0,Sales[[#This Row],[Number of Users]]-Sales[[#This Row],[Licenses Bought]],0)</f>
        <v>2</v>
      </c>
      <c r="Q1873" s="3">
        <f>IF(Sales[[#This Row],[Sales Month]]=MAX(Sales[Sales Month]),Sales[[#This Row],[Upsell $ Per Non-Paying User]]*Sales[[#This Row],[Non-Paying Users]],0)</f>
        <v>0</v>
      </c>
      <c r="R1873" s="3" t="str" cm="1">
        <f t="array" ref="R1873" xml:space="preserve"> _xlfn.IFS(Sales[[#This Row],[Current Upsell $]]=0," ",Sales[[#This Row],[Current Upsell $]]&gt;=400,"high",Sales[[#This Row],[Current Upsell $]]&gt;=100,"medium",Sales[[#This Row],[Current Upsell $]]&lt;100,"low")</f>
        <v xml:space="preserve"> </v>
      </c>
      <c r="S1873" s="3" t="str">
        <f xml:space="preserve"> IF(Sales[[#This Row],[Current Upsell $]]&gt;0,_xlfn.CONCAT(Sales[[#This Row],[Subscription Type]],"  ",Sales[[#This Row],[Upsell Priority]],"  ",TEXT(Sales[[#This Row],[Current Upsell $]],"$#"))," ")</f>
        <v xml:space="preserve"> </v>
      </c>
      <c r="T1873" s="3"/>
      <c r="U1873" s="1"/>
    </row>
    <row r="1874" spans="1:21" x14ac:dyDescent="0.3">
      <c r="A1874">
        <v>100217</v>
      </c>
      <c r="B1874" t="s">
        <v>3</v>
      </c>
      <c r="F1874" s="3">
        <v>0</v>
      </c>
      <c r="G1874" s="3">
        <v>1</v>
      </c>
      <c r="H1874" s="1">
        <v>44228</v>
      </c>
      <c r="I1874" s="1">
        <v>44378</v>
      </c>
      <c r="J1874">
        <v>5</v>
      </c>
      <c r="K1874">
        <v>0</v>
      </c>
      <c r="L1874" s="1">
        <v>44256</v>
      </c>
      <c r="M1874" s="3">
        <f>IF(Sales[[#This Row],[Sales Amount]] = 0, 0,N1874 / F1874)</f>
        <v>0</v>
      </c>
      <c r="N1874" s="3">
        <v>0</v>
      </c>
      <c r="O1874" s="3" t="str" cm="1">
        <f t="array" ref="O1874" xml:space="preserve"> _xlfn.SWITCH(Sales[[#This Row],[Subscription Type]],"Basic", "10",,"Premium","10","Business","25","Enterprise","27")</f>
        <v>10</v>
      </c>
      <c r="P1874" s="3">
        <f xml:space="preserve"> IF(Sales[[#This Row],[Number of Users]]-Sales[[#This Row],[Licenses Bought]] &gt; 0,Sales[[#This Row],[Number of Users]]-Sales[[#This Row],[Licenses Bought]],0)</f>
        <v>1</v>
      </c>
      <c r="Q1874" s="3">
        <f>IF(Sales[[#This Row],[Sales Month]]=MAX(Sales[Sales Month]),Sales[[#This Row],[Upsell $ Per Non-Paying User]]*Sales[[#This Row],[Non-Paying Users]],0)</f>
        <v>0</v>
      </c>
      <c r="R1874" s="3" t="str" cm="1">
        <f t="array" ref="R1874" xml:space="preserve"> _xlfn.IFS(Sales[[#This Row],[Current Upsell $]]=0," ",Sales[[#This Row],[Current Upsell $]]&gt;=400,"high",Sales[[#This Row],[Current Upsell $]]&gt;=100,"medium",Sales[[#This Row],[Current Upsell $]]&lt;100,"low")</f>
        <v xml:space="preserve"> </v>
      </c>
      <c r="S1874" s="3" t="str">
        <f xml:space="preserve"> IF(Sales[[#This Row],[Current Upsell $]]&gt;0,_xlfn.CONCAT(Sales[[#This Row],[Subscription Type]],"  ",Sales[[#This Row],[Upsell Priority]],"  ",TEXT(Sales[[#This Row],[Current Upsell $]],"$#"))," ")</f>
        <v xml:space="preserve"> </v>
      </c>
      <c r="T1874" s="3"/>
      <c r="U1874" s="1"/>
    </row>
    <row r="1875" spans="1:21" x14ac:dyDescent="0.3">
      <c r="A1875">
        <v>100217</v>
      </c>
      <c r="B1875" t="s">
        <v>3</v>
      </c>
      <c r="F1875" s="3">
        <v>0</v>
      </c>
      <c r="G1875" s="3">
        <v>2</v>
      </c>
      <c r="H1875" s="1">
        <v>44228</v>
      </c>
      <c r="I1875" s="1">
        <v>44378</v>
      </c>
      <c r="J1875">
        <v>5</v>
      </c>
      <c r="K1875">
        <v>0</v>
      </c>
      <c r="L1875" s="1">
        <v>44287</v>
      </c>
      <c r="M1875" s="3">
        <f>IF(Sales[[#This Row],[Sales Amount]] = 0, 0,N1875 / F1875)</f>
        <v>0</v>
      </c>
      <c r="N1875" s="3">
        <v>0</v>
      </c>
      <c r="O1875" s="3" t="str" cm="1">
        <f t="array" ref="O1875" xml:space="preserve"> _xlfn.SWITCH(Sales[[#This Row],[Subscription Type]],"Basic", "10",,"Premium","10","Business","25","Enterprise","27")</f>
        <v>10</v>
      </c>
      <c r="P1875" s="3">
        <f xml:space="preserve"> IF(Sales[[#This Row],[Number of Users]]-Sales[[#This Row],[Licenses Bought]] &gt; 0,Sales[[#This Row],[Number of Users]]-Sales[[#This Row],[Licenses Bought]],0)</f>
        <v>2</v>
      </c>
      <c r="Q1875" s="3">
        <f>IF(Sales[[#This Row],[Sales Month]]=MAX(Sales[Sales Month]),Sales[[#This Row],[Upsell $ Per Non-Paying User]]*Sales[[#This Row],[Non-Paying Users]],0)</f>
        <v>0</v>
      </c>
      <c r="R1875" s="3" t="str" cm="1">
        <f t="array" ref="R1875" xml:space="preserve"> _xlfn.IFS(Sales[[#This Row],[Current Upsell $]]=0," ",Sales[[#This Row],[Current Upsell $]]&gt;=400,"high",Sales[[#This Row],[Current Upsell $]]&gt;=100,"medium",Sales[[#This Row],[Current Upsell $]]&lt;100,"low")</f>
        <v xml:space="preserve"> </v>
      </c>
      <c r="S1875" s="3" t="str">
        <f xml:space="preserve"> IF(Sales[[#This Row],[Current Upsell $]]&gt;0,_xlfn.CONCAT(Sales[[#This Row],[Subscription Type]],"  ",Sales[[#This Row],[Upsell Priority]],"  ",TEXT(Sales[[#This Row],[Current Upsell $]],"$#"))," ")</f>
        <v xml:space="preserve"> </v>
      </c>
      <c r="T1875" s="3"/>
      <c r="U1875" s="1"/>
    </row>
    <row r="1876" spans="1:21" x14ac:dyDescent="0.3">
      <c r="A1876">
        <v>100217</v>
      </c>
      <c r="B1876" t="s">
        <v>3</v>
      </c>
      <c r="F1876" s="3">
        <v>0</v>
      </c>
      <c r="G1876" s="3">
        <v>2</v>
      </c>
      <c r="H1876" s="1">
        <v>44228</v>
      </c>
      <c r="I1876" s="1">
        <v>44378</v>
      </c>
      <c r="J1876">
        <v>5</v>
      </c>
      <c r="K1876">
        <v>0</v>
      </c>
      <c r="L1876" s="1">
        <v>44317</v>
      </c>
      <c r="M1876" s="3">
        <f>IF(Sales[[#This Row],[Sales Amount]] = 0, 0,N1876 / F1876)</f>
        <v>0</v>
      </c>
      <c r="N1876" s="3">
        <v>0</v>
      </c>
      <c r="O1876" s="3" t="str" cm="1">
        <f t="array" ref="O1876" xml:space="preserve"> _xlfn.SWITCH(Sales[[#This Row],[Subscription Type]],"Basic", "10",,"Premium","10","Business","25","Enterprise","27")</f>
        <v>10</v>
      </c>
      <c r="P1876" s="3">
        <f xml:space="preserve"> IF(Sales[[#This Row],[Number of Users]]-Sales[[#This Row],[Licenses Bought]] &gt; 0,Sales[[#This Row],[Number of Users]]-Sales[[#This Row],[Licenses Bought]],0)</f>
        <v>2</v>
      </c>
      <c r="Q1876" s="3">
        <f>IF(Sales[[#This Row],[Sales Month]]=MAX(Sales[Sales Month]),Sales[[#This Row],[Upsell $ Per Non-Paying User]]*Sales[[#This Row],[Non-Paying Users]],0)</f>
        <v>0</v>
      </c>
      <c r="R1876" s="3" t="str" cm="1">
        <f t="array" ref="R1876" xml:space="preserve"> _xlfn.IFS(Sales[[#This Row],[Current Upsell $]]=0," ",Sales[[#This Row],[Current Upsell $]]&gt;=400,"high",Sales[[#This Row],[Current Upsell $]]&gt;=100,"medium",Sales[[#This Row],[Current Upsell $]]&lt;100,"low")</f>
        <v xml:space="preserve"> </v>
      </c>
      <c r="S1876" s="3" t="str">
        <f xml:space="preserve"> IF(Sales[[#This Row],[Current Upsell $]]&gt;0,_xlfn.CONCAT(Sales[[#This Row],[Subscription Type]],"  ",Sales[[#This Row],[Upsell Priority]],"  ",TEXT(Sales[[#This Row],[Current Upsell $]],"$#"))," ")</f>
        <v xml:space="preserve"> </v>
      </c>
      <c r="T1876" s="3"/>
      <c r="U1876" s="1"/>
    </row>
    <row r="1877" spans="1:21" x14ac:dyDescent="0.3">
      <c r="A1877">
        <v>100217</v>
      </c>
      <c r="B1877" t="s">
        <v>3</v>
      </c>
      <c r="F1877" s="3">
        <v>0</v>
      </c>
      <c r="G1877" s="3">
        <v>2</v>
      </c>
      <c r="H1877" s="1">
        <v>44228</v>
      </c>
      <c r="I1877" s="1">
        <v>44378</v>
      </c>
      <c r="J1877">
        <v>5</v>
      </c>
      <c r="K1877">
        <v>0</v>
      </c>
      <c r="L1877" s="1">
        <v>44348</v>
      </c>
      <c r="M1877" s="3">
        <f>IF(Sales[[#This Row],[Sales Amount]] = 0, 0,N1877 / F1877)</f>
        <v>0</v>
      </c>
      <c r="N1877" s="3">
        <v>0</v>
      </c>
      <c r="O1877" s="3" t="str" cm="1">
        <f t="array" ref="O1877" xml:space="preserve"> _xlfn.SWITCH(Sales[[#This Row],[Subscription Type]],"Basic", "10",,"Premium","10","Business","25","Enterprise","27")</f>
        <v>10</v>
      </c>
      <c r="P1877" s="3">
        <f xml:space="preserve"> IF(Sales[[#This Row],[Number of Users]]-Sales[[#This Row],[Licenses Bought]] &gt; 0,Sales[[#This Row],[Number of Users]]-Sales[[#This Row],[Licenses Bought]],0)</f>
        <v>2</v>
      </c>
      <c r="Q1877" s="3">
        <f>IF(Sales[[#This Row],[Sales Month]]=MAX(Sales[Sales Month]),Sales[[#This Row],[Upsell $ Per Non-Paying User]]*Sales[[#This Row],[Non-Paying Users]],0)</f>
        <v>20</v>
      </c>
      <c r="R1877" s="3" t="str" cm="1">
        <f t="array" ref="R1877" xml:space="preserve"> _xlfn.IFS(Sales[[#This Row],[Current Upsell $]]=0," ",Sales[[#This Row],[Current Upsell $]]&gt;=400,"high",Sales[[#This Row],[Current Upsell $]]&gt;=100,"medium",Sales[[#This Row],[Current Upsell $]]&lt;100,"low")</f>
        <v>low</v>
      </c>
      <c r="S1877" s="3" t="str">
        <f xml:space="preserve"> IF(Sales[[#This Row],[Current Upsell $]]&gt;0,_xlfn.CONCAT(Sales[[#This Row],[Subscription Type]],"  ",Sales[[#This Row],[Upsell Priority]],"  ",TEXT(Sales[[#This Row],[Current Upsell $]],"$#"))," ")</f>
        <v>Basic  low  $20</v>
      </c>
      <c r="T1877" s="3"/>
      <c r="U1877" s="1"/>
    </row>
    <row r="1878" spans="1:21" x14ac:dyDescent="0.3">
      <c r="A1878">
        <v>100218</v>
      </c>
      <c r="B1878" t="s">
        <v>3</v>
      </c>
      <c r="D1878" s="1"/>
      <c r="E1878" s="1"/>
      <c r="F1878" s="3">
        <v>0</v>
      </c>
      <c r="G1878" s="3">
        <v>2</v>
      </c>
      <c r="H1878" s="1">
        <v>44228</v>
      </c>
      <c r="I1878" s="1">
        <v>44378</v>
      </c>
      <c r="J1878">
        <v>5</v>
      </c>
      <c r="K1878">
        <v>0</v>
      </c>
      <c r="L1878" s="1">
        <v>44228</v>
      </c>
      <c r="M1878" s="3">
        <f>IF(Sales[[#This Row],[Sales Amount]] = 0, 0,N1878 / F1878)</f>
        <v>0</v>
      </c>
      <c r="N1878" s="3">
        <v>0</v>
      </c>
      <c r="O1878" s="3" t="str" cm="1">
        <f t="array" ref="O1878" xml:space="preserve"> _xlfn.SWITCH(Sales[[#This Row],[Subscription Type]],"Basic", "10",,"Premium","10","Business","25","Enterprise","27")</f>
        <v>10</v>
      </c>
      <c r="P1878" s="3">
        <f xml:space="preserve"> IF(Sales[[#This Row],[Number of Users]]-Sales[[#This Row],[Licenses Bought]] &gt; 0,Sales[[#This Row],[Number of Users]]-Sales[[#This Row],[Licenses Bought]],0)</f>
        <v>2</v>
      </c>
      <c r="Q1878" s="3">
        <f>IF(Sales[[#This Row],[Sales Month]]=MAX(Sales[Sales Month]),Sales[[#This Row],[Upsell $ Per Non-Paying User]]*Sales[[#This Row],[Non-Paying Users]],0)</f>
        <v>0</v>
      </c>
      <c r="R1878" s="3" t="str" cm="1">
        <f t="array" ref="R1878" xml:space="preserve"> _xlfn.IFS(Sales[[#This Row],[Current Upsell $]]=0," ",Sales[[#This Row],[Current Upsell $]]&gt;=400,"high",Sales[[#This Row],[Current Upsell $]]&gt;=100,"medium",Sales[[#This Row],[Current Upsell $]]&lt;100,"low")</f>
        <v xml:space="preserve"> </v>
      </c>
      <c r="S1878" s="3" t="str">
        <f xml:space="preserve"> IF(Sales[[#This Row],[Current Upsell $]]&gt;0,_xlfn.CONCAT(Sales[[#This Row],[Subscription Type]],"  ",Sales[[#This Row],[Upsell Priority]],"  ",TEXT(Sales[[#This Row],[Current Upsell $]],"$#"))," ")</f>
        <v xml:space="preserve"> </v>
      </c>
      <c r="T1878" s="3"/>
      <c r="U1878" s="1"/>
    </row>
    <row r="1879" spans="1:21" x14ac:dyDescent="0.3">
      <c r="A1879">
        <v>100218</v>
      </c>
      <c r="B1879" t="s">
        <v>0</v>
      </c>
      <c r="D1879" s="1"/>
      <c r="E1879" s="1"/>
      <c r="F1879" s="3">
        <v>1</v>
      </c>
      <c r="G1879" s="3">
        <v>2</v>
      </c>
      <c r="H1879" s="1">
        <v>44228</v>
      </c>
      <c r="I1879" s="1">
        <v>44378</v>
      </c>
      <c r="J1879">
        <v>5</v>
      </c>
      <c r="K1879">
        <v>0</v>
      </c>
      <c r="L1879" s="1">
        <v>44256</v>
      </c>
      <c r="M1879" s="3">
        <f>IF(Sales[[#This Row],[Sales Amount]] = 0, 0,N1879 / F1879)</f>
        <v>10</v>
      </c>
      <c r="N1879" s="3">
        <v>10</v>
      </c>
      <c r="O1879" s="3" t="str" cm="1">
        <f t="array" ref="O1879" xml:space="preserve"> _xlfn.SWITCH(Sales[[#This Row],[Subscription Type]],"Basic", "10",,"Premium","10","Business","25","Enterprise","27")</f>
        <v>27</v>
      </c>
      <c r="P1879" s="3">
        <f xml:space="preserve"> IF(Sales[[#This Row],[Number of Users]]-Sales[[#This Row],[Licenses Bought]] &gt; 0,Sales[[#This Row],[Number of Users]]-Sales[[#This Row],[Licenses Bought]],0)</f>
        <v>1</v>
      </c>
      <c r="Q1879" s="3">
        <f>IF(Sales[[#This Row],[Sales Month]]=MAX(Sales[Sales Month]),Sales[[#This Row],[Upsell $ Per Non-Paying User]]*Sales[[#This Row],[Non-Paying Users]],0)</f>
        <v>0</v>
      </c>
      <c r="R1879" s="3" t="str" cm="1">
        <f t="array" ref="R1879" xml:space="preserve"> _xlfn.IFS(Sales[[#This Row],[Current Upsell $]]=0," ",Sales[[#This Row],[Current Upsell $]]&gt;=400,"high",Sales[[#This Row],[Current Upsell $]]&gt;=100,"medium",Sales[[#This Row],[Current Upsell $]]&lt;100,"low")</f>
        <v xml:space="preserve"> </v>
      </c>
      <c r="S1879" s="3" t="str">
        <f xml:space="preserve"> IF(Sales[[#This Row],[Current Upsell $]]&gt;0,_xlfn.CONCAT(Sales[[#This Row],[Subscription Type]],"  ",Sales[[#This Row],[Upsell Priority]],"  ",TEXT(Sales[[#This Row],[Current Upsell $]],"$#"))," ")</f>
        <v xml:space="preserve"> </v>
      </c>
      <c r="T1879" s="3"/>
      <c r="U1879" s="1"/>
    </row>
    <row r="1880" spans="1:21" x14ac:dyDescent="0.3">
      <c r="A1880">
        <v>100218</v>
      </c>
      <c r="B1880" t="s">
        <v>0</v>
      </c>
      <c r="D1880" s="1"/>
      <c r="E1880" s="1"/>
      <c r="F1880" s="3">
        <v>1</v>
      </c>
      <c r="G1880" s="3">
        <v>2</v>
      </c>
      <c r="H1880" s="1">
        <v>44228</v>
      </c>
      <c r="I1880" s="1">
        <v>44378</v>
      </c>
      <c r="J1880">
        <v>5</v>
      </c>
      <c r="K1880">
        <v>0</v>
      </c>
      <c r="L1880" s="1">
        <v>44287</v>
      </c>
      <c r="M1880" s="3">
        <f>IF(Sales[[#This Row],[Sales Amount]] = 0, 0,N1880 / F1880)</f>
        <v>10</v>
      </c>
      <c r="N1880" s="3">
        <v>10</v>
      </c>
      <c r="O1880" s="3" t="str" cm="1">
        <f t="array" ref="O1880" xml:space="preserve"> _xlfn.SWITCH(Sales[[#This Row],[Subscription Type]],"Basic", "10",,"Premium","10","Business","25","Enterprise","27")</f>
        <v>27</v>
      </c>
      <c r="P1880" s="3">
        <f xml:space="preserve"> IF(Sales[[#This Row],[Number of Users]]-Sales[[#This Row],[Licenses Bought]] &gt; 0,Sales[[#This Row],[Number of Users]]-Sales[[#This Row],[Licenses Bought]],0)</f>
        <v>1</v>
      </c>
      <c r="Q1880" s="3">
        <f>IF(Sales[[#This Row],[Sales Month]]=MAX(Sales[Sales Month]),Sales[[#This Row],[Upsell $ Per Non-Paying User]]*Sales[[#This Row],[Non-Paying Users]],0)</f>
        <v>0</v>
      </c>
      <c r="R1880" s="3" t="str" cm="1">
        <f t="array" ref="R1880" xml:space="preserve"> _xlfn.IFS(Sales[[#This Row],[Current Upsell $]]=0," ",Sales[[#This Row],[Current Upsell $]]&gt;=400,"high",Sales[[#This Row],[Current Upsell $]]&gt;=100,"medium",Sales[[#This Row],[Current Upsell $]]&lt;100,"low")</f>
        <v xml:space="preserve"> </v>
      </c>
      <c r="S1880" s="3" t="str">
        <f xml:space="preserve"> IF(Sales[[#This Row],[Current Upsell $]]&gt;0,_xlfn.CONCAT(Sales[[#This Row],[Subscription Type]],"  ",Sales[[#This Row],[Upsell Priority]],"  ",TEXT(Sales[[#This Row],[Current Upsell $]],"$#"))," ")</f>
        <v xml:space="preserve"> </v>
      </c>
      <c r="T1880" s="3"/>
      <c r="U1880" s="1"/>
    </row>
    <row r="1881" spans="1:21" x14ac:dyDescent="0.3">
      <c r="A1881">
        <v>100218</v>
      </c>
      <c r="B1881" t="s">
        <v>0</v>
      </c>
      <c r="D1881" s="1"/>
      <c r="E1881" s="1"/>
      <c r="F1881" s="3">
        <v>1</v>
      </c>
      <c r="G1881" s="3">
        <v>2</v>
      </c>
      <c r="H1881" s="1">
        <v>44228</v>
      </c>
      <c r="I1881" s="1">
        <v>44378</v>
      </c>
      <c r="J1881">
        <v>5</v>
      </c>
      <c r="K1881">
        <v>0</v>
      </c>
      <c r="L1881" s="1">
        <v>44317</v>
      </c>
      <c r="M1881" s="3">
        <f>IF(Sales[[#This Row],[Sales Amount]] = 0, 0,N1881 / F1881)</f>
        <v>10</v>
      </c>
      <c r="N1881" s="3">
        <v>10</v>
      </c>
      <c r="O1881" s="3" t="str" cm="1">
        <f t="array" ref="O1881" xml:space="preserve"> _xlfn.SWITCH(Sales[[#This Row],[Subscription Type]],"Basic", "10",,"Premium","10","Business","25","Enterprise","27")</f>
        <v>27</v>
      </c>
      <c r="P1881" s="3">
        <f xml:space="preserve"> IF(Sales[[#This Row],[Number of Users]]-Sales[[#This Row],[Licenses Bought]] &gt; 0,Sales[[#This Row],[Number of Users]]-Sales[[#This Row],[Licenses Bought]],0)</f>
        <v>1</v>
      </c>
      <c r="Q1881" s="3">
        <f>IF(Sales[[#This Row],[Sales Month]]=MAX(Sales[Sales Month]),Sales[[#This Row],[Upsell $ Per Non-Paying User]]*Sales[[#This Row],[Non-Paying Users]],0)</f>
        <v>0</v>
      </c>
      <c r="R1881" s="3" t="str" cm="1">
        <f t="array" ref="R1881" xml:space="preserve"> _xlfn.IFS(Sales[[#This Row],[Current Upsell $]]=0," ",Sales[[#This Row],[Current Upsell $]]&gt;=400,"high",Sales[[#This Row],[Current Upsell $]]&gt;=100,"medium",Sales[[#This Row],[Current Upsell $]]&lt;100,"low")</f>
        <v xml:space="preserve"> </v>
      </c>
      <c r="S1881" s="3" t="str">
        <f xml:space="preserve"> IF(Sales[[#This Row],[Current Upsell $]]&gt;0,_xlfn.CONCAT(Sales[[#This Row],[Subscription Type]],"  ",Sales[[#This Row],[Upsell Priority]],"  ",TEXT(Sales[[#This Row],[Current Upsell $]],"$#"))," ")</f>
        <v xml:space="preserve"> </v>
      </c>
      <c r="T1881" s="3"/>
      <c r="U1881" s="1"/>
    </row>
    <row r="1882" spans="1:21" x14ac:dyDescent="0.3">
      <c r="A1882">
        <v>100218</v>
      </c>
      <c r="B1882" t="s">
        <v>0</v>
      </c>
      <c r="D1882" s="1"/>
      <c r="E1882" s="1"/>
      <c r="F1882" s="3">
        <v>1</v>
      </c>
      <c r="G1882" s="3">
        <v>2</v>
      </c>
      <c r="H1882" s="1">
        <v>44228</v>
      </c>
      <c r="I1882" s="1">
        <v>44378</v>
      </c>
      <c r="J1882">
        <v>5</v>
      </c>
      <c r="K1882">
        <v>0</v>
      </c>
      <c r="L1882" s="1">
        <v>44348</v>
      </c>
      <c r="M1882" s="3">
        <f>IF(Sales[[#This Row],[Sales Amount]] = 0, 0,N1882 / F1882)</f>
        <v>10</v>
      </c>
      <c r="N1882" s="3">
        <v>10</v>
      </c>
      <c r="O1882" s="3" t="str" cm="1">
        <f t="array" ref="O1882" xml:space="preserve"> _xlfn.SWITCH(Sales[[#This Row],[Subscription Type]],"Basic", "10",,"Premium","10","Business","25","Enterprise","27")</f>
        <v>27</v>
      </c>
      <c r="P1882" s="3">
        <f xml:space="preserve"> IF(Sales[[#This Row],[Number of Users]]-Sales[[#This Row],[Licenses Bought]] &gt; 0,Sales[[#This Row],[Number of Users]]-Sales[[#This Row],[Licenses Bought]],0)</f>
        <v>1</v>
      </c>
      <c r="Q1882" s="3">
        <f>IF(Sales[[#This Row],[Sales Month]]=MAX(Sales[Sales Month]),Sales[[#This Row],[Upsell $ Per Non-Paying User]]*Sales[[#This Row],[Non-Paying Users]],0)</f>
        <v>27</v>
      </c>
      <c r="R1882" s="3" t="str" cm="1">
        <f t="array" ref="R1882" xml:space="preserve"> _xlfn.IFS(Sales[[#This Row],[Current Upsell $]]=0," ",Sales[[#This Row],[Current Upsell $]]&gt;=400,"high",Sales[[#This Row],[Current Upsell $]]&gt;=100,"medium",Sales[[#This Row],[Current Upsell $]]&lt;100,"low")</f>
        <v>low</v>
      </c>
      <c r="S1882" s="3" t="str">
        <f xml:space="preserve"> IF(Sales[[#This Row],[Current Upsell $]]&gt;0,_xlfn.CONCAT(Sales[[#This Row],[Subscription Type]],"  ",Sales[[#This Row],[Upsell Priority]],"  ",TEXT(Sales[[#This Row],[Current Upsell $]],"$#"))," ")</f>
        <v>Premium  low  $27</v>
      </c>
      <c r="T1882" s="3"/>
      <c r="U1882" s="1"/>
    </row>
    <row r="1883" spans="1:21" x14ac:dyDescent="0.3">
      <c r="A1883">
        <v>100219</v>
      </c>
      <c r="B1883" t="s">
        <v>3</v>
      </c>
      <c r="D1883" s="1"/>
      <c r="E1883" s="1"/>
      <c r="F1883" s="3">
        <v>0</v>
      </c>
      <c r="G1883" s="3">
        <v>77</v>
      </c>
      <c r="H1883" s="1">
        <v>44256</v>
      </c>
      <c r="I1883" s="1">
        <v>44378</v>
      </c>
      <c r="J1883">
        <v>4</v>
      </c>
      <c r="K1883">
        <v>0</v>
      </c>
      <c r="L1883" s="1">
        <v>44256</v>
      </c>
      <c r="M1883" s="3">
        <f>IF(Sales[[#This Row],[Sales Amount]] = 0, 0,N1883 / F1883)</f>
        <v>0</v>
      </c>
      <c r="N1883" s="3">
        <v>0</v>
      </c>
      <c r="O1883" s="3" t="str" cm="1">
        <f t="array" ref="O1883" xml:space="preserve"> _xlfn.SWITCH(Sales[[#This Row],[Subscription Type]],"Basic", "10",,"Premium","10","Business","25","Enterprise","27")</f>
        <v>10</v>
      </c>
      <c r="P1883" s="3">
        <f xml:space="preserve"> IF(Sales[[#This Row],[Number of Users]]-Sales[[#This Row],[Licenses Bought]] &gt; 0,Sales[[#This Row],[Number of Users]]-Sales[[#This Row],[Licenses Bought]],0)</f>
        <v>77</v>
      </c>
      <c r="Q1883" s="3">
        <f>IF(Sales[[#This Row],[Sales Month]]=MAX(Sales[Sales Month]),Sales[[#This Row],[Upsell $ Per Non-Paying User]]*Sales[[#This Row],[Non-Paying Users]],0)</f>
        <v>0</v>
      </c>
      <c r="R1883" s="3" t="str" cm="1">
        <f t="array" ref="R1883" xml:space="preserve"> _xlfn.IFS(Sales[[#This Row],[Current Upsell $]]=0," ",Sales[[#This Row],[Current Upsell $]]&gt;=400,"high",Sales[[#This Row],[Current Upsell $]]&gt;=100,"medium",Sales[[#This Row],[Current Upsell $]]&lt;100,"low")</f>
        <v xml:space="preserve"> </v>
      </c>
      <c r="S1883" s="3" t="str">
        <f xml:space="preserve"> IF(Sales[[#This Row],[Current Upsell $]]&gt;0,_xlfn.CONCAT(Sales[[#This Row],[Subscription Type]],"  ",Sales[[#This Row],[Upsell Priority]],"  ",TEXT(Sales[[#This Row],[Current Upsell $]],"$#"))," ")</f>
        <v xml:space="preserve"> </v>
      </c>
      <c r="T1883" s="3"/>
      <c r="U1883" s="1"/>
    </row>
    <row r="1884" spans="1:21" x14ac:dyDescent="0.3">
      <c r="A1884">
        <v>100219</v>
      </c>
      <c r="B1884" t="s">
        <v>1</v>
      </c>
      <c r="D1884" s="1"/>
      <c r="E1884" s="1"/>
      <c r="F1884" s="3">
        <v>45</v>
      </c>
      <c r="G1884" s="3">
        <v>74</v>
      </c>
      <c r="H1884" s="1">
        <v>44256</v>
      </c>
      <c r="I1884" s="1">
        <v>44378</v>
      </c>
      <c r="J1884">
        <v>4</v>
      </c>
      <c r="K1884">
        <v>0</v>
      </c>
      <c r="L1884" s="1">
        <v>44287</v>
      </c>
      <c r="M1884" s="3">
        <f>IF(Sales[[#This Row],[Sales Amount]] = 0, 0,N1884 / F1884)</f>
        <v>25</v>
      </c>
      <c r="N1884" s="3">
        <v>1125</v>
      </c>
      <c r="O1884" s="3" t="str" cm="1">
        <f t="array" ref="O1884" xml:space="preserve"> _xlfn.SWITCH(Sales[[#This Row],[Subscription Type]],"Basic", "10",,"Premium","10","Business","25","Enterprise","27")</f>
        <v>27</v>
      </c>
      <c r="P1884" s="3">
        <f xml:space="preserve"> IF(Sales[[#This Row],[Number of Users]]-Sales[[#This Row],[Licenses Bought]] &gt; 0,Sales[[#This Row],[Number of Users]]-Sales[[#This Row],[Licenses Bought]],0)</f>
        <v>29</v>
      </c>
      <c r="Q1884" s="3">
        <f>IF(Sales[[#This Row],[Sales Month]]=MAX(Sales[Sales Month]),Sales[[#This Row],[Upsell $ Per Non-Paying User]]*Sales[[#This Row],[Non-Paying Users]],0)</f>
        <v>0</v>
      </c>
      <c r="R1884" s="3" t="str" cm="1">
        <f t="array" ref="R1884" xml:space="preserve"> _xlfn.IFS(Sales[[#This Row],[Current Upsell $]]=0," ",Sales[[#This Row],[Current Upsell $]]&gt;=400,"high",Sales[[#This Row],[Current Upsell $]]&gt;=100,"medium",Sales[[#This Row],[Current Upsell $]]&lt;100,"low")</f>
        <v xml:space="preserve"> </v>
      </c>
      <c r="S1884" s="3" t="str">
        <f xml:space="preserve"> IF(Sales[[#This Row],[Current Upsell $]]&gt;0,_xlfn.CONCAT(Sales[[#This Row],[Subscription Type]],"  ",Sales[[#This Row],[Upsell Priority]],"  ",TEXT(Sales[[#This Row],[Current Upsell $]],"$#"))," ")</f>
        <v xml:space="preserve"> </v>
      </c>
      <c r="T1884" s="3"/>
      <c r="U1884" s="1"/>
    </row>
    <row r="1885" spans="1:21" x14ac:dyDescent="0.3">
      <c r="A1885">
        <v>100219</v>
      </c>
      <c r="B1885" t="s">
        <v>1</v>
      </c>
      <c r="D1885" s="1"/>
      <c r="E1885" s="1"/>
      <c r="F1885" s="3">
        <v>40</v>
      </c>
      <c r="G1885" s="3">
        <v>63</v>
      </c>
      <c r="H1885" s="1">
        <v>44256</v>
      </c>
      <c r="I1885" s="1">
        <v>44378</v>
      </c>
      <c r="J1885">
        <v>4</v>
      </c>
      <c r="K1885">
        <v>0</v>
      </c>
      <c r="L1885" s="1">
        <v>44317</v>
      </c>
      <c r="M1885" s="3">
        <f>IF(Sales[[#This Row],[Sales Amount]] = 0, 0,N1885 / F1885)</f>
        <v>25</v>
      </c>
      <c r="N1885" s="3">
        <v>1000</v>
      </c>
      <c r="O1885" s="3" t="str" cm="1">
        <f t="array" ref="O1885" xml:space="preserve"> _xlfn.SWITCH(Sales[[#This Row],[Subscription Type]],"Basic", "10",,"Premium","10","Business","25","Enterprise","27")</f>
        <v>27</v>
      </c>
      <c r="P1885" s="3">
        <f xml:space="preserve"> IF(Sales[[#This Row],[Number of Users]]-Sales[[#This Row],[Licenses Bought]] &gt; 0,Sales[[#This Row],[Number of Users]]-Sales[[#This Row],[Licenses Bought]],0)</f>
        <v>23</v>
      </c>
      <c r="Q1885" s="3">
        <f>IF(Sales[[#This Row],[Sales Month]]=MAX(Sales[Sales Month]),Sales[[#This Row],[Upsell $ Per Non-Paying User]]*Sales[[#This Row],[Non-Paying Users]],0)</f>
        <v>0</v>
      </c>
      <c r="R1885" s="3" t="str" cm="1">
        <f t="array" ref="R1885" xml:space="preserve"> _xlfn.IFS(Sales[[#This Row],[Current Upsell $]]=0," ",Sales[[#This Row],[Current Upsell $]]&gt;=400,"high",Sales[[#This Row],[Current Upsell $]]&gt;=100,"medium",Sales[[#This Row],[Current Upsell $]]&lt;100,"low")</f>
        <v xml:space="preserve"> </v>
      </c>
      <c r="S1885" s="3" t="str">
        <f xml:space="preserve"> IF(Sales[[#This Row],[Current Upsell $]]&gt;0,_xlfn.CONCAT(Sales[[#This Row],[Subscription Type]],"  ",Sales[[#This Row],[Upsell Priority]],"  ",TEXT(Sales[[#This Row],[Current Upsell $]],"$#"))," ")</f>
        <v xml:space="preserve"> </v>
      </c>
      <c r="T1885" s="3"/>
      <c r="U1885" s="1"/>
    </row>
    <row r="1886" spans="1:21" x14ac:dyDescent="0.3">
      <c r="A1886">
        <v>100219</v>
      </c>
      <c r="B1886" t="s">
        <v>1</v>
      </c>
      <c r="D1886" s="1"/>
      <c r="E1886" s="1"/>
      <c r="F1886" s="3">
        <v>55</v>
      </c>
      <c r="G1886" s="3">
        <v>67</v>
      </c>
      <c r="H1886" s="1">
        <v>44256</v>
      </c>
      <c r="I1886" s="1">
        <v>44378</v>
      </c>
      <c r="J1886">
        <v>4</v>
      </c>
      <c r="K1886">
        <v>0</v>
      </c>
      <c r="L1886" s="1">
        <v>44348</v>
      </c>
      <c r="M1886" s="3">
        <f>IF(Sales[[#This Row],[Sales Amount]] = 0, 0,N1886 / F1886)</f>
        <v>25</v>
      </c>
      <c r="N1886" s="3">
        <v>1375</v>
      </c>
      <c r="O1886" s="3" t="str" cm="1">
        <f t="array" ref="O1886" xml:space="preserve"> _xlfn.SWITCH(Sales[[#This Row],[Subscription Type]],"Basic", "10",,"Premium","10","Business","25","Enterprise","27")</f>
        <v>27</v>
      </c>
      <c r="P1886" s="3">
        <f xml:space="preserve"> IF(Sales[[#This Row],[Number of Users]]-Sales[[#This Row],[Licenses Bought]] &gt; 0,Sales[[#This Row],[Number of Users]]-Sales[[#This Row],[Licenses Bought]],0)</f>
        <v>12</v>
      </c>
      <c r="Q1886" s="3">
        <f>IF(Sales[[#This Row],[Sales Month]]=MAX(Sales[Sales Month]),Sales[[#This Row],[Upsell $ Per Non-Paying User]]*Sales[[#This Row],[Non-Paying Users]],0)</f>
        <v>324</v>
      </c>
      <c r="R1886" s="3" t="str" cm="1">
        <f t="array" ref="R1886" xml:space="preserve"> _xlfn.IFS(Sales[[#This Row],[Current Upsell $]]=0," ",Sales[[#This Row],[Current Upsell $]]&gt;=400,"high",Sales[[#This Row],[Current Upsell $]]&gt;=100,"medium",Sales[[#This Row],[Current Upsell $]]&lt;100,"low")</f>
        <v>medium</v>
      </c>
      <c r="S1886" s="3" t="str">
        <f xml:space="preserve"> IF(Sales[[#This Row],[Current Upsell $]]&gt;0,_xlfn.CONCAT(Sales[[#This Row],[Subscription Type]],"  ",Sales[[#This Row],[Upsell Priority]],"  ",TEXT(Sales[[#This Row],[Current Upsell $]],"$#"))," ")</f>
        <v>Business  medium  $324</v>
      </c>
      <c r="T1886" s="3"/>
      <c r="U1886" s="1"/>
    </row>
    <row r="1887" spans="1:21" x14ac:dyDescent="0.3">
      <c r="A1887">
        <v>100220</v>
      </c>
      <c r="B1887" t="s">
        <v>3</v>
      </c>
      <c r="D1887" s="1"/>
      <c r="E1887" s="1"/>
      <c r="F1887" s="3">
        <v>0</v>
      </c>
      <c r="G1887" s="3">
        <v>51</v>
      </c>
      <c r="H1887" s="1">
        <v>44256</v>
      </c>
      <c r="I1887" s="1">
        <v>44378</v>
      </c>
      <c r="J1887">
        <v>4</v>
      </c>
      <c r="K1887">
        <v>0</v>
      </c>
      <c r="L1887" s="1">
        <v>44256</v>
      </c>
      <c r="M1887" s="3">
        <f>IF(Sales[[#This Row],[Sales Amount]] = 0, 0,N1887 / F1887)</f>
        <v>0</v>
      </c>
      <c r="N1887" s="3">
        <v>0</v>
      </c>
      <c r="O1887" s="3" t="str" cm="1">
        <f t="array" ref="O1887" xml:space="preserve"> _xlfn.SWITCH(Sales[[#This Row],[Subscription Type]],"Basic", "10",,"Premium","10","Business","25","Enterprise","27")</f>
        <v>10</v>
      </c>
      <c r="P1887" s="3">
        <f xml:space="preserve"> IF(Sales[[#This Row],[Number of Users]]-Sales[[#This Row],[Licenses Bought]] &gt; 0,Sales[[#This Row],[Number of Users]]-Sales[[#This Row],[Licenses Bought]],0)</f>
        <v>51</v>
      </c>
      <c r="Q1887" s="3">
        <f>IF(Sales[[#This Row],[Sales Month]]=MAX(Sales[Sales Month]),Sales[[#This Row],[Upsell $ Per Non-Paying User]]*Sales[[#This Row],[Non-Paying Users]],0)</f>
        <v>0</v>
      </c>
      <c r="R1887" s="3" t="str" cm="1">
        <f t="array" ref="R1887" xml:space="preserve"> _xlfn.IFS(Sales[[#This Row],[Current Upsell $]]=0," ",Sales[[#This Row],[Current Upsell $]]&gt;=400,"high",Sales[[#This Row],[Current Upsell $]]&gt;=100,"medium",Sales[[#This Row],[Current Upsell $]]&lt;100,"low")</f>
        <v xml:space="preserve"> </v>
      </c>
      <c r="S1887" s="3" t="str">
        <f xml:space="preserve"> IF(Sales[[#This Row],[Current Upsell $]]&gt;0,_xlfn.CONCAT(Sales[[#This Row],[Subscription Type]],"  ",Sales[[#This Row],[Upsell Priority]],"  ",TEXT(Sales[[#This Row],[Current Upsell $]],"$#"))," ")</f>
        <v xml:space="preserve"> </v>
      </c>
      <c r="T1887" s="3"/>
      <c r="U1887" s="1"/>
    </row>
    <row r="1888" spans="1:21" x14ac:dyDescent="0.3">
      <c r="A1888">
        <v>100220</v>
      </c>
      <c r="B1888" t="s">
        <v>0</v>
      </c>
      <c r="D1888" s="1"/>
      <c r="E1888" s="1"/>
      <c r="F1888" s="3">
        <v>20</v>
      </c>
      <c r="G1888" s="3">
        <v>46</v>
      </c>
      <c r="H1888" s="1">
        <v>44256</v>
      </c>
      <c r="I1888" s="1">
        <v>44378</v>
      </c>
      <c r="J1888">
        <v>4</v>
      </c>
      <c r="K1888">
        <v>0</v>
      </c>
      <c r="L1888" s="1">
        <v>44287</v>
      </c>
      <c r="M1888" s="3">
        <f>IF(Sales[[#This Row],[Sales Amount]] = 0, 0,N1888 / F1888)</f>
        <v>10</v>
      </c>
      <c r="N1888" s="3">
        <v>200</v>
      </c>
      <c r="O1888" s="3" t="str" cm="1">
        <f t="array" ref="O1888" xml:space="preserve"> _xlfn.SWITCH(Sales[[#This Row],[Subscription Type]],"Basic", "10",,"Premium","10","Business","25","Enterprise","27")</f>
        <v>27</v>
      </c>
      <c r="P1888" s="3">
        <f xml:space="preserve"> IF(Sales[[#This Row],[Number of Users]]-Sales[[#This Row],[Licenses Bought]] &gt; 0,Sales[[#This Row],[Number of Users]]-Sales[[#This Row],[Licenses Bought]],0)</f>
        <v>26</v>
      </c>
      <c r="Q1888" s="3">
        <f>IF(Sales[[#This Row],[Sales Month]]=MAX(Sales[Sales Month]),Sales[[#This Row],[Upsell $ Per Non-Paying User]]*Sales[[#This Row],[Non-Paying Users]],0)</f>
        <v>0</v>
      </c>
      <c r="R1888" s="3" t="str" cm="1">
        <f t="array" ref="R1888" xml:space="preserve"> _xlfn.IFS(Sales[[#This Row],[Current Upsell $]]=0," ",Sales[[#This Row],[Current Upsell $]]&gt;=400,"high",Sales[[#This Row],[Current Upsell $]]&gt;=100,"medium",Sales[[#This Row],[Current Upsell $]]&lt;100,"low")</f>
        <v xml:space="preserve"> </v>
      </c>
      <c r="S1888" s="3" t="str">
        <f xml:space="preserve"> IF(Sales[[#This Row],[Current Upsell $]]&gt;0,_xlfn.CONCAT(Sales[[#This Row],[Subscription Type]],"  ",Sales[[#This Row],[Upsell Priority]],"  ",TEXT(Sales[[#This Row],[Current Upsell $]],"$#"))," ")</f>
        <v xml:space="preserve"> </v>
      </c>
      <c r="T1888" s="3"/>
      <c r="U1888" s="1"/>
    </row>
    <row r="1889" spans="1:21" x14ac:dyDescent="0.3">
      <c r="A1889">
        <v>100220</v>
      </c>
      <c r="B1889" t="s">
        <v>0</v>
      </c>
      <c r="D1889" s="1"/>
      <c r="E1889" s="1"/>
      <c r="F1889" s="3">
        <v>46</v>
      </c>
      <c r="G1889" s="3">
        <v>67</v>
      </c>
      <c r="H1889" s="1">
        <v>44256</v>
      </c>
      <c r="I1889" s="1">
        <v>44378</v>
      </c>
      <c r="J1889">
        <v>4</v>
      </c>
      <c r="K1889">
        <v>0</v>
      </c>
      <c r="L1889" s="1">
        <v>44317</v>
      </c>
      <c r="M1889" s="3">
        <f>IF(Sales[[#This Row],[Sales Amount]] = 0, 0,N1889 / F1889)</f>
        <v>10</v>
      </c>
      <c r="N1889" s="3">
        <v>460</v>
      </c>
      <c r="O1889" s="3" t="str" cm="1">
        <f t="array" ref="O1889" xml:space="preserve"> _xlfn.SWITCH(Sales[[#This Row],[Subscription Type]],"Basic", "10",,"Premium","10","Business","25","Enterprise","27")</f>
        <v>27</v>
      </c>
      <c r="P1889" s="3">
        <f xml:space="preserve"> IF(Sales[[#This Row],[Number of Users]]-Sales[[#This Row],[Licenses Bought]] &gt; 0,Sales[[#This Row],[Number of Users]]-Sales[[#This Row],[Licenses Bought]],0)</f>
        <v>21</v>
      </c>
      <c r="Q1889" s="3">
        <f>IF(Sales[[#This Row],[Sales Month]]=MAX(Sales[Sales Month]),Sales[[#This Row],[Upsell $ Per Non-Paying User]]*Sales[[#This Row],[Non-Paying Users]],0)</f>
        <v>0</v>
      </c>
      <c r="R1889" s="3" t="str" cm="1">
        <f t="array" ref="R1889" xml:space="preserve"> _xlfn.IFS(Sales[[#This Row],[Current Upsell $]]=0," ",Sales[[#This Row],[Current Upsell $]]&gt;=400,"high",Sales[[#This Row],[Current Upsell $]]&gt;=100,"medium",Sales[[#This Row],[Current Upsell $]]&lt;100,"low")</f>
        <v xml:space="preserve"> </v>
      </c>
      <c r="S1889" s="3" t="str">
        <f xml:space="preserve"> IF(Sales[[#This Row],[Current Upsell $]]&gt;0,_xlfn.CONCAT(Sales[[#This Row],[Subscription Type]],"  ",Sales[[#This Row],[Upsell Priority]],"  ",TEXT(Sales[[#This Row],[Current Upsell $]],"$#"))," ")</f>
        <v xml:space="preserve"> </v>
      </c>
      <c r="T1889" s="3"/>
      <c r="U1889" s="1"/>
    </row>
    <row r="1890" spans="1:21" x14ac:dyDescent="0.3">
      <c r="A1890">
        <v>100220</v>
      </c>
      <c r="B1890" t="s">
        <v>0</v>
      </c>
      <c r="D1890" s="1"/>
      <c r="E1890" s="1"/>
      <c r="F1890" s="3">
        <v>46</v>
      </c>
      <c r="G1890" s="3">
        <v>60</v>
      </c>
      <c r="H1890" s="1">
        <v>44256</v>
      </c>
      <c r="I1890" s="1">
        <v>44378</v>
      </c>
      <c r="J1890">
        <v>4</v>
      </c>
      <c r="K1890">
        <v>0</v>
      </c>
      <c r="L1890" s="1">
        <v>44348</v>
      </c>
      <c r="M1890" s="3">
        <f>IF(Sales[[#This Row],[Sales Amount]] = 0, 0,N1890 / F1890)</f>
        <v>10</v>
      </c>
      <c r="N1890" s="3">
        <v>460</v>
      </c>
      <c r="O1890" s="3" t="str" cm="1">
        <f t="array" ref="O1890" xml:space="preserve"> _xlfn.SWITCH(Sales[[#This Row],[Subscription Type]],"Basic", "10",,"Premium","10","Business","25","Enterprise","27")</f>
        <v>27</v>
      </c>
      <c r="P1890" s="3">
        <f xml:space="preserve"> IF(Sales[[#This Row],[Number of Users]]-Sales[[#This Row],[Licenses Bought]] &gt; 0,Sales[[#This Row],[Number of Users]]-Sales[[#This Row],[Licenses Bought]],0)</f>
        <v>14</v>
      </c>
      <c r="Q1890" s="3">
        <f>IF(Sales[[#This Row],[Sales Month]]=MAX(Sales[Sales Month]),Sales[[#This Row],[Upsell $ Per Non-Paying User]]*Sales[[#This Row],[Non-Paying Users]],0)</f>
        <v>378</v>
      </c>
      <c r="R1890" s="3" t="str" cm="1">
        <f t="array" ref="R1890" xml:space="preserve"> _xlfn.IFS(Sales[[#This Row],[Current Upsell $]]=0," ",Sales[[#This Row],[Current Upsell $]]&gt;=400,"high",Sales[[#This Row],[Current Upsell $]]&gt;=100,"medium",Sales[[#This Row],[Current Upsell $]]&lt;100,"low")</f>
        <v>medium</v>
      </c>
      <c r="S1890" s="3" t="str">
        <f xml:space="preserve"> IF(Sales[[#This Row],[Current Upsell $]]&gt;0,_xlfn.CONCAT(Sales[[#This Row],[Subscription Type]],"  ",Sales[[#This Row],[Upsell Priority]],"  ",TEXT(Sales[[#This Row],[Current Upsell $]],"$#"))," ")</f>
        <v>Premium  medium  $378</v>
      </c>
      <c r="T1890" s="3"/>
      <c r="U1890" s="1"/>
    </row>
    <row r="1891" spans="1:21" x14ac:dyDescent="0.3">
      <c r="A1891">
        <v>100221</v>
      </c>
      <c r="B1891" t="s">
        <v>3</v>
      </c>
      <c r="D1891" s="1"/>
      <c r="E1891" s="1"/>
      <c r="F1891" s="3">
        <v>0</v>
      </c>
      <c r="G1891" s="3">
        <v>50</v>
      </c>
      <c r="H1891" s="1">
        <v>44256</v>
      </c>
      <c r="I1891" s="1">
        <v>44378</v>
      </c>
      <c r="J1891">
        <v>4</v>
      </c>
      <c r="K1891">
        <v>0</v>
      </c>
      <c r="L1891" s="1">
        <v>44256</v>
      </c>
      <c r="M1891" s="3">
        <f>IF(Sales[[#This Row],[Sales Amount]] = 0, 0,N1891 / F1891)</f>
        <v>0</v>
      </c>
      <c r="N1891" s="3">
        <v>0</v>
      </c>
      <c r="O1891" s="3" t="str" cm="1">
        <f t="array" ref="O1891" xml:space="preserve"> _xlfn.SWITCH(Sales[[#This Row],[Subscription Type]],"Basic", "10",,"Premium","10","Business","25","Enterprise","27")</f>
        <v>10</v>
      </c>
      <c r="P1891" s="3">
        <f xml:space="preserve"> IF(Sales[[#This Row],[Number of Users]]-Sales[[#This Row],[Licenses Bought]] &gt; 0,Sales[[#This Row],[Number of Users]]-Sales[[#This Row],[Licenses Bought]],0)</f>
        <v>50</v>
      </c>
      <c r="Q1891" s="3">
        <f>IF(Sales[[#This Row],[Sales Month]]=MAX(Sales[Sales Month]),Sales[[#This Row],[Upsell $ Per Non-Paying User]]*Sales[[#This Row],[Non-Paying Users]],0)</f>
        <v>0</v>
      </c>
      <c r="R1891" s="3" t="str" cm="1">
        <f t="array" ref="R1891" xml:space="preserve"> _xlfn.IFS(Sales[[#This Row],[Current Upsell $]]=0," ",Sales[[#This Row],[Current Upsell $]]&gt;=400,"high",Sales[[#This Row],[Current Upsell $]]&gt;=100,"medium",Sales[[#This Row],[Current Upsell $]]&lt;100,"low")</f>
        <v xml:space="preserve"> </v>
      </c>
      <c r="S1891" s="3" t="str">
        <f xml:space="preserve"> IF(Sales[[#This Row],[Current Upsell $]]&gt;0,_xlfn.CONCAT(Sales[[#This Row],[Subscription Type]],"  ",Sales[[#This Row],[Upsell Priority]],"  ",TEXT(Sales[[#This Row],[Current Upsell $]],"$#"))," ")</f>
        <v xml:space="preserve"> </v>
      </c>
      <c r="T1891" s="3"/>
      <c r="U1891" s="1"/>
    </row>
    <row r="1892" spans="1:21" x14ac:dyDescent="0.3">
      <c r="A1892">
        <v>100221</v>
      </c>
      <c r="B1892" t="s">
        <v>0</v>
      </c>
      <c r="D1892" s="1"/>
      <c r="E1892" s="1"/>
      <c r="F1892" s="3">
        <v>13</v>
      </c>
      <c r="G1892" s="3">
        <v>38</v>
      </c>
      <c r="H1892" s="1">
        <v>44256</v>
      </c>
      <c r="I1892" s="1">
        <v>44378</v>
      </c>
      <c r="J1892">
        <v>4</v>
      </c>
      <c r="K1892">
        <v>0</v>
      </c>
      <c r="L1892" s="1">
        <v>44287</v>
      </c>
      <c r="M1892" s="3">
        <f>IF(Sales[[#This Row],[Sales Amount]] = 0, 0,N1892 / F1892)</f>
        <v>10</v>
      </c>
      <c r="N1892" s="3">
        <v>130</v>
      </c>
      <c r="O1892" s="3" t="str" cm="1">
        <f t="array" ref="O1892" xml:space="preserve"> _xlfn.SWITCH(Sales[[#This Row],[Subscription Type]],"Basic", "10",,"Premium","10","Business","25","Enterprise","27")</f>
        <v>27</v>
      </c>
      <c r="P1892" s="3">
        <f xml:space="preserve"> IF(Sales[[#This Row],[Number of Users]]-Sales[[#This Row],[Licenses Bought]] &gt; 0,Sales[[#This Row],[Number of Users]]-Sales[[#This Row],[Licenses Bought]],0)</f>
        <v>25</v>
      </c>
      <c r="Q1892" s="3">
        <f>IF(Sales[[#This Row],[Sales Month]]=MAX(Sales[Sales Month]),Sales[[#This Row],[Upsell $ Per Non-Paying User]]*Sales[[#This Row],[Non-Paying Users]],0)</f>
        <v>0</v>
      </c>
      <c r="R1892" s="3" t="str" cm="1">
        <f t="array" ref="R1892" xml:space="preserve"> _xlfn.IFS(Sales[[#This Row],[Current Upsell $]]=0," ",Sales[[#This Row],[Current Upsell $]]&gt;=400,"high",Sales[[#This Row],[Current Upsell $]]&gt;=100,"medium",Sales[[#This Row],[Current Upsell $]]&lt;100,"low")</f>
        <v xml:space="preserve"> </v>
      </c>
      <c r="S1892" s="3" t="str">
        <f xml:space="preserve"> IF(Sales[[#This Row],[Current Upsell $]]&gt;0,_xlfn.CONCAT(Sales[[#This Row],[Subscription Type]],"  ",Sales[[#This Row],[Upsell Priority]],"  ",TEXT(Sales[[#This Row],[Current Upsell $]],"$#"))," ")</f>
        <v xml:space="preserve"> </v>
      </c>
      <c r="T1892" s="3"/>
      <c r="U1892" s="1"/>
    </row>
    <row r="1893" spans="1:21" x14ac:dyDescent="0.3">
      <c r="A1893">
        <v>100221</v>
      </c>
      <c r="B1893" t="s">
        <v>0</v>
      </c>
      <c r="D1893" s="1"/>
      <c r="E1893" s="1"/>
      <c r="F1893" s="3">
        <v>34</v>
      </c>
      <c r="G1893" s="3">
        <v>55</v>
      </c>
      <c r="H1893" s="1">
        <v>44256</v>
      </c>
      <c r="I1893" s="1">
        <v>44378</v>
      </c>
      <c r="J1893">
        <v>4</v>
      </c>
      <c r="K1893">
        <v>0</v>
      </c>
      <c r="L1893" s="1">
        <v>44317</v>
      </c>
      <c r="M1893" s="3">
        <f>IF(Sales[[#This Row],[Sales Amount]] = 0, 0,N1893 / F1893)</f>
        <v>10</v>
      </c>
      <c r="N1893" s="3">
        <v>340</v>
      </c>
      <c r="O1893" s="3" t="str" cm="1">
        <f t="array" ref="O1893" xml:space="preserve"> _xlfn.SWITCH(Sales[[#This Row],[Subscription Type]],"Basic", "10",,"Premium","10","Business","25","Enterprise","27")</f>
        <v>27</v>
      </c>
      <c r="P1893" s="3">
        <f xml:space="preserve"> IF(Sales[[#This Row],[Number of Users]]-Sales[[#This Row],[Licenses Bought]] &gt; 0,Sales[[#This Row],[Number of Users]]-Sales[[#This Row],[Licenses Bought]],0)</f>
        <v>21</v>
      </c>
      <c r="Q1893" s="3">
        <f>IF(Sales[[#This Row],[Sales Month]]=MAX(Sales[Sales Month]),Sales[[#This Row],[Upsell $ Per Non-Paying User]]*Sales[[#This Row],[Non-Paying Users]],0)</f>
        <v>0</v>
      </c>
      <c r="R1893" s="3" t="str" cm="1">
        <f t="array" ref="R1893" xml:space="preserve"> _xlfn.IFS(Sales[[#This Row],[Current Upsell $]]=0," ",Sales[[#This Row],[Current Upsell $]]&gt;=400,"high",Sales[[#This Row],[Current Upsell $]]&gt;=100,"medium",Sales[[#This Row],[Current Upsell $]]&lt;100,"low")</f>
        <v xml:space="preserve"> </v>
      </c>
      <c r="S1893" s="3" t="str">
        <f xml:space="preserve"> IF(Sales[[#This Row],[Current Upsell $]]&gt;0,_xlfn.CONCAT(Sales[[#This Row],[Subscription Type]],"  ",Sales[[#This Row],[Upsell Priority]],"  ",TEXT(Sales[[#This Row],[Current Upsell $]],"$#"))," ")</f>
        <v xml:space="preserve"> </v>
      </c>
      <c r="T1893" s="3"/>
      <c r="U1893" s="1"/>
    </row>
    <row r="1894" spans="1:21" x14ac:dyDescent="0.3">
      <c r="A1894">
        <v>100221</v>
      </c>
      <c r="B1894" t="s">
        <v>0</v>
      </c>
      <c r="D1894" s="1"/>
      <c r="E1894" s="1"/>
      <c r="F1894" s="3">
        <v>45</v>
      </c>
      <c r="G1894" s="3">
        <v>51</v>
      </c>
      <c r="H1894" s="1">
        <v>44256</v>
      </c>
      <c r="I1894" s="1">
        <v>44378</v>
      </c>
      <c r="J1894">
        <v>4</v>
      </c>
      <c r="K1894">
        <v>0</v>
      </c>
      <c r="L1894" s="1">
        <v>44348</v>
      </c>
      <c r="M1894" s="3">
        <f>IF(Sales[[#This Row],[Sales Amount]] = 0, 0,N1894 / F1894)</f>
        <v>10</v>
      </c>
      <c r="N1894" s="3">
        <v>450</v>
      </c>
      <c r="O1894" s="3" t="str" cm="1">
        <f t="array" ref="O1894" xml:space="preserve"> _xlfn.SWITCH(Sales[[#This Row],[Subscription Type]],"Basic", "10",,"Premium","10","Business","25","Enterprise","27")</f>
        <v>27</v>
      </c>
      <c r="P1894" s="3">
        <f xml:space="preserve"> IF(Sales[[#This Row],[Number of Users]]-Sales[[#This Row],[Licenses Bought]] &gt; 0,Sales[[#This Row],[Number of Users]]-Sales[[#This Row],[Licenses Bought]],0)</f>
        <v>6</v>
      </c>
      <c r="Q1894" s="3">
        <f>IF(Sales[[#This Row],[Sales Month]]=MAX(Sales[Sales Month]),Sales[[#This Row],[Upsell $ Per Non-Paying User]]*Sales[[#This Row],[Non-Paying Users]],0)</f>
        <v>162</v>
      </c>
      <c r="R1894" s="3" t="str" cm="1">
        <f t="array" ref="R1894" xml:space="preserve"> _xlfn.IFS(Sales[[#This Row],[Current Upsell $]]=0," ",Sales[[#This Row],[Current Upsell $]]&gt;=400,"high",Sales[[#This Row],[Current Upsell $]]&gt;=100,"medium",Sales[[#This Row],[Current Upsell $]]&lt;100,"low")</f>
        <v>medium</v>
      </c>
      <c r="S1894" s="3" t="str">
        <f xml:space="preserve"> IF(Sales[[#This Row],[Current Upsell $]]&gt;0,_xlfn.CONCAT(Sales[[#This Row],[Subscription Type]],"  ",Sales[[#This Row],[Upsell Priority]],"  ",TEXT(Sales[[#This Row],[Current Upsell $]],"$#"))," ")</f>
        <v>Premium  medium  $162</v>
      </c>
      <c r="T1894" s="3"/>
      <c r="U1894" s="1"/>
    </row>
    <row r="1895" spans="1:21" x14ac:dyDescent="0.3">
      <c r="A1895">
        <v>100222</v>
      </c>
      <c r="B1895" t="s">
        <v>3</v>
      </c>
      <c r="D1895" s="1"/>
      <c r="E1895" s="1"/>
      <c r="F1895" s="3">
        <v>0</v>
      </c>
      <c r="G1895" s="3">
        <v>58</v>
      </c>
      <c r="H1895" s="1">
        <v>44256</v>
      </c>
      <c r="I1895" s="1">
        <v>44378</v>
      </c>
      <c r="J1895">
        <v>4</v>
      </c>
      <c r="K1895">
        <v>0</v>
      </c>
      <c r="L1895" s="1">
        <v>44256</v>
      </c>
      <c r="M1895" s="3">
        <f>IF(Sales[[#This Row],[Sales Amount]] = 0, 0,N1895 / F1895)</f>
        <v>0</v>
      </c>
      <c r="N1895" s="3">
        <v>0</v>
      </c>
      <c r="O1895" s="3" t="str" cm="1">
        <f t="array" ref="O1895" xml:space="preserve"> _xlfn.SWITCH(Sales[[#This Row],[Subscription Type]],"Basic", "10",,"Premium","10","Business","25","Enterprise","27")</f>
        <v>10</v>
      </c>
      <c r="P1895" s="3">
        <f xml:space="preserve"> IF(Sales[[#This Row],[Number of Users]]-Sales[[#This Row],[Licenses Bought]] &gt; 0,Sales[[#This Row],[Number of Users]]-Sales[[#This Row],[Licenses Bought]],0)</f>
        <v>58</v>
      </c>
      <c r="Q1895" s="3">
        <f>IF(Sales[[#This Row],[Sales Month]]=MAX(Sales[Sales Month]),Sales[[#This Row],[Upsell $ Per Non-Paying User]]*Sales[[#This Row],[Non-Paying Users]],0)</f>
        <v>0</v>
      </c>
      <c r="R1895" s="3" t="str" cm="1">
        <f t="array" ref="R1895" xml:space="preserve"> _xlfn.IFS(Sales[[#This Row],[Current Upsell $]]=0," ",Sales[[#This Row],[Current Upsell $]]&gt;=400,"high",Sales[[#This Row],[Current Upsell $]]&gt;=100,"medium",Sales[[#This Row],[Current Upsell $]]&lt;100,"low")</f>
        <v xml:space="preserve"> </v>
      </c>
      <c r="S1895" s="3" t="str">
        <f xml:space="preserve"> IF(Sales[[#This Row],[Current Upsell $]]&gt;0,_xlfn.CONCAT(Sales[[#This Row],[Subscription Type]],"  ",Sales[[#This Row],[Upsell Priority]],"  ",TEXT(Sales[[#This Row],[Current Upsell $]],"$#"))," ")</f>
        <v xml:space="preserve"> </v>
      </c>
      <c r="T1895" s="3"/>
      <c r="U1895" s="1"/>
    </row>
    <row r="1896" spans="1:21" x14ac:dyDescent="0.3">
      <c r="A1896">
        <v>100222</v>
      </c>
      <c r="B1896" t="s">
        <v>1</v>
      </c>
      <c r="D1896" s="1"/>
      <c r="E1896" s="1"/>
      <c r="F1896" s="3">
        <v>15</v>
      </c>
      <c r="G1896" s="3">
        <v>60</v>
      </c>
      <c r="H1896" s="1">
        <v>44256</v>
      </c>
      <c r="I1896" s="1">
        <v>44378</v>
      </c>
      <c r="J1896">
        <v>4</v>
      </c>
      <c r="K1896">
        <v>0</v>
      </c>
      <c r="L1896" s="1">
        <v>44287</v>
      </c>
      <c r="M1896" s="3">
        <f>IF(Sales[[#This Row],[Sales Amount]] = 0, 0,N1896 / F1896)</f>
        <v>25</v>
      </c>
      <c r="N1896" s="3">
        <v>375</v>
      </c>
      <c r="O1896" s="3" t="str" cm="1">
        <f t="array" ref="O1896" xml:space="preserve"> _xlfn.SWITCH(Sales[[#This Row],[Subscription Type]],"Basic", "10",,"Premium","10","Business","25","Enterprise","27")</f>
        <v>27</v>
      </c>
      <c r="P1896" s="3">
        <f xml:space="preserve"> IF(Sales[[#This Row],[Number of Users]]-Sales[[#This Row],[Licenses Bought]] &gt; 0,Sales[[#This Row],[Number of Users]]-Sales[[#This Row],[Licenses Bought]],0)</f>
        <v>45</v>
      </c>
      <c r="Q1896" s="3">
        <f>IF(Sales[[#This Row],[Sales Month]]=MAX(Sales[Sales Month]),Sales[[#This Row],[Upsell $ Per Non-Paying User]]*Sales[[#This Row],[Non-Paying Users]],0)</f>
        <v>0</v>
      </c>
      <c r="R1896" s="3" t="str" cm="1">
        <f t="array" ref="R1896" xml:space="preserve"> _xlfn.IFS(Sales[[#This Row],[Current Upsell $]]=0," ",Sales[[#This Row],[Current Upsell $]]&gt;=400,"high",Sales[[#This Row],[Current Upsell $]]&gt;=100,"medium",Sales[[#This Row],[Current Upsell $]]&lt;100,"low")</f>
        <v xml:space="preserve"> </v>
      </c>
      <c r="S1896" s="3" t="str">
        <f xml:space="preserve"> IF(Sales[[#This Row],[Current Upsell $]]&gt;0,_xlfn.CONCAT(Sales[[#This Row],[Subscription Type]],"  ",Sales[[#This Row],[Upsell Priority]],"  ",TEXT(Sales[[#This Row],[Current Upsell $]],"$#"))," ")</f>
        <v xml:space="preserve"> </v>
      </c>
      <c r="T1896" s="3"/>
      <c r="U1896" s="1"/>
    </row>
    <row r="1897" spans="1:21" x14ac:dyDescent="0.3">
      <c r="A1897">
        <v>100222</v>
      </c>
      <c r="B1897" t="s">
        <v>1</v>
      </c>
      <c r="D1897" s="1"/>
      <c r="E1897" s="1"/>
      <c r="F1897" s="3">
        <v>35</v>
      </c>
      <c r="G1897" s="3">
        <v>55</v>
      </c>
      <c r="H1897" s="1">
        <v>44256</v>
      </c>
      <c r="I1897" s="1">
        <v>44378</v>
      </c>
      <c r="J1897">
        <v>4</v>
      </c>
      <c r="K1897">
        <v>0</v>
      </c>
      <c r="L1897" s="1">
        <v>44317</v>
      </c>
      <c r="M1897" s="3">
        <f>IF(Sales[[#This Row],[Sales Amount]] = 0, 0,N1897 / F1897)</f>
        <v>25</v>
      </c>
      <c r="N1897" s="3">
        <v>875</v>
      </c>
      <c r="O1897" s="3" t="str" cm="1">
        <f t="array" ref="O1897" xml:space="preserve"> _xlfn.SWITCH(Sales[[#This Row],[Subscription Type]],"Basic", "10",,"Premium","10","Business","25","Enterprise","27")</f>
        <v>27</v>
      </c>
      <c r="P1897" s="3">
        <f xml:space="preserve"> IF(Sales[[#This Row],[Number of Users]]-Sales[[#This Row],[Licenses Bought]] &gt; 0,Sales[[#This Row],[Number of Users]]-Sales[[#This Row],[Licenses Bought]],0)</f>
        <v>20</v>
      </c>
      <c r="Q1897" s="3">
        <f>IF(Sales[[#This Row],[Sales Month]]=MAX(Sales[Sales Month]),Sales[[#This Row],[Upsell $ Per Non-Paying User]]*Sales[[#This Row],[Non-Paying Users]],0)</f>
        <v>0</v>
      </c>
      <c r="R1897" s="3" t="str" cm="1">
        <f t="array" ref="R1897" xml:space="preserve"> _xlfn.IFS(Sales[[#This Row],[Current Upsell $]]=0," ",Sales[[#This Row],[Current Upsell $]]&gt;=400,"high",Sales[[#This Row],[Current Upsell $]]&gt;=100,"medium",Sales[[#This Row],[Current Upsell $]]&lt;100,"low")</f>
        <v xml:space="preserve"> </v>
      </c>
      <c r="S1897" s="3" t="str">
        <f xml:space="preserve"> IF(Sales[[#This Row],[Current Upsell $]]&gt;0,_xlfn.CONCAT(Sales[[#This Row],[Subscription Type]],"  ",Sales[[#This Row],[Upsell Priority]],"  ",TEXT(Sales[[#This Row],[Current Upsell $]],"$#"))," ")</f>
        <v xml:space="preserve"> </v>
      </c>
      <c r="T1897" s="3"/>
      <c r="U1897" s="1"/>
    </row>
    <row r="1898" spans="1:21" x14ac:dyDescent="0.3">
      <c r="A1898">
        <v>100222</v>
      </c>
      <c r="B1898" t="s">
        <v>1</v>
      </c>
      <c r="D1898" s="1"/>
      <c r="E1898" s="1"/>
      <c r="F1898" s="3">
        <v>44</v>
      </c>
      <c r="G1898" s="3">
        <v>56</v>
      </c>
      <c r="H1898" s="1">
        <v>44256</v>
      </c>
      <c r="I1898" s="1">
        <v>44378</v>
      </c>
      <c r="J1898">
        <v>4</v>
      </c>
      <c r="K1898">
        <v>0</v>
      </c>
      <c r="L1898" s="1">
        <v>44348</v>
      </c>
      <c r="M1898" s="3">
        <f>IF(Sales[[#This Row],[Sales Amount]] = 0, 0,N1898 / F1898)</f>
        <v>25</v>
      </c>
      <c r="N1898" s="3">
        <v>1100</v>
      </c>
      <c r="O1898" s="3" t="str" cm="1">
        <f t="array" ref="O1898" xml:space="preserve"> _xlfn.SWITCH(Sales[[#This Row],[Subscription Type]],"Basic", "10",,"Premium","10","Business","25","Enterprise","27")</f>
        <v>27</v>
      </c>
      <c r="P1898" s="3">
        <f xml:space="preserve"> IF(Sales[[#This Row],[Number of Users]]-Sales[[#This Row],[Licenses Bought]] &gt; 0,Sales[[#This Row],[Number of Users]]-Sales[[#This Row],[Licenses Bought]],0)</f>
        <v>12</v>
      </c>
      <c r="Q1898" s="3">
        <f>IF(Sales[[#This Row],[Sales Month]]=MAX(Sales[Sales Month]),Sales[[#This Row],[Upsell $ Per Non-Paying User]]*Sales[[#This Row],[Non-Paying Users]],0)</f>
        <v>324</v>
      </c>
      <c r="R1898" s="3" t="str" cm="1">
        <f t="array" ref="R1898" xml:space="preserve"> _xlfn.IFS(Sales[[#This Row],[Current Upsell $]]=0," ",Sales[[#This Row],[Current Upsell $]]&gt;=400,"high",Sales[[#This Row],[Current Upsell $]]&gt;=100,"medium",Sales[[#This Row],[Current Upsell $]]&lt;100,"low")</f>
        <v>medium</v>
      </c>
      <c r="S1898" s="3" t="str">
        <f xml:space="preserve"> IF(Sales[[#This Row],[Current Upsell $]]&gt;0,_xlfn.CONCAT(Sales[[#This Row],[Subscription Type]],"  ",Sales[[#This Row],[Upsell Priority]],"  ",TEXT(Sales[[#This Row],[Current Upsell $]],"$#"))," ")</f>
        <v>Business  medium  $324</v>
      </c>
      <c r="T1898" s="3"/>
      <c r="U1898" s="1"/>
    </row>
    <row r="1899" spans="1:21" x14ac:dyDescent="0.3">
      <c r="A1899">
        <v>100223</v>
      </c>
      <c r="B1899" t="s">
        <v>3</v>
      </c>
      <c r="D1899" s="1"/>
      <c r="E1899" s="1"/>
      <c r="F1899" s="3">
        <v>0</v>
      </c>
      <c r="G1899" s="3">
        <v>36</v>
      </c>
      <c r="H1899" s="1">
        <v>44256</v>
      </c>
      <c r="I1899" s="1">
        <v>44378</v>
      </c>
      <c r="J1899">
        <v>4</v>
      </c>
      <c r="K1899">
        <v>0</v>
      </c>
      <c r="L1899" s="1">
        <v>44256</v>
      </c>
      <c r="M1899" s="3">
        <f>IF(Sales[[#This Row],[Sales Amount]] = 0, 0,N1899 / F1899)</f>
        <v>0</v>
      </c>
      <c r="N1899" s="3">
        <v>0</v>
      </c>
      <c r="O1899" s="3" t="str" cm="1">
        <f t="array" ref="O1899" xml:space="preserve"> _xlfn.SWITCH(Sales[[#This Row],[Subscription Type]],"Basic", "10",,"Premium","10","Business","25","Enterprise","27")</f>
        <v>10</v>
      </c>
      <c r="P1899" s="3">
        <f xml:space="preserve"> IF(Sales[[#This Row],[Number of Users]]-Sales[[#This Row],[Licenses Bought]] &gt; 0,Sales[[#This Row],[Number of Users]]-Sales[[#This Row],[Licenses Bought]],0)</f>
        <v>36</v>
      </c>
      <c r="Q1899" s="3">
        <f>IF(Sales[[#This Row],[Sales Month]]=MAX(Sales[Sales Month]),Sales[[#This Row],[Upsell $ Per Non-Paying User]]*Sales[[#This Row],[Non-Paying Users]],0)</f>
        <v>0</v>
      </c>
      <c r="R1899" s="3" t="str" cm="1">
        <f t="array" ref="R1899" xml:space="preserve"> _xlfn.IFS(Sales[[#This Row],[Current Upsell $]]=0," ",Sales[[#This Row],[Current Upsell $]]&gt;=400,"high",Sales[[#This Row],[Current Upsell $]]&gt;=100,"medium",Sales[[#This Row],[Current Upsell $]]&lt;100,"low")</f>
        <v xml:space="preserve"> </v>
      </c>
      <c r="S1899" s="3" t="str">
        <f xml:space="preserve"> IF(Sales[[#This Row],[Current Upsell $]]&gt;0,_xlfn.CONCAT(Sales[[#This Row],[Subscription Type]],"  ",Sales[[#This Row],[Upsell Priority]],"  ",TEXT(Sales[[#This Row],[Current Upsell $]],"$#"))," ")</f>
        <v xml:space="preserve"> </v>
      </c>
      <c r="T1899" s="3"/>
      <c r="U1899" s="1"/>
    </row>
    <row r="1900" spans="1:21" x14ac:dyDescent="0.3">
      <c r="A1900">
        <v>100223</v>
      </c>
      <c r="B1900" t="s">
        <v>0</v>
      </c>
      <c r="D1900" s="1"/>
      <c r="E1900" s="1"/>
      <c r="F1900" s="3">
        <v>19</v>
      </c>
      <c r="G1900" s="3">
        <v>50</v>
      </c>
      <c r="H1900" s="1">
        <v>44256</v>
      </c>
      <c r="I1900" s="1">
        <v>44378</v>
      </c>
      <c r="J1900">
        <v>4</v>
      </c>
      <c r="K1900">
        <v>0</v>
      </c>
      <c r="L1900" s="1">
        <v>44287</v>
      </c>
      <c r="M1900" s="3">
        <f>IF(Sales[[#This Row],[Sales Amount]] = 0, 0,N1900 / F1900)</f>
        <v>10</v>
      </c>
      <c r="N1900" s="3">
        <v>190</v>
      </c>
      <c r="O1900" s="3" t="str" cm="1">
        <f t="array" ref="O1900" xml:space="preserve"> _xlfn.SWITCH(Sales[[#This Row],[Subscription Type]],"Basic", "10",,"Premium","10","Business","25","Enterprise","27")</f>
        <v>27</v>
      </c>
      <c r="P1900" s="3">
        <f xml:space="preserve"> IF(Sales[[#This Row],[Number of Users]]-Sales[[#This Row],[Licenses Bought]] &gt; 0,Sales[[#This Row],[Number of Users]]-Sales[[#This Row],[Licenses Bought]],0)</f>
        <v>31</v>
      </c>
      <c r="Q1900" s="3">
        <f>IF(Sales[[#This Row],[Sales Month]]=MAX(Sales[Sales Month]),Sales[[#This Row],[Upsell $ Per Non-Paying User]]*Sales[[#This Row],[Non-Paying Users]],0)</f>
        <v>0</v>
      </c>
      <c r="R1900" s="3" t="str" cm="1">
        <f t="array" ref="R1900" xml:space="preserve"> _xlfn.IFS(Sales[[#This Row],[Current Upsell $]]=0," ",Sales[[#This Row],[Current Upsell $]]&gt;=400,"high",Sales[[#This Row],[Current Upsell $]]&gt;=100,"medium",Sales[[#This Row],[Current Upsell $]]&lt;100,"low")</f>
        <v xml:space="preserve"> </v>
      </c>
      <c r="S1900" s="3" t="str">
        <f xml:space="preserve"> IF(Sales[[#This Row],[Current Upsell $]]&gt;0,_xlfn.CONCAT(Sales[[#This Row],[Subscription Type]],"  ",Sales[[#This Row],[Upsell Priority]],"  ",TEXT(Sales[[#This Row],[Current Upsell $]],"$#"))," ")</f>
        <v xml:space="preserve"> </v>
      </c>
      <c r="T1900" s="3"/>
      <c r="U1900" s="1"/>
    </row>
    <row r="1901" spans="1:21" x14ac:dyDescent="0.3">
      <c r="A1901">
        <v>100223</v>
      </c>
      <c r="B1901" t="s">
        <v>0</v>
      </c>
      <c r="D1901" s="1"/>
      <c r="E1901" s="1"/>
      <c r="F1901" s="3">
        <v>41</v>
      </c>
      <c r="G1901" s="3">
        <v>42</v>
      </c>
      <c r="H1901" s="1">
        <v>44256</v>
      </c>
      <c r="I1901" s="1">
        <v>44378</v>
      </c>
      <c r="J1901">
        <v>4</v>
      </c>
      <c r="K1901">
        <v>0</v>
      </c>
      <c r="L1901" s="1">
        <v>44317</v>
      </c>
      <c r="M1901" s="3">
        <f>IF(Sales[[#This Row],[Sales Amount]] = 0, 0,N1901 / F1901)</f>
        <v>10</v>
      </c>
      <c r="N1901" s="3">
        <v>410</v>
      </c>
      <c r="O1901" s="3" t="str" cm="1">
        <f t="array" ref="O1901" xml:space="preserve"> _xlfn.SWITCH(Sales[[#This Row],[Subscription Type]],"Basic", "10",,"Premium","10","Business","25","Enterprise","27")</f>
        <v>27</v>
      </c>
      <c r="P1901" s="3">
        <f xml:space="preserve"> IF(Sales[[#This Row],[Number of Users]]-Sales[[#This Row],[Licenses Bought]] &gt; 0,Sales[[#This Row],[Number of Users]]-Sales[[#This Row],[Licenses Bought]],0)</f>
        <v>1</v>
      </c>
      <c r="Q1901" s="3">
        <f>IF(Sales[[#This Row],[Sales Month]]=MAX(Sales[Sales Month]),Sales[[#This Row],[Upsell $ Per Non-Paying User]]*Sales[[#This Row],[Non-Paying Users]],0)</f>
        <v>0</v>
      </c>
      <c r="R1901" s="3" t="str" cm="1">
        <f t="array" ref="R1901" xml:space="preserve"> _xlfn.IFS(Sales[[#This Row],[Current Upsell $]]=0," ",Sales[[#This Row],[Current Upsell $]]&gt;=400,"high",Sales[[#This Row],[Current Upsell $]]&gt;=100,"medium",Sales[[#This Row],[Current Upsell $]]&lt;100,"low")</f>
        <v xml:space="preserve"> </v>
      </c>
      <c r="S1901" s="3" t="str">
        <f xml:space="preserve"> IF(Sales[[#This Row],[Current Upsell $]]&gt;0,_xlfn.CONCAT(Sales[[#This Row],[Subscription Type]],"  ",Sales[[#This Row],[Upsell Priority]],"  ",TEXT(Sales[[#This Row],[Current Upsell $]],"$#"))," ")</f>
        <v xml:space="preserve"> </v>
      </c>
      <c r="T1901" s="3"/>
      <c r="U1901" s="1"/>
    </row>
    <row r="1902" spans="1:21" x14ac:dyDescent="0.3">
      <c r="A1902">
        <v>100223</v>
      </c>
      <c r="B1902" t="s">
        <v>0</v>
      </c>
      <c r="D1902" s="1"/>
      <c r="E1902" s="1"/>
      <c r="F1902" s="3">
        <v>39</v>
      </c>
      <c r="G1902" s="3">
        <v>53</v>
      </c>
      <c r="H1902" s="1">
        <v>44256</v>
      </c>
      <c r="I1902" s="1">
        <v>44378</v>
      </c>
      <c r="J1902">
        <v>4</v>
      </c>
      <c r="K1902">
        <v>0</v>
      </c>
      <c r="L1902" s="1">
        <v>44348</v>
      </c>
      <c r="M1902" s="3">
        <f>IF(Sales[[#This Row],[Sales Amount]] = 0, 0,N1902 / F1902)</f>
        <v>10</v>
      </c>
      <c r="N1902" s="3">
        <v>390</v>
      </c>
      <c r="O1902" s="3" t="str" cm="1">
        <f t="array" ref="O1902" xml:space="preserve"> _xlfn.SWITCH(Sales[[#This Row],[Subscription Type]],"Basic", "10",,"Premium","10","Business","25","Enterprise","27")</f>
        <v>27</v>
      </c>
      <c r="P1902" s="3">
        <f xml:space="preserve"> IF(Sales[[#This Row],[Number of Users]]-Sales[[#This Row],[Licenses Bought]] &gt; 0,Sales[[#This Row],[Number of Users]]-Sales[[#This Row],[Licenses Bought]],0)</f>
        <v>14</v>
      </c>
      <c r="Q1902" s="3">
        <f>IF(Sales[[#This Row],[Sales Month]]=MAX(Sales[Sales Month]),Sales[[#This Row],[Upsell $ Per Non-Paying User]]*Sales[[#This Row],[Non-Paying Users]],0)</f>
        <v>378</v>
      </c>
      <c r="R1902" s="3" t="str" cm="1">
        <f t="array" ref="R1902" xml:space="preserve"> _xlfn.IFS(Sales[[#This Row],[Current Upsell $]]=0," ",Sales[[#This Row],[Current Upsell $]]&gt;=400,"high",Sales[[#This Row],[Current Upsell $]]&gt;=100,"medium",Sales[[#This Row],[Current Upsell $]]&lt;100,"low")</f>
        <v>medium</v>
      </c>
      <c r="S1902" s="3" t="str">
        <f xml:space="preserve"> IF(Sales[[#This Row],[Current Upsell $]]&gt;0,_xlfn.CONCAT(Sales[[#This Row],[Subscription Type]],"  ",Sales[[#This Row],[Upsell Priority]],"  ",TEXT(Sales[[#This Row],[Current Upsell $]],"$#"))," ")</f>
        <v>Premium  medium  $378</v>
      </c>
      <c r="T1902" s="3"/>
      <c r="U1902" s="1"/>
    </row>
    <row r="1903" spans="1:21" x14ac:dyDescent="0.3">
      <c r="A1903">
        <v>100224</v>
      </c>
      <c r="B1903" t="s">
        <v>3</v>
      </c>
      <c r="D1903" s="1"/>
      <c r="E1903" s="1"/>
      <c r="F1903" s="3">
        <v>0</v>
      </c>
      <c r="G1903" s="3">
        <v>35</v>
      </c>
      <c r="H1903" s="1">
        <v>44256</v>
      </c>
      <c r="I1903" s="1">
        <v>44378</v>
      </c>
      <c r="J1903">
        <v>4</v>
      </c>
      <c r="K1903">
        <v>0</v>
      </c>
      <c r="L1903" s="1">
        <v>44256</v>
      </c>
      <c r="M1903" s="3">
        <f>IF(Sales[[#This Row],[Sales Amount]] = 0, 0,N1903 / F1903)</f>
        <v>0</v>
      </c>
      <c r="N1903" s="3">
        <v>0</v>
      </c>
      <c r="O1903" s="3" t="str" cm="1">
        <f t="array" ref="O1903" xml:space="preserve"> _xlfn.SWITCH(Sales[[#This Row],[Subscription Type]],"Basic", "10",,"Premium","10","Business","25","Enterprise","27")</f>
        <v>10</v>
      </c>
      <c r="P1903" s="3">
        <f xml:space="preserve"> IF(Sales[[#This Row],[Number of Users]]-Sales[[#This Row],[Licenses Bought]] &gt; 0,Sales[[#This Row],[Number of Users]]-Sales[[#This Row],[Licenses Bought]],0)</f>
        <v>35</v>
      </c>
      <c r="Q1903" s="3">
        <f>IF(Sales[[#This Row],[Sales Month]]=MAX(Sales[Sales Month]),Sales[[#This Row],[Upsell $ Per Non-Paying User]]*Sales[[#This Row],[Non-Paying Users]],0)</f>
        <v>0</v>
      </c>
      <c r="R1903" s="3" t="str" cm="1">
        <f t="array" ref="R1903" xml:space="preserve"> _xlfn.IFS(Sales[[#This Row],[Current Upsell $]]=0," ",Sales[[#This Row],[Current Upsell $]]&gt;=400,"high",Sales[[#This Row],[Current Upsell $]]&gt;=100,"medium",Sales[[#This Row],[Current Upsell $]]&lt;100,"low")</f>
        <v xml:space="preserve"> </v>
      </c>
      <c r="S1903" s="3" t="str">
        <f xml:space="preserve"> IF(Sales[[#This Row],[Current Upsell $]]&gt;0,_xlfn.CONCAT(Sales[[#This Row],[Subscription Type]],"  ",Sales[[#This Row],[Upsell Priority]],"  ",TEXT(Sales[[#This Row],[Current Upsell $]],"$#"))," ")</f>
        <v xml:space="preserve"> </v>
      </c>
      <c r="T1903" s="3"/>
      <c r="U1903" s="1"/>
    </row>
    <row r="1904" spans="1:21" x14ac:dyDescent="0.3">
      <c r="A1904">
        <v>100224</v>
      </c>
      <c r="B1904" t="s">
        <v>0</v>
      </c>
      <c r="D1904" s="1"/>
      <c r="E1904" s="1"/>
      <c r="F1904" s="3">
        <v>13</v>
      </c>
      <c r="G1904" s="3">
        <v>36</v>
      </c>
      <c r="H1904" s="1">
        <v>44256</v>
      </c>
      <c r="I1904" s="1">
        <v>44378</v>
      </c>
      <c r="J1904">
        <v>4</v>
      </c>
      <c r="K1904">
        <v>0</v>
      </c>
      <c r="L1904" s="1">
        <v>44287</v>
      </c>
      <c r="M1904" s="3">
        <f>IF(Sales[[#This Row],[Sales Amount]] = 0, 0,N1904 / F1904)</f>
        <v>10</v>
      </c>
      <c r="N1904" s="3">
        <v>130</v>
      </c>
      <c r="O1904" s="3" t="str" cm="1">
        <f t="array" ref="O1904" xml:space="preserve"> _xlfn.SWITCH(Sales[[#This Row],[Subscription Type]],"Basic", "10",,"Premium","10","Business","25","Enterprise","27")</f>
        <v>27</v>
      </c>
      <c r="P1904" s="3">
        <f xml:space="preserve"> IF(Sales[[#This Row],[Number of Users]]-Sales[[#This Row],[Licenses Bought]] &gt; 0,Sales[[#This Row],[Number of Users]]-Sales[[#This Row],[Licenses Bought]],0)</f>
        <v>23</v>
      </c>
      <c r="Q1904" s="3">
        <f>IF(Sales[[#This Row],[Sales Month]]=MAX(Sales[Sales Month]),Sales[[#This Row],[Upsell $ Per Non-Paying User]]*Sales[[#This Row],[Non-Paying Users]],0)</f>
        <v>0</v>
      </c>
      <c r="R1904" s="3" t="str" cm="1">
        <f t="array" ref="R1904" xml:space="preserve"> _xlfn.IFS(Sales[[#This Row],[Current Upsell $]]=0," ",Sales[[#This Row],[Current Upsell $]]&gt;=400,"high",Sales[[#This Row],[Current Upsell $]]&gt;=100,"medium",Sales[[#This Row],[Current Upsell $]]&lt;100,"low")</f>
        <v xml:space="preserve"> </v>
      </c>
      <c r="S1904" s="3" t="str">
        <f xml:space="preserve"> IF(Sales[[#This Row],[Current Upsell $]]&gt;0,_xlfn.CONCAT(Sales[[#This Row],[Subscription Type]],"  ",Sales[[#This Row],[Upsell Priority]],"  ",TEXT(Sales[[#This Row],[Current Upsell $]],"$#"))," ")</f>
        <v xml:space="preserve"> </v>
      </c>
      <c r="T1904" s="3"/>
      <c r="U1904" s="1"/>
    </row>
    <row r="1905" spans="1:21" x14ac:dyDescent="0.3">
      <c r="A1905">
        <v>100224</v>
      </c>
      <c r="B1905" t="s">
        <v>0</v>
      </c>
      <c r="D1905" s="1"/>
      <c r="E1905" s="1"/>
      <c r="F1905" s="3">
        <v>23</v>
      </c>
      <c r="G1905" s="3">
        <v>43</v>
      </c>
      <c r="H1905" s="1">
        <v>44256</v>
      </c>
      <c r="I1905" s="1">
        <v>44378</v>
      </c>
      <c r="J1905">
        <v>4</v>
      </c>
      <c r="K1905">
        <v>0</v>
      </c>
      <c r="L1905" s="1">
        <v>44317</v>
      </c>
      <c r="M1905" s="3">
        <f>IF(Sales[[#This Row],[Sales Amount]] = 0, 0,N1905 / F1905)</f>
        <v>10</v>
      </c>
      <c r="N1905" s="3">
        <v>230</v>
      </c>
      <c r="O1905" s="3" t="str" cm="1">
        <f t="array" ref="O1905" xml:space="preserve"> _xlfn.SWITCH(Sales[[#This Row],[Subscription Type]],"Basic", "10",,"Premium","10","Business","25","Enterprise","27")</f>
        <v>27</v>
      </c>
      <c r="P1905" s="3">
        <f xml:space="preserve"> IF(Sales[[#This Row],[Number of Users]]-Sales[[#This Row],[Licenses Bought]] &gt; 0,Sales[[#This Row],[Number of Users]]-Sales[[#This Row],[Licenses Bought]],0)</f>
        <v>20</v>
      </c>
      <c r="Q1905" s="3">
        <f>IF(Sales[[#This Row],[Sales Month]]=MAX(Sales[Sales Month]),Sales[[#This Row],[Upsell $ Per Non-Paying User]]*Sales[[#This Row],[Non-Paying Users]],0)</f>
        <v>0</v>
      </c>
      <c r="R1905" s="3" t="str" cm="1">
        <f t="array" ref="R1905" xml:space="preserve"> _xlfn.IFS(Sales[[#This Row],[Current Upsell $]]=0," ",Sales[[#This Row],[Current Upsell $]]&gt;=400,"high",Sales[[#This Row],[Current Upsell $]]&gt;=100,"medium",Sales[[#This Row],[Current Upsell $]]&lt;100,"low")</f>
        <v xml:space="preserve"> </v>
      </c>
      <c r="S1905" s="3" t="str">
        <f xml:space="preserve"> IF(Sales[[#This Row],[Current Upsell $]]&gt;0,_xlfn.CONCAT(Sales[[#This Row],[Subscription Type]],"  ",Sales[[#This Row],[Upsell Priority]],"  ",TEXT(Sales[[#This Row],[Current Upsell $]],"$#"))," ")</f>
        <v xml:space="preserve"> </v>
      </c>
      <c r="T1905" s="3"/>
      <c r="U1905" s="1"/>
    </row>
    <row r="1906" spans="1:21" x14ac:dyDescent="0.3">
      <c r="A1906">
        <v>100224</v>
      </c>
      <c r="B1906" t="s">
        <v>0</v>
      </c>
      <c r="D1906" s="1"/>
      <c r="E1906" s="1"/>
      <c r="F1906" s="3">
        <v>33</v>
      </c>
      <c r="G1906" s="3">
        <v>37</v>
      </c>
      <c r="H1906" s="1">
        <v>44256</v>
      </c>
      <c r="I1906" s="1">
        <v>44378</v>
      </c>
      <c r="J1906">
        <v>4</v>
      </c>
      <c r="K1906">
        <v>0</v>
      </c>
      <c r="L1906" s="1">
        <v>44348</v>
      </c>
      <c r="M1906" s="3">
        <f>IF(Sales[[#This Row],[Sales Amount]] = 0, 0,N1906 / F1906)</f>
        <v>10</v>
      </c>
      <c r="N1906" s="3">
        <v>330</v>
      </c>
      <c r="O1906" s="3" t="str" cm="1">
        <f t="array" ref="O1906" xml:space="preserve"> _xlfn.SWITCH(Sales[[#This Row],[Subscription Type]],"Basic", "10",,"Premium","10","Business","25","Enterprise","27")</f>
        <v>27</v>
      </c>
      <c r="P1906" s="3">
        <f xml:space="preserve"> IF(Sales[[#This Row],[Number of Users]]-Sales[[#This Row],[Licenses Bought]] &gt; 0,Sales[[#This Row],[Number of Users]]-Sales[[#This Row],[Licenses Bought]],0)</f>
        <v>4</v>
      </c>
      <c r="Q1906" s="3">
        <f>IF(Sales[[#This Row],[Sales Month]]=MAX(Sales[Sales Month]),Sales[[#This Row],[Upsell $ Per Non-Paying User]]*Sales[[#This Row],[Non-Paying Users]],0)</f>
        <v>108</v>
      </c>
      <c r="R1906" s="3" t="str" cm="1">
        <f t="array" ref="R1906" xml:space="preserve"> _xlfn.IFS(Sales[[#This Row],[Current Upsell $]]=0," ",Sales[[#This Row],[Current Upsell $]]&gt;=400,"high",Sales[[#This Row],[Current Upsell $]]&gt;=100,"medium",Sales[[#This Row],[Current Upsell $]]&lt;100,"low")</f>
        <v>medium</v>
      </c>
      <c r="S1906" s="3" t="str">
        <f xml:space="preserve"> IF(Sales[[#This Row],[Current Upsell $]]&gt;0,_xlfn.CONCAT(Sales[[#This Row],[Subscription Type]],"  ",Sales[[#This Row],[Upsell Priority]],"  ",TEXT(Sales[[#This Row],[Current Upsell $]],"$#"))," ")</f>
        <v>Premium  medium  $108</v>
      </c>
      <c r="T1906" s="3"/>
      <c r="U1906" s="1"/>
    </row>
    <row r="1907" spans="1:21" x14ac:dyDescent="0.3">
      <c r="A1907">
        <v>100225</v>
      </c>
      <c r="B1907" t="s">
        <v>3</v>
      </c>
      <c r="D1907" s="1"/>
      <c r="E1907" s="1"/>
      <c r="F1907" s="3">
        <v>0</v>
      </c>
      <c r="G1907" s="3">
        <v>32</v>
      </c>
      <c r="H1907" s="1">
        <v>44256</v>
      </c>
      <c r="I1907" s="1">
        <v>44378</v>
      </c>
      <c r="J1907">
        <v>4</v>
      </c>
      <c r="K1907">
        <v>0</v>
      </c>
      <c r="L1907" s="1">
        <v>44256</v>
      </c>
      <c r="M1907" s="3">
        <f>IF(Sales[[#This Row],[Sales Amount]] = 0, 0,N1907 / F1907)</f>
        <v>0</v>
      </c>
      <c r="N1907" s="3">
        <v>0</v>
      </c>
      <c r="O1907" s="3" t="str" cm="1">
        <f t="array" ref="O1907" xml:space="preserve"> _xlfn.SWITCH(Sales[[#This Row],[Subscription Type]],"Basic", "10",,"Premium","10","Business","25","Enterprise","27")</f>
        <v>10</v>
      </c>
      <c r="P1907" s="3">
        <f xml:space="preserve"> IF(Sales[[#This Row],[Number of Users]]-Sales[[#This Row],[Licenses Bought]] &gt; 0,Sales[[#This Row],[Number of Users]]-Sales[[#This Row],[Licenses Bought]],0)</f>
        <v>32</v>
      </c>
      <c r="Q1907" s="3">
        <f>IF(Sales[[#This Row],[Sales Month]]=MAX(Sales[Sales Month]),Sales[[#This Row],[Upsell $ Per Non-Paying User]]*Sales[[#This Row],[Non-Paying Users]],0)</f>
        <v>0</v>
      </c>
      <c r="R1907" s="3" t="str" cm="1">
        <f t="array" ref="R1907" xml:space="preserve"> _xlfn.IFS(Sales[[#This Row],[Current Upsell $]]=0," ",Sales[[#This Row],[Current Upsell $]]&gt;=400,"high",Sales[[#This Row],[Current Upsell $]]&gt;=100,"medium",Sales[[#This Row],[Current Upsell $]]&lt;100,"low")</f>
        <v xml:space="preserve"> </v>
      </c>
      <c r="S1907" s="3" t="str">
        <f xml:space="preserve"> IF(Sales[[#This Row],[Current Upsell $]]&gt;0,_xlfn.CONCAT(Sales[[#This Row],[Subscription Type]],"  ",Sales[[#This Row],[Upsell Priority]],"  ",TEXT(Sales[[#This Row],[Current Upsell $]],"$#"))," ")</f>
        <v xml:space="preserve"> </v>
      </c>
      <c r="T1907" s="3"/>
      <c r="U1907" s="1"/>
    </row>
    <row r="1908" spans="1:21" x14ac:dyDescent="0.3">
      <c r="A1908">
        <v>100225</v>
      </c>
      <c r="B1908" t="s">
        <v>0</v>
      </c>
      <c r="D1908" s="1"/>
      <c r="E1908" s="1"/>
      <c r="F1908" s="3">
        <v>16</v>
      </c>
      <c r="G1908" s="3">
        <v>32</v>
      </c>
      <c r="H1908" s="1">
        <v>44256</v>
      </c>
      <c r="I1908" s="1">
        <v>44378</v>
      </c>
      <c r="J1908">
        <v>4</v>
      </c>
      <c r="K1908">
        <v>0</v>
      </c>
      <c r="L1908" s="1">
        <v>44287</v>
      </c>
      <c r="M1908" s="3">
        <f>IF(Sales[[#This Row],[Sales Amount]] = 0, 0,N1908 / F1908)</f>
        <v>10</v>
      </c>
      <c r="N1908" s="3">
        <v>160</v>
      </c>
      <c r="O1908" s="3" t="str" cm="1">
        <f t="array" ref="O1908" xml:space="preserve"> _xlfn.SWITCH(Sales[[#This Row],[Subscription Type]],"Basic", "10",,"Premium","10","Business","25","Enterprise","27")</f>
        <v>27</v>
      </c>
      <c r="P1908" s="3">
        <f xml:space="preserve"> IF(Sales[[#This Row],[Number of Users]]-Sales[[#This Row],[Licenses Bought]] &gt; 0,Sales[[#This Row],[Number of Users]]-Sales[[#This Row],[Licenses Bought]],0)</f>
        <v>16</v>
      </c>
      <c r="Q1908" s="3">
        <f>IF(Sales[[#This Row],[Sales Month]]=MAX(Sales[Sales Month]),Sales[[#This Row],[Upsell $ Per Non-Paying User]]*Sales[[#This Row],[Non-Paying Users]],0)</f>
        <v>0</v>
      </c>
      <c r="R1908" s="3" t="str" cm="1">
        <f t="array" ref="R1908" xml:space="preserve"> _xlfn.IFS(Sales[[#This Row],[Current Upsell $]]=0," ",Sales[[#This Row],[Current Upsell $]]&gt;=400,"high",Sales[[#This Row],[Current Upsell $]]&gt;=100,"medium",Sales[[#This Row],[Current Upsell $]]&lt;100,"low")</f>
        <v xml:space="preserve"> </v>
      </c>
      <c r="S1908" s="3" t="str">
        <f xml:space="preserve"> IF(Sales[[#This Row],[Current Upsell $]]&gt;0,_xlfn.CONCAT(Sales[[#This Row],[Subscription Type]],"  ",Sales[[#This Row],[Upsell Priority]],"  ",TEXT(Sales[[#This Row],[Current Upsell $]],"$#"))," ")</f>
        <v xml:space="preserve"> </v>
      </c>
      <c r="T1908" s="3"/>
      <c r="U1908" s="1"/>
    </row>
    <row r="1909" spans="1:21" x14ac:dyDescent="0.3">
      <c r="A1909">
        <v>100225</v>
      </c>
      <c r="B1909" t="s">
        <v>0</v>
      </c>
      <c r="D1909" s="1"/>
      <c r="E1909" s="1"/>
      <c r="F1909" s="3">
        <v>26</v>
      </c>
      <c r="G1909" s="3">
        <v>32</v>
      </c>
      <c r="H1909" s="1">
        <v>44256</v>
      </c>
      <c r="I1909" s="1">
        <v>44378</v>
      </c>
      <c r="J1909">
        <v>4</v>
      </c>
      <c r="K1909">
        <v>0</v>
      </c>
      <c r="L1909" s="1">
        <v>44317</v>
      </c>
      <c r="M1909" s="3">
        <f>IF(Sales[[#This Row],[Sales Amount]] = 0, 0,N1909 / F1909)</f>
        <v>10</v>
      </c>
      <c r="N1909" s="3">
        <v>260</v>
      </c>
      <c r="O1909" s="3" t="str" cm="1">
        <f t="array" ref="O1909" xml:space="preserve"> _xlfn.SWITCH(Sales[[#This Row],[Subscription Type]],"Basic", "10",,"Premium","10","Business","25","Enterprise","27")</f>
        <v>27</v>
      </c>
      <c r="P1909" s="3">
        <f xml:space="preserve"> IF(Sales[[#This Row],[Number of Users]]-Sales[[#This Row],[Licenses Bought]] &gt; 0,Sales[[#This Row],[Number of Users]]-Sales[[#This Row],[Licenses Bought]],0)</f>
        <v>6</v>
      </c>
      <c r="Q1909" s="3">
        <f>IF(Sales[[#This Row],[Sales Month]]=MAX(Sales[Sales Month]),Sales[[#This Row],[Upsell $ Per Non-Paying User]]*Sales[[#This Row],[Non-Paying Users]],0)</f>
        <v>0</v>
      </c>
      <c r="R1909" s="3" t="str" cm="1">
        <f t="array" ref="R1909" xml:space="preserve"> _xlfn.IFS(Sales[[#This Row],[Current Upsell $]]=0," ",Sales[[#This Row],[Current Upsell $]]&gt;=400,"high",Sales[[#This Row],[Current Upsell $]]&gt;=100,"medium",Sales[[#This Row],[Current Upsell $]]&lt;100,"low")</f>
        <v xml:space="preserve"> </v>
      </c>
      <c r="S1909" s="3" t="str">
        <f xml:space="preserve"> IF(Sales[[#This Row],[Current Upsell $]]&gt;0,_xlfn.CONCAT(Sales[[#This Row],[Subscription Type]],"  ",Sales[[#This Row],[Upsell Priority]],"  ",TEXT(Sales[[#This Row],[Current Upsell $]],"$#"))," ")</f>
        <v xml:space="preserve"> </v>
      </c>
      <c r="T1909" s="3"/>
      <c r="U1909" s="1"/>
    </row>
    <row r="1910" spans="1:21" x14ac:dyDescent="0.3">
      <c r="A1910">
        <v>100225</v>
      </c>
      <c r="B1910" t="s">
        <v>0</v>
      </c>
      <c r="D1910" s="1"/>
      <c r="E1910" s="1"/>
      <c r="F1910" s="3">
        <v>23</v>
      </c>
      <c r="G1910" s="3">
        <v>34</v>
      </c>
      <c r="H1910" s="1">
        <v>44256</v>
      </c>
      <c r="I1910" s="1">
        <v>44378</v>
      </c>
      <c r="J1910">
        <v>4</v>
      </c>
      <c r="K1910">
        <v>0</v>
      </c>
      <c r="L1910" s="1">
        <v>44348</v>
      </c>
      <c r="M1910" s="3">
        <f>IF(Sales[[#This Row],[Sales Amount]] = 0, 0,N1910 / F1910)</f>
        <v>10</v>
      </c>
      <c r="N1910" s="3">
        <v>230</v>
      </c>
      <c r="O1910" s="3" t="str" cm="1">
        <f t="array" ref="O1910" xml:space="preserve"> _xlfn.SWITCH(Sales[[#This Row],[Subscription Type]],"Basic", "10",,"Premium","10","Business","25","Enterprise","27")</f>
        <v>27</v>
      </c>
      <c r="P1910" s="3">
        <f xml:space="preserve"> IF(Sales[[#This Row],[Number of Users]]-Sales[[#This Row],[Licenses Bought]] &gt; 0,Sales[[#This Row],[Number of Users]]-Sales[[#This Row],[Licenses Bought]],0)</f>
        <v>11</v>
      </c>
      <c r="Q1910" s="3">
        <f>IF(Sales[[#This Row],[Sales Month]]=MAX(Sales[Sales Month]),Sales[[#This Row],[Upsell $ Per Non-Paying User]]*Sales[[#This Row],[Non-Paying Users]],0)</f>
        <v>297</v>
      </c>
      <c r="R1910" s="3" t="str" cm="1">
        <f t="array" ref="R1910" xml:space="preserve"> _xlfn.IFS(Sales[[#This Row],[Current Upsell $]]=0," ",Sales[[#This Row],[Current Upsell $]]&gt;=400,"high",Sales[[#This Row],[Current Upsell $]]&gt;=100,"medium",Sales[[#This Row],[Current Upsell $]]&lt;100,"low")</f>
        <v>medium</v>
      </c>
      <c r="S1910" s="3" t="str">
        <f xml:space="preserve"> IF(Sales[[#This Row],[Current Upsell $]]&gt;0,_xlfn.CONCAT(Sales[[#This Row],[Subscription Type]],"  ",Sales[[#This Row],[Upsell Priority]],"  ",TEXT(Sales[[#This Row],[Current Upsell $]],"$#"))," ")</f>
        <v>Premium  medium  $297</v>
      </c>
      <c r="T1910" s="3"/>
      <c r="U1910" s="1"/>
    </row>
    <row r="1911" spans="1:21" x14ac:dyDescent="0.3">
      <c r="A1911">
        <v>100226</v>
      </c>
      <c r="B1911" t="s">
        <v>3</v>
      </c>
      <c r="D1911" s="1"/>
      <c r="E1911" s="1"/>
      <c r="F1911" s="3">
        <v>0</v>
      </c>
      <c r="G1911" s="3">
        <v>23</v>
      </c>
      <c r="H1911" s="1">
        <v>44256</v>
      </c>
      <c r="I1911" s="1">
        <v>44378</v>
      </c>
      <c r="J1911">
        <v>4</v>
      </c>
      <c r="K1911">
        <v>0</v>
      </c>
      <c r="L1911" s="1">
        <v>44256</v>
      </c>
      <c r="M1911" s="3">
        <f>IF(Sales[[#This Row],[Sales Amount]] = 0, 0,N1911 / F1911)</f>
        <v>0</v>
      </c>
      <c r="N1911" s="3">
        <v>0</v>
      </c>
      <c r="O1911" s="3" t="str" cm="1">
        <f t="array" ref="O1911" xml:space="preserve"> _xlfn.SWITCH(Sales[[#This Row],[Subscription Type]],"Basic", "10",,"Premium","10","Business","25","Enterprise","27")</f>
        <v>10</v>
      </c>
      <c r="P1911" s="3">
        <f xml:space="preserve"> IF(Sales[[#This Row],[Number of Users]]-Sales[[#This Row],[Licenses Bought]] &gt; 0,Sales[[#This Row],[Number of Users]]-Sales[[#This Row],[Licenses Bought]],0)</f>
        <v>23</v>
      </c>
      <c r="Q1911" s="3">
        <f>IF(Sales[[#This Row],[Sales Month]]=MAX(Sales[Sales Month]),Sales[[#This Row],[Upsell $ Per Non-Paying User]]*Sales[[#This Row],[Non-Paying Users]],0)</f>
        <v>0</v>
      </c>
      <c r="R1911" s="3" t="str" cm="1">
        <f t="array" ref="R1911" xml:space="preserve"> _xlfn.IFS(Sales[[#This Row],[Current Upsell $]]=0," ",Sales[[#This Row],[Current Upsell $]]&gt;=400,"high",Sales[[#This Row],[Current Upsell $]]&gt;=100,"medium",Sales[[#This Row],[Current Upsell $]]&lt;100,"low")</f>
        <v xml:space="preserve"> </v>
      </c>
      <c r="S1911" s="3" t="str">
        <f xml:space="preserve"> IF(Sales[[#This Row],[Current Upsell $]]&gt;0,_xlfn.CONCAT(Sales[[#This Row],[Subscription Type]],"  ",Sales[[#This Row],[Upsell Priority]],"  ",TEXT(Sales[[#This Row],[Current Upsell $]],"$#"))," ")</f>
        <v xml:space="preserve"> </v>
      </c>
      <c r="T1911" s="3"/>
      <c r="U1911" s="1"/>
    </row>
    <row r="1912" spans="1:21" x14ac:dyDescent="0.3">
      <c r="A1912">
        <v>100226</v>
      </c>
      <c r="B1912" t="s">
        <v>0</v>
      </c>
      <c r="D1912" s="1"/>
      <c r="E1912" s="1"/>
      <c r="F1912" s="3">
        <v>17</v>
      </c>
      <c r="G1912" s="3">
        <v>28</v>
      </c>
      <c r="H1912" s="1">
        <v>44256</v>
      </c>
      <c r="I1912" s="1">
        <v>44378</v>
      </c>
      <c r="J1912">
        <v>4</v>
      </c>
      <c r="K1912">
        <v>0</v>
      </c>
      <c r="L1912" s="1">
        <v>44287</v>
      </c>
      <c r="M1912" s="3">
        <f>IF(Sales[[#This Row],[Sales Amount]] = 0, 0,N1912 / F1912)</f>
        <v>10</v>
      </c>
      <c r="N1912" s="3">
        <v>170</v>
      </c>
      <c r="O1912" s="3" t="str" cm="1">
        <f t="array" ref="O1912" xml:space="preserve"> _xlfn.SWITCH(Sales[[#This Row],[Subscription Type]],"Basic", "10",,"Premium","10","Business","25","Enterprise","27")</f>
        <v>27</v>
      </c>
      <c r="P1912" s="3">
        <f xml:space="preserve"> IF(Sales[[#This Row],[Number of Users]]-Sales[[#This Row],[Licenses Bought]] &gt; 0,Sales[[#This Row],[Number of Users]]-Sales[[#This Row],[Licenses Bought]],0)</f>
        <v>11</v>
      </c>
      <c r="Q1912" s="3">
        <f>IF(Sales[[#This Row],[Sales Month]]=MAX(Sales[Sales Month]),Sales[[#This Row],[Upsell $ Per Non-Paying User]]*Sales[[#This Row],[Non-Paying Users]],0)</f>
        <v>0</v>
      </c>
      <c r="R1912" s="3" t="str" cm="1">
        <f t="array" ref="R1912" xml:space="preserve"> _xlfn.IFS(Sales[[#This Row],[Current Upsell $]]=0," ",Sales[[#This Row],[Current Upsell $]]&gt;=400,"high",Sales[[#This Row],[Current Upsell $]]&gt;=100,"medium",Sales[[#This Row],[Current Upsell $]]&lt;100,"low")</f>
        <v xml:space="preserve"> </v>
      </c>
      <c r="S1912" s="3" t="str">
        <f xml:space="preserve"> IF(Sales[[#This Row],[Current Upsell $]]&gt;0,_xlfn.CONCAT(Sales[[#This Row],[Subscription Type]],"  ",Sales[[#This Row],[Upsell Priority]],"  ",TEXT(Sales[[#This Row],[Current Upsell $]],"$#"))," ")</f>
        <v xml:space="preserve"> </v>
      </c>
      <c r="T1912" s="3"/>
      <c r="U1912" s="1"/>
    </row>
    <row r="1913" spans="1:21" x14ac:dyDescent="0.3">
      <c r="A1913">
        <v>100226</v>
      </c>
      <c r="B1913" t="s">
        <v>0</v>
      </c>
      <c r="D1913" s="1"/>
      <c r="E1913" s="1"/>
      <c r="F1913" s="3">
        <v>13</v>
      </c>
      <c r="G1913" s="3">
        <v>27</v>
      </c>
      <c r="H1913" s="1">
        <v>44256</v>
      </c>
      <c r="I1913" s="1">
        <v>44378</v>
      </c>
      <c r="J1913">
        <v>4</v>
      </c>
      <c r="K1913">
        <v>0</v>
      </c>
      <c r="L1913" s="1">
        <v>44317</v>
      </c>
      <c r="M1913" s="3">
        <f>IF(Sales[[#This Row],[Sales Amount]] = 0, 0,N1913 / F1913)</f>
        <v>10</v>
      </c>
      <c r="N1913" s="3">
        <v>130</v>
      </c>
      <c r="O1913" s="3" t="str" cm="1">
        <f t="array" ref="O1913" xml:space="preserve"> _xlfn.SWITCH(Sales[[#This Row],[Subscription Type]],"Basic", "10",,"Premium","10","Business","25","Enterprise","27")</f>
        <v>27</v>
      </c>
      <c r="P1913" s="3">
        <f xml:space="preserve"> IF(Sales[[#This Row],[Number of Users]]-Sales[[#This Row],[Licenses Bought]] &gt; 0,Sales[[#This Row],[Number of Users]]-Sales[[#This Row],[Licenses Bought]],0)</f>
        <v>14</v>
      </c>
      <c r="Q1913" s="3">
        <f>IF(Sales[[#This Row],[Sales Month]]=MAX(Sales[Sales Month]),Sales[[#This Row],[Upsell $ Per Non-Paying User]]*Sales[[#This Row],[Non-Paying Users]],0)</f>
        <v>0</v>
      </c>
      <c r="R1913" s="3" t="str" cm="1">
        <f t="array" ref="R1913" xml:space="preserve"> _xlfn.IFS(Sales[[#This Row],[Current Upsell $]]=0," ",Sales[[#This Row],[Current Upsell $]]&gt;=400,"high",Sales[[#This Row],[Current Upsell $]]&gt;=100,"medium",Sales[[#This Row],[Current Upsell $]]&lt;100,"low")</f>
        <v xml:space="preserve"> </v>
      </c>
      <c r="S1913" s="3" t="str">
        <f xml:space="preserve"> IF(Sales[[#This Row],[Current Upsell $]]&gt;0,_xlfn.CONCAT(Sales[[#This Row],[Subscription Type]],"  ",Sales[[#This Row],[Upsell Priority]],"  ",TEXT(Sales[[#This Row],[Current Upsell $]],"$#"))," ")</f>
        <v xml:space="preserve"> </v>
      </c>
      <c r="T1913" s="3"/>
      <c r="U1913" s="1"/>
    </row>
    <row r="1914" spans="1:21" x14ac:dyDescent="0.3">
      <c r="A1914">
        <v>100226</v>
      </c>
      <c r="B1914" t="s">
        <v>0</v>
      </c>
      <c r="D1914" s="1"/>
      <c r="E1914" s="1"/>
      <c r="F1914" s="3">
        <v>21</v>
      </c>
      <c r="G1914" s="3">
        <v>23</v>
      </c>
      <c r="H1914" s="1">
        <v>44256</v>
      </c>
      <c r="I1914" s="1">
        <v>44378</v>
      </c>
      <c r="J1914">
        <v>4</v>
      </c>
      <c r="K1914">
        <v>0</v>
      </c>
      <c r="L1914" s="1">
        <v>44348</v>
      </c>
      <c r="M1914" s="3">
        <f>IF(Sales[[#This Row],[Sales Amount]] = 0, 0,N1914 / F1914)</f>
        <v>10</v>
      </c>
      <c r="N1914" s="3">
        <v>210</v>
      </c>
      <c r="O1914" s="3" t="str" cm="1">
        <f t="array" ref="O1914" xml:space="preserve"> _xlfn.SWITCH(Sales[[#This Row],[Subscription Type]],"Basic", "10",,"Premium","10","Business","25","Enterprise","27")</f>
        <v>27</v>
      </c>
      <c r="P1914" s="3">
        <f xml:space="preserve"> IF(Sales[[#This Row],[Number of Users]]-Sales[[#This Row],[Licenses Bought]] &gt; 0,Sales[[#This Row],[Number of Users]]-Sales[[#This Row],[Licenses Bought]],0)</f>
        <v>2</v>
      </c>
      <c r="Q1914" s="3">
        <f>IF(Sales[[#This Row],[Sales Month]]=MAX(Sales[Sales Month]),Sales[[#This Row],[Upsell $ Per Non-Paying User]]*Sales[[#This Row],[Non-Paying Users]],0)</f>
        <v>54</v>
      </c>
      <c r="R1914" s="3" t="str" cm="1">
        <f t="array" ref="R1914" xml:space="preserve"> _xlfn.IFS(Sales[[#This Row],[Current Upsell $]]=0," ",Sales[[#This Row],[Current Upsell $]]&gt;=400,"high",Sales[[#This Row],[Current Upsell $]]&gt;=100,"medium",Sales[[#This Row],[Current Upsell $]]&lt;100,"low")</f>
        <v>low</v>
      </c>
      <c r="S1914" s="3" t="str">
        <f xml:space="preserve"> IF(Sales[[#This Row],[Current Upsell $]]&gt;0,_xlfn.CONCAT(Sales[[#This Row],[Subscription Type]],"  ",Sales[[#This Row],[Upsell Priority]],"  ",TEXT(Sales[[#This Row],[Current Upsell $]],"$#"))," ")</f>
        <v>Premium  low  $54</v>
      </c>
      <c r="T1914" s="3"/>
      <c r="U1914" s="1"/>
    </row>
    <row r="1915" spans="1:21" x14ac:dyDescent="0.3">
      <c r="A1915">
        <v>100227</v>
      </c>
      <c r="B1915" t="s">
        <v>3</v>
      </c>
      <c r="F1915" s="3">
        <v>0</v>
      </c>
      <c r="G1915" s="3">
        <v>20</v>
      </c>
      <c r="H1915" s="1">
        <v>44256</v>
      </c>
      <c r="I1915" s="1">
        <v>44287</v>
      </c>
      <c r="J1915">
        <v>1</v>
      </c>
      <c r="K1915">
        <v>2</v>
      </c>
      <c r="L1915" s="1">
        <v>44256</v>
      </c>
      <c r="M1915" s="3">
        <f>IF(Sales[[#This Row],[Sales Amount]] = 0, 0,N1915 / F1915)</f>
        <v>0</v>
      </c>
      <c r="N1915" s="3">
        <v>0</v>
      </c>
      <c r="O1915" s="3" t="str" cm="1">
        <f t="array" ref="O1915" xml:space="preserve"> _xlfn.SWITCH(Sales[[#This Row],[Subscription Type]],"Basic", "10",,"Premium","10","Business","25","Enterprise","27")</f>
        <v>10</v>
      </c>
      <c r="P1915" s="3">
        <f xml:space="preserve"> IF(Sales[[#This Row],[Number of Users]]-Sales[[#This Row],[Licenses Bought]] &gt; 0,Sales[[#This Row],[Number of Users]]-Sales[[#This Row],[Licenses Bought]],0)</f>
        <v>20</v>
      </c>
      <c r="Q1915" s="3">
        <f>IF(Sales[[#This Row],[Sales Month]]=MAX(Sales[Sales Month]),Sales[[#This Row],[Upsell $ Per Non-Paying User]]*Sales[[#This Row],[Non-Paying Users]],0)</f>
        <v>0</v>
      </c>
      <c r="R1915" s="3" t="str" cm="1">
        <f t="array" ref="R1915" xml:space="preserve"> _xlfn.IFS(Sales[[#This Row],[Current Upsell $]]=0," ",Sales[[#This Row],[Current Upsell $]]&gt;=400,"high",Sales[[#This Row],[Current Upsell $]]&gt;=100,"medium",Sales[[#This Row],[Current Upsell $]]&lt;100,"low")</f>
        <v xml:space="preserve"> </v>
      </c>
      <c r="S1915" s="3" t="str">
        <f xml:space="preserve"> IF(Sales[[#This Row],[Current Upsell $]]&gt;0,_xlfn.CONCAT(Sales[[#This Row],[Subscription Type]],"  ",Sales[[#This Row],[Upsell Priority]],"  ",TEXT(Sales[[#This Row],[Current Upsell $]],"$#"))," ")</f>
        <v xml:space="preserve"> </v>
      </c>
      <c r="T1915" s="3"/>
      <c r="U1915" s="1"/>
    </row>
    <row r="1916" spans="1:21" x14ac:dyDescent="0.3">
      <c r="A1916">
        <v>100227</v>
      </c>
      <c r="B1916" t="s">
        <v>3</v>
      </c>
      <c r="F1916" s="3">
        <v>0</v>
      </c>
      <c r="G1916" s="3">
        <v>16</v>
      </c>
      <c r="H1916" s="1">
        <v>44256</v>
      </c>
      <c r="I1916" s="1">
        <v>44287</v>
      </c>
      <c r="J1916">
        <v>1</v>
      </c>
      <c r="K1916">
        <v>2</v>
      </c>
      <c r="L1916" s="1">
        <v>44287</v>
      </c>
      <c r="M1916" s="3">
        <f>IF(Sales[[#This Row],[Sales Amount]] = 0, 0,N1916 / F1916)</f>
        <v>0</v>
      </c>
      <c r="N1916" s="3">
        <v>0</v>
      </c>
      <c r="O1916" s="3" t="str" cm="1">
        <f t="array" ref="O1916" xml:space="preserve"> _xlfn.SWITCH(Sales[[#This Row],[Subscription Type]],"Basic", "10",,"Premium","10","Business","25","Enterprise","27")</f>
        <v>10</v>
      </c>
      <c r="P1916" s="3">
        <f xml:space="preserve"> IF(Sales[[#This Row],[Number of Users]]-Sales[[#This Row],[Licenses Bought]] &gt; 0,Sales[[#This Row],[Number of Users]]-Sales[[#This Row],[Licenses Bought]],0)</f>
        <v>16</v>
      </c>
      <c r="Q1916" s="3">
        <f>IF(Sales[[#This Row],[Sales Month]]=MAX(Sales[Sales Month]),Sales[[#This Row],[Upsell $ Per Non-Paying User]]*Sales[[#This Row],[Non-Paying Users]],0)</f>
        <v>0</v>
      </c>
      <c r="R1916" s="3" t="str" cm="1">
        <f t="array" ref="R1916" xml:space="preserve"> _xlfn.IFS(Sales[[#This Row],[Current Upsell $]]=0," ",Sales[[#This Row],[Current Upsell $]]&gt;=400,"high",Sales[[#This Row],[Current Upsell $]]&gt;=100,"medium",Sales[[#This Row],[Current Upsell $]]&lt;100,"low")</f>
        <v xml:space="preserve"> </v>
      </c>
      <c r="S1916" s="3" t="str">
        <f xml:space="preserve"> IF(Sales[[#This Row],[Current Upsell $]]&gt;0,_xlfn.CONCAT(Sales[[#This Row],[Subscription Type]],"  ",Sales[[#This Row],[Upsell Priority]],"  ",TEXT(Sales[[#This Row],[Current Upsell $]],"$#"))," ")</f>
        <v xml:space="preserve"> </v>
      </c>
      <c r="T1916" s="3"/>
      <c r="U1916" s="1"/>
    </row>
    <row r="1917" spans="1:21" x14ac:dyDescent="0.3">
      <c r="A1917">
        <v>100228</v>
      </c>
      <c r="B1917" t="s">
        <v>3</v>
      </c>
      <c r="F1917" s="3">
        <v>0</v>
      </c>
      <c r="G1917" s="3">
        <v>12</v>
      </c>
      <c r="H1917" s="1">
        <v>44256</v>
      </c>
      <c r="I1917" s="1">
        <v>44378</v>
      </c>
      <c r="J1917">
        <v>4</v>
      </c>
      <c r="K1917">
        <v>0</v>
      </c>
      <c r="L1917" s="1">
        <v>44256</v>
      </c>
      <c r="M1917" s="3">
        <f>IF(Sales[[#This Row],[Sales Amount]] = 0, 0,N1917 / F1917)</f>
        <v>0</v>
      </c>
      <c r="N1917" s="3">
        <v>0</v>
      </c>
      <c r="O1917" s="3" t="str" cm="1">
        <f t="array" ref="O1917" xml:space="preserve"> _xlfn.SWITCH(Sales[[#This Row],[Subscription Type]],"Basic", "10",,"Premium","10","Business","25","Enterprise","27")</f>
        <v>10</v>
      </c>
      <c r="P1917" s="3">
        <f xml:space="preserve"> IF(Sales[[#This Row],[Number of Users]]-Sales[[#This Row],[Licenses Bought]] &gt; 0,Sales[[#This Row],[Number of Users]]-Sales[[#This Row],[Licenses Bought]],0)</f>
        <v>12</v>
      </c>
      <c r="Q1917" s="3">
        <f>IF(Sales[[#This Row],[Sales Month]]=MAX(Sales[Sales Month]),Sales[[#This Row],[Upsell $ Per Non-Paying User]]*Sales[[#This Row],[Non-Paying Users]],0)</f>
        <v>0</v>
      </c>
      <c r="R1917" s="3" t="str" cm="1">
        <f t="array" ref="R1917" xml:space="preserve"> _xlfn.IFS(Sales[[#This Row],[Current Upsell $]]=0," ",Sales[[#This Row],[Current Upsell $]]&gt;=400,"high",Sales[[#This Row],[Current Upsell $]]&gt;=100,"medium",Sales[[#This Row],[Current Upsell $]]&lt;100,"low")</f>
        <v xml:space="preserve"> </v>
      </c>
      <c r="S1917" s="3" t="str">
        <f xml:space="preserve"> IF(Sales[[#This Row],[Current Upsell $]]&gt;0,_xlfn.CONCAT(Sales[[#This Row],[Subscription Type]],"  ",Sales[[#This Row],[Upsell Priority]],"  ",TEXT(Sales[[#This Row],[Current Upsell $]],"$#"))," ")</f>
        <v xml:space="preserve"> </v>
      </c>
      <c r="T1917" s="3"/>
      <c r="U1917" s="1"/>
    </row>
    <row r="1918" spans="1:21" x14ac:dyDescent="0.3">
      <c r="A1918">
        <v>100228</v>
      </c>
      <c r="B1918" t="s">
        <v>3</v>
      </c>
      <c r="F1918" s="3">
        <v>0</v>
      </c>
      <c r="G1918" s="3">
        <v>13</v>
      </c>
      <c r="H1918" s="1">
        <v>44256</v>
      </c>
      <c r="I1918" s="1">
        <v>44378</v>
      </c>
      <c r="J1918">
        <v>4</v>
      </c>
      <c r="K1918">
        <v>0</v>
      </c>
      <c r="L1918" s="1">
        <v>44287</v>
      </c>
      <c r="M1918" s="3">
        <f>IF(Sales[[#This Row],[Sales Amount]] = 0, 0,N1918 / F1918)</f>
        <v>0</v>
      </c>
      <c r="N1918" s="3">
        <v>0</v>
      </c>
      <c r="O1918" s="3" t="str" cm="1">
        <f t="array" ref="O1918" xml:space="preserve"> _xlfn.SWITCH(Sales[[#This Row],[Subscription Type]],"Basic", "10",,"Premium","10","Business","25","Enterprise","27")</f>
        <v>10</v>
      </c>
      <c r="P1918" s="3">
        <f xml:space="preserve"> IF(Sales[[#This Row],[Number of Users]]-Sales[[#This Row],[Licenses Bought]] &gt; 0,Sales[[#This Row],[Number of Users]]-Sales[[#This Row],[Licenses Bought]],0)</f>
        <v>13</v>
      </c>
      <c r="Q1918" s="3">
        <f>IF(Sales[[#This Row],[Sales Month]]=MAX(Sales[Sales Month]),Sales[[#This Row],[Upsell $ Per Non-Paying User]]*Sales[[#This Row],[Non-Paying Users]],0)</f>
        <v>0</v>
      </c>
      <c r="R1918" s="3" t="str" cm="1">
        <f t="array" ref="R1918" xml:space="preserve"> _xlfn.IFS(Sales[[#This Row],[Current Upsell $]]=0," ",Sales[[#This Row],[Current Upsell $]]&gt;=400,"high",Sales[[#This Row],[Current Upsell $]]&gt;=100,"medium",Sales[[#This Row],[Current Upsell $]]&lt;100,"low")</f>
        <v xml:space="preserve"> </v>
      </c>
      <c r="S1918" s="3" t="str">
        <f xml:space="preserve"> IF(Sales[[#This Row],[Current Upsell $]]&gt;0,_xlfn.CONCAT(Sales[[#This Row],[Subscription Type]],"  ",Sales[[#This Row],[Upsell Priority]],"  ",TEXT(Sales[[#This Row],[Current Upsell $]],"$#"))," ")</f>
        <v xml:space="preserve"> </v>
      </c>
      <c r="T1918" s="3"/>
      <c r="U1918" s="1"/>
    </row>
    <row r="1919" spans="1:21" x14ac:dyDescent="0.3">
      <c r="A1919">
        <v>100228</v>
      </c>
      <c r="B1919" t="s">
        <v>3</v>
      </c>
      <c r="F1919" s="3">
        <v>0</v>
      </c>
      <c r="G1919" s="3">
        <v>11</v>
      </c>
      <c r="H1919" s="1">
        <v>44256</v>
      </c>
      <c r="I1919" s="1">
        <v>44378</v>
      </c>
      <c r="J1919">
        <v>4</v>
      </c>
      <c r="K1919">
        <v>0</v>
      </c>
      <c r="L1919" s="1">
        <v>44317</v>
      </c>
      <c r="M1919" s="3">
        <f>IF(Sales[[#This Row],[Sales Amount]] = 0, 0,N1919 / F1919)</f>
        <v>0</v>
      </c>
      <c r="N1919" s="3">
        <v>0</v>
      </c>
      <c r="O1919" s="3" t="str" cm="1">
        <f t="array" ref="O1919" xml:space="preserve"> _xlfn.SWITCH(Sales[[#This Row],[Subscription Type]],"Basic", "10",,"Premium","10","Business","25","Enterprise","27")</f>
        <v>10</v>
      </c>
      <c r="P1919" s="3">
        <f xml:space="preserve"> IF(Sales[[#This Row],[Number of Users]]-Sales[[#This Row],[Licenses Bought]] &gt; 0,Sales[[#This Row],[Number of Users]]-Sales[[#This Row],[Licenses Bought]],0)</f>
        <v>11</v>
      </c>
      <c r="Q1919" s="3">
        <f>IF(Sales[[#This Row],[Sales Month]]=MAX(Sales[Sales Month]),Sales[[#This Row],[Upsell $ Per Non-Paying User]]*Sales[[#This Row],[Non-Paying Users]],0)</f>
        <v>0</v>
      </c>
      <c r="R1919" s="3" t="str" cm="1">
        <f t="array" ref="R1919" xml:space="preserve"> _xlfn.IFS(Sales[[#This Row],[Current Upsell $]]=0," ",Sales[[#This Row],[Current Upsell $]]&gt;=400,"high",Sales[[#This Row],[Current Upsell $]]&gt;=100,"medium",Sales[[#This Row],[Current Upsell $]]&lt;100,"low")</f>
        <v xml:space="preserve"> </v>
      </c>
      <c r="S1919" s="3" t="str">
        <f xml:space="preserve"> IF(Sales[[#This Row],[Current Upsell $]]&gt;0,_xlfn.CONCAT(Sales[[#This Row],[Subscription Type]],"  ",Sales[[#This Row],[Upsell Priority]],"  ",TEXT(Sales[[#This Row],[Current Upsell $]],"$#"))," ")</f>
        <v xml:space="preserve"> </v>
      </c>
      <c r="T1919" s="3"/>
      <c r="U1919" s="1"/>
    </row>
    <row r="1920" spans="1:21" x14ac:dyDescent="0.3">
      <c r="A1920">
        <v>100228</v>
      </c>
      <c r="B1920" t="s">
        <v>3</v>
      </c>
      <c r="F1920" s="3">
        <v>0</v>
      </c>
      <c r="G1920" s="3">
        <v>11</v>
      </c>
      <c r="H1920" s="1">
        <v>44256</v>
      </c>
      <c r="I1920" s="1">
        <v>44378</v>
      </c>
      <c r="J1920">
        <v>4</v>
      </c>
      <c r="K1920">
        <v>0</v>
      </c>
      <c r="L1920" s="1">
        <v>44348</v>
      </c>
      <c r="M1920" s="3">
        <f>IF(Sales[[#This Row],[Sales Amount]] = 0, 0,N1920 / F1920)</f>
        <v>0</v>
      </c>
      <c r="N1920" s="3">
        <v>0</v>
      </c>
      <c r="O1920" s="3" t="str" cm="1">
        <f t="array" ref="O1920" xml:space="preserve"> _xlfn.SWITCH(Sales[[#This Row],[Subscription Type]],"Basic", "10",,"Premium","10","Business","25","Enterprise","27")</f>
        <v>10</v>
      </c>
      <c r="P1920" s="3">
        <f xml:space="preserve"> IF(Sales[[#This Row],[Number of Users]]-Sales[[#This Row],[Licenses Bought]] &gt; 0,Sales[[#This Row],[Number of Users]]-Sales[[#This Row],[Licenses Bought]],0)</f>
        <v>11</v>
      </c>
      <c r="Q1920" s="3">
        <f>IF(Sales[[#This Row],[Sales Month]]=MAX(Sales[Sales Month]),Sales[[#This Row],[Upsell $ Per Non-Paying User]]*Sales[[#This Row],[Non-Paying Users]],0)</f>
        <v>110</v>
      </c>
      <c r="R1920" s="3" t="str" cm="1">
        <f t="array" ref="R1920" xml:space="preserve"> _xlfn.IFS(Sales[[#This Row],[Current Upsell $]]=0," ",Sales[[#This Row],[Current Upsell $]]&gt;=400,"high",Sales[[#This Row],[Current Upsell $]]&gt;=100,"medium",Sales[[#This Row],[Current Upsell $]]&lt;100,"low")</f>
        <v>medium</v>
      </c>
      <c r="S1920" s="3" t="str">
        <f xml:space="preserve"> IF(Sales[[#This Row],[Current Upsell $]]&gt;0,_xlfn.CONCAT(Sales[[#This Row],[Subscription Type]],"  ",Sales[[#This Row],[Upsell Priority]],"  ",TEXT(Sales[[#This Row],[Current Upsell $]],"$#"))," ")</f>
        <v>Basic  medium  $110</v>
      </c>
      <c r="T1920" s="3"/>
      <c r="U1920" s="1"/>
    </row>
    <row r="1921" spans="1:21" x14ac:dyDescent="0.3">
      <c r="A1921">
        <v>100229</v>
      </c>
      <c r="B1921" t="s">
        <v>3</v>
      </c>
      <c r="F1921" s="3">
        <v>0</v>
      </c>
      <c r="G1921" s="3">
        <v>13</v>
      </c>
      <c r="H1921" s="1">
        <v>44256</v>
      </c>
      <c r="I1921" s="1">
        <v>44287</v>
      </c>
      <c r="J1921">
        <v>1</v>
      </c>
      <c r="K1921">
        <v>2</v>
      </c>
      <c r="L1921" s="1">
        <v>44256</v>
      </c>
      <c r="M1921" s="3">
        <f>IF(Sales[[#This Row],[Sales Amount]] = 0, 0,N1921 / F1921)</f>
        <v>0</v>
      </c>
      <c r="N1921" s="3">
        <v>0</v>
      </c>
      <c r="O1921" s="3" t="str" cm="1">
        <f t="array" ref="O1921" xml:space="preserve"> _xlfn.SWITCH(Sales[[#This Row],[Subscription Type]],"Basic", "10",,"Premium","10","Business","25","Enterprise","27")</f>
        <v>10</v>
      </c>
      <c r="P1921" s="3">
        <f xml:space="preserve"> IF(Sales[[#This Row],[Number of Users]]-Sales[[#This Row],[Licenses Bought]] &gt; 0,Sales[[#This Row],[Number of Users]]-Sales[[#This Row],[Licenses Bought]],0)</f>
        <v>13</v>
      </c>
      <c r="Q1921" s="3">
        <f>IF(Sales[[#This Row],[Sales Month]]=MAX(Sales[Sales Month]),Sales[[#This Row],[Upsell $ Per Non-Paying User]]*Sales[[#This Row],[Non-Paying Users]],0)</f>
        <v>0</v>
      </c>
      <c r="R1921" s="3" t="str" cm="1">
        <f t="array" ref="R1921" xml:space="preserve"> _xlfn.IFS(Sales[[#This Row],[Current Upsell $]]=0," ",Sales[[#This Row],[Current Upsell $]]&gt;=400,"high",Sales[[#This Row],[Current Upsell $]]&gt;=100,"medium",Sales[[#This Row],[Current Upsell $]]&lt;100,"low")</f>
        <v xml:space="preserve"> </v>
      </c>
      <c r="S1921" s="3" t="str">
        <f xml:space="preserve"> IF(Sales[[#This Row],[Current Upsell $]]&gt;0,_xlfn.CONCAT(Sales[[#This Row],[Subscription Type]],"  ",Sales[[#This Row],[Upsell Priority]],"  ",TEXT(Sales[[#This Row],[Current Upsell $]],"$#"))," ")</f>
        <v xml:space="preserve"> </v>
      </c>
      <c r="T1921" s="3"/>
      <c r="U1921" s="1"/>
    </row>
    <row r="1922" spans="1:21" x14ac:dyDescent="0.3">
      <c r="A1922">
        <v>100229</v>
      </c>
      <c r="B1922" t="s">
        <v>3</v>
      </c>
      <c r="F1922" s="3">
        <v>0</v>
      </c>
      <c r="G1922" s="3">
        <v>9</v>
      </c>
      <c r="H1922" s="1">
        <v>44256</v>
      </c>
      <c r="I1922" s="1">
        <v>44287</v>
      </c>
      <c r="J1922">
        <v>1</v>
      </c>
      <c r="K1922">
        <v>2</v>
      </c>
      <c r="L1922" s="1">
        <v>44287</v>
      </c>
      <c r="M1922" s="3">
        <f>IF(Sales[[#This Row],[Sales Amount]] = 0, 0,N1922 / F1922)</f>
        <v>0</v>
      </c>
      <c r="N1922" s="3">
        <v>0</v>
      </c>
      <c r="O1922" s="3" t="str" cm="1">
        <f t="array" ref="O1922" xml:space="preserve"> _xlfn.SWITCH(Sales[[#This Row],[Subscription Type]],"Basic", "10",,"Premium","10","Business","25","Enterprise","27")</f>
        <v>10</v>
      </c>
      <c r="P1922" s="3">
        <f xml:space="preserve"> IF(Sales[[#This Row],[Number of Users]]-Sales[[#This Row],[Licenses Bought]] &gt; 0,Sales[[#This Row],[Number of Users]]-Sales[[#This Row],[Licenses Bought]],0)</f>
        <v>9</v>
      </c>
      <c r="Q1922" s="3">
        <f>IF(Sales[[#This Row],[Sales Month]]=MAX(Sales[Sales Month]),Sales[[#This Row],[Upsell $ Per Non-Paying User]]*Sales[[#This Row],[Non-Paying Users]],0)</f>
        <v>0</v>
      </c>
      <c r="R1922" s="3" t="str" cm="1">
        <f t="array" ref="R1922" xml:space="preserve"> _xlfn.IFS(Sales[[#This Row],[Current Upsell $]]=0," ",Sales[[#This Row],[Current Upsell $]]&gt;=400,"high",Sales[[#This Row],[Current Upsell $]]&gt;=100,"medium",Sales[[#This Row],[Current Upsell $]]&lt;100,"low")</f>
        <v xml:space="preserve"> </v>
      </c>
      <c r="S1922" s="3" t="str">
        <f xml:space="preserve"> IF(Sales[[#This Row],[Current Upsell $]]&gt;0,_xlfn.CONCAT(Sales[[#This Row],[Subscription Type]],"  ",Sales[[#This Row],[Upsell Priority]],"  ",TEXT(Sales[[#This Row],[Current Upsell $]],"$#"))," ")</f>
        <v xml:space="preserve"> </v>
      </c>
      <c r="T1922" s="3"/>
      <c r="U1922" s="1"/>
    </row>
    <row r="1923" spans="1:21" x14ac:dyDescent="0.3">
      <c r="A1923">
        <v>100230</v>
      </c>
      <c r="B1923" t="s">
        <v>3</v>
      </c>
      <c r="F1923" s="3">
        <v>0</v>
      </c>
      <c r="G1923" s="3">
        <v>11</v>
      </c>
      <c r="H1923" s="1">
        <v>44256</v>
      </c>
      <c r="I1923" s="1">
        <v>44378</v>
      </c>
      <c r="J1923">
        <v>4</v>
      </c>
      <c r="K1923">
        <v>0</v>
      </c>
      <c r="L1923" s="1">
        <v>44256</v>
      </c>
      <c r="M1923" s="3">
        <f>IF(Sales[[#This Row],[Sales Amount]] = 0, 0,N1923 / F1923)</f>
        <v>0</v>
      </c>
      <c r="N1923" s="3">
        <v>0</v>
      </c>
      <c r="O1923" s="3" t="str" cm="1">
        <f t="array" ref="O1923" xml:space="preserve"> _xlfn.SWITCH(Sales[[#This Row],[Subscription Type]],"Basic", "10",,"Premium","10","Business","25","Enterprise","27")</f>
        <v>10</v>
      </c>
      <c r="P1923" s="3">
        <f xml:space="preserve"> IF(Sales[[#This Row],[Number of Users]]-Sales[[#This Row],[Licenses Bought]] &gt; 0,Sales[[#This Row],[Number of Users]]-Sales[[#This Row],[Licenses Bought]],0)</f>
        <v>11</v>
      </c>
      <c r="Q1923" s="3">
        <f>IF(Sales[[#This Row],[Sales Month]]=MAX(Sales[Sales Month]),Sales[[#This Row],[Upsell $ Per Non-Paying User]]*Sales[[#This Row],[Non-Paying Users]],0)</f>
        <v>0</v>
      </c>
      <c r="R1923" s="3" t="str" cm="1">
        <f t="array" ref="R1923" xml:space="preserve"> _xlfn.IFS(Sales[[#This Row],[Current Upsell $]]=0," ",Sales[[#This Row],[Current Upsell $]]&gt;=400,"high",Sales[[#This Row],[Current Upsell $]]&gt;=100,"medium",Sales[[#This Row],[Current Upsell $]]&lt;100,"low")</f>
        <v xml:space="preserve"> </v>
      </c>
      <c r="S1923" s="3" t="str">
        <f xml:space="preserve"> IF(Sales[[#This Row],[Current Upsell $]]&gt;0,_xlfn.CONCAT(Sales[[#This Row],[Subscription Type]],"  ",Sales[[#This Row],[Upsell Priority]],"  ",TEXT(Sales[[#This Row],[Current Upsell $]],"$#"))," ")</f>
        <v xml:space="preserve"> </v>
      </c>
      <c r="T1923" s="3"/>
      <c r="U1923" s="1"/>
    </row>
    <row r="1924" spans="1:21" x14ac:dyDescent="0.3">
      <c r="A1924">
        <v>100230</v>
      </c>
      <c r="B1924" t="s">
        <v>3</v>
      </c>
      <c r="F1924" s="3">
        <v>0</v>
      </c>
      <c r="G1924" s="3">
        <v>12</v>
      </c>
      <c r="H1924" s="1">
        <v>44256</v>
      </c>
      <c r="I1924" s="1">
        <v>44378</v>
      </c>
      <c r="J1924">
        <v>4</v>
      </c>
      <c r="K1924">
        <v>0</v>
      </c>
      <c r="L1924" s="1">
        <v>44287</v>
      </c>
      <c r="M1924" s="3">
        <f>IF(Sales[[#This Row],[Sales Amount]] = 0, 0,N1924 / F1924)</f>
        <v>0</v>
      </c>
      <c r="N1924" s="3">
        <v>0</v>
      </c>
      <c r="O1924" s="3" t="str" cm="1">
        <f t="array" ref="O1924" xml:space="preserve"> _xlfn.SWITCH(Sales[[#This Row],[Subscription Type]],"Basic", "10",,"Premium","10","Business","25","Enterprise","27")</f>
        <v>10</v>
      </c>
      <c r="P1924" s="3">
        <f xml:space="preserve"> IF(Sales[[#This Row],[Number of Users]]-Sales[[#This Row],[Licenses Bought]] &gt; 0,Sales[[#This Row],[Number of Users]]-Sales[[#This Row],[Licenses Bought]],0)</f>
        <v>12</v>
      </c>
      <c r="Q1924" s="3">
        <f>IF(Sales[[#This Row],[Sales Month]]=MAX(Sales[Sales Month]),Sales[[#This Row],[Upsell $ Per Non-Paying User]]*Sales[[#This Row],[Non-Paying Users]],0)</f>
        <v>0</v>
      </c>
      <c r="R1924" s="3" t="str" cm="1">
        <f t="array" ref="R1924" xml:space="preserve"> _xlfn.IFS(Sales[[#This Row],[Current Upsell $]]=0," ",Sales[[#This Row],[Current Upsell $]]&gt;=400,"high",Sales[[#This Row],[Current Upsell $]]&gt;=100,"medium",Sales[[#This Row],[Current Upsell $]]&lt;100,"low")</f>
        <v xml:space="preserve"> </v>
      </c>
      <c r="S1924" s="3" t="str">
        <f xml:space="preserve"> IF(Sales[[#This Row],[Current Upsell $]]&gt;0,_xlfn.CONCAT(Sales[[#This Row],[Subscription Type]],"  ",Sales[[#This Row],[Upsell Priority]],"  ",TEXT(Sales[[#This Row],[Current Upsell $]],"$#"))," ")</f>
        <v xml:space="preserve"> </v>
      </c>
      <c r="T1924" s="3"/>
      <c r="U1924" s="1"/>
    </row>
    <row r="1925" spans="1:21" x14ac:dyDescent="0.3">
      <c r="A1925">
        <v>100230</v>
      </c>
      <c r="B1925" t="s">
        <v>3</v>
      </c>
      <c r="F1925" s="3">
        <v>0</v>
      </c>
      <c r="G1925" s="3">
        <v>8</v>
      </c>
      <c r="H1925" s="1">
        <v>44256</v>
      </c>
      <c r="I1925" s="1">
        <v>44378</v>
      </c>
      <c r="J1925">
        <v>4</v>
      </c>
      <c r="K1925">
        <v>0</v>
      </c>
      <c r="L1925" s="1">
        <v>44317</v>
      </c>
      <c r="M1925" s="3">
        <f>IF(Sales[[#This Row],[Sales Amount]] = 0, 0,N1925 / F1925)</f>
        <v>0</v>
      </c>
      <c r="N1925" s="3">
        <v>0</v>
      </c>
      <c r="O1925" s="3" t="str" cm="1">
        <f t="array" ref="O1925" xml:space="preserve"> _xlfn.SWITCH(Sales[[#This Row],[Subscription Type]],"Basic", "10",,"Premium","10","Business","25","Enterprise","27")</f>
        <v>10</v>
      </c>
      <c r="P1925" s="3">
        <f xml:space="preserve"> IF(Sales[[#This Row],[Number of Users]]-Sales[[#This Row],[Licenses Bought]] &gt; 0,Sales[[#This Row],[Number of Users]]-Sales[[#This Row],[Licenses Bought]],0)</f>
        <v>8</v>
      </c>
      <c r="Q1925" s="3">
        <f>IF(Sales[[#This Row],[Sales Month]]=MAX(Sales[Sales Month]),Sales[[#This Row],[Upsell $ Per Non-Paying User]]*Sales[[#This Row],[Non-Paying Users]],0)</f>
        <v>0</v>
      </c>
      <c r="R1925" s="3" t="str" cm="1">
        <f t="array" ref="R1925" xml:space="preserve"> _xlfn.IFS(Sales[[#This Row],[Current Upsell $]]=0," ",Sales[[#This Row],[Current Upsell $]]&gt;=400,"high",Sales[[#This Row],[Current Upsell $]]&gt;=100,"medium",Sales[[#This Row],[Current Upsell $]]&lt;100,"low")</f>
        <v xml:space="preserve"> </v>
      </c>
      <c r="S1925" s="3" t="str">
        <f xml:space="preserve"> IF(Sales[[#This Row],[Current Upsell $]]&gt;0,_xlfn.CONCAT(Sales[[#This Row],[Subscription Type]],"  ",Sales[[#This Row],[Upsell Priority]],"  ",TEXT(Sales[[#This Row],[Current Upsell $]],"$#"))," ")</f>
        <v xml:space="preserve"> </v>
      </c>
      <c r="T1925" s="3"/>
      <c r="U1925" s="1"/>
    </row>
    <row r="1926" spans="1:21" x14ac:dyDescent="0.3">
      <c r="A1926">
        <v>100230</v>
      </c>
      <c r="B1926" t="s">
        <v>3</v>
      </c>
      <c r="F1926" s="3">
        <v>0</v>
      </c>
      <c r="G1926" s="3">
        <v>10</v>
      </c>
      <c r="H1926" s="1">
        <v>44256</v>
      </c>
      <c r="I1926" s="1">
        <v>44378</v>
      </c>
      <c r="J1926">
        <v>4</v>
      </c>
      <c r="K1926">
        <v>0</v>
      </c>
      <c r="L1926" s="1">
        <v>44348</v>
      </c>
      <c r="M1926" s="3">
        <f>IF(Sales[[#This Row],[Sales Amount]] = 0, 0,N1926 / F1926)</f>
        <v>0</v>
      </c>
      <c r="N1926" s="3">
        <v>0</v>
      </c>
      <c r="O1926" s="3" t="str" cm="1">
        <f t="array" ref="O1926" xml:space="preserve"> _xlfn.SWITCH(Sales[[#This Row],[Subscription Type]],"Basic", "10",,"Premium","10","Business","25","Enterprise","27")</f>
        <v>10</v>
      </c>
      <c r="P1926" s="3">
        <f xml:space="preserve"> IF(Sales[[#This Row],[Number of Users]]-Sales[[#This Row],[Licenses Bought]] &gt; 0,Sales[[#This Row],[Number of Users]]-Sales[[#This Row],[Licenses Bought]],0)</f>
        <v>10</v>
      </c>
      <c r="Q1926" s="3">
        <f>IF(Sales[[#This Row],[Sales Month]]=MAX(Sales[Sales Month]),Sales[[#This Row],[Upsell $ Per Non-Paying User]]*Sales[[#This Row],[Non-Paying Users]],0)</f>
        <v>100</v>
      </c>
      <c r="R1926" s="3" t="str" cm="1">
        <f t="array" ref="R1926" xml:space="preserve"> _xlfn.IFS(Sales[[#This Row],[Current Upsell $]]=0," ",Sales[[#This Row],[Current Upsell $]]&gt;=400,"high",Sales[[#This Row],[Current Upsell $]]&gt;=100,"medium",Sales[[#This Row],[Current Upsell $]]&lt;100,"low")</f>
        <v>medium</v>
      </c>
      <c r="S1926" s="3" t="str">
        <f xml:space="preserve"> IF(Sales[[#This Row],[Current Upsell $]]&gt;0,_xlfn.CONCAT(Sales[[#This Row],[Subscription Type]],"  ",Sales[[#This Row],[Upsell Priority]],"  ",TEXT(Sales[[#This Row],[Current Upsell $]],"$#"))," ")</f>
        <v>Basic  medium  $100</v>
      </c>
      <c r="T1926" s="3"/>
      <c r="U1926" s="1"/>
    </row>
    <row r="1927" spans="1:21" x14ac:dyDescent="0.3">
      <c r="A1927">
        <v>100231</v>
      </c>
      <c r="B1927" t="s">
        <v>3</v>
      </c>
      <c r="F1927" s="3">
        <v>0</v>
      </c>
      <c r="G1927" s="3">
        <v>10</v>
      </c>
      <c r="H1927" s="1">
        <v>44256</v>
      </c>
      <c r="I1927" s="1">
        <v>44348</v>
      </c>
      <c r="J1927">
        <v>3</v>
      </c>
      <c r="K1927">
        <v>0</v>
      </c>
      <c r="L1927" s="1">
        <v>44256</v>
      </c>
      <c r="M1927" s="3">
        <f>IF(Sales[[#This Row],[Sales Amount]] = 0, 0,N1927 / F1927)</f>
        <v>0</v>
      </c>
      <c r="N1927" s="3">
        <v>0</v>
      </c>
      <c r="O1927" s="3" t="str" cm="1">
        <f t="array" ref="O1927" xml:space="preserve"> _xlfn.SWITCH(Sales[[#This Row],[Subscription Type]],"Basic", "10",,"Premium","10","Business","25","Enterprise","27")</f>
        <v>10</v>
      </c>
      <c r="P1927" s="3">
        <f xml:space="preserve"> IF(Sales[[#This Row],[Number of Users]]-Sales[[#This Row],[Licenses Bought]] &gt; 0,Sales[[#This Row],[Number of Users]]-Sales[[#This Row],[Licenses Bought]],0)</f>
        <v>10</v>
      </c>
      <c r="Q1927" s="3">
        <f>IF(Sales[[#This Row],[Sales Month]]=MAX(Sales[Sales Month]),Sales[[#This Row],[Upsell $ Per Non-Paying User]]*Sales[[#This Row],[Non-Paying Users]],0)</f>
        <v>0</v>
      </c>
      <c r="R1927" s="3" t="str" cm="1">
        <f t="array" ref="R1927" xml:space="preserve"> _xlfn.IFS(Sales[[#This Row],[Current Upsell $]]=0," ",Sales[[#This Row],[Current Upsell $]]&gt;=400,"high",Sales[[#This Row],[Current Upsell $]]&gt;=100,"medium",Sales[[#This Row],[Current Upsell $]]&lt;100,"low")</f>
        <v xml:space="preserve"> </v>
      </c>
      <c r="S1927" s="3" t="str">
        <f xml:space="preserve"> IF(Sales[[#This Row],[Current Upsell $]]&gt;0,_xlfn.CONCAT(Sales[[#This Row],[Subscription Type]],"  ",Sales[[#This Row],[Upsell Priority]],"  ",TEXT(Sales[[#This Row],[Current Upsell $]],"$#"))," ")</f>
        <v xml:space="preserve"> </v>
      </c>
      <c r="T1927" s="3"/>
      <c r="U1927" s="1"/>
    </row>
    <row r="1928" spans="1:21" x14ac:dyDescent="0.3">
      <c r="A1928">
        <v>100231</v>
      </c>
      <c r="B1928" t="s">
        <v>3</v>
      </c>
      <c r="F1928" s="3">
        <v>0</v>
      </c>
      <c r="G1928" s="3">
        <v>9</v>
      </c>
      <c r="H1928" s="1">
        <v>44256</v>
      </c>
      <c r="I1928" s="1">
        <v>44348</v>
      </c>
      <c r="J1928">
        <v>3</v>
      </c>
      <c r="K1928">
        <v>0</v>
      </c>
      <c r="L1928" s="1">
        <v>44287</v>
      </c>
      <c r="M1928" s="3">
        <f>IF(Sales[[#This Row],[Sales Amount]] = 0, 0,N1928 / F1928)</f>
        <v>0</v>
      </c>
      <c r="N1928" s="3">
        <v>0</v>
      </c>
      <c r="O1928" s="3" t="str" cm="1">
        <f t="array" ref="O1928" xml:space="preserve"> _xlfn.SWITCH(Sales[[#This Row],[Subscription Type]],"Basic", "10",,"Premium","10","Business","25","Enterprise","27")</f>
        <v>10</v>
      </c>
      <c r="P1928" s="3">
        <f xml:space="preserve"> IF(Sales[[#This Row],[Number of Users]]-Sales[[#This Row],[Licenses Bought]] &gt; 0,Sales[[#This Row],[Number of Users]]-Sales[[#This Row],[Licenses Bought]],0)</f>
        <v>9</v>
      </c>
      <c r="Q1928" s="3">
        <f>IF(Sales[[#This Row],[Sales Month]]=MAX(Sales[Sales Month]),Sales[[#This Row],[Upsell $ Per Non-Paying User]]*Sales[[#This Row],[Non-Paying Users]],0)</f>
        <v>0</v>
      </c>
      <c r="R1928" s="3" t="str" cm="1">
        <f t="array" ref="R1928" xml:space="preserve"> _xlfn.IFS(Sales[[#This Row],[Current Upsell $]]=0," ",Sales[[#This Row],[Current Upsell $]]&gt;=400,"high",Sales[[#This Row],[Current Upsell $]]&gt;=100,"medium",Sales[[#This Row],[Current Upsell $]]&lt;100,"low")</f>
        <v xml:space="preserve"> </v>
      </c>
      <c r="S1928" s="3" t="str">
        <f xml:space="preserve"> IF(Sales[[#This Row],[Current Upsell $]]&gt;0,_xlfn.CONCAT(Sales[[#This Row],[Subscription Type]],"  ",Sales[[#This Row],[Upsell Priority]],"  ",TEXT(Sales[[#This Row],[Current Upsell $]],"$#"))," ")</f>
        <v xml:space="preserve"> </v>
      </c>
      <c r="T1928" s="3"/>
      <c r="U1928" s="1"/>
    </row>
    <row r="1929" spans="1:21" x14ac:dyDescent="0.3">
      <c r="A1929">
        <v>100231</v>
      </c>
      <c r="B1929" t="s">
        <v>3</v>
      </c>
      <c r="F1929" s="3">
        <v>0</v>
      </c>
      <c r="G1929" s="3">
        <v>8</v>
      </c>
      <c r="H1929" s="1">
        <v>44256</v>
      </c>
      <c r="I1929" s="1">
        <v>44348</v>
      </c>
      <c r="J1929">
        <v>3</v>
      </c>
      <c r="K1929">
        <v>0</v>
      </c>
      <c r="L1929" s="1">
        <v>44317</v>
      </c>
      <c r="M1929" s="3">
        <f>IF(Sales[[#This Row],[Sales Amount]] = 0, 0,N1929 / F1929)</f>
        <v>0</v>
      </c>
      <c r="N1929" s="3">
        <v>0</v>
      </c>
      <c r="O1929" s="3" t="str" cm="1">
        <f t="array" ref="O1929" xml:space="preserve"> _xlfn.SWITCH(Sales[[#This Row],[Subscription Type]],"Basic", "10",,"Premium","10","Business","25","Enterprise","27")</f>
        <v>10</v>
      </c>
      <c r="P1929" s="3">
        <f xml:space="preserve"> IF(Sales[[#This Row],[Number of Users]]-Sales[[#This Row],[Licenses Bought]] &gt; 0,Sales[[#This Row],[Number of Users]]-Sales[[#This Row],[Licenses Bought]],0)</f>
        <v>8</v>
      </c>
      <c r="Q1929" s="3">
        <f>IF(Sales[[#This Row],[Sales Month]]=MAX(Sales[Sales Month]),Sales[[#This Row],[Upsell $ Per Non-Paying User]]*Sales[[#This Row],[Non-Paying Users]],0)</f>
        <v>0</v>
      </c>
      <c r="R1929" s="3" t="str" cm="1">
        <f t="array" ref="R1929" xml:space="preserve"> _xlfn.IFS(Sales[[#This Row],[Current Upsell $]]=0," ",Sales[[#This Row],[Current Upsell $]]&gt;=400,"high",Sales[[#This Row],[Current Upsell $]]&gt;=100,"medium",Sales[[#This Row],[Current Upsell $]]&lt;100,"low")</f>
        <v xml:space="preserve"> </v>
      </c>
      <c r="S1929" s="3" t="str">
        <f xml:space="preserve"> IF(Sales[[#This Row],[Current Upsell $]]&gt;0,_xlfn.CONCAT(Sales[[#This Row],[Subscription Type]],"  ",Sales[[#This Row],[Upsell Priority]],"  ",TEXT(Sales[[#This Row],[Current Upsell $]],"$#"))," ")</f>
        <v xml:space="preserve"> </v>
      </c>
      <c r="T1929" s="3"/>
      <c r="U1929" s="1"/>
    </row>
    <row r="1930" spans="1:21" x14ac:dyDescent="0.3">
      <c r="A1930">
        <v>100231</v>
      </c>
      <c r="B1930" t="s">
        <v>3</v>
      </c>
      <c r="F1930" s="3">
        <v>0</v>
      </c>
      <c r="G1930" s="3">
        <v>11</v>
      </c>
      <c r="H1930" s="1">
        <v>44256</v>
      </c>
      <c r="I1930" s="1">
        <v>44348</v>
      </c>
      <c r="J1930">
        <v>3</v>
      </c>
      <c r="K1930">
        <v>0</v>
      </c>
      <c r="L1930" s="1">
        <v>44348</v>
      </c>
      <c r="M1930" s="3">
        <f>IF(Sales[[#This Row],[Sales Amount]] = 0, 0,N1930 / F1930)</f>
        <v>0</v>
      </c>
      <c r="N1930" s="3">
        <v>0</v>
      </c>
      <c r="O1930" s="3" t="str" cm="1">
        <f t="array" ref="O1930" xml:space="preserve"> _xlfn.SWITCH(Sales[[#This Row],[Subscription Type]],"Basic", "10",,"Premium","10","Business","25","Enterprise","27")</f>
        <v>10</v>
      </c>
      <c r="P1930" s="3">
        <f xml:space="preserve"> IF(Sales[[#This Row],[Number of Users]]-Sales[[#This Row],[Licenses Bought]] &gt; 0,Sales[[#This Row],[Number of Users]]-Sales[[#This Row],[Licenses Bought]],0)</f>
        <v>11</v>
      </c>
      <c r="Q1930" s="3">
        <f>IF(Sales[[#This Row],[Sales Month]]=MAX(Sales[Sales Month]),Sales[[#This Row],[Upsell $ Per Non-Paying User]]*Sales[[#This Row],[Non-Paying Users]],0)</f>
        <v>110</v>
      </c>
      <c r="R1930" s="3" t="str" cm="1">
        <f t="array" ref="R1930" xml:space="preserve"> _xlfn.IFS(Sales[[#This Row],[Current Upsell $]]=0," ",Sales[[#This Row],[Current Upsell $]]&gt;=400,"high",Sales[[#This Row],[Current Upsell $]]&gt;=100,"medium",Sales[[#This Row],[Current Upsell $]]&lt;100,"low")</f>
        <v>medium</v>
      </c>
      <c r="S1930" s="3" t="str">
        <f xml:space="preserve"> IF(Sales[[#This Row],[Current Upsell $]]&gt;0,_xlfn.CONCAT(Sales[[#This Row],[Subscription Type]],"  ",Sales[[#This Row],[Upsell Priority]],"  ",TEXT(Sales[[#This Row],[Current Upsell $]],"$#"))," ")</f>
        <v>Basic  medium  $110</v>
      </c>
      <c r="T1930" s="3"/>
      <c r="U1930" s="1"/>
    </row>
    <row r="1931" spans="1:21" x14ac:dyDescent="0.3">
      <c r="A1931">
        <v>100232</v>
      </c>
      <c r="B1931" t="s">
        <v>3</v>
      </c>
      <c r="F1931" s="3">
        <v>0</v>
      </c>
      <c r="G1931" s="3">
        <v>9</v>
      </c>
      <c r="H1931" s="1">
        <v>44256</v>
      </c>
      <c r="I1931" s="1">
        <v>44348</v>
      </c>
      <c r="J1931">
        <v>3</v>
      </c>
      <c r="K1931">
        <v>0</v>
      </c>
      <c r="L1931" s="1">
        <v>44256</v>
      </c>
      <c r="M1931" s="3">
        <f>IF(Sales[[#This Row],[Sales Amount]] = 0, 0,N1931 / F1931)</f>
        <v>0</v>
      </c>
      <c r="N1931" s="3">
        <v>0</v>
      </c>
      <c r="O1931" s="3" t="str" cm="1">
        <f t="array" ref="O1931" xml:space="preserve"> _xlfn.SWITCH(Sales[[#This Row],[Subscription Type]],"Basic", "10",,"Premium","10","Business","25","Enterprise","27")</f>
        <v>10</v>
      </c>
      <c r="P1931" s="3">
        <f xml:space="preserve"> IF(Sales[[#This Row],[Number of Users]]-Sales[[#This Row],[Licenses Bought]] &gt; 0,Sales[[#This Row],[Number of Users]]-Sales[[#This Row],[Licenses Bought]],0)</f>
        <v>9</v>
      </c>
      <c r="Q1931" s="3">
        <f>IF(Sales[[#This Row],[Sales Month]]=MAX(Sales[Sales Month]),Sales[[#This Row],[Upsell $ Per Non-Paying User]]*Sales[[#This Row],[Non-Paying Users]],0)</f>
        <v>0</v>
      </c>
      <c r="R1931" s="3" t="str" cm="1">
        <f t="array" ref="R1931" xml:space="preserve"> _xlfn.IFS(Sales[[#This Row],[Current Upsell $]]=0," ",Sales[[#This Row],[Current Upsell $]]&gt;=400,"high",Sales[[#This Row],[Current Upsell $]]&gt;=100,"medium",Sales[[#This Row],[Current Upsell $]]&lt;100,"low")</f>
        <v xml:space="preserve"> </v>
      </c>
      <c r="S1931" s="3" t="str">
        <f xml:space="preserve"> IF(Sales[[#This Row],[Current Upsell $]]&gt;0,_xlfn.CONCAT(Sales[[#This Row],[Subscription Type]],"  ",Sales[[#This Row],[Upsell Priority]],"  ",TEXT(Sales[[#This Row],[Current Upsell $]],"$#"))," ")</f>
        <v xml:space="preserve"> </v>
      </c>
      <c r="T1931" s="3"/>
      <c r="U1931" s="1"/>
    </row>
    <row r="1932" spans="1:21" x14ac:dyDescent="0.3">
      <c r="A1932">
        <v>100232</v>
      </c>
      <c r="B1932" t="s">
        <v>3</v>
      </c>
      <c r="F1932" s="3">
        <v>0</v>
      </c>
      <c r="G1932" s="3">
        <v>10</v>
      </c>
      <c r="H1932" s="1">
        <v>44256</v>
      </c>
      <c r="I1932" s="1">
        <v>44348</v>
      </c>
      <c r="J1932">
        <v>3</v>
      </c>
      <c r="K1932">
        <v>0</v>
      </c>
      <c r="L1932" s="1">
        <v>44287</v>
      </c>
      <c r="M1932" s="3">
        <f>IF(Sales[[#This Row],[Sales Amount]] = 0, 0,N1932 / F1932)</f>
        <v>0</v>
      </c>
      <c r="N1932" s="3">
        <v>0</v>
      </c>
      <c r="O1932" s="3" t="str" cm="1">
        <f t="array" ref="O1932" xml:space="preserve"> _xlfn.SWITCH(Sales[[#This Row],[Subscription Type]],"Basic", "10",,"Premium","10","Business","25","Enterprise","27")</f>
        <v>10</v>
      </c>
      <c r="P1932" s="3">
        <f xml:space="preserve"> IF(Sales[[#This Row],[Number of Users]]-Sales[[#This Row],[Licenses Bought]] &gt; 0,Sales[[#This Row],[Number of Users]]-Sales[[#This Row],[Licenses Bought]],0)</f>
        <v>10</v>
      </c>
      <c r="Q1932" s="3">
        <f>IF(Sales[[#This Row],[Sales Month]]=MAX(Sales[Sales Month]),Sales[[#This Row],[Upsell $ Per Non-Paying User]]*Sales[[#This Row],[Non-Paying Users]],0)</f>
        <v>0</v>
      </c>
      <c r="R1932" s="3" t="str" cm="1">
        <f t="array" ref="R1932" xml:space="preserve"> _xlfn.IFS(Sales[[#This Row],[Current Upsell $]]=0," ",Sales[[#This Row],[Current Upsell $]]&gt;=400,"high",Sales[[#This Row],[Current Upsell $]]&gt;=100,"medium",Sales[[#This Row],[Current Upsell $]]&lt;100,"low")</f>
        <v xml:space="preserve"> </v>
      </c>
      <c r="S1932" s="3" t="str">
        <f xml:space="preserve"> IF(Sales[[#This Row],[Current Upsell $]]&gt;0,_xlfn.CONCAT(Sales[[#This Row],[Subscription Type]],"  ",Sales[[#This Row],[Upsell Priority]],"  ",TEXT(Sales[[#This Row],[Current Upsell $]],"$#"))," ")</f>
        <v xml:space="preserve"> </v>
      </c>
      <c r="T1932" s="3"/>
      <c r="U1932" s="1"/>
    </row>
    <row r="1933" spans="1:21" x14ac:dyDescent="0.3">
      <c r="A1933">
        <v>100232</v>
      </c>
      <c r="B1933" t="s">
        <v>3</v>
      </c>
      <c r="F1933" s="3">
        <v>0</v>
      </c>
      <c r="G1933" s="3">
        <v>9</v>
      </c>
      <c r="H1933" s="1">
        <v>44256</v>
      </c>
      <c r="I1933" s="1">
        <v>44348</v>
      </c>
      <c r="J1933">
        <v>3</v>
      </c>
      <c r="K1933">
        <v>0</v>
      </c>
      <c r="L1933" s="1">
        <v>44317</v>
      </c>
      <c r="M1933" s="3">
        <f>IF(Sales[[#This Row],[Sales Amount]] = 0, 0,N1933 / F1933)</f>
        <v>0</v>
      </c>
      <c r="N1933" s="3">
        <v>0</v>
      </c>
      <c r="O1933" s="3" t="str" cm="1">
        <f t="array" ref="O1933" xml:space="preserve"> _xlfn.SWITCH(Sales[[#This Row],[Subscription Type]],"Basic", "10",,"Premium","10","Business","25","Enterprise","27")</f>
        <v>10</v>
      </c>
      <c r="P1933" s="3">
        <f xml:space="preserve"> IF(Sales[[#This Row],[Number of Users]]-Sales[[#This Row],[Licenses Bought]] &gt; 0,Sales[[#This Row],[Number of Users]]-Sales[[#This Row],[Licenses Bought]],0)</f>
        <v>9</v>
      </c>
      <c r="Q1933" s="3">
        <f>IF(Sales[[#This Row],[Sales Month]]=MAX(Sales[Sales Month]),Sales[[#This Row],[Upsell $ Per Non-Paying User]]*Sales[[#This Row],[Non-Paying Users]],0)</f>
        <v>0</v>
      </c>
      <c r="R1933" s="3" t="str" cm="1">
        <f t="array" ref="R1933" xml:space="preserve"> _xlfn.IFS(Sales[[#This Row],[Current Upsell $]]=0," ",Sales[[#This Row],[Current Upsell $]]&gt;=400,"high",Sales[[#This Row],[Current Upsell $]]&gt;=100,"medium",Sales[[#This Row],[Current Upsell $]]&lt;100,"low")</f>
        <v xml:space="preserve"> </v>
      </c>
      <c r="S1933" s="3" t="str">
        <f xml:space="preserve"> IF(Sales[[#This Row],[Current Upsell $]]&gt;0,_xlfn.CONCAT(Sales[[#This Row],[Subscription Type]],"  ",Sales[[#This Row],[Upsell Priority]],"  ",TEXT(Sales[[#This Row],[Current Upsell $]],"$#"))," ")</f>
        <v xml:space="preserve"> </v>
      </c>
      <c r="T1933" s="3"/>
      <c r="U1933" s="1"/>
    </row>
    <row r="1934" spans="1:21" x14ac:dyDescent="0.3">
      <c r="A1934">
        <v>100232</v>
      </c>
      <c r="B1934" t="s">
        <v>3</v>
      </c>
      <c r="F1934" s="3">
        <v>0</v>
      </c>
      <c r="G1934" s="3">
        <v>8</v>
      </c>
      <c r="H1934" s="1">
        <v>44256</v>
      </c>
      <c r="I1934" s="1">
        <v>44348</v>
      </c>
      <c r="J1934">
        <v>3</v>
      </c>
      <c r="K1934">
        <v>0</v>
      </c>
      <c r="L1934" s="1">
        <v>44348</v>
      </c>
      <c r="M1934" s="3">
        <f>IF(Sales[[#This Row],[Sales Amount]] = 0, 0,N1934 / F1934)</f>
        <v>0</v>
      </c>
      <c r="N1934" s="3">
        <v>0</v>
      </c>
      <c r="O1934" s="3" t="str" cm="1">
        <f t="array" ref="O1934" xml:space="preserve"> _xlfn.SWITCH(Sales[[#This Row],[Subscription Type]],"Basic", "10",,"Premium","10","Business","25","Enterprise","27")</f>
        <v>10</v>
      </c>
      <c r="P1934" s="3">
        <f xml:space="preserve"> IF(Sales[[#This Row],[Number of Users]]-Sales[[#This Row],[Licenses Bought]] &gt; 0,Sales[[#This Row],[Number of Users]]-Sales[[#This Row],[Licenses Bought]],0)</f>
        <v>8</v>
      </c>
      <c r="Q1934" s="3">
        <f>IF(Sales[[#This Row],[Sales Month]]=MAX(Sales[Sales Month]),Sales[[#This Row],[Upsell $ Per Non-Paying User]]*Sales[[#This Row],[Non-Paying Users]],0)</f>
        <v>80</v>
      </c>
      <c r="R1934" s="3" t="str" cm="1">
        <f t="array" ref="R1934" xml:space="preserve"> _xlfn.IFS(Sales[[#This Row],[Current Upsell $]]=0," ",Sales[[#This Row],[Current Upsell $]]&gt;=400,"high",Sales[[#This Row],[Current Upsell $]]&gt;=100,"medium",Sales[[#This Row],[Current Upsell $]]&lt;100,"low")</f>
        <v>low</v>
      </c>
      <c r="S1934" s="3" t="str">
        <f xml:space="preserve"> IF(Sales[[#This Row],[Current Upsell $]]&gt;0,_xlfn.CONCAT(Sales[[#This Row],[Subscription Type]],"  ",Sales[[#This Row],[Upsell Priority]],"  ",TEXT(Sales[[#This Row],[Current Upsell $]],"$#"))," ")</f>
        <v>Basic  low  $80</v>
      </c>
      <c r="T1934" s="3"/>
      <c r="U1934" s="1"/>
    </row>
    <row r="1935" spans="1:21" x14ac:dyDescent="0.3">
      <c r="A1935">
        <v>100233</v>
      </c>
      <c r="B1935" t="s">
        <v>3</v>
      </c>
      <c r="F1935" s="3">
        <v>0</v>
      </c>
      <c r="G1935" s="3">
        <v>9</v>
      </c>
      <c r="H1935" s="1">
        <v>44256</v>
      </c>
      <c r="I1935" s="1">
        <v>44378</v>
      </c>
      <c r="J1935">
        <v>4</v>
      </c>
      <c r="K1935">
        <v>0</v>
      </c>
      <c r="L1935" s="1">
        <v>44256</v>
      </c>
      <c r="M1935" s="3">
        <f>IF(Sales[[#This Row],[Sales Amount]] = 0, 0,N1935 / F1935)</f>
        <v>0</v>
      </c>
      <c r="N1935" s="3">
        <v>0</v>
      </c>
      <c r="O1935" s="3" t="str" cm="1">
        <f t="array" ref="O1935" xml:space="preserve"> _xlfn.SWITCH(Sales[[#This Row],[Subscription Type]],"Basic", "10",,"Premium","10","Business","25","Enterprise","27")</f>
        <v>10</v>
      </c>
      <c r="P1935" s="3">
        <f xml:space="preserve"> IF(Sales[[#This Row],[Number of Users]]-Sales[[#This Row],[Licenses Bought]] &gt; 0,Sales[[#This Row],[Number of Users]]-Sales[[#This Row],[Licenses Bought]],0)</f>
        <v>9</v>
      </c>
      <c r="Q1935" s="3">
        <f>IF(Sales[[#This Row],[Sales Month]]=MAX(Sales[Sales Month]),Sales[[#This Row],[Upsell $ Per Non-Paying User]]*Sales[[#This Row],[Non-Paying Users]],0)</f>
        <v>0</v>
      </c>
      <c r="R1935" s="3" t="str" cm="1">
        <f t="array" ref="R1935" xml:space="preserve"> _xlfn.IFS(Sales[[#This Row],[Current Upsell $]]=0," ",Sales[[#This Row],[Current Upsell $]]&gt;=400,"high",Sales[[#This Row],[Current Upsell $]]&gt;=100,"medium",Sales[[#This Row],[Current Upsell $]]&lt;100,"low")</f>
        <v xml:space="preserve"> </v>
      </c>
      <c r="S1935" s="3" t="str">
        <f xml:space="preserve"> IF(Sales[[#This Row],[Current Upsell $]]&gt;0,_xlfn.CONCAT(Sales[[#This Row],[Subscription Type]],"  ",Sales[[#This Row],[Upsell Priority]],"  ",TEXT(Sales[[#This Row],[Current Upsell $]],"$#"))," ")</f>
        <v xml:space="preserve"> </v>
      </c>
      <c r="T1935" s="3"/>
      <c r="U1935" s="1"/>
    </row>
    <row r="1936" spans="1:21" x14ac:dyDescent="0.3">
      <c r="A1936">
        <v>100233</v>
      </c>
      <c r="B1936" t="s">
        <v>3</v>
      </c>
      <c r="F1936" s="3">
        <v>0</v>
      </c>
      <c r="G1936" s="3">
        <v>7</v>
      </c>
      <c r="H1936" s="1">
        <v>44256</v>
      </c>
      <c r="I1936" s="1">
        <v>44378</v>
      </c>
      <c r="J1936">
        <v>4</v>
      </c>
      <c r="K1936">
        <v>0</v>
      </c>
      <c r="L1936" s="1">
        <v>44287</v>
      </c>
      <c r="M1936" s="3">
        <f>IF(Sales[[#This Row],[Sales Amount]] = 0, 0,N1936 / F1936)</f>
        <v>0</v>
      </c>
      <c r="N1936" s="3">
        <v>0</v>
      </c>
      <c r="O1936" s="3" t="str" cm="1">
        <f t="array" ref="O1936" xml:space="preserve"> _xlfn.SWITCH(Sales[[#This Row],[Subscription Type]],"Basic", "10",,"Premium","10","Business","25","Enterprise","27")</f>
        <v>10</v>
      </c>
      <c r="P1936" s="3">
        <f xml:space="preserve"> IF(Sales[[#This Row],[Number of Users]]-Sales[[#This Row],[Licenses Bought]] &gt; 0,Sales[[#This Row],[Number of Users]]-Sales[[#This Row],[Licenses Bought]],0)</f>
        <v>7</v>
      </c>
      <c r="Q1936" s="3">
        <f>IF(Sales[[#This Row],[Sales Month]]=MAX(Sales[Sales Month]),Sales[[#This Row],[Upsell $ Per Non-Paying User]]*Sales[[#This Row],[Non-Paying Users]],0)</f>
        <v>0</v>
      </c>
      <c r="R1936" s="3" t="str" cm="1">
        <f t="array" ref="R1936" xml:space="preserve"> _xlfn.IFS(Sales[[#This Row],[Current Upsell $]]=0," ",Sales[[#This Row],[Current Upsell $]]&gt;=400,"high",Sales[[#This Row],[Current Upsell $]]&gt;=100,"medium",Sales[[#This Row],[Current Upsell $]]&lt;100,"low")</f>
        <v xml:space="preserve"> </v>
      </c>
      <c r="S1936" s="3" t="str">
        <f xml:space="preserve"> IF(Sales[[#This Row],[Current Upsell $]]&gt;0,_xlfn.CONCAT(Sales[[#This Row],[Subscription Type]],"  ",Sales[[#This Row],[Upsell Priority]],"  ",TEXT(Sales[[#This Row],[Current Upsell $]],"$#"))," ")</f>
        <v xml:space="preserve"> </v>
      </c>
      <c r="T1936" s="3"/>
      <c r="U1936" s="1"/>
    </row>
    <row r="1937" spans="1:21" x14ac:dyDescent="0.3">
      <c r="A1937">
        <v>100233</v>
      </c>
      <c r="B1937" t="s">
        <v>3</v>
      </c>
      <c r="F1937" s="3">
        <v>0</v>
      </c>
      <c r="G1937" s="3">
        <v>7</v>
      </c>
      <c r="H1937" s="1">
        <v>44256</v>
      </c>
      <c r="I1937" s="1">
        <v>44378</v>
      </c>
      <c r="J1937">
        <v>4</v>
      </c>
      <c r="K1937">
        <v>0</v>
      </c>
      <c r="L1937" s="1">
        <v>44317</v>
      </c>
      <c r="M1937" s="3">
        <f>IF(Sales[[#This Row],[Sales Amount]] = 0, 0,N1937 / F1937)</f>
        <v>0</v>
      </c>
      <c r="N1937" s="3">
        <v>0</v>
      </c>
      <c r="O1937" s="3" t="str" cm="1">
        <f t="array" ref="O1937" xml:space="preserve"> _xlfn.SWITCH(Sales[[#This Row],[Subscription Type]],"Basic", "10",,"Premium","10","Business","25","Enterprise","27")</f>
        <v>10</v>
      </c>
      <c r="P1937" s="3">
        <f xml:space="preserve"> IF(Sales[[#This Row],[Number of Users]]-Sales[[#This Row],[Licenses Bought]] &gt; 0,Sales[[#This Row],[Number of Users]]-Sales[[#This Row],[Licenses Bought]],0)</f>
        <v>7</v>
      </c>
      <c r="Q1937" s="3">
        <f>IF(Sales[[#This Row],[Sales Month]]=MAX(Sales[Sales Month]),Sales[[#This Row],[Upsell $ Per Non-Paying User]]*Sales[[#This Row],[Non-Paying Users]],0)</f>
        <v>0</v>
      </c>
      <c r="R1937" s="3" t="str" cm="1">
        <f t="array" ref="R1937" xml:space="preserve"> _xlfn.IFS(Sales[[#This Row],[Current Upsell $]]=0," ",Sales[[#This Row],[Current Upsell $]]&gt;=400,"high",Sales[[#This Row],[Current Upsell $]]&gt;=100,"medium",Sales[[#This Row],[Current Upsell $]]&lt;100,"low")</f>
        <v xml:space="preserve"> </v>
      </c>
      <c r="S1937" s="3" t="str">
        <f xml:space="preserve"> IF(Sales[[#This Row],[Current Upsell $]]&gt;0,_xlfn.CONCAT(Sales[[#This Row],[Subscription Type]],"  ",Sales[[#This Row],[Upsell Priority]],"  ",TEXT(Sales[[#This Row],[Current Upsell $]],"$#"))," ")</f>
        <v xml:space="preserve"> </v>
      </c>
      <c r="T1937" s="3"/>
      <c r="U1937" s="1"/>
    </row>
    <row r="1938" spans="1:21" x14ac:dyDescent="0.3">
      <c r="A1938">
        <v>100233</v>
      </c>
      <c r="B1938" t="s">
        <v>3</v>
      </c>
      <c r="F1938" s="3">
        <v>0</v>
      </c>
      <c r="G1938" s="3">
        <v>8</v>
      </c>
      <c r="H1938" s="1">
        <v>44256</v>
      </c>
      <c r="I1938" s="1">
        <v>44378</v>
      </c>
      <c r="J1938">
        <v>4</v>
      </c>
      <c r="K1938">
        <v>0</v>
      </c>
      <c r="L1938" s="1">
        <v>44348</v>
      </c>
      <c r="M1938" s="3">
        <f>IF(Sales[[#This Row],[Sales Amount]] = 0, 0,N1938 / F1938)</f>
        <v>0</v>
      </c>
      <c r="N1938" s="3">
        <v>0</v>
      </c>
      <c r="O1938" s="3" t="str" cm="1">
        <f t="array" ref="O1938" xml:space="preserve"> _xlfn.SWITCH(Sales[[#This Row],[Subscription Type]],"Basic", "10",,"Premium","10","Business","25","Enterprise","27")</f>
        <v>10</v>
      </c>
      <c r="P1938" s="3">
        <f xml:space="preserve"> IF(Sales[[#This Row],[Number of Users]]-Sales[[#This Row],[Licenses Bought]] &gt; 0,Sales[[#This Row],[Number of Users]]-Sales[[#This Row],[Licenses Bought]],0)</f>
        <v>8</v>
      </c>
      <c r="Q1938" s="3">
        <f>IF(Sales[[#This Row],[Sales Month]]=MAX(Sales[Sales Month]),Sales[[#This Row],[Upsell $ Per Non-Paying User]]*Sales[[#This Row],[Non-Paying Users]],0)</f>
        <v>80</v>
      </c>
      <c r="R1938" s="3" t="str" cm="1">
        <f t="array" ref="R1938" xml:space="preserve"> _xlfn.IFS(Sales[[#This Row],[Current Upsell $]]=0," ",Sales[[#This Row],[Current Upsell $]]&gt;=400,"high",Sales[[#This Row],[Current Upsell $]]&gt;=100,"medium",Sales[[#This Row],[Current Upsell $]]&lt;100,"low")</f>
        <v>low</v>
      </c>
      <c r="S1938" s="3" t="str">
        <f xml:space="preserve"> IF(Sales[[#This Row],[Current Upsell $]]&gt;0,_xlfn.CONCAT(Sales[[#This Row],[Subscription Type]],"  ",Sales[[#This Row],[Upsell Priority]],"  ",TEXT(Sales[[#This Row],[Current Upsell $]],"$#"))," ")</f>
        <v>Basic  low  $80</v>
      </c>
      <c r="T1938" s="3"/>
      <c r="U1938" s="1"/>
    </row>
    <row r="1939" spans="1:21" x14ac:dyDescent="0.3">
      <c r="A1939">
        <v>100234</v>
      </c>
      <c r="B1939" t="s">
        <v>3</v>
      </c>
      <c r="F1939" s="3">
        <v>0</v>
      </c>
      <c r="G1939" s="3">
        <v>8</v>
      </c>
      <c r="H1939" s="1">
        <v>44256</v>
      </c>
      <c r="I1939" s="1">
        <v>44378</v>
      </c>
      <c r="J1939">
        <v>4</v>
      </c>
      <c r="K1939">
        <v>0</v>
      </c>
      <c r="L1939" s="1">
        <v>44256</v>
      </c>
      <c r="M1939" s="3">
        <f>IF(Sales[[#This Row],[Sales Amount]] = 0, 0,N1939 / F1939)</f>
        <v>0</v>
      </c>
      <c r="N1939" s="3">
        <v>0</v>
      </c>
      <c r="O1939" s="3" t="str" cm="1">
        <f t="array" ref="O1939" xml:space="preserve"> _xlfn.SWITCH(Sales[[#This Row],[Subscription Type]],"Basic", "10",,"Premium","10","Business","25","Enterprise","27")</f>
        <v>10</v>
      </c>
      <c r="P1939" s="3">
        <f xml:space="preserve"> IF(Sales[[#This Row],[Number of Users]]-Sales[[#This Row],[Licenses Bought]] &gt; 0,Sales[[#This Row],[Number of Users]]-Sales[[#This Row],[Licenses Bought]],0)</f>
        <v>8</v>
      </c>
      <c r="Q1939" s="3">
        <f>IF(Sales[[#This Row],[Sales Month]]=MAX(Sales[Sales Month]),Sales[[#This Row],[Upsell $ Per Non-Paying User]]*Sales[[#This Row],[Non-Paying Users]],0)</f>
        <v>0</v>
      </c>
      <c r="R1939" s="3" t="str" cm="1">
        <f t="array" ref="R1939" xml:space="preserve"> _xlfn.IFS(Sales[[#This Row],[Current Upsell $]]=0," ",Sales[[#This Row],[Current Upsell $]]&gt;=400,"high",Sales[[#This Row],[Current Upsell $]]&gt;=100,"medium",Sales[[#This Row],[Current Upsell $]]&lt;100,"low")</f>
        <v xml:space="preserve"> </v>
      </c>
      <c r="S1939" s="3" t="str">
        <f xml:space="preserve"> IF(Sales[[#This Row],[Current Upsell $]]&gt;0,_xlfn.CONCAT(Sales[[#This Row],[Subscription Type]],"  ",Sales[[#This Row],[Upsell Priority]],"  ",TEXT(Sales[[#This Row],[Current Upsell $]],"$#"))," ")</f>
        <v xml:space="preserve"> </v>
      </c>
      <c r="T1939" s="3"/>
      <c r="U1939" s="1"/>
    </row>
    <row r="1940" spans="1:21" x14ac:dyDescent="0.3">
      <c r="A1940">
        <v>100234</v>
      </c>
      <c r="B1940" t="s">
        <v>3</v>
      </c>
      <c r="F1940" s="3">
        <v>0</v>
      </c>
      <c r="G1940" s="3">
        <v>6</v>
      </c>
      <c r="H1940" s="1">
        <v>44256</v>
      </c>
      <c r="I1940" s="1">
        <v>44378</v>
      </c>
      <c r="J1940">
        <v>4</v>
      </c>
      <c r="K1940">
        <v>0</v>
      </c>
      <c r="L1940" s="1">
        <v>44287</v>
      </c>
      <c r="M1940" s="3">
        <f>IF(Sales[[#This Row],[Sales Amount]] = 0, 0,N1940 / F1940)</f>
        <v>0</v>
      </c>
      <c r="N1940" s="3">
        <v>0</v>
      </c>
      <c r="O1940" s="3" t="str" cm="1">
        <f t="array" ref="O1940" xml:space="preserve"> _xlfn.SWITCH(Sales[[#This Row],[Subscription Type]],"Basic", "10",,"Premium","10","Business","25","Enterprise","27")</f>
        <v>10</v>
      </c>
      <c r="P1940" s="3">
        <f xml:space="preserve"> IF(Sales[[#This Row],[Number of Users]]-Sales[[#This Row],[Licenses Bought]] &gt; 0,Sales[[#This Row],[Number of Users]]-Sales[[#This Row],[Licenses Bought]],0)</f>
        <v>6</v>
      </c>
      <c r="Q1940" s="3">
        <f>IF(Sales[[#This Row],[Sales Month]]=MAX(Sales[Sales Month]),Sales[[#This Row],[Upsell $ Per Non-Paying User]]*Sales[[#This Row],[Non-Paying Users]],0)</f>
        <v>0</v>
      </c>
      <c r="R1940" s="3" t="str" cm="1">
        <f t="array" ref="R1940" xml:space="preserve"> _xlfn.IFS(Sales[[#This Row],[Current Upsell $]]=0," ",Sales[[#This Row],[Current Upsell $]]&gt;=400,"high",Sales[[#This Row],[Current Upsell $]]&gt;=100,"medium",Sales[[#This Row],[Current Upsell $]]&lt;100,"low")</f>
        <v xml:space="preserve"> </v>
      </c>
      <c r="S1940" s="3" t="str">
        <f xml:space="preserve"> IF(Sales[[#This Row],[Current Upsell $]]&gt;0,_xlfn.CONCAT(Sales[[#This Row],[Subscription Type]],"  ",Sales[[#This Row],[Upsell Priority]],"  ",TEXT(Sales[[#This Row],[Current Upsell $]],"$#"))," ")</f>
        <v xml:space="preserve"> </v>
      </c>
      <c r="T1940" s="3"/>
      <c r="U1940" s="1"/>
    </row>
    <row r="1941" spans="1:21" x14ac:dyDescent="0.3">
      <c r="A1941">
        <v>100234</v>
      </c>
      <c r="B1941" t="s">
        <v>3</v>
      </c>
      <c r="F1941" s="3">
        <v>0</v>
      </c>
      <c r="G1941" s="3">
        <v>8</v>
      </c>
      <c r="H1941" s="1">
        <v>44256</v>
      </c>
      <c r="I1941" s="1">
        <v>44378</v>
      </c>
      <c r="J1941">
        <v>4</v>
      </c>
      <c r="K1941">
        <v>0</v>
      </c>
      <c r="L1941" s="1">
        <v>44317</v>
      </c>
      <c r="M1941" s="3">
        <f>IF(Sales[[#This Row],[Sales Amount]] = 0, 0,N1941 / F1941)</f>
        <v>0</v>
      </c>
      <c r="N1941" s="3">
        <v>0</v>
      </c>
      <c r="O1941" s="3" t="str" cm="1">
        <f t="array" ref="O1941" xml:space="preserve"> _xlfn.SWITCH(Sales[[#This Row],[Subscription Type]],"Basic", "10",,"Premium","10","Business","25","Enterprise","27")</f>
        <v>10</v>
      </c>
      <c r="P1941" s="3">
        <f xml:space="preserve"> IF(Sales[[#This Row],[Number of Users]]-Sales[[#This Row],[Licenses Bought]] &gt; 0,Sales[[#This Row],[Number of Users]]-Sales[[#This Row],[Licenses Bought]],0)</f>
        <v>8</v>
      </c>
      <c r="Q1941" s="3">
        <f>IF(Sales[[#This Row],[Sales Month]]=MAX(Sales[Sales Month]),Sales[[#This Row],[Upsell $ Per Non-Paying User]]*Sales[[#This Row],[Non-Paying Users]],0)</f>
        <v>0</v>
      </c>
      <c r="R1941" s="3" t="str" cm="1">
        <f t="array" ref="R1941" xml:space="preserve"> _xlfn.IFS(Sales[[#This Row],[Current Upsell $]]=0," ",Sales[[#This Row],[Current Upsell $]]&gt;=400,"high",Sales[[#This Row],[Current Upsell $]]&gt;=100,"medium",Sales[[#This Row],[Current Upsell $]]&lt;100,"low")</f>
        <v xml:space="preserve"> </v>
      </c>
      <c r="S1941" s="3" t="str">
        <f xml:space="preserve"> IF(Sales[[#This Row],[Current Upsell $]]&gt;0,_xlfn.CONCAT(Sales[[#This Row],[Subscription Type]],"  ",Sales[[#This Row],[Upsell Priority]],"  ",TEXT(Sales[[#This Row],[Current Upsell $]],"$#"))," ")</f>
        <v xml:space="preserve"> </v>
      </c>
      <c r="T1941" s="3"/>
      <c r="U1941" s="1"/>
    </row>
    <row r="1942" spans="1:21" x14ac:dyDescent="0.3">
      <c r="A1942">
        <v>100234</v>
      </c>
      <c r="B1942" t="s">
        <v>3</v>
      </c>
      <c r="F1942" s="3">
        <v>0</v>
      </c>
      <c r="G1942" s="3">
        <v>8</v>
      </c>
      <c r="H1942" s="1">
        <v>44256</v>
      </c>
      <c r="I1942" s="1">
        <v>44378</v>
      </c>
      <c r="J1942">
        <v>4</v>
      </c>
      <c r="K1942">
        <v>0</v>
      </c>
      <c r="L1942" s="1">
        <v>44348</v>
      </c>
      <c r="M1942" s="3">
        <f>IF(Sales[[#This Row],[Sales Amount]] = 0, 0,N1942 / F1942)</f>
        <v>0</v>
      </c>
      <c r="N1942" s="3">
        <v>0</v>
      </c>
      <c r="O1942" s="3" t="str" cm="1">
        <f t="array" ref="O1942" xml:space="preserve"> _xlfn.SWITCH(Sales[[#This Row],[Subscription Type]],"Basic", "10",,"Premium","10","Business","25","Enterprise","27")</f>
        <v>10</v>
      </c>
      <c r="P1942" s="3">
        <f xml:space="preserve"> IF(Sales[[#This Row],[Number of Users]]-Sales[[#This Row],[Licenses Bought]] &gt; 0,Sales[[#This Row],[Number of Users]]-Sales[[#This Row],[Licenses Bought]],0)</f>
        <v>8</v>
      </c>
      <c r="Q1942" s="3">
        <f>IF(Sales[[#This Row],[Sales Month]]=MAX(Sales[Sales Month]),Sales[[#This Row],[Upsell $ Per Non-Paying User]]*Sales[[#This Row],[Non-Paying Users]],0)</f>
        <v>80</v>
      </c>
      <c r="R1942" s="3" t="str" cm="1">
        <f t="array" ref="R1942" xml:space="preserve"> _xlfn.IFS(Sales[[#This Row],[Current Upsell $]]=0," ",Sales[[#This Row],[Current Upsell $]]&gt;=400,"high",Sales[[#This Row],[Current Upsell $]]&gt;=100,"medium",Sales[[#This Row],[Current Upsell $]]&lt;100,"low")</f>
        <v>low</v>
      </c>
      <c r="S1942" s="3" t="str">
        <f xml:space="preserve"> IF(Sales[[#This Row],[Current Upsell $]]&gt;0,_xlfn.CONCAT(Sales[[#This Row],[Subscription Type]],"  ",Sales[[#This Row],[Upsell Priority]],"  ",TEXT(Sales[[#This Row],[Current Upsell $]],"$#"))," ")</f>
        <v>Basic  low  $80</v>
      </c>
      <c r="T1942" s="3"/>
      <c r="U1942" s="1"/>
    </row>
    <row r="1943" spans="1:21" x14ac:dyDescent="0.3">
      <c r="A1943">
        <v>100235</v>
      </c>
      <c r="B1943" t="s">
        <v>3</v>
      </c>
      <c r="F1943" s="3">
        <v>0</v>
      </c>
      <c r="G1943" s="3">
        <v>7</v>
      </c>
      <c r="H1943" s="1">
        <v>44256</v>
      </c>
      <c r="I1943" s="1">
        <v>44348</v>
      </c>
      <c r="J1943">
        <v>3</v>
      </c>
      <c r="K1943">
        <v>0</v>
      </c>
      <c r="L1943" s="1">
        <v>44256</v>
      </c>
      <c r="M1943" s="3">
        <f>IF(Sales[[#This Row],[Sales Amount]] = 0, 0,N1943 / F1943)</f>
        <v>0</v>
      </c>
      <c r="N1943" s="3">
        <v>0</v>
      </c>
      <c r="O1943" s="3" t="str" cm="1">
        <f t="array" ref="O1943" xml:space="preserve"> _xlfn.SWITCH(Sales[[#This Row],[Subscription Type]],"Basic", "10",,"Premium","10","Business","25","Enterprise","27")</f>
        <v>10</v>
      </c>
      <c r="P1943" s="3">
        <f xml:space="preserve"> IF(Sales[[#This Row],[Number of Users]]-Sales[[#This Row],[Licenses Bought]] &gt; 0,Sales[[#This Row],[Number of Users]]-Sales[[#This Row],[Licenses Bought]],0)</f>
        <v>7</v>
      </c>
      <c r="Q1943" s="3">
        <f>IF(Sales[[#This Row],[Sales Month]]=MAX(Sales[Sales Month]),Sales[[#This Row],[Upsell $ Per Non-Paying User]]*Sales[[#This Row],[Non-Paying Users]],0)</f>
        <v>0</v>
      </c>
      <c r="R1943" s="3" t="str" cm="1">
        <f t="array" ref="R1943" xml:space="preserve"> _xlfn.IFS(Sales[[#This Row],[Current Upsell $]]=0," ",Sales[[#This Row],[Current Upsell $]]&gt;=400,"high",Sales[[#This Row],[Current Upsell $]]&gt;=100,"medium",Sales[[#This Row],[Current Upsell $]]&lt;100,"low")</f>
        <v xml:space="preserve"> </v>
      </c>
      <c r="S1943" s="3" t="str">
        <f xml:space="preserve"> IF(Sales[[#This Row],[Current Upsell $]]&gt;0,_xlfn.CONCAT(Sales[[#This Row],[Subscription Type]],"  ",Sales[[#This Row],[Upsell Priority]],"  ",TEXT(Sales[[#This Row],[Current Upsell $]],"$#"))," ")</f>
        <v xml:space="preserve"> </v>
      </c>
      <c r="T1943" s="3"/>
      <c r="U1943" s="1"/>
    </row>
    <row r="1944" spans="1:21" x14ac:dyDescent="0.3">
      <c r="A1944">
        <v>100235</v>
      </c>
      <c r="B1944" t="s">
        <v>3</v>
      </c>
      <c r="F1944" s="3">
        <v>0</v>
      </c>
      <c r="G1944" s="3">
        <v>7</v>
      </c>
      <c r="H1944" s="1">
        <v>44256</v>
      </c>
      <c r="I1944" s="1">
        <v>44348</v>
      </c>
      <c r="J1944">
        <v>3</v>
      </c>
      <c r="K1944">
        <v>0</v>
      </c>
      <c r="L1944" s="1">
        <v>44287</v>
      </c>
      <c r="M1944" s="3">
        <f>IF(Sales[[#This Row],[Sales Amount]] = 0, 0,N1944 / F1944)</f>
        <v>0</v>
      </c>
      <c r="N1944" s="3">
        <v>0</v>
      </c>
      <c r="O1944" s="3" t="str" cm="1">
        <f t="array" ref="O1944" xml:space="preserve"> _xlfn.SWITCH(Sales[[#This Row],[Subscription Type]],"Basic", "10",,"Premium","10","Business","25","Enterprise","27")</f>
        <v>10</v>
      </c>
      <c r="P1944" s="3">
        <f xml:space="preserve"> IF(Sales[[#This Row],[Number of Users]]-Sales[[#This Row],[Licenses Bought]] &gt; 0,Sales[[#This Row],[Number of Users]]-Sales[[#This Row],[Licenses Bought]],0)</f>
        <v>7</v>
      </c>
      <c r="Q1944" s="3">
        <f>IF(Sales[[#This Row],[Sales Month]]=MAX(Sales[Sales Month]),Sales[[#This Row],[Upsell $ Per Non-Paying User]]*Sales[[#This Row],[Non-Paying Users]],0)</f>
        <v>0</v>
      </c>
      <c r="R1944" s="3" t="str" cm="1">
        <f t="array" ref="R1944" xml:space="preserve"> _xlfn.IFS(Sales[[#This Row],[Current Upsell $]]=0," ",Sales[[#This Row],[Current Upsell $]]&gt;=400,"high",Sales[[#This Row],[Current Upsell $]]&gt;=100,"medium",Sales[[#This Row],[Current Upsell $]]&lt;100,"low")</f>
        <v xml:space="preserve"> </v>
      </c>
      <c r="S1944" s="3" t="str">
        <f xml:space="preserve"> IF(Sales[[#This Row],[Current Upsell $]]&gt;0,_xlfn.CONCAT(Sales[[#This Row],[Subscription Type]],"  ",Sales[[#This Row],[Upsell Priority]],"  ",TEXT(Sales[[#This Row],[Current Upsell $]],"$#"))," ")</f>
        <v xml:space="preserve"> </v>
      </c>
      <c r="T1944" s="3"/>
      <c r="U1944" s="1"/>
    </row>
    <row r="1945" spans="1:21" x14ac:dyDescent="0.3">
      <c r="A1945">
        <v>100235</v>
      </c>
      <c r="B1945" t="s">
        <v>3</v>
      </c>
      <c r="F1945" s="3">
        <v>0</v>
      </c>
      <c r="G1945" s="3">
        <v>5</v>
      </c>
      <c r="H1945" s="1">
        <v>44256</v>
      </c>
      <c r="I1945" s="1">
        <v>44348</v>
      </c>
      <c r="J1945">
        <v>3</v>
      </c>
      <c r="K1945">
        <v>0</v>
      </c>
      <c r="L1945" s="1">
        <v>44317</v>
      </c>
      <c r="M1945" s="3">
        <f>IF(Sales[[#This Row],[Sales Amount]] = 0, 0,N1945 / F1945)</f>
        <v>0</v>
      </c>
      <c r="N1945" s="3">
        <v>0</v>
      </c>
      <c r="O1945" s="3" t="str" cm="1">
        <f t="array" ref="O1945" xml:space="preserve"> _xlfn.SWITCH(Sales[[#This Row],[Subscription Type]],"Basic", "10",,"Premium","10","Business","25","Enterprise","27")</f>
        <v>10</v>
      </c>
      <c r="P1945" s="3">
        <f xml:space="preserve"> IF(Sales[[#This Row],[Number of Users]]-Sales[[#This Row],[Licenses Bought]] &gt; 0,Sales[[#This Row],[Number of Users]]-Sales[[#This Row],[Licenses Bought]],0)</f>
        <v>5</v>
      </c>
      <c r="Q1945" s="3">
        <f>IF(Sales[[#This Row],[Sales Month]]=MAX(Sales[Sales Month]),Sales[[#This Row],[Upsell $ Per Non-Paying User]]*Sales[[#This Row],[Non-Paying Users]],0)</f>
        <v>0</v>
      </c>
      <c r="R1945" s="3" t="str" cm="1">
        <f t="array" ref="R1945" xml:space="preserve"> _xlfn.IFS(Sales[[#This Row],[Current Upsell $]]=0," ",Sales[[#This Row],[Current Upsell $]]&gt;=400,"high",Sales[[#This Row],[Current Upsell $]]&gt;=100,"medium",Sales[[#This Row],[Current Upsell $]]&lt;100,"low")</f>
        <v xml:space="preserve"> </v>
      </c>
      <c r="S1945" s="3" t="str">
        <f xml:space="preserve"> IF(Sales[[#This Row],[Current Upsell $]]&gt;0,_xlfn.CONCAT(Sales[[#This Row],[Subscription Type]],"  ",Sales[[#This Row],[Upsell Priority]],"  ",TEXT(Sales[[#This Row],[Current Upsell $]],"$#"))," ")</f>
        <v xml:space="preserve"> </v>
      </c>
      <c r="T1945" s="3"/>
      <c r="U1945" s="1"/>
    </row>
    <row r="1946" spans="1:21" x14ac:dyDescent="0.3">
      <c r="A1946">
        <v>100235</v>
      </c>
      <c r="B1946" t="s">
        <v>3</v>
      </c>
      <c r="F1946" s="3">
        <v>0</v>
      </c>
      <c r="G1946" s="3">
        <v>7</v>
      </c>
      <c r="H1946" s="1">
        <v>44256</v>
      </c>
      <c r="I1946" s="1">
        <v>44348</v>
      </c>
      <c r="J1946">
        <v>3</v>
      </c>
      <c r="K1946">
        <v>0</v>
      </c>
      <c r="L1946" s="1">
        <v>44348</v>
      </c>
      <c r="M1946" s="3">
        <f>IF(Sales[[#This Row],[Sales Amount]] = 0, 0,N1946 / F1946)</f>
        <v>0</v>
      </c>
      <c r="N1946" s="3">
        <v>0</v>
      </c>
      <c r="O1946" s="3" t="str" cm="1">
        <f t="array" ref="O1946" xml:space="preserve"> _xlfn.SWITCH(Sales[[#This Row],[Subscription Type]],"Basic", "10",,"Premium","10","Business","25","Enterprise","27")</f>
        <v>10</v>
      </c>
      <c r="P1946" s="3">
        <f xml:space="preserve"> IF(Sales[[#This Row],[Number of Users]]-Sales[[#This Row],[Licenses Bought]] &gt; 0,Sales[[#This Row],[Number of Users]]-Sales[[#This Row],[Licenses Bought]],0)</f>
        <v>7</v>
      </c>
      <c r="Q1946" s="3">
        <f>IF(Sales[[#This Row],[Sales Month]]=MAX(Sales[Sales Month]),Sales[[#This Row],[Upsell $ Per Non-Paying User]]*Sales[[#This Row],[Non-Paying Users]],0)</f>
        <v>70</v>
      </c>
      <c r="R1946" s="3" t="str" cm="1">
        <f t="array" ref="R1946" xml:space="preserve"> _xlfn.IFS(Sales[[#This Row],[Current Upsell $]]=0," ",Sales[[#This Row],[Current Upsell $]]&gt;=400,"high",Sales[[#This Row],[Current Upsell $]]&gt;=100,"medium",Sales[[#This Row],[Current Upsell $]]&lt;100,"low")</f>
        <v>low</v>
      </c>
      <c r="S1946" s="3" t="str">
        <f xml:space="preserve"> IF(Sales[[#This Row],[Current Upsell $]]&gt;0,_xlfn.CONCAT(Sales[[#This Row],[Subscription Type]],"  ",Sales[[#This Row],[Upsell Priority]],"  ",TEXT(Sales[[#This Row],[Current Upsell $]],"$#"))," ")</f>
        <v>Basic  low  $70</v>
      </c>
      <c r="T1946" s="3"/>
      <c r="U1946" s="1"/>
    </row>
    <row r="1947" spans="1:21" x14ac:dyDescent="0.3">
      <c r="A1947">
        <v>100236</v>
      </c>
      <c r="B1947" t="s">
        <v>3</v>
      </c>
      <c r="F1947" s="3">
        <v>0</v>
      </c>
      <c r="G1947" s="3">
        <v>7</v>
      </c>
      <c r="H1947" s="1">
        <v>44256</v>
      </c>
      <c r="I1947" s="1">
        <v>44378</v>
      </c>
      <c r="J1947">
        <v>4</v>
      </c>
      <c r="K1947">
        <v>0</v>
      </c>
      <c r="L1947" s="1">
        <v>44256</v>
      </c>
      <c r="M1947" s="3">
        <f>IF(Sales[[#This Row],[Sales Amount]] = 0, 0,N1947 / F1947)</f>
        <v>0</v>
      </c>
      <c r="N1947" s="3">
        <v>0</v>
      </c>
      <c r="O1947" s="3" t="str" cm="1">
        <f t="array" ref="O1947" xml:space="preserve"> _xlfn.SWITCH(Sales[[#This Row],[Subscription Type]],"Basic", "10",,"Premium","10","Business","25","Enterprise","27")</f>
        <v>10</v>
      </c>
      <c r="P1947" s="3">
        <f xml:space="preserve"> IF(Sales[[#This Row],[Number of Users]]-Sales[[#This Row],[Licenses Bought]] &gt; 0,Sales[[#This Row],[Number of Users]]-Sales[[#This Row],[Licenses Bought]],0)</f>
        <v>7</v>
      </c>
      <c r="Q1947" s="3">
        <f>IF(Sales[[#This Row],[Sales Month]]=MAX(Sales[Sales Month]),Sales[[#This Row],[Upsell $ Per Non-Paying User]]*Sales[[#This Row],[Non-Paying Users]],0)</f>
        <v>0</v>
      </c>
      <c r="R1947" s="3" t="str" cm="1">
        <f t="array" ref="R1947" xml:space="preserve"> _xlfn.IFS(Sales[[#This Row],[Current Upsell $]]=0," ",Sales[[#This Row],[Current Upsell $]]&gt;=400,"high",Sales[[#This Row],[Current Upsell $]]&gt;=100,"medium",Sales[[#This Row],[Current Upsell $]]&lt;100,"low")</f>
        <v xml:space="preserve"> </v>
      </c>
      <c r="S1947" s="3" t="str">
        <f xml:space="preserve"> IF(Sales[[#This Row],[Current Upsell $]]&gt;0,_xlfn.CONCAT(Sales[[#This Row],[Subscription Type]],"  ",Sales[[#This Row],[Upsell Priority]],"  ",TEXT(Sales[[#This Row],[Current Upsell $]],"$#"))," ")</f>
        <v xml:space="preserve"> </v>
      </c>
      <c r="T1947" s="3"/>
      <c r="U1947" s="1"/>
    </row>
    <row r="1948" spans="1:21" x14ac:dyDescent="0.3">
      <c r="A1948">
        <v>100236</v>
      </c>
      <c r="B1948" t="s">
        <v>3</v>
      </c>
      <c r="F1948" s="3">
        <v>0</v>
      </c>
      <c r="G1948" s="3">
        <v>6</v>
      </c>
      <c r="H1948" s="1">
        <v>44256</v>
      </c>
      <c r="I1948" s="1">
        <v>44378</v>
      </c>
      <c r="J1948">
        <v>4</v>
      </c>
      <c r="K1948">
        <v>0</v>
      </c>
      <c r="L1948" s="1">
        <v>44287</v>
      </c>
      <c r="M1948" s="3">
        <f>IF(Sales[[#This Row],[Sales Amount]] = 0, 0,N1948 / F1948)</f>
        <v>0</v>
      </c>
      <c r="N1948" s="3">
        <v>0</v>
      </c>
      <c r="O1948" s="3" t="str" cm="1">
        <f t="array" ref="O1948" xml:space="preserve"> _xlfn.SWITCH(Sales[[#This Row],[Subscription Type]],"Basic", "10",,"Premium","10","Business","25","Enterprise","27")</f>
        <v>10</v>
      </c>
      <c r="P1948" s="3">
        <f xml:space="preserve"> IF(Sales[[#This Row],[Number of Users]]-Sales[[#This Row],[Licenses Bought]] &gt; 0,Sales[[#This Row],[Number of Users]]-Sales[[#This Row],[Licenses Bought]],0)</f>
        <v>6</v>
      </c>
      <c r="Q1948" s="3">
        <f>IF(Sales[[#This Row],[Sales Month]]=MAX(Sales[Sales Month]),Sales[[#This Row],[Upsell $ Per Non-Paying User]]*Sales[[#This Row],[Non-Paying Users]],0)</f>
        <v>0</v>
      </c>
      <c r="R1948" s="3" t="str" cm="1">
        <f t="array" ref="R1948" xml:space="preserve"> _xlfn.IFS(Sales[[#This Row],[Current Upsell $]]=0," ",Sales[[#This Row],[Current Upsell $]]&gt;=400,"high",Sales[[#This Row],[Current Upsell $]]&gt;=100,"medium",Sales[[#This Row],[Current Upsell $]]&lt;100,"low")</f>
        <v xml:space="preserve"> </v>
      </c>
      <c r="S1948" s="3" t="str">
        <f xml:space="preserve"> IF(Sales[[#This Row],[Current Upsell $]]&gt;0,_xlfn.CONCAT(Sales[[#This Row],[Subscription Type]],"  ",Sales[[#This Row],[Upsell Priority]],"  ",TEXT(Sales[[#This Row],[Current Upsell $]],"$#"))," ")</f>
        <v xml:space="preserve"> </v>
      </c>
      <c r="T1948" s="3"/>
      <c r="U1948" s="1"/>
    </row>
    <row r="1949" spans="1:21" x14ac:dyDescent="0.3">
      <c r="A1949">
        <v>100236</v>
      </c>
      <c r="B1949" t="s">
        <v>3</v>
      </c>
      <c r="F1949" s="3">
        <v>0</v>
      </c>
      <c r="G1949" s="3">
        <v>6</v>
      </c>
      <c r="H1949" s="1">
        <v>44256</v>
      </c>
      <c r="I1949" s="1">
        <v>44378</v>
      </c>
      <c r="J1949">
        <v>4</v>
      </c>
      <c r="K1949">
        <v>0</v>
      </c>
      <c r="L1949" s="1">
        <v>44317</v>
      </c>
      <c r="M1949" s="3">
        <f>IF(Sales[[#This Row],[Sales Amount]] = 0, 0,N1949 / F1949)</f>
        <v>0</v>
      </c>
      <c r="N1949" s="3">
        <v>0</v>
      </c>
      <c r="O1949" s="3" t="str" cm="1">
        <f t="array" ref="O1949" xml:space="preserve"> _xlfn.SWITCH(Sales[[#This Row],[Subscription Type]],"Basic", "10",,"Premium","10","Business","25","Enterprise","27")</f>
        <v>10</v>
      </c>
      <c r="P1949" s="3">
        <f xml:space="preserve"> IF(Sales[[#This Row],[Number of Users]]-Sales[[#This Row],[Licenses Bought]] &gt; 0,Sales[[#This Row],[Number of Users]]-Sales[[#This Row],[Licenses Bought]],0)</f>
        <v>6</v>
      </c>
      <c r="Q1949" s="3">
        <f>IF(Sales[[#This Row],[Sales Month]]=MAX(Sales[Sales Month]),Sales[[#This Row],[Upsell $ Per Non-Paying User]]*Sales[[#This Row],[Non-Paying Users]],0)</f>
        <v>0</v>
      </c>
      <c r="R1949" s="3" t="str" cm="1">
        <f t="array" ref="R1949" xml:space="preserve"> _xlfn.IFS(Sales[[#This Row],[Current Upsell $]]=0," ",Sales[[#This Row],[Current Upsell $]]&gt;=400,"high",Sales[[#This Row],[Current Upsell $]]&gt;=100,"medium",Sales[[#This Row],[Current Upsell $]]&lt;100,"low")</f>
        <v xml:space="preserve"> </v>
      </c>
      <c r="S1949" s="3" t="str">
        <f xml:space="preserve"> IF(Sales[[#This Row],[Current Upsell $]]&gt;0,_xlfn.CONCAT(Sales[[#This Row],[Subscription Type]],"  ",Sales[[#This Row],[Upsell Priority]],"  ",TEXT(Sales[[#This Row],[Current Upsell $]],"$#"))," ")</f>
        <v xml:space="preserve"> </v>
      </c>
      <c r="T1949" s="3"/>
      <c r="U1949" s="1"/>
    </row>
    <row r="1950" spans="1:21" x14ac:dyDescent="0.3">
      <c r="A1950">
        <v>100236</v>
      </c>
      <c r="B1950" t="s">
        <v>3</v>
      </c>
      <c r="F1950" s="3">
        <v>0</v>
      </c>
      <c r="G1950" s="3">
        <v>6</v>
      </c>
      <c r="H1950" s="1">
        <v>44256</v>
      </c>
      <c r="I1950" s="1">
        <v>44378</v>
      </c>
      <c r="J1950">
        <v>4</v>
      </c>
      <c r="K1950">
        <v>0</v>
      </c>
      <c r="L1950" s="1">
        <v>44348</v>
      </c>
      <c r="M1950" s="3">
        <f>IF(Sales[[#This Row],[Sales Amount]] = 0, 0,N1950 / F1950)</f>
        <v>0</v>
      </c>
      <c r="N1950" s="3">
        <v>0</v>
      </c>
      <c r="O1950" s="3" t="str" cm="1">
        <f t="array" ref="O1950" xml:space="preserve"> _xlfn.SWITCH(Sales[[#This Row],[Subscription Type]],"Basic", "10",,"Premium","10","Business","25","Enterprise","27")</f>
        <v>10</v>
      </c>
      <c r="P1950" s="3">
        <f xml:space="preserve"> IF(Sales[[#This Row],[Number of Users]]-Sales[[#This Row],[Licenses Bought]] &gt; 0,Sales[[#This Row],[Number of Users]]-Sales[[#This Row],[Licenses Bought]],0)</f>
        <v>6</v>
      </c>
      <c r="Q1950" s="3">
        <f>IF(Sales[[#This Row],[Sales Month]]=MAX(Sales[Sales Month]),Sales[[#This Row],[Upsell $ Per Non-Paying User]]*Sales[[#This Row],[Non-Paying Users]],0)</f>
        <v>60</v>
      </c>
      <c r="R1950" s="3" t="str" cm="1">
        <f t="array" ref="R1950" xml:space="preserve"> _xlfn.IFS(Sales[[#This Row],[Current Upsell $]]=0," ",Sales[[#This Row],[Current Upsell $]]&gt;=400,"high",Sales[[#This Row],[Current Upsell $]]&gt;=100,"medium",Sales[[#This Row],[Current Upsell $]]&lt;100,"low")</f>
        <v>low</v>
      </c>
      <c r="S1950" s="3" t="str">
        <f xml:space="preserve"> IF(Sales[[#This Row],[Current Upsell $]]&gt;0,_xlfn.CONCAT(Sales[[#This Row],[Subscription Type]],"  ",Sales[[#This Row],[Upsell Priority]],"  ",TEXT(Sales[[#This Row],[Current Upsell $]],"$#"))," ")</f>
        <v>Basic  low  $60</v>
      </c>
      <c r="T1950" s="3"/>
      <c r="U1950" s="1"/>
    </row>
    <row r="1951" spans="1:21" x14ac:dyDescent="0.3">
      <c r="A1951">
        <v>100237</v>
      </c>
      <c r="B1951" t="s">
        <v>3</v>
      </c>
      <c r="F1951" s="3">
        <v>0</v>
      </c>
      <c r="G1951" s="3">
        <v>6</v>
      </c>
      <c r="H1951" s="1">
        <v>44256</v>
      </c>
      <c r="I1951" s="1">
        <v>44287</v>
      </c>
      <c r="J1951">
        <v>1</v>
      </c>
      <c r="K1951">
        <v>2</v>
      </c>
      <c r="L1951" s="1">
        <v>44256</v>
      </c>
      <c r="M1951" s="3">
        <f>IF(Sales[[#This Row],[Sales Amount]] = 0, 0,N1951 / F1951)</f>
        <v>0</v>
      </c>
      <c r="N1951" s="3">
        <v>0</v>
      </c>
      <c r="O1951" s="3" t="str" cm="1">
        <f t="array" ref="O1951" xml:space="preserve"> _xlfn.SWITCH(Sales[[#This Row],[Subscription Type]],"Basic", "10",,"Premium","10","Business","25","Enterprise","27")</f>
        <v>10</v>
      </c>
      <c r="P1951" s="3">
        <f xml:space="preserve"> IF(Sales[[#This Row],[Number of Users]]-Sales[[#This Row],[Licenses Bought]] &gt; 0,Sales[[#This Row],[Number of Users]]-Sales[[#This Row],[Licenses Bought]],0)</f>
        <v>6</v>
      </c>
      <c r="Q1951" s="3">
        <f>IF(Sales[[#This Row],[Sales Month]]=MAX(Sales[Sales Month]),Sales[[#This Row],[Upsell $ Per Non-Paying User]]*Sales[[#This Row],[Non-Paying Users]],0)</f>
        <v>0</v>
      </c>
      <c r="R1951" s="3" t="str" cm="1">
        <f t="array" ref="R1951" xml:space="preserve"> _xlfn.IFS(Sales[[#This Row],[Current Upsell $]]=0," ",Sales[[#This Row],[Current Upsell $]]&gt;=400,"high",Sales[[#This Row],[Current Upsell $]]&gt;=100,"medium",Sales[[#This Row],[Current Upsell $]]&lt;100,"low")</f>
        <v xml:space="preserve"> </v>
      </c>
      <c r="S1951" s="3" t="str">
        <f xml:space="preserve"> IF(Sales[[#This Row],[Current Upsell $]]&gt;0,_xlfn.CONCAT(Sales[[#This Row],[Subscription Type]],"  ",Sales[[#This Row],[Upsell Priority]],"  ",TEXT(Sales[[#This Row],[Current Upsell $]],"$#"))," ")</f>
        <v xml:space="preserve"> </v>
      </c>
      <c r="T1951" s="3"/>
      <c r="U1951" s="1"/>
    </row>
    <row r="1952" spans="1:21" x14ac:dyDescent="0.3">
      <c r="A1952">
        <v>100237</v>
      </c>
      <c r="B1952" t="s">
        <v>3</v>
      </c>
      <c r="F1952" s="3">
        <v>0</v>
      </c>
      <c r="G1952" s="3">
        <v>6</v>
      </c>
      <c r="H1952" s="1">
        <v>44256</v>
      </c>
      <c r="I1952" s="1">
        <v>44287</v>
      </c>
      <c r="J1952">
        <v>1</v>
      </c>
      <c r="K1952">
        <v>2</v>
      </c>
      <c r="L1952" s="1">
        <v>44287</v>
      </c>
      <c r="M1952" s="3">
        <f>IF(Sales[[#This Row],[Sales Amount]] = 0, 0,N1952 / F1952)</f>
        <v>0</v>
      </c>
      <c r="N1952" s="3">
        <v>0</v>
      </c>
      <c r="O1952" s="3" t="str" cm="1">
        <f t="array" ref="O1952" xml:space="preserve"> _xlfn.SWITCH(Sales[[#This Row],[Subscription Type]],"Basic", "10",,"Premium","10","Business","25","Enterprise","27")</f>
        <v>10</v>
      </c>
      <c r="P1952" s="3">
        <f xml:space="preserve"> IF(Sales[[#This Row],[Number of Users]]-Sales[[#This Row],[Licenses Bought]] &gt; 0,Sales[[#This Row],[Number of Users]]-Sales[[#This Row],[Licenses Bought]],0)</f>
        <v>6</v>
      </c>
      <c r="Q1952" s="3">
        <f>IF(Sales[[#This Row],[Sales Month]]=MAX(Sales[Sales Month]),Sales[[#This Row],[Upsell $ Per Non-Paying User]]*Sales[[#This Row],[Non-Paying Users]],0)</f>
        <v>0</v>
      </c>
      <c r="R1952" s="3" t="str" cm="1">
        <f t="array" ref="R1952" xml:space="preserve"> _xlfn.IFS(Sales[[#This Row],[Current Upsell $]]=0," ",Sales[[#This Row],[Current Upsell $]]&gt;=400,"high",Sales[[#This Row],[Current Upsell $]]&gt;=100,"medium",Sales[[#This Row],[Current Upsell $]]&lt;100,"low")</f>
        <v xml:space="preserve"> </v>
      </c>
      <c r="S1952" s="3" t="str">
        <f xml:space="preserve"> IF(Sales[[#This Row],[Current Upsell $]]&gt;0,_xlfn.CONCAT(Sales[[#This Row],[Subscription Type]],"  ",Sales[[#This Row],[Upsell Priority]],"  ",TEXT(Sales[[#This Row],[Current Upsell $]],"$#"))," ")</f>
        <v xml:space="preserve"> </v>
      </c>
      <c r="T1952" s="3"/>
      <c r="U1952" s="1"/>
    </row>
    <row r="1953" spans="1:21" x14ac:dyDescent="0.3">
      <c r="A1953">
        <v>100238</v>
      </c>
      <c r="B1953" t="s">
        <v>3</v>
      </c>
      <c r="F1953" s="3">
        <v>0</v>
      </c>
      <c r="G1953" s="3">
        <v>5</v>
      </c>
      <c r="H1953" s="1">
        <v>44256</v>
      </c>
      <c r="I1953" s="1">
        <v>44317</v>
      </c>
      <c r="J1953">
        <v>2</v>
      </c>
      <c r="K1953">
        <v>1</v>
      </c>
      <c r="L1953" s="1">
        <v>44256</v>
      </c>
      <c r="M1953" s="3">
        <f>IF(Sales[[#This Row],[Sales Amount]] = 0, 0,N1953 / F1953)</f>
        <v>0</v>
      </c>
      <c r="N1953" s="3">
        <v>0</v>
      </c>
      <c r="O1953" s="3" t="str" cm="1">
        <f t="array" ref="O1953" xml:space="preserve"> _xlfn.SWITCH(Sales[[#This Row],[Subscription Type]],"Basic", "10",,"Premium","10","Business","25","Enterprise","27")</f>
        <v>10</v>
      </c>
      <c r="P1953" s="3">
        <f xml:space="preserve"> IF(Sales[[#This Row],[Number of Users]]-Sales[[#This Row],[Licenses Bought]] &gt; 0,Sales[[#This Row],[Number of Users]]-Sales[[#This Row],[Licenses Bought]],0)</f>
        <v>5</v>
      </c>
      <c r="Q1953" s="3">
        <f>IF(Sales[[#This Row],[Sales Month]]=MAX(Sales[Sales Month]),Sales[[#This Row],[Upsell $ Per Non-Paying User]]*Sales[[#This Row],[Non-Paying Users]],0)</f>
        <v>0</v>
      </c>
      <c r="R1953" s="3" t="str" cm="1">
        <f t="array" ref="R1953" xml:space="preserve"> _xlfn.IFS(Sales[[#This Row],[Current Upsell $]]=0," ",Sales[[#This Row],[Current Upsell $]]&gt;=400,"high",Sales[[#This Row],[Current Upsell $]]&gt;=100,"medium",Sales[[#This Row],[Current Upsell $]]&lt;100,"low")</f>
        <v xml:space="preserve"> </v>
      </c>
      <c r="S1953" s="3" t="str">
        <f xml:space="preserve"> IF(Sales[[#This Row],[Current Upsell $]]&gt;0,_xlfn.CONCAT(Sales[[#This Row],[Subscription Type]],"  ",Sales[[#This Row],[Upsell Priority]],"  ",TEXT(Sales[[#This Row],[Current Upsell $]],"$#"))," ")</f>
        <v xml:space="preserve"> </v>
      </c>
      <c r="T1953" s="3"/>
      <c r="U1953" s="1"/>
    </row>
    <row r="1954" spans="1:21" x14ac:dyDescent="0.3">
      <c r="A1954">
        <v>100238</v>
      </c>
      <c r="B1954" t="s">
        <v>0</v>
      </c>
      <c r="F1954" s="3">
        <v>3</v>
      </c>
      <c r="G1954" s="3">
        <v>6</v>
      </c>
      <c r="H1954" s="1">
        <v>44256</v>
      </c>
      <c r="I1954" s="1">
        <v>44317</v>
      </c>
      <c r="J1954">
        <v>2</v>
      </c>
      <c r="K1954">
        <v>1</v>
      </c>
      <c r="L1954" s="1">
        <v>44287</v>
      </c>
      <c r="M1954" s="3">
        <f>IF(Sales[[#This Row],[Sales Amount]] = 0, 0,N1954 / F1954)</f>
        <v>10</v>
      </c>
      <c r="N1954" s="3">
        <v>30</v>
      </c>
      <c r="O1954" s="3" t="str" cm="1">
        <f t="array" ref="O1954" xml:space="preserve"> _xlfn.SWITCH(Sales[[#This Row],[Subscription Type]],"Basic", "10",,"Premium","10","Business","25","Enterprise","27")</f>
        <v>27</v>
      </c>
      <c r="P1954" s="3">
        <f xml:space="preserve"> IF(Sales[[#This Row],[Number of Users]]-Sales[[#This Row],[Licenses Bought]] &gt; 0,Sales[[#This Row],[Number of Users]]-Sales[[#This Row],[Licenses Bought]],0)</f>
        <v>3</v>
      </c>
      <c r="Q1954" s="3">
        <f>IF(Sales[[#This Row],[Sales Month]]=MAX(Sales[Sales Month]),Sales[[#This Row],[Upsell $ Per Non-Paying User]]*Sales[[#This Row],[Non-Paying Users]],0)</f>
        <v>0</v>
      </c>
      <c r="R1954" s="3" t="str" cm="1">
        <f t="array" ref="R1954" xml:space="preserve"> _xlfn.IFS(Sales[[#This Row],[Current Upsell $]]=0," ",Sales[[#This Row],[Current Upsell $]]&gt;=400,"high",Sales[[#This Row],[Current Upsell $]]&gt;=100,"medium",Sales[[#This Row],[Current Upsell $]]&lt;100,"low")</f>
        <v xml:space="preserve"> </v>
      </c>
      <c r="S1954" s="3" t="str">
        <f xml:space="preserve"> IF(Sales[[#This Row],[Current Upsell $]]&gt;0,_xlfn.CONCAT(Sales[[#This Row],[Subscription Type]],"  ",Sales[[#This Row],[Upsell Priority]],"  ",TEXT(Sales[[#This Row],[Current Upsell $]],"$#"))," ")</f>
        <v xml:space="preserve"> </v>
      </c>
      <c r="T1954" s="3"/>
      <c r="U1954" s="1"/>
    </row>
    <row r="1955" spans="1:21" x14ac:dyDescent="0.3">
      <c r="A1955">
        <v>100238</v>
      </c>
      <c r="B1955" t="s">
        <v>0</v>
      </c>
      <c r="F1955" s="3">
        <v>4</v>
      </c>
      <c r="G1955" s="3">
        <v>5</v>
      </c>
      <c r="H1955" s="1">
        <v>44256</v>
      </c>
      <c r="I1955" s="1">
        <v>44317</v>
      </c>
      <c r="J1955">
        <v>2</v>
      </c>
      <c r="K1955">
        <v>1</v>
      </c>
      <c r="L1955" s="1">
        <v>44317</v>
      </c>
      <c r="M1955" s="3">
        <f>IF(Sales[[#This Row],[Sales Amount]] = 0, 0,N1955 / F1955)</f>
        <v>10</v>
      </c>
      <c r="N1955" s="3">
        <v>40</v>
      </c>
      <c r="O1955" s="3" t="str" cm="1">
        <f t="array" ref="O1955" xml:space="preserve"> _xlfn.SWITCH(Sales[[#This Row],[Subscription Type]],"Basic", "10",,"Premium","10","Business","25","Enterprise","27")</f>
        <v>27</v>
      </c>
      <c r="P1955" s="3">
        <f xml:space="preserve"> IF(Sales[[#This Row],[Number of Users]]-Sales[[#This Row],[Licenses Bought]] &gt; 0,Sales[[#This Row],[Number of Users]]-Sales[[#This Row],[Licenses Bought]],0)</f>
        <v>1</v>
      </c>
      <c r="Q1955" s="3">
        <f>IF(Sales[[#This Row],[Sales Month]]=MAX(Sales[Sales Month]),Sales[[#This Row],[Upsell $ Per Non-Paying User]]*Sales[[#This Row],[Non-Paying Users]],0)</f>
        <v>0</v>
      </c>
      <c r="R1955" s="3" t="str" cm="1">
        <f t="array" ref="R1955" xml:space="preserve"> _xlfn.IFS(Sales[[#This Row],[Current Upsell $]]=0," ",Sales[[#This Row],[Current Upsell $]]&gt;=400,"high",Sales[[#This Row],[Current Upsell $]]&gt;=100,"medium",Sales[[#This Row],[Current Upsell $]]&lt;100,"low")</f>
        <v xml:space="preserve"> </v>
      </c>
      <c r="S1955" s="3" t="str">
        <f xml:space="preserve"> IF(Sales[[#This Row],[Current Upsell $]]&gt;0,_xlfn.CONCAT(Sales[[#This Row],[Subscription Type]],"  ",Sales[[#This Row],[Upsell Priority]],"  ",TEXT(Sales[[#This Row],[Current Upsell $]],"$#"))," ")</f>
        <v xml:space="preserve"> </v>
      </c>
      <c r="T1955" s="3"/>
      <c r="U1955" s="1"/>
    </row>
    <row r="1956" spans="1:21" x14ac:dyDescent="0.3">
      <c r="A1956">
        <v>100239</v>
      </c>
      <c r="B1956" t="s">
        <v>3</v>
      </c>
      <c r="F1956" s="3">
        <v>0</v>
      </c>
      <c r="G1956" s="3">
        <v>5</v>
      </c>
      <c r="H1956" s="1">
        <v>44256</v>
      </c>
      <c r="I1956" s="1">
        <v>44348</v>
      </c>
      <c r="J1956">
        <v>3</v>
      </c>
      <c r="K1956">
        <v>0</v>
      </c>
      <c r="L1956" s="1">
        <v>44256</v>
      </c>
      <c r="M1956" s="3">
        <f>IF(Sales[[#This Row],[Sales Amount]] = 0, 0,N1956 / F1956)</f>
        <v>0</v>
      </c>
      <c r="N1956" s="3">
        <v>0</v>
      </c>
      <c r="O1956" s="3" t="str" cm="1">
        <f t="array" ref="O1956" xml:space="preserve"> _xlfn.SWITCH(Sales[[#This Row],[Subscription Type]],"Basic", "10",,"Premium","10","Business","25","Enterprise","27")</f>
        <v>10</v>
      </c>
      <c r="P1956" s="3">
        <f xml:space="preserve"> IF(Sales[[#This Row],[Number of Users]]-Sales[[#This Row],[Licenses Bought]] &gt; 0,Sales[[#This Row],[Number of Users]]-Sales[[#This Row],[Licenses Bought]],0)</f>
        <v>5</v>
      </c>
      <c r="Q1956" s="3">
        <f>IF(Sales[[#This Row],[Sales Month]]=MAX(Sales[Sales Month]),Sales[[#This Row],[Upsell $ Per Non-Paying User]]*Sales[[#This Row],[Non-Paying Users]],0)</f>
        <v>0</v>
      </c>
      <c r="R1956" s="3" t="str" cm="1">
        <f t="array" ref="R1956" xml:space="preserve"> _xlfn.IFS(Sales[[#This Row],[Current Upsell $]]=0," ",Sales[[#This Row],[Current Upsell $]]&gt;=400,"high",Sales[[#This Row],[Current Upsell $]]&gt;=100,"medium",Sales[[#This Row],[Current Upsell $]]&lt;100,"low")</f>
        <v xml:space="preserve"> </v>
      </c>
      <c r="S1956" s="3" t="str">
        <f xml:space="preserve"> IF(Sales[[#This Row],[Current Upsell $]]&gt;0,_xlfn.CONCAT(Sales[[#This Row],[Subscription Type]],"  ",Sales[[#This Row],[Upsell Priority]],"  ",TEXT(Sales[[#This Row],[Current Upsell $]],"$#"))," ")</f>
        <v xml:space="preserve"> </v>
      </c>
      <c r="T1956" s="3"/>
      <c r="U1956" s="1"/>
    </row>
    <row r="1957" spans="1:21" x14ac:dyDescent="0.3">
      <c r="A1957">
        <v>100239</v>
      </c>
      <c r="B1957" t="s">
        <v>3</v>
      </c>
      <c r="F1957" s="3">
        <v>0</v>
      </c>
      <c r="G1957" s="3">
        <v>4</v>
      </c>
      <c r="H1957" s="1">
        <v>44256</v>
      </c>
      <c r="I1957" s="1">
        <v>44348</v>
      </c>
      <c r="J1957">
        <v>3</v>
      </c>
      <c r="K1957">
        <v>0</v>
      </c>
      <c r="L1957" s="1">
        <v>44287</v>
      </c>
      <c r="M1957" s="3">
        <f>IF(Sales[[#This Row],[Sales Amount]] = 0, 0,N1957 / F1957)</f>
        <v>0</v>
      </c>
      <c r="N1957" s="3">
        <v>0</v>
      </c>
      <c r="O1957" s="3" t="str" cm="1">
        <f t="array" ref="O1957" xml:space="preserve"> _xlfn.SWITCH(Sales[[#This Row],[Subscription Type]],"Basic", "10",,"Premium","10","Business","25","Enterprise","27")</f>
        <v>10</v>
      </c>
      <c r="P1957" s="3">
        <f xml:space="preserve"> IF(Sales[[#This Row],[Number of Users]]-Sales[[#This Row],[Licenses Bought]] &gt; 0,Sales[[#This Row],[Number of Users]]-Sales[[#This Row],[Licenses Bought]],0)</f>
        <v>4</v>
      </c>
      <c r="Q1957" s="3">
        <f>IF(Sales[[#This Row],[Sales Month]]=MAX(Sales[Sales Month]),Sales[[#This Row],[Upsell $ Per Non-Paying User]]*Sales[[#This Row],[Non-Paying Users]],0)</f>
        <v>0</v>
      </c>
      <c r="R1957" s="3" t="str" cm="1">
        <f t="array" ref="R1957" xml:space="preserve"> _xlfn.IFS(Sales[[#This Row],[Current Upsell $]]=0," ",Sales[[#This Row],[Current Upsell $]]&gt;=400,"high",Sales[[#This Row],[Current Upsell $]]&gt;=100,"medium",Sales[[#This Row],[Current Upsell $]]&lt;100,"low")</f>
        <v xml:space="preserve"> </v>
      </c>
      <c r="S1957" s="3" t="str">
        <f xml:space="preserve"> IF(Sales[[#This Row],[Current Upsell $]]&gt;0,_xlfn.CONCAT(Sales[[#This Row],[Subscription Type]],"  ",Sales[[#This Row],[Upsell Priority]],"  ",TEXT(Sales[[#This Row],[Current Upsell $]],"$#"))," ")</f>
        <v xml:space="preserve"> </v>
      </c>
      <c r="T1957" s="3"/>
      <c r="U1957" s="1"/>
    </row>
    <row r="1958" spans="1:21" x14ac:dyDescent="0.3">
      <c r="A1958">
        <v>100239</v>
      </c>
      <c r="B1958" t="s">
        <v>3</v>
      </c>
      <c r="F1958" s="3">
        <v>0</v>
      </c>
      <c r="G1958" s="3">
        <v>4</v>
      </c>
      <c r="H1958" s="1">
        <v>44256</v>
      </c>
      <c r="I1958" s="1">
        <v>44348</v>
      </c>
      <c r="J1958">
        <v>3</v>
      </c>
      <c r="K1958">
        <v>0</v>
      </c>
      <c r="L1958" s="1">
        <v>44317</v>
      </c>
      <c r="M1958" s="3">
        <f>IF(Sales[[#This Row],[Sales Amount]] = 0, 0,N1958 / F1958)</f>
        <v>0</v>
      </c>
      <c r="N1958" s="3">
        <v>0</v>
      </c>
      <c r="O1958" s="3" t="str" cm="1">
        <f t="array" ref="O1958" xml:space="preserve"> _xlfn.SWITCH(Sales[[#This Row],[Subscription Type]],"Basic", "10",,"Premium","10","Business","25","Enterprise","27")</f>
        <v>10</v>
      </c>
      <c r="P1958" s="3">
        <f xml:space="preserve"> IF(Sales[[#This Row],[Number of Users]]-Sales[[#This Row],[Licenses Bought]] &gt; 0,Sales[[#This Row],[Number of Users]]-Sales[[#This Row],[Licenses Bought]],0)</f>
        <v>4</v>
      </c>
      <c r="Q1958" s="3">
        <f>IF(Sales[[#This Row],[Sales Month]]=MAX(Sales[Sales Month]),Sales[[#This Row],[Upsell $ Per Non-Paying User]]*Sales[[#This Row],[Non-Paying Users]],0)</f>
        <v>0</v>
      </c>
      <c r="R1958" s="3" t="str" cm="1">
        <f t="array" ref="R1958" xml:space="preserve"> _xlfn.IFS(Sales[[#This Row],[Current Upsell $]]=0," ",Sales[[#This Row],[Current Upsell $]]&gt;=400,"high",Sales[[#This Row],[Current Upsell $]]&gt;=100,"medium",Sales[[#This Row],[Current Upsell $]]&lt;100,"low")</f>
        <v xml:space="preserve"> </v>
      </c>
      <c r="S1958" s="3" t="str">
        <f xml:space="preserve"> IF(Sales[[#This Row],[Current Upsell $]]&gt;0,_xlfn.CONCAT(Sales[[#This Row],[Subscription Type]],"  ",Sales[[#This Row],[Upsell Priority]],"  ",TEXT(Sales[[#This Row],[Current Upsell $]],"$#"))," ")</f>
        <v xml:space="preserve"> </v>
      </c>
      <c r="T1958" s="3"/>
      <c r="U1958" s="1"/>
    </row>
    <row r="1959" spans="1:21" x14ac:dyDescent="0.3">
      <c r="A1959">
        <v>100239</v>
      </c>
      <c r="B1959" t="s">
        <v>3</v>
      </c>
      <c r="F1959" s="3">
        <v>0</v>
      </c>
      <c r="G1959" s="3">
        <v>4</v>
      </c>
      <c r="H1959" s="1">
        <v>44256</v>
      </c>
      <c r="I1959" s="1">
        <v>44348</v>
      </c>
      <c r="J1959">
        <v>3</v>
      </c>
      <c r="K1959">
        <v>0</v>
      </c>
      <c r="L1959" s="1">
        <v>44348</v>
      </c>
      <c r="M1959" s="3">
        <f>IF(Sales[[#This Row],[Sales Amount]] = 0, 0,N1959 / F1959)</f>
        <v>0</v>
      </c>
      <c r="N1959" s="3">
        <v>0</v>
      </c>
      <c r="O1959" s="3" t="str" cm="1">
        <f t="array" ref="O1959" xml:space="preserve"> _xlfn.SWITCH(Sales[[#This Row],[Subscription Type]],"Basic", "10",,"Premium","10","Business","25","Enterprise","27")</f>
        <v>10</v>
      </c>
      <c r="P1959" s="3">
        <f xml:space="preserve"> IF(Sales[[#This Row],[Number of Users]]-Sales[[#This Row],[Licenses Bought]] &gt; 0,Sales[[#This Row],[Number of Users]]-Sales[[#This Row],[Licenses Bought]],0)</f>
        <v>4</v>
      </c>
      <c r="Q1959" s="3">
        <f>IF(Sales[[#This Row],[Sales Month]]=MAX(Sales[Sales Month]),Sales[[#This Row],[Upsell $ Per Non-Paying User]]*Sales[[#This Row],[Non-Paying Users]],0)</f>
        <v>40</v>
      </c>
      <c r="R1959" s="3" t="str" cm="1">
        <f t="array" ref="R1959" xml:space="preserve"> _xlfn.IFS(Sales[[#This Row],[Current Upsell $]]=0," ",Sales[[#This Row],[Current Upsell $]]&gt;=400,"high",Sales[[#This Row],[Current Upsell $]]&gt;=100,"medium",Sales[[#This Row],[Current Upsell $]]&lt;100,"low")</f>
        <v>low</v>
      </c>
      <c r="S1959" s="3" t="str">
        <f xml:space="preserve"> IF(Sales[[#This Row],[Current Upsell $]]&gt;0,_xlfn.CONCAT(Sales[[#This Row],[Subscription Type]],"  ",Sales[[#This Row],[Upsell Priority]],"  ",TEXT(Sales[[#This Row],[Current Upsell $]],"$#"))," ")</f>
        <v>Basic  low  $40</v>
      </c>
      <c r="T1959" s="3"/>
      <c r="U1959" s="1"/>
    </row>
    <row r="1960" spans="1:21" x14ac:dyDescent="0.3">
      <c r="A1960">
        <v>100240</v>
      </c>
      <c r="B1960" t="s">
        <v>3</v>
      </c>
      <c r="D1960" s="1"/>
      <c r="E1960" s="1"/>
      <c r="F1960" s="3">
        <v>0</v>
      </c>
      <c r="G1960" s="3">
        <v>2</v>
      </c>
      <c r="H1960" s="1">
        <v>44256</v>
      </c>
      <c r="I1960" s="1">
        <v>44378</v>
      </c>
      <c r="J1960">
        <v>4</v>
      </c>
      <c r="K1960">
        <v>0</v>
      </c>
      <c r="L1960" s="1">
        <v>44256</v>
      </c>
      <c r="M1960" s="3">
        <f>IF(Sales[[#This Row],[Sales Amount]] = 0, 0,N1960 / F1960)</f>
        <v>0</v>
      </c>
      <c r="N1960" s="3">
        <v>0</v>
      </c>
      <c r="O1960" s="3" t="str" cm="1">
        <f t="array" ref="O1960" xml:space="preserve"> _xlfn.SWITCH(Sales[[#This Row],[Subscription Type]],"Basic", "10",,"Premium","10","Business","25","Enterprise","27")</f>
        <v>10</v>
      </c>
      <c r="P1960" s="3">
        <f xml:space="preserve"> IF(Sales[[#This Row],[Number of Users]]-Sales[[#This Row],[Licenses Bought]] &gt; 0,Sales[[#This Row],[Number of Users]]-Sales[[#This Row],[Licenses Bought]],0)</f>
        <v>2</v>
      </c>
      <c r="Q1960" s="3">
        <f>IF(Sales[[#This Row],[Sales Month]]=MAX(Sales[Sales Month]),Sales[[#This Row],[Upsell $ Per Non-Paying User]]*Sales[[#This Row],[Non-Paying Users]],0)</f>
        <v>0</v>
      </c>
      <c r="R1960" s="3" t="str" cm="1">
        <f t="array" ref="R1960" xml:space="preserve"> _xlfn.IFS(Sales[[#This Row],[Current Upsell $]]=0," ",Sales[[#This Row],[Current Upsell $]]&gt;=400,"high",Sales[[#This Row],[Current Upsell $]]&gt;=100,"medium",Sales[[#This Row],[Current Upsell $]]&lt;100,"low")</f>
        <v xml:space="preserve"> </v>
      </c>
      <c r="S1960" s="3" t="str">
        <f xml:space="preserve"> IF(Sales[[#This Row],[Current Upsell $]]&gt;0,_xlfn.CONCAT(Sales[[#This Row],[Subscription Type]],"  ",Sales[[#This Row],[Upsell Priority]],"  ",TEXT(Sales[[#This Row],[Current Upsell $]],"$#"))," ")</f>
        <v xml:space="preserve"> </v>
      </c>
      <c r="T1960" s="3"/>
      <c r="U1960" s="1"/>
    </row>
    <row r="1961" spans="1:21" x14ac:dyDescent="0.3">
      <c r="A1961">
        <v>100240</v>
      </c>
      <c r="B1961" t="s">
        <v>0</v>
      </c>
      <c r="D1961" s="1"/>
      <c r="E1961" s="1"/>
      <c r="F1961" s="3">
        <v>1</v>
      </c>
      <c r="G1961" s="3">
        <v>2</v>
      </c>
      <c r="H1961" s="1">
        <v>44256</v>
      </c>
      <c r="I1961" s="1">
        <v>44378</v>
      </c>
      <c r="J1961">
        <v>4</v>
      </c>
      <c r="K1961">
        <v>0</v>
      </c>
      <c r="L1961" s="1">
        <v>44287</v>
      </c>
      <c r="M1961" s="3">
        <f>IF(Sales[[#This Row],[Sales Amount]] = 0, 0,N1961 / F1961)</f>
        <v>10</v>
      </c>
      <c r="N1961" s="3">
        <v>10</v>
      </c>
      <c r="O1961" s="3" t="str" cm="1">
        <f t="array" ref="O1961" xml:space="preserve"> _xlfn.SWITCH(Sales[[#This Row],[Subscription Type]],"Basic", "10",,"Premium","10","Business","25","Enterprise","27")</f>
        <v>27</v>
      </c>
      <c r="P1961" s="3">
        <f xml:space="preserve"> IF(Sales[[#This Row],[Number of Users]]-Sales[[#This Row],[Licenses Bought]] &gt; 0,Sales[[#This Row],[Number of Users]]-Sales[[#This Row],[Licenses Bought]],0)</f>
        <v>1</v>
      </c>
      <c r="Q1961" s="3">
        <f>IF(Sales[[#This Row],[Sales Month]]=MAX(Sales[Sales Month]),Sales[[#This Row],[Upsell $ Per Non-Paying User]]*Sales[[#This Row],[Non-Paying Users]],0)</f>
        <v>0</v>
      </c>
      <c r="R1961" s="3" t="str" cm="1">
        <f t="array" ref="R1961" xml:space="preserve"> _xlfn.IFS(Sales[[#This Row],[Current Upsell $]]=0," ",Sales[[#This Row],[Current Upsell $]]&gt;=400,"high",Sales[[#This Row],[Current Upsell $]]&gt;=100,"medium",Sales[[#This Row],[Current Upsell $]]&lt;100,"low")</f>
        <v xml:space="preserve"> </v>
      </c>
      <c r="S1961" s="3" t="str">
        <f xml:space="preserve"> IF(Sales[[#This Row],[Current Upsell $]]&gt;0,_xlfn.CONCAT(Sales[[#This Row],[Subscription Type]],"  ",Sales[[#This Row],[Upsell Priority]],"  ",TEXT(Sales[[#This Row],[Current Upsell $]],"$#"))," ")</f>
        <v xml:space="preserve"> </v>
      </c>
      <c r="T1961" s="3"/>
      <c r="U1961" s="1"/>
    </row>
    <row r="1962" spans="1:21" x14ac:dyDescent="0.3">
      <c r="A1962">
        <v>100240</v>
      </c>
      <c r="B1962" t="s">
        <v>0</v>
      </c>
      <c r="D1962" s="1"/>
      <c r="E1962" s="1"/>
      <c r="F1962" s="3">
        <v>1</v>
      </c>
      <c r="G1962" s="3">
        <v>2</v>
      </c>
      <c r="H1962" s="1">
        <v>44256</v>
      </c>
      <c r="I1962" s="1">
        <v>44378</v>
      </c>
      <c r="J1962">
        <v>4</v>
      </c>
      <c r="K1962">
        <v>0</v>
      </c>
      <c r="L1962" s="1">
        <v>44317</v>
      </c>
      <c r="M1962" s="3">
        <f>IF(Sales[[#This Row],[Sales Amount]] = 0, 0,N1962 / F1962)</f>
        <v>10</v>
      </c>
      <c r="N1962" s="3">
        <v>10</v>
      </c>
      <c r="O1962" s="3" t="str" cm="1">
        <f t="array" ref="O1962" xml:space="preserve"> _xlfn.SWITCH(Sales[[#This Row],[Subscription Type]],"Basic", "10",,"Premium","10","Business","25","Enterprise","27")</f>
        <v>27</v>
      </c>
      <c r="P1962" s="3">
        <f xml:space="preserve"> IF(Sales[[#This Row],[Number of Users]]-Sales[[#This Row],[Licenses Bought]] &gt; 0,Sales[[#This Row],[Number of Users]]-Sales[[#This Row],[Licenses Bought]],0)</f>
        <v>1</v>
      </c>
      <c r="Q1962" s="3">
        <f>IF(Sales[[#This Row],[Sales Month]]=MAX(Sales[Sales Month]),Sales[[#This Row],[Upsell $ Per Non-Paying User]]*Sales[[#This Row],[Non-Paying Users]],0)</f>
        <v>0</v>
      </c>
      <c r="R1962" s="3" t="str" cm="1">
        <f t="array" ref="R1962" xml:space="preserve"> _xlfn.IFS(Sales[[#This Row],[Current Upsell $]]=0," ",Sales[[#This Row],[Current Upsell $]]&gt;=400,"high",Sales[[#This Row],[Current Upsell $]]&gt;=100,"medium",Sales[[#This Row],[Current Upsell $]]&lt;100,"low")</f>
        <v xml:space="preserve"> </v>
      </c>
      <c r="S1962" s="3" t="str">
        <f xml:space="preserve"> IF(Sales[[#This Row],[Current Upsell $]]&gt;0,_xlfn.CONCAT(Sales[[#This Row],[Subscription Type]],"  ",Sales[[#This Row],[Upsell Priority]],"  ",TEXT(Sales[[#This Row],[Current Upsell $]],"$#"))," ")</f>
        <v xml:space="preserve"> </v>
      </c>
      <c r="T1962" s="3"/>
      <c r="U1962" s="1"/>
    </row>
    <row r="1963" spans="1:21" x14ac:dyDescent="0.3">
      <c r="A1963">
        <v>100240</v>
      </c>
      <c r="B1963" t="s">
        <v>0</v>
      </c>
      <c r="D1963" s="1"/>
      <c r="E1963" s="1"/>
      <c r="F1963" s="3">
        <v>1</v>
      </c>
      <c r="G1963" s="3">
        <v>2</v>
      </c>
      <c r="H1963" s="1">
        <v>44256</v>
      </c>
      <c r="I1963" s="1">
        <v>44378</v>
      </c>
      <c r="J1963">
        <v>4</v>
      </c>
      <c r="K1963">
        <v>0</v>
      </c>
      <c r="L1963" s="1">
        <v>44348</v>
      </c>
      <c r="M1963" s="3">
        <f>IF(Sales[[#This Row],[Sales Amount]] = 0, 0,N1963 / F1963)</f>
        <v>10</v>
      </c>
      <c r="N1963" s="3">
        <v>10</v>
      </c>
      <c r="O1963" s="3" t="str" cm="1">
        <f t="array" ref="O1963" xml:space="preserve"> _xlfn.SWITCH(Sales[[#This Row],[Subscription Type]],"Basic", "10",,"Premium","10","Business","25","Enterprise","27")</f>
        <v>27</v>
      </c>
      <c r="P1963" s="3">
        <f xml:space="preserve"> IF(Sales[[#This Row],[Number of Users]]-Sales[[#This Row],[Licenses Bought]] &gt; 0,Sales[[#This Row],[Number of Users]]-Sales[[#This Row],[Licenses Bought]],0)</f>
        <v>1</v>
      </c>
      <c r="Q1963" s="3">
        <f>IF(Sales[[#This Row],[Sales Month]]=MAX(Sales[Sales Month]),Sales[[#This Row],[Upsell $ Per Non-Paying User]]*Sales[[#This Row],[Non-Paying Users]],0)</f>
        <v>27</v>
      </c>
      <c r="R1963" s="3" t="str" cm="1">
        <f t="array" ref="R1963" xml:space="preserve"> _xlfn.IFS(Sales[[#This Row],[Current Upsell $]]=0," ",Sales[[#This Row],[Current Upsell $]]&gt;=400,"high",Sales[[#This Row],[Current Upsell $]]&gt;=100,"medium",Sales[[#This Row],[Current Upsell $]]&lt;100,"low")</f>
        <v>low</v>
      </c>
      <c r="S1963" s="3" t="str">
        <f xml:space="preserve"> IF(Sales[[#This Row],[Current Upsell $]]&gt;0,_xlfn.CONCAT(Sales[[#This Row],[Subscription Type]],"  ",Sales[[#This Row],[Upsell Priority]],"  ",TEXT(Sales[[#This Row],[Current Upsell $]],"$#"))," ")</f>
        <v>Premium  low  $27</v>
      </c>
      <c r="T1963" s="3"/>
      <c r="U1963" s="1"/>
    </row>
    <row r="1964" spans="1:21" x14ac:dyDescent="0.3">
      <c r="A1964">
        <v>100241</v>
      </c>
      <c r="B1964" t="s">
        <v>3</v>
      </c>
      <c r="D1964" s="1"/>
      <c r="E1964" s="1"/>
      <c r="F1964" s="3">
        <v>0</v>
      </c>
      <c r="G1964" s="3">
        <v>2</v>
      </c>
      <c r="H1964" s="1">
        <v>44256</v>
      </c>
      <c r="I1964" s="1">
        <v>44378</v>
      </c>
      <c r="J1964">
        <v>4</v>
      </c>
      <c r="K1964">
        <v>0</v>
      </c>
      <c r="L1964" s="1">
        <v>44256</v>
      </c>
      <c r="M1964" s="3">
        <f>IF(Sales[[#This Row],[Sales Amount]] = 0, 0,N1964 / F1964)</f>
        <v>0</v>
      </c>
      <c r="N1964" s="3">
        <v>0</v>
      </c>
      <c r="O1964" s="3" t="str" cm="1">
        <f t="array" ref="O1964" xml:space="preserve"> _xlfn.SWITCH(Sales[[#This Row],[Subscription Type]],"Basic", "10",,"Premium","10","Business","25","Enterprise","27")</f>
        <v>10</v>
      </c>
      <c r="P1964" s="3">
        <f xml:space="preserve"> IF(Sales[[#This Row],[Number of Users]]-Sales[[#This Row],[Licenses Bought]] &gt; 0,Sales[[#This Row],[Number of Users]]-Sales[[#This Row],[Licenses Bought]],0)</f>
        <v>2</v>
      </c>
      <c r="Q1964" s="3">
        <f>IF(Sales[[#This Row],[Sales Month]]=MAX(Sales[Sales Month]),Sales[[#This Row],[Upsell $ Per Non-Paying User]]*Sales[[#This Row],[Non-Paying Users]],0)</f>
        <v>0</v>
      </c>
      <c r="R1964" s="3" t="str" cm="1">
        <f t="array" ref="R1964" xml:space="preserve"> _xlfn.IFS(Sales[[#This Row],[Current Upsell $]]=0," ",Sales[[#This Row],[Current Upsell $]]&gt;=400,"high",Sales[[#This Row],[Current Upsell $]]&gt;=100,"medium",Sales[[#This Row],[Current Upsell $]]&lt;100,"low")</f>
        <v xml:space="preserve"> </v>
      </c>
      <c r="S1964" s="3" t="str">
        <f xml:space="preserve"> IF(Sales[[#This Row],[Current Upsell $]]&gt;0,_xlfn.CONCAT(Sales[[#This Row],[Subscription Type]],"  ",Sales[[#This Row],[Upsell Priority]],"  ",TEXT(Sales[[#This Row],[Current Upsell $]],"$#"))," ")</f>
        <v xml:space="preserve"> </v>
      </c>
      <c r="T1964" s="3"/>
      <c r="U1964" s="1"/>
    </row>
    <row r="1965" spans="1:21" x14ac:dyDescent="0.3">
      <c r="A1965">
        <v>100241</v>
      </c>
      <c r="B1965" t="s">
        <v>0</v>
      </c>
      <c r="D1965" s="1"/>
      <c r="E1965" s="1"/>
      <c r="F1965" s="3">
        <v>1</v>
      </c>
      <c r="G1965" s="3">
        <v>2</v>
      </c>
      <c r="H1965" s="1">
        <v>44256</v>
      </c>
      <c r="I1965" s="1">
        <v>44378</v>
      </c>
      <c r="J1965">
        <v>4</v>
      </c>
      <c r="K1965">
        <v>0</v>
      </c>
      <c r="L1965" s="1">
        <v>44287</v>
      </c>
      <c r="M1965" s="3">
        <f>IF(Sales[[#This Row],[Sales Amount]] = 0, 0,N1965 / F1965)</f>
        <v>10</v>
      </c>
      <c r="N1965" s="3">
        <v>10</v>
      </c>
      <c r="O1965" s="3" t="str" cm="1">
        <f t="array" ref="O1965" xml:space="preserve"> _xlfn.SWITCH(Sales[[#This Row],[Subscription Type]],"Basic", "10",,"Premium","10","Business","25","Enterprise","27")</f>
        <v>27</v>
      </c>
      <c r="P1965" s="3">
        <f xml:space="preserve"> IF(Sales[[#This Row],[Number of Users]]-Sales[[#This Row],[Licenses Bought]] &gt; 0,Sales[[#This Row],[Number of Users]]-Sales[[#This Row],[Licenses Bought]],0)</f>
        <v>1</v>
      </c>
      <c r="Q1965" s="3">
        <f>IF(Sales[[#This Row],[Sales Month]]=MAX(Sales[Sales Month]),Sales[[#This Row],[Upsell $ Per Non-Paying User]]*Sales[[#This Row],[Non-Paying Users]],0)</f>
        <v>0</v>
      </c>
      <c r="R1965" s="3" t="str" cm="1">
        <f t="array" ref="R1965" xml:space="preserve"> _xlfn.IFS(Sales[[#This Row],[Current Upsell $]]=0," ",Sales[[#This Row],[Current Upsell $]]&gt;=400,"high",Sales[[#This Row],[Current Upsell $]]&gt;=100,"medium",Sales[[#This Row],[Current Upsell $]]&lt;100,"low")</f>
        <v xml:space="preserve"> </v>
      </c>
      <c r="S1965" s="3" t="str">
        <f xml:space="preserve"> IF(Sales[[#This Row],[Current Upsell $]]&gt;0,_xlfn.CONCAT(Sales[[#This Row],[Subscription Type]],"  ",Sales[[#This Row],[Upsell Priority]],"  ",TEXT(Sales[[#This Row],[Current Upsell $]],"$#"))," ")</f>
        <v xml:space="preserve"> </v>
      </c>
      <c r="T1965" s="3"/>
      <c r="U1965" s="1"/>
    </row>
    <row r="1966" spans="1:21" x14ac:dyDescent="0.3">
      <c r="A1966">
        <v>100241</v>
      </c>
      <c r="B1966" t="s">
        <v>0</v>
      </c>
      <c r="D1966" s="1"/>
      <c r="E1966" s="1"/>
      <c r="F1966" s="3">
        <v>1</v>
      </c>
      <c r="G1966" s="3">
        <v>2</v>
      </c>
      <c r="H1966" s="1">
        <v>44256</v>
      </c>
      <c r="I1966" s="1">
        <v>44378</v>
      </c>
      <c r="J1966">
        <v>4</v>
      </c>
      <c r="K1966">
        <v>0</v>
      </c>
      <c r="L1966" s="1">
        <v>44317</v>
      </c>
      <c r="M1966" s="3">
        <f>IF(Sales[[#This Row],[Sales Amount]] = 0, 0,N1966 / F1966)</f>
        <v>10</v>
      </c>
      <c r="N1966" s="3">
        <v>10</v>
      </c>
      <c r="O1966" s="3" t="str" cm="1">
        <f t="array" ref="O1966" xml:space="preserve"> _xlfn.SWITCH(Sales[[#This Row],[Subscription Type]],"Basic", "10",,"Premium","10","Business","25","Enterprise","27")</f>
        <v>27</v>
      </c>
      <c r="P1966" s="3">
        <f xml:space="preserve"> IF(Sales[[#This Row],[Number of Users]]-Sales[[#This Row],[Licenses Bought]] &gt; 0,Sales[[#This Row],[Number of Users]]-Sales[[#This Row],[Licenses Bought]],0)</f>
        <v>1</v>
      </c>
      <c r="Q1966" s="3">
        <f>IF(Sales[[#This Row],[Sales Month]]=MAX(Sales[Sales Month]),Sales[[#This Row],[Upsell $ Per Non-Paying User]]*Sales[[#This Row],[Non-Paying Users]],0)</f>
        <v>0</v>
      </c>
      <c r="R1966" s="3" t="str" cm="1">
        <f t="array" ref="R1966" xml:space="preserve"> _xlfn.IFS(Sales[[#This Row],[Current Upsell $]]=0," ",Sales[[#This Row],[Current Upsell $]]&gt;=400,"high",Sales[[#This Row],[Current Upsell $]]&gt;=100,"medium",Sales[[#This Row],[Current Upsell $]]&lt;100,"low")</f>
        <v xml:space="preserve"> </v>
      </c>
      <c r="S1966" s="3" t="str">
        <f xml:space="preserve"> IF(Sales[[#This Row],[Current Upsell $]]&gt;0,_xlfn.CONCAT(Sales[[#This Row],[Subscription Type]],"  ",Sales[[#This Row],[Upsell Priority]],"  ",TEXT(Sales[[#This Row],[Current Upsell $]],"$#"))," ")</f>
        <v xml:space="preserve"> </v>
      </c>
      <c r="T1966" s="3"/>
      <c r="U1966" s="1"/>
    </row>
    <row r="1967" spans="1:21" x14ac:dyDescent="0.3">
      <c r="A1967">
        <v>100241</v>
      </c>
      <c r="B1967" t="s">
        <v>0</v>
      </c>
      <c r="D1967" s="1"/>
      <c r="E1967" s="1"/>
      <c r="F1967" s="3">
        <v>1</v>
      </c>
      <c r="G1967" s="3">
        <v>2</v>
      </c>
      <c r="H1967" s="1">
        <v>44256</v>
      </c>
      <c r="I1967" s="1">
        <v>44378</v>
      </c>
      <c r="J1967">
        <v>4</v>
      </c>
      <c r="K1967">
        <v>0</v>
      </c>
      <c r="L1967" s="1">
        <v>44348</v>
      </c>
      <c r="M1967" s="3">
        <f>IF(Sales[[#This Row],[Sales Amount]] = 0, 0,N1967 / F1967)</f>
        <v>10</v>
      </c>
      <c r="N1967" s="3">
        <v>10</v>
      </c>
      <c r="O1967" s="3" t="str" cm="1">
        <f t="array" ref="O1967" xml:space="preserve"> _xlfn.SWITCH(Sales[[#This Row],[Subscription Type]],"Basic", "10",,"Premium","10","Business","25","Enterprise","27")</f>
        <v>27</v>
      </c>
      <c r="P1967" s="3">
        <f xml:space="preserve"> IF(Sales[[#This Row],[Number of Users]]-Sales[[#This Row],[Licenses Bought]] &gt; 0,Sales[[#This Row],[Number of Users]]-Sales[[#This Row],[Licenses Bought]],0)</f>
        <v>1</v>
      </c>
      <c r="Q1967" s="3">
        <f>IF(Sales[[#This Row],[Sales Month]]=MAX(Sales[Sales Month]),Sales[[#This Row],[Upsell $ Per Non-Paying User]]*Sales[[#This Row],[Non-Paying Users]],0)</f>
        <v>27</v>
      </c>
      <c r="R1967" s="3" t="str" cm="1">
        <f t="array" ref="R1967" xml:space="preserve"> _xlfn.IFS(Sales[[#This Row],[Current Upsell $]]=0," ",Sales[[#This Row],[Current Upsell $]]&gt;=400,"high",Sales[[#This Row],[Current Upsell $]]&gt;=100,"medium",Sales[[#This Row],[Current Upsell $]]&lt;100,"low")</f>
        <v>low</v>
      </c>
      <c r="S1967" s="3" t="str">
        <f xml:space="preserve"> IF(Sales[[#This Row],[Current Upsell $]]&gt;0,_xlfn.CONCAT(Sales[[#This Row],[Subscription Type]],"  ",Sales[[#This Row],[Upsell Priority]],"  ",TEXT(Sales[[#This Row],[Current Upsell $]],"$#"))," ")</f>
        <v>Premium  low  $27</v>
      </c>
      <c r="T1967" s="3"/>
      <c r="U1967" s="1"/>
    </row>
    <row r="1968" spans="1:21" x14ac:dyDescent="0.3">
      <c r="A1968">
        <v>100242</v>
      </c>
      <c r="B1968" t="s">
        <v>3</v>
      </c>
      <c r="D1968" s="1"/>
      <c r="E1968" s="1"/>
      <c r="F1968" s="3">
        <v>0</v>
      </c>
      <c r="G1968" s="3">
        <v>2</v>
      </c>
      <c r="H1968" s="1">
        <v>44256</v>
      </c>
      <c r="I1968" s="1">
        <v>44378</v>
      </c>
      <c r="J1968">
        <v>4</v>
      </c>
      <c r="K1968">
        <v>0</v>
      </c>
      <c r="L1968" s="1">
        <v>44256</v>
      </c>
      <c r="M1968" s="3">
        <f>IF(Sales[[#This Row],[Sales Amount]] = 0, 0,N1968 / F1968)</f>
        <v>0</v>
      </c>
      <c r="N1968" s="3">
        <v>0</v>
      </c>
      <c r="O1968" s="3" t="str" cm="1">
        <f t="array" ref="O1968" xml:space="preserve"> _xlfn.SWITCH(Sales[[#This Row],[Subscription Type]],"Basic", "10",,"Premium","10","Business","25","Enterprise","27")</f>
        <v>10</v>
      </c>
      <c r="P1968" s="3">
        <f xml:space="preserve"> IF(Sales[[#This Row],[Number of Users]]-Sales[[#This Row],[Licenses Bought]] &gt; 0,Sales[[#This Row],[Number of Users]]-Sales[[#This Row],[Licenses Bought]],0)</f>
        <v>2</v>
      </c>
      <c r="Q1968" s="3">
        <f>IF(Sales[[#This Row],[Sales Month]]=MAX(Sales[Sales Month]),Sales[[#This Row],[Upsell $ Per Non-Paying User]]*Sales[[#This Row],[Non-Paying Users]],0)</f>
        <v>0</v>
      </c>
      <c r="R1968" s="3" t="str" cm="1">
        <f t="array" ref="R1968" xml:space="preserve"> _xlfn.IFS(Sales[[#This Row],[Current Upsell $]]=0," ",Sales[[#This Row],[Current Upsell $]]&gt;=400,"high",Sales[[#This Row],[Current Upsell $]]&gt;=100,"medium",Sales[[#This Row],[Current Upsell $]]&lt;100,"low")</f>
        <v xml:space="preserve"> </v>
      </c>
      <c r="S1968" s="3" t="str">
        <f xml:space="preserve"> IF(Sales[[#This Row],[Current Upsell $]]&gt;0,_xlfn.CONCAT(Sales[[#This Row],[Subscription Type]],"  ",Sales[[#This Row],[Upsell Priority]],"  ",TEXT(Sales[[#This Row],[Current Upsell $]],"$#"))," ")</f>
        <v xml:space="preserve"> </v>
      </c>
      <c r="T1968" s="3"/>
      <c r="U1968" s="1"/>
    </row>
    <row r="1969" spans="1:21" x14ac:dyDescent="0.3">
      <c r="A1969">
        <v>100242</v>
      </c>
      <c r="B1969" t="s">
        <v>0</v>
      </c>
      <c r="D1969" s="1"/>
      <c r="E1969" s="1"/>
      <c r="F1969" s="3">
        <v>1</v>
      </c>
      <c r="G1969" s="3">
        <v>2</v>
      </c>
      <c r="H1969" s="1">
        <v>44256</v>
      </c>
      <c r="I1969" s="1">
        <v>44378</v>
      </c>
      <c r="J1969">
        <v>4</v>
      </c>
      <c r="K1969">
        <v>0</v>
      </c>
      <c r="L1969" s="1">
        <v>44287</v>
      </c>
      <c r="M1969" s="3">
        <f>IF(Sales[[#This Row],[Sales Amount]] = 0, 0,N1969 / F1969)</f>
        <v>10</v>
      </c>
      <c r="N1969" s="3">
        <v>10</v>
      </c>
      <c r="O1969" s="3" t="str" cm="1">
        <f t="array" ref="O1969" xml:space="preserve"> _xlfn.SWITCH(Sales[[#This Row],[Subscription Type]],"Basic", "10",,"Premium","10","Business","25","Enterprise","27")</f>
        <v>27</v>
      </c>
      <c r="P1969" s="3">
        <f xml:space="preserve"> IF(Sales[[#This Row],[Number of Users]]-Sales[[#This Row],[Licenses Bought]] &gt; 0,Sales[[#This Row],[Number of Users]]-Sales[[#This Row],[Licenses Bought]],0)</f>
        <v>1</v>
      </c>
      <c r="Q1969" s="3">
        <f>IF(Sales[[#This Row],[Sales Month]]=MAX(Sales[Sales Month]),Sales[[#This Row],[Upsell $ Per Non-Paying User]]*Sales[[#This Row],[Non-Paying Users]],0)</f>
        <v>0</v>
      </c>
      <c r="R1969" s="3" t="str" cm="1">
        <f t="array" ref="R1969" xml:space="preserve"> _xlfn.IFS(Sales[[#This Row],[Current Upsell $]]=0," ",Sales[[#This Row],[Current Upsell $]]&gt;=400,"high",Sales[[#This Row],[Current Upsell $]]&gt;=100,"medium",Sales[[#This Row],[Current Upsell $]]&lt;100,"low")</f>
        <v xml:space="preserve"> </v>
      </c>
      <c r="S1969" s="3" t="str">
        <f xml:space="preserve"> IF(Sales[[#This Row],[Current Upsell $]]&gt;0,_xlfn.CONCAT(Sales[[#This Row],[Subscription Type]],"  ",Sales[[#This Row],[Upsell Priority]],"  ",TEXT(Sales[[#This Row],[Current Upsell $]],"$#"))," ")</f>
        <v xml:space="preserve"> </v>
      </c>
      <c r="T1969" s="3"/>
      <c r="U1969" s="1"/>
    </row>
    <row r="1970" spans="1:21" x14ac:dyDescent="0.3">
      <c r="A1970">
        <v>100242</v>
      </c>
      <c r="B1970" t="s">
        <v>0</v>
      </c>
      <c r="D1970" s="1"/>
      <c r="E1970" s="1"/>
      <c r="F1970" s="3">
        <v>1</v>
      </c>
      <c r="G1970" s="3">
        <v>2</v>
      </c>
      <c r="H1970" s="1">
        <v>44256</v>
      </c>
      <c r="I1970" s="1">
        <v>44378</v>
      </c>
      <c r="J1970">
        <v>4</v>
      </c>
      <c r="K1970">
        <v>0</v>
      </c>
      <c r="L1970" s="1">
        <v>44317</v>
      </c>
      <c r="M1970" s="3">
        <f>IF(Sales[[#This Row],[Sales Amount]] = 0, 0,N1970 / F1970)</f>
        <v>10</v>
      </c>
      <c r="N1970" s="3">
        <v>10</v>
      </c>
      <c r="O1970" s="3" t="str" cm="1">
        <f t="array" ref="O1970" xml:space="preserve"> _xlfn.SWITCH(Sales[[#This Row],[Subscription Type]],"Basic", "10",,"Premium","10","Business","25","Enterprise","27")</f>
        <v>27</v>
      </c>
      <c r="P1970" s="3">
        <f xml:space="preserve"> IF(Sales[[#This Row],[Number of Users]]-Sales[[#This Row],[Licenses Bought]] &gt; 0,Sales[[#This Row],[Number of Users]]-Sales[[#This Row],[Licenses Bought]],0)</f>
        <v>1</v>
      </c>
      <c r="Q1970" s="3">
        <f>IF(Sales[[#This Row],[Sales Month]]=MAX(Sales[Sales Month]),Sales[[#This Row],[Upsell $ Per Non-Paying User]]*Sales[[#This Row],[Non-Paying Users]],0)</f>
        <v>0</v>
      </c>
      <c r="R1970" s="3" t="str" cm="1">
        <f t="array" ref="R1970" xml:space="preserve"> _xlfn.IFS(Sales[[#This Row],[Current Upsell $]]=0," ",Sales[[#This Row],[Current Upsell $]]&gt;=400,"high",Sales[[#This Row],[Current Upsell $]]&gt;=100,"medium",Sales[[#This Row],[Current Upsell $]]&lt;100,"low")</f>
        <v xml:space="preserve"> </v>
      </c>
      <c r="S1970" s="3" t="str">
        <f xml:space="preserve"> IF(Sales[[#This Row],[Current Upsell $]]&gt;0,_xlfn.CONCAT(Sales[[#This Row],[Subscription Type]],"  ",Sales[[#This Row],[Upsell Priority]],"  ",TEXT(Sales[[#This Row],[Current Upsell $]],"$#"))," ")</f>
        <v xml:space="preserve"> </v>
      </c>
      <c r="T1970" s="3"/>
      <c r="U1970" s="1"/>
    </row>
    <row r="1971" spans="1:21" x14ac:dyDescent="0.3">
      <c r="A1971">
        <v>100242</v>
      </c>
      <c r="B1971" t="s">
        <v>0</v>
      </c>
      <c r="D1971" s="1"/>
      <c r="E1971" s="1"/>
      <c r="F1971" s="3">
        <v>1</v>
      </c>
      <c r="G1971" s="3">
        <v>2</v>
      </c>
      <c r="H1971" s="1">
        <v>44256</v>
      </c>
      <c r="I1971" s="1">
        <v>44378</v>
      </c>
      <c r="J1971">
        <v>4</v>
      </c>
      <c r="K1971">
        <v>0</v>
      </c>
      <c r="L1971" s="1">
        <v>44348</v>
      </c>
      <c r="M1971" s="3">
        <f>IF(Sales[[#This Row],[Sales Amount]] = 0, 0,N1971 / F1971)</f>
        <v>10</v>
      </c>
      <c r="N1971" s="3">
        <v>10</v>
      </c>
      <c r="O1971" s="3" t="str" cm="1">
        <f t="array" ref="O1971" xml:space="preserve"> _xlfn.SWITCH(Sales[[#This Row],[Subscription Type]],"Basic", "10",,"Premium","10","Business","25","Enterprise","27")</f>
        <v>27</v>
      </c>
      <c r="P1971" s="3">
        <f xml:space="preserve"> IF(Sales[[#This Row],[Number of Users]]-Sales[[#This Row],[Licenses Bought]] &gt; 0,Sales[[#This Row],[Number of Users]]-Sales[[#This Row],[Licenses Bought]],0)</f>
        <v>1</v>
      </c>
      <c r="Q1971" s="3">
        <f>IF(Sales[[#This Row],[Sales Month]]=MAX(Sales[Sales Month]),Sales[[#This Row],[Upsell $ Per Non-Paying User]]*Sales[[#This Row],[Non-Paying Users]],0)</f>
        <v>27</v>
      </c>
      <c r="R1971" s="3" t="str" cm="1">
        <f t="array" ref="R1971" xml:space="preserve"> _xlfn.IFS(Sales[[#This Row],[Current Upsell $]]=0," ",Sales[[#This Row],[Current Upsell $]]&gt;=400,"high",Sales[[#This Row],[Current Upsell $]]&gt;=100,"medium",Sales[[#This Row],[Current Upsell $]]&lt;100,"low")</f>
        <v>low</v>
      </c>
      <c r="S1971" s="3" t="str">
        <f xml:space="preserve"> IF(Sales[[#This Row],[Current Upsell $]]&gt;0,_xlfn.CONCAT(Sales[[#This Row],[Subscription Type]],"  ",Sales[[#This Row],[Upsell Priority]],"  ",TEXT(Sales[[#This Row],[Current Upsell $]],"$#"))," ")</f>
        <v>Premium  low  $27</v>
      </c>
      <c r="T1971" s="3"/>
      <c r="U1971" s="1"/>
    </row>
    <row r="1972" spans="1:21" x14ac:dyDescent="0.3">
      <c r="A1972">
        <v>100243</v>
      </c>
      <c r="B1972" t="s">
        <v>3</v>
      </c>
      <c r="D1972" s="1"/>
      <c r="E1972" s="1"/>
      <c r="F1972" s="3">
        <v>0</v>
      </c>
      <c r="G1972" s="3">
        <v>2</v>
      </c>
      <c r="H1972" s="1">
        <v>44256</v>
      </c>
      <c r="I1972" s="1">
        <v>44378</v>
      </c>
      <c r="J1972">
        <v>4</v>
      </c>
      <c r="K1972">
        <v>0</v>
      </c>
      <c r="L1972" s="1">
        <v>44256</v>
      </c>
      <c r="M1972" s="3">
        <f>IF(Sales[[#This Row],[Sales Amount]] = 0, 0,N1972 / F1972)</f>
        <v>0</v>
      </c>
      <c r="N1972" s="3">
        <v>0</v>
      </c>
      <c r="O1972" s="3" t="str" cm="1">
        <f t="array" ref="O1972" xml:space="preserve"> _xlfn.SWITCH(Sales[[#This Row],[Subscription Type]],"Basic", "10",,"Premium","10","Business","25","Enterprise","27")</f>
        <v>10</v>
      </c>
      <c r="P1972" s="3">
        <f xml:space="preserve"> IF(Sales[[#This Row],[Number of Users]]-Sales[[#This Row],[Licenses Bought]] &gt; 0,Sales[[#This Row],[Number of Users]]-Sales[[#This Row],[Licenses Bought]],0)</f>
        <v>2</v>
      </c>
      <c r="Q1972" s="3">
        <f>IF(Sales[[#This Row],[Sales Month]]=MAX(Sales[Sales Month]),Sales[[#This Row],[Upsell $ Per Non-Paying User]]*Sales[[#This Row],[Non-Paying Users]],0)</f>
        <v>0</v>
      </c>
      <c r="R1972" s="3" t="str" cm="1">
        <f t="array" ref="R1972" xml:space="preserve"> _xlfn.IFS(Sales[[#This Row],[Current Upsell $]]=0," ",Sales[[#This Row],[Current Upsell $]]&gt;=400,"high",Sales[[#This Row],[Current Upsell $]]&gt;=100,"medium",Sales[[#This Row],[Current Upsell $]]&lt;100,"low")</f>
        <v xml:space="preserve"> </v>
      </c>
      <c r="S1972" s="3" t="str">
        <f xml:space="preserve"> IF(Sales[[#This Row],[Current Upsell $]]&gt;0,_xlfn.CONCAT(Sales[[#This Row],[Subscription Type]],"  ",Sales[[#This Row],[Upsell Priority]],"  ",TEXT(Sales[[#This Row],[Current Upsell $]],"$#"))," ")</f>
        <v xml:space="preserve"> </v>
      </c>
      <c r="T1972" s="3"/>
      <c r="U1972" s="1"/>
    </row>
    <row r="1973" spans="1:21" x14ac:dyDescent="0.3">
      <c r="A1973">
        <v>100243</v>
      </c>
      <c r="B1973" t="s">
        <v>0</v>
      </c>
      <c r="D1973" s="1"/>
      <c r="E1973" s="1"/>
      <c r="F1973" s="3">
        <v>1</v>
      </c>
      <c r="G1973" s="3">
        <v>2</v>
      </c>
      <c r="H1973" s="1">
        <v>44256</v>
      </c>
      <c r="I1973" s="1">
        <v>44378</v>
      </c>
      <c r="J1973">
        <v>4</v>
      </c>
      <c r="K1973">
        <v>0</v>
      </c>
      <c r="L1973" s="1">
        <v>44287</v>
      </c>
      <c r="M1973" s="3">
        <f>IF(Sales[[#This Row],[Sales Amount]] = 0, 0,N1973 / F1973)</f>
        <v>10</v>
      </c>
      <c r="N1973" s="3">
        <v>10</v>
      </c>
      <c r="O1973" s="3" t="str" cm="1">
        <f t="array" ref="O1973" xml:space="preserve"> _xlfn.SWITCH(Sales[[#This Row],[Subscription Type]],"Basic", "10",,"Premium","10","Business","25","Enterprise","27")</f>
        <v>27</v>
      </c>
      <c r="P1973" s="3">
        <f xml:space="preserve"> IF(Sales[[#This Row],[Number of Users]]-Sales[[#This Row],[Licenses Bought]] &gt; 0,Sales[[#This Row],[Number of Users]]-Sales[[#This Row],[Licenses Bought]],0)</f>
        <v>1</v>
      </c>
      <c r="Q1973" s="3">
        <f>IF(Sales[[#This Row],[Sales Month]]=MAX(Sales[Sales Month]),Sales[[#This Row],[Upsell $ Per Non-Paying User]]*Sales[[#This Row],[Non-Paying Users]],0)</f>
        <v>0</v>
      </c>
      <c r="R1973" s="3" t="str" cm="1">
        <f t="array" ref="R1973" xml:space="preserve"> _xlfn.IFS(Sales[[#This Row],[Current Upsell $]]=0," ",Sales[[#This Row],[Current Upsell $]]&gt;=400,"high",Sales[[#This Row],[Current Upsell $]]&gt;=100,"medium",Sales[[#This Row],[Current Upsell $]]&lt;100,"low")</f>
        <v xml:space="preserve"> </v>
      </c>
      <c r="S1973" s="3" t="str">
        <f xml:space="preserve"> IF(Sales[[#This Row],[Current Upsell $]]&gt;0,_xlfn.CONCAT(Sales[[#This Row],[Subscription Type]],"  ",Sales[[#This Row],[Upsell Priority]],"  ",TEXT(Sales[[#This Row],[Current Upsell $]],"$#"))," ")</f>
        <v xml:space="preserve"> </v>
      </c>
      <c r="T1973" s="3"/>
      <c r="U1973" s="1"/>
    </row>
    <row r="1974" spans="1:21" x14ac:dyDescent="0.3">
      <c r="A1974">
        <v>100243</v>
      </c>
      <c r="B1974" t="s">
        <v>0</v>
      </c>
      <c r="D1974" s="1"/>
      <c r="E1974" s="1"/>
      <c r="F1974" s="3">
        <v>1</v>
      </c>
      <c r="G1974" s="3">
        <v>2</v>
      </c>
      <c r="H1974" s="1">
        <v>44256</v>
      </c>
      <c r="I1974" s="1">
        <v>44378</v>
      </c>
      <c r="J1974">
        <v>4</v>
      </c>
      <c r="K1974">
        <v>0</v>
      </c>
      <c r="L1974" s="1">
        <v>44317</v>
      </c>
      <c r="M1974" s="3">
        <f>IF(Sales[[#This Row],[Sales Amount]] = 0, 0,N1974 / F1974)</f>
        <v>10</v>
      </c>
      <c r="N1974" s="3">
        <v>10</v>
      </c>
      <c r="O1974" s="3" t="str" cm="1">
        <f t="array" ref="O1974" xml:space="preserve"> _xlfn.SWITCH(Sales[[#This Row],[Subscription Type]],"Basic", "10",,"Premium","10","Business","25","Enterprise","27")</f>
        <v>27</v>
      </c>
      <c r="P1974" s="3">
        <f xml:space="preserve"> IF(Sales[[#This Row],[Number of Users]]-Sales[[#This Row],[Licenses Bought]] &gt; 0,Sales[[#This Row],[Number of Users]]-Sales[[#This Row],[Licenses Bought]],0)</f>
        <v>1</v>
      </c>
      <c r="Q1974" s="3">
        <f>IF(Sales[[#This Row],[Sales Month]]=MAX(Sales[Sales Month]),Sales[[#This Row],[Upsell $ Per Non-Paying User]]*Sales[[#This Row],[Non-Paying Users]],0)</f>
        <v>0</v>
      </c>
      <c r="R1974" s="3" t="str" cm="1">
        <f t="array" ref="R1974" xml:space="preserve"> _xlfn.IFS(Sales[[#This Row],[Current Upsell $]]=0," ",Sales[[#This Row],[Current Upsell $]]&gt;=400,"high",Sales[[#This Row],[Current Upsell $]]&gt;=100,"medium",Sales[[#This Row],[Current Upsell $]]&lt;100,"low")</f>
        <v xml:space="preserve"> </v>
      </c>
      <c r="S1974" s="3" t="str">
        <f xml:space="preserve"> IF(Sales[[#This Row],[Current Upsell $]]&gt;0,_xlfn.CONCAT(Sales[[#This Row],[Subscription Type]],"  ",Sales[[#This Row],[Upsell Priority]],"  ",TEXT(Sales[[#This Row],[Current Upsell $]],"$#"))," ")</f>
        <v xml:space="preserve"> </v>
      </c>
      <c r="T1974" s="3"/>
      <c r="U1974" s="1"/>
    </row>
    <row r="1975" spans="1:21" x14ac:dyDescent="0.3">
      <c r="A1975">
        <v>100243</v>
      </c>
      <c r="B1975" t="s">
        <v>0</v>
      </c>
      <c r="D1975" s="1"/>
      <c r="E1975" s="1"/>
      <c r="F1975" s="3">
        <v>1</v>
      </c>
      <c r="G1975" s="3">
        <v>2</v>
      </c>
      <c r="H1975" s="1">
        <v>44256</v>
      </c>
      <c r="I1975" s="1">
        <v>44378</v>
      </c>
      <c r="J1975">
        <v>4</v>
      </c>
      <c r="K1975">
        <v>0</v>
      </c>
      <c r="L1975" s="1">
        <v>44348</v>
      </c>
      <c r="M1975" s="3">
        <f>IF(Sales[[#This Row],[Sales Amount]] = 0, 0,N1975 / F1975)</f>
        <v>10</v>
      </c>
      <c r="N1975" s="3">
        <v>10</v>
      </c>
      <c r="O1975" s="3" t="str" cm="1">
        <f t="array" ref="O1975" xml:space="preserve"> _xlfn.SWITCH(Sales[[#This Row],[Subscription Type]],"Basic", "10",,"Premium","10","Business","25","Enterprise","27")</f>
        <v>27</v>
      </c>
      <c r="P1975" s="3">
        <f xml:space="preserve"> IF(Sales[[#This Row],[Number of Users]]-Sales[[#This Row],[Licenses Bought]] &gt; 0,Sales[[#This Row],[Number of Users]]-Sales[[#This Row],[Licenses Bought]],0)</f>
        <v>1</v>
      </c>
      <c r="Q1975" s="3">
        <f>IF(Sales[[#This Row],[Sales Month]]=MAX(Sales[Sales Month]),Sales[[#This Row],[Upsell $ Per Non-Paying User]]*Sales[[#This Row],[Non-Paying Users]],0)</f>
        <v>27</v>
      </c>
      <c r="R1975" s="3" t="str" cm="1">
        <f t="array" ref="R1975" xml:space="preserve"> _xlfn.IFS(Sales[[#This Row],[Current Upsell $]]=0," ",Sales[[#This Row],[Current Upsell $]]&gt;=400,"high",Sales[[#This Row],[Current Upsell $]]&gt;=100,"medium",Sales[[#This Row],[Current Upsell $]]&lt;100,"low")</f>
        <v>low</v>
      </c>
      <c r="S1975" s="3" t="str">
        <f xml:space="preserve"> IF(Sales[[#This Row],[Current Upsell $]]&gt;0,_xlfn.CONCAT(Sales[[#This Row],[Subscription Type]],"  ",Sales[[#This Row],[Upsell Priority]],"  ",TEXT(Sales[[#This Row],[Current Upsell $]],"$#"))," ")</f>
        <v>Premium  low  $27</v>
      </c>
      <c r="T1975" s="3"/>
      <c r="U1975" s="1"/>
    </row>
    <row r="1976" spans="1:21" x14ac:dyDescent="0.3">
      <c r="A1976">
        <v>100244</v>
      </c>
      <c r="B1976" t="s">
        <v>3</v>
      </c>
      <c r="D1976" s="1"/>
      <c r="E1976" s="1"/>
      <c r="F1976" s="3">
        <v>0</v>
      </c>
      <c r="G1976" s="3">
        <v>2</v>
      </c>
      <c r="H1976" s="1">
        <v>44256</v>
      </c>
      <c r="I1976" s="1">
        <v>44378</v>
      </c>
      <c r="J1976">
        <v>4</v>
      </c>
      <c r="K1976">
        <v>0</v>
      </c>
      <c r="L1976" s="1">
        <v>44256</v>
      </c>
      <c r="M1976" s="3">
        <f>IF(Sales[[#This Row],[Sales Amount]] = 0, 0,N1976 / F1976)</f>
        <v>0</v>
      </c>
      <c r="N1976" s="3">
        <v>0</v>
      </c>
      <c r="O1976" s="3" t="str" cm="1">
        <f t="array" ref="O1976" xml:space="preserve"> _xlfn.SWITCH(Sales[[#This Row],[Subscription Type]],"Basic", "10",,"Premium","10","Business","25","Enterprise","27")</f>
        <v>10</v>
      </c>
      <c r="P1976" s="3">
        <f xml:space="preserve"> IF(Sales[[#This Row],[Number of Users]]-Sales[[#This Row],[Licenses Bought]] &gt; 0,Sales[[#This Row],[Number of Users]]-Sales[[#This Row],[Licenses Bought]],0)</f>
        <v>2</v>
      </c>
      <c r="Q1976" s="3">
        <f>IF(Sales[[#This Row],[Sales Month]]=MAX(Sales[Sales Month]),Sales[[#This Row],[Upsell $ Per Non-Paying User]]*Sales[[#This Row],[Non-Paying Users]],0)</f>
        <v>0</v>
      </c>
      <c r="R1976" s="3" t="str" cm="1">
        <f t="array" ref="R1976" xml:space="preserve"> _xlfn.IFS(Sales[[#This Row],[Current Upsell $]]=0," ",Sales[[#This Row],[Current Upsell $]]&gt;=400,"high",Sales[[#This Row],[Current Upsell $]]&gt;=100,"medium",Sales[[#This Row],[Current Upsell $]]&lt;100,"low")</f>
        <v xml:space="preserve"> </v>
      </c>
      <c r="S1976" s="3" t="str">
        <f xml:space="preserve"> IF(Sales[[#This Row],[Current Upsell $]]&gt;0,_xlfn.CONCAT(Sales[[#This Row],[Subscription Type]],"  ",Sales[[#This Row],[Upsell Priority]],"  ",TEXT(Sales[[#This Row],[Current Upsell $]],"$#"))," ")</f>
        <v xml:space="preserve"> </v>
      </c>
      <c r="T1976" s="3"/>
      <c r="U1976" s="1"/>
    </row>
    <row r="1977" spans="1:21" x14ac:dyDescent="0.3">
      <c r="A1977">
        <v>100244</v>
      </c>
      <c r="B1977" t="s">
        <v>0</v>
      </c>
      <c r="D1977" s="1"/>
      <c r="E1977" s="1"/>
      <c r="F1977" s="3">
        <v>1</v>
      </c>
      <c r="G1977" s="3">
        <v>2</v>
      </c>
      <c r="H1977" s="1">
        <v>44256</v>
      </c>
      <c r="I1977" s="1">
        <v>44378</v>
      </c>
      <c r="J1977">
        <v>4</v>
      </c>
      <c r="K1977">
        <v>0</v>
      </c>
      <c r="L1977" s="1">
        <v>44287</v>
      </c>
      <c r="M1977" s="3">
        <f>IF(Sales[[#This Row],[Sales Amount]] = 0, 0,N1977 / F1977)</f>
        <v>10</v>
      </c>
      <c r="N1977" s="3">
        <v>10</v>
      </c>
      <c r="O1977" s="3" t="str" cm="1">
        <f t="array" ref="O1977" xml:space="preserve"> _xlfn.SWITCH(Sales[[#This Row],[Subscription Type]],"Basic", "10",,"Premium","10","Business","25","Enterprise","27")</f>
        <v>27</v>
      </c>
      <c r="P1977" s="3">
        <f xml:space="preserve"> IF(Sales[[#This Row],[Number of Users]]-Sales[[#This Row],[Licenses Bought]] &gt; 0,Sales[[#This Row],[Number of Users]]-Sales[[#This Row],[Licenses Bought]],0)</f>
        <v>1</v>
      </c>
      <c r="Q1977" s="3">
        <f>IF(Sales[[#This Row],[Sales Month]]=MAX(Sales[Sales Month]),Sales[[#This Row],[Upsell $ Per Non-Paying User]]*Sales[[#This Row],[Non-Paying Users]],0)</f>
        <v>0</v>
      </c>
      <c r="R1977" s="3" t="str" cm="1">
        <f t="array" ref="R1977" xml:space="preserve"> _xlfn.IFS(Sales[[#This Row],[Current Upsell $]]=0," ",Sales[[#This Row],[Current Upsell $]]&gt;=400,"high",Sales[[#This Row],[Current Upsell $]]&gt;=100,"medium",Sales[[#This Row],[Current Upsell $]]&lt;100,"low")</f>
        <v xml:space="preserve"> </v>
      </c>
      <c r="S1977" s="3" t="str">
        <f xml:space="preserve"> IF(Sales[[#This Row],[Current Upsell $]]&gt;0,_xlfn.CONCAT(Sales[[#This Row],[Subscription Type]],"  ",Sales[[#This Row],[Upsell Priority]],"  ",TEXT(Sales[[#This Row],[Current Upsell $]],"$#"))," ")</f>
        <v xml:space="preserve"> </v>
      </c>
      <c r="T1977" s="3"/>
      <c r="U1977" s="1"/>
    </row>
    <row r="1978" spans="1:21" x14ac:dyDescent="0.3">
      <c r="A1978">
        <v>100244</v>
      </c>
      <c r="B1978" t="s">
        <v>0</v>
      </c>
      <c r="D1978" s="1"/>
      <c r="E1978" s="1"/>
      <c r="F1978" s="3">
        <v>1</v>
      </c>
      <c r="G1978" s="3">
        <v>2</v>
      </c>
      <c r="H1978" s="1">
        <v>44256</v>
      </c>
      <c r="I1978" s="1">
        <v>44378</v>
      </c>
      <c r="J1978">
        <v>4</v>
      </c>
      <c r="K1978">
        <v>0</v>
      </c>
      <c r="L1978" s="1">
        <v>44317</v>
      </c>
      <c r="M1978" s="3">
        <f>IF(Sales[[#This Row],[Sales Amount]] = 0, 0,N1978 / F1978)</f>
        <v>10</v>
      </c>
      <c r="N1978" s="3">
        <v>10</v>
      </c>
      <c r="O1978" s="3" t="str" cm="1">
        <f t="array" ref="O1978" xml:space="preserve"> _xlfn.SWITCH(Sales[[#This Row],[Subscription Type]],"Basic", "10",,"Premium","10","Business","25","Enterprise","27")</f>
        <v>27</v>
      </c>
      <c r="P1978" s="3">
        <f xml:space="preserve"> IF(Sales[[#This Row],[Number of Users]]-Sales[[#This Row],[Licenses Bought]] &gt; 0,Sales[[#This Row],[Number of Users]]-Sales[[#This Row],[Licenses Bought]],0)</f>
        <v>1</v>
      </c>
      <c r="Q1978" s="3">
        <f>IF(Sales[[#This Row],[Sales Month]]=MAX(Sales[Sales Month]),Sales[[#This Row],[Upsell $ Per Non-Paying User]]*Sales[[#This Row],[Non-Paying Users]],0)</f>
        <v>0</v>
      </c>
      <c r="R1978" s="3" t="str" cm="1">
        <f t="array" ref="R1978" xml:space="preserve"> _xlfn.IFS(Sales[[#This Row],[Current Upsell $]]=0," ",Sales[[#This Row],[Current Upsell $]]&gt;=400,"high",Sales[[#This Row],[Current Upsell $]]&gt;=100,"medium",Sales[[#This Row],[Current Upsell $]]&lt;100,"low")</f>
        <v xml:space="preserve"> </v>
      </c>
      <c r="S1978" s="3" t="str">
        <f xml:space="preserve"> IF(Sales[[#This Row],[Current Upsell $]]&gt;0,_xlfn.CONCAT(Sales[[#This Row],[Subscription Type]],"  ",Sales[[#This Row],[Upsell Priority]],"  ",TEXT(Sales[[#This Row],[Current Upsell $]],"$#"))," ")</f>
        <v xml:space="preserve"> </v>
      </c>
      <c r="T1978" s="3"/>
      <c r="U1978" s="1"/>
    </row>
    <row r="1979" spans="1:21" x14ac:dyDescent="0.3">
      <c r="A1979">
        <v>100244</v>
      </c>
      <c r="B1979" t="s">
        <v>0</v>
      </c>
      <c r="D1979" s="1"/>
      <c r="E1979" s="1"/>
      <c r="F1979" s="3">
        <v>1</v>
      </c>
      <c r="G1979" s="3">
        <v>2</v>
      </c>
      <c r="H1979" s="1">
        <v>44256</v>
      </c>
      <c r="I1979" s="1">
        <v>44378</v>
      </c>
      <c r="J1979">
        <v>4</v>
      </c>
      <c r="K1979">
        <v>0</v>
      </c>
      <c r="L1979" s="1">
        <v>44348</v>
      </c>
      <c r="M1979" s="3">
        <f>IF(Sales[[#This Row],[Sales Amount]] = 0, 0,N1979 / F1979)</f>
        <v>10</v>
      </c>
      <c r="N1979" s="3">
        <v>10</v>
      </c>
      <c r="O1979" s="3" t="str" cm="1">
        <f t="array" ref="O1979" xml:space="preserve"> _xlfn.SWITCH(Sales[[#This Row],[Subscription Type]],"Basic", "10",,"Premium","10","Business","25","Enterprise","27")</f>
        <v>27</v>
      </c>
      <c r="P1979" s="3">
        <f xml:space="preserve"> IF(Sales[[#This Row],[Number of Users]]-Sales[[#This Row],[Licenses Bought]] &gt; 0,Sales[[#This Row],[Number of Users]]-Sales[[#This Row],[Licenses Bought]],0)</f>
        <v>1</v>
      </c>
      <c r="Q1979" s="3">
        <f>IF(Sales[[#This Row],[Sales Month]]=MAX(Sales[Sales Month]),Sales[[#This Row],[Upsell $ Per Non-Paying User]]*Sales[[#This Row],[Non-Paying Users]],0)</f>
        <v>27</v>
      </c>
      <c r="R1979" s="3" t="str" cm="1">
        <f t="array" ref="R1979" xml:space="preserve"> _xlfn.IFS(Sales[[#This Row],[Current Upsell $]]=0," ",Sales[[#This Row],[Current Upsell $]]&gt;=400,"high",Sales[[#This Row],[Current Upsell $]]&gt;=100,"medium",Sales[[#This Row],[Current Upsell $]]&lt;100,"low")</f>
        <v>low</v>
      </c>
      <c r="S1979" s="3" t="str">
        <f xml:space="preserve"> IF(Sales[[#This Row],[Current Upsell $]]&gt;0,_xlfn.CONCAT(Sales[[#This Row],[Subscription Type]],"  ",Sales[[#This Row],[Upsell Priority]],"  ",TEXT(Sales[[#This Row],[Current Upsell $]],"$#"))," ")</f>
        <v>Premium  low  $27</v>
      </c>
      <c r="T1979" s="3"/>
      <c r="U1979" s="1"/>
    </row>
    <row r="1980" spans="1:21" x14ac:dyDescent="0.3">
      <c r="A1980">
        <v>100245</v>
      </c>
      <c r="B1980" t="s">
        <v>3</v>
      </c>
      <c r="D1980" s="1"/>
      <c r="E1980" s="1"/>
      <c r="F1980" s="3">
        <v>0</v>
      </c>
      <c r="G1980" s="3">
        <v>80</v>
      </c>
      <c r="H1980" s="1">
        <v>44287</v>
      </c>
      <c r="I1980" s="1">
        <v>44378</v>
      </c>
      <c r="J1980">
        <v>3</v>
      </c>
      <c r="K1980">
        <v>0</v>
      </c>
      <c r="L1980" s="1">
        <v>44287</v>
      </c>
      <c r="M1980" s="3">
        <f>IF(Sales[[#This Row],[Sales Amount]] = 0, 0,N1980 / F1980)</f>
        <v>0</v>
      </c>
      <c r="N1980" s="3">
        <v>0</v>
      </c>
      <c r="O1980" s="3" t="str" cm="1">
        <f t="array" ref="O1980" xml:space="preserve"> _xlfn.SWITCH(Sales[[#This Row],[Subscription Type]],"Basic", "10",,"Premium","10","Business","25","Enterprise","27")</f>
        <v>10</v>
      </c>
      <c r="P1980" s="3">
        <f xml:space="preserve"> IF(Sales[[#This Row],[Number of Users]]-Sales[[#This Row],[Licenses Bought]] &gt; 0,Sales[[#This Row],[Number of Users]]-Sales[[#This Row],[Licenses Bought]],0)</f>
        <v>80</v>
      </c>
      <c r="Q1980" s="3">
        <f>IF(Sales[[#This Row],[Sales Month]]=MAX(Sales[Sales Month]),Sales[[#This Row],[Upsell $ Per Non-Paying User]]*Sales[[#This Row],[Non-Paying Users]],0)</f>
        <v>0</v>
      </c>
      <c r="R1980" s="3" t="str" cm="1">
        <f t="array" ref="R1980" xml:space="preserve"> _xlfn.IFS(Sales[[#This Row],[Current Upsell $]]=0," ",Sales[[#This Row],[Current Upsell $]]&gt;=400,"high",Sales[[#This Row],[Current Upsell $]]&gt;=100,"medium",Sales[[#This Row],[Current Upsell $]]&lt;100,"low")</f>
        <v xml:space="preserve"> </v>
      </c>
      <c r="S1980" s="3" t="str">
        <f xml:space="preserve"> IF(Sales[[#This Row],[Current Upsell $]]&gt;0,_xlfn.CONCAT(Sales[[#This Row],[Subscription Type]],"  ",Sales[[#This Row],[Upsell Priority]],"  ",TEXT(Sales[[#This Row],[Current Upsell $]],"$#"))," ")</f>
        <v xml:space="preserve"> </v>
      </c>
      <c r="T1980" s="3"/>
      <c r="U1980" s="1"/>
    </row>
    <row r="1981" spans="1:21" x14ac:dyDescent="0.3">
      <c r="A1981">
        <v>100245</v>
      </c>
      <c r="B1981" t="s">
        <v>1</v>
      </c>
      <c r="D1981" s="1"/>
      <c r="E1981" s="1"/>
      <c r="F1981" s="3">
        <v>44</v>
      </c>
      <c r="G1981" s="3">
        <v>72</v>
      </c>
      <c r="H1981" s="1">
        <v>44287</v>
      </c>
      <c r="I1981" s="1">
        <v>44378</v>
      </c>
      <c r="J1981">
        <v>3</v>
      </c>
      <c r="K1981">
        <v>0</v>
      </c>
      <c r="L1981" s="1">
        <v>44317</v>
      </c>
      <c r="M1981" s="3">
        <f>IF(Sales[[#This Row],[Sales Amount]] = 0, 0,N1981 / F1981)</f>
        <v>25</v>
      </c>
      <c r="N1981" s="3">
        <v>1100</v>
      </c>
      <c r="O1981" s="3" t="str" cm="1">
        <f t="array" ref="O1981" xml:space="preserve"> _xlfn.SWITCH(Sales[[#This Row],[Subscription Type]],"Basic", "10",,"Premium","10","Business","25","Enterprise","27")</f>
        <v>27</v>
      </c>
      <c r="P1981" s="3">
        <f xml:space="preserve"> IF(Sales[[#This Row],[Number of Users]]-Sales[[#This Row],[Licenses Bought]] &gt; 0,Sales[[#This Row],[Number of Users]]-Sales[[#This Row],[Licenses Bought]],0)</f>
        <v>28</v>
      </c>
      <c r="Q1981" s="3">
        <f>IF(Sales[[#This Row],[Sales Month]]=MAX(Sales[Sales Month]),Sales[[#This Row],[Upsell $ Per Non-Paying User]]*Sales[[#This Row],[Non-Paying Users]],0)</f>
        <v>0</v>
      </c>
      <c r="R1981" s="3" t="str" cm="1">
        <f t="array" ref="R1981" xml:space="preserve"> _xlfn.IFS(Sales[[#This Row],[Current Upsell $]]=0," ",Sales[[#This Row],[Current Upsell $]]&gt;=400,"high",Sales[[#This Row],[Current Upsell $]]&gt;=100,"medium",Sales[[#This Row],[Current Upsell $]]&lt;100,"low")</f>
        <v xml:space="preserve"> </v>
      </c>
      <c r="S1981" s="3" t="str">
        <f xml:space="preserve"> IF(Sales[[#This Row],[Current Upsell $]]&gt;0,_xlfn.CONCAT(Sales[[#This Row],[Subscription Type]],"  ",Sales[[#This Row],[Upsell Priority]],"  ",TEXT(Sales[[#This Row],[Current Upsell $]],"$#"))," ")</f>
        <v xml:space="preserve"> </v>
      </c>
      <c r="T1981" s="3"/>
      <c r="U1981" s="1"/>
    </row>
    <row r="1982" spans="1:21" x14ac:dyDescent="0.3">
      <c r="A1982">
        <v>100245</v>
      </c>
      <c r="B1982" t="s">
        <v>1</v>
      </c>
      <c r="D1982" s="1"/>
      <c r="E1982" s="1"/>
      <c r="F1982" s="3">
        <v>35</v>
      </c>
      <c r="G1982" s="3">
        <v>64</v>
      </c>
      <c r="H1982" s="1">
        <v>44287</v>
      </c>
      <c r="I1982" s="1">
        <v>44378</v>
      </c>
      <c r="J1982">
        <v>3</v>
      </c>
      <c r="K1982">
        <v>0</v>
      </c>
      <c r="L1982" s="1">
        <v>44348</v>
      </c>
      <c r="M1982" s="3">
        <f>IF(Sales[[#This Row],[Sales Amount]] = 0, 0,N1982 / F1982)</f>
        <v>25</v>
      </c>
      <c r="N1982" s="3">
        <v>875</v>
      </c>
      <c r="O1982" s="3" t="str" cm="1">
        <f t="array" ref="O1982" xml:space="preserve"> _xlfn.SWITCH(Sales[[#This Row],[Subscription Type]],"Basic", "10",,"Premium","10","Business","25","Enterprise","27")</f>
        <v>27</v>
      </c>
      <c r="P1982" s="3">
        <f xml:space="preserve"> IF(Sales[[#This Row],[Number of Users]]-Sales[[#This Row],[Licenses Bought]] &gt; 0,Sales[[#This Row],[Number of Users]]-Sales[[#This Row],[Licenses Bought]],0)</f>
        <v>29</v>
      </c>
      <c r="Q1982" s="3">
        <f>IF(Sales[[#This Row],[Sales Month]]=MAX(Sales[Sales Month]),Sales[[#This Row],[Upsell $ Per Non-Paying User]]*Sales[[#This Row],[Non-Paying Users]],0)</f>
        <v>783</v>
      </c>
      <c r="R1982" s="3" t="str" cm="1">
        <f t="array" ref="R1982" xml:space="preserve"> _xlfn.IFS(Sales[[#This Row],[Current Upsell $]]=0," ",Sales[[#This Row],[Current Upsell $]]&gt;=400,"high",Sales[[#This Row],[Current Upsell $]]&gt;=100,"medium",Sales[[#This Row],[Current Upsell $]]&lt;100,"low")</f>
        <v>high</v>
      </c>
      <c r="S1982" s="3" t="str">
        <f xml:space="preserve"> IF(Sales[[#This Row],[Current Upsell $]]&gt;0,_xlfn.CONCAT(Sales[[#This Row],[Subscription Type]],"  ",Sales[[#This Row],[Upsell Priority]],"  ",TEXT(Sales[[#This Row],[Current Upsell $]],"$#"))," ")</f>
        <v>Business  high  $783</v>
      </c>
      <c r="T1982" s="3"/>
      <c r="U1982" s="1"/>
    </row>
    <row r="1983" spans="1:21" x14ac:dyDescent="0.3">
      <c r="A1983">
        <v>100246</v>
      </c>
      <c r="B1983" t="s">
        <v>3</v>
      </c>
      <c r="D1983" s="1"/>
      <c r="E1983" s="1"/>
      <c r="F1983" s="3">
        <v>0</v>
      </c>
      <c r="G1983" s="3">
        <v>42</v>
      </c>
      <c r="H1983" s="1">
        <v>44287</v>
      </c>
      <c r="I1983" s="1">
        <v>44378</v>
      </c>
      <c r="J1983">
        <v>3</v>
      </c>
      <c r="K1983">
        <v>0</v>
      </c>
      <c r="L1983" s="1">
        <v>44287</v>
      </c>
      <c r="M1983" s="3">
        <f>IF(Sales[[#This Row],[Sales Amount]] = 0, 0,N1983 / F1983)</f>
        <v>0</v>
      </c>
      <c r="N1983" s="3">
        <v>0</v>
      </c>
      <c r="O1983" s="3" t="str" cm="1">
        <f t="array" ref="O1983" xml:space="preserve"> _xlfn.SWITCH(Sales[[#This Row],[Subscription Type]],"Basic", "10",,"Premium","10","Business","25","Enterprise","27")</f>
        <v>10</v>
      </c>
      <c r="P1983" s="3">
        <f xml:space="preserve"> IF(Sales[[#This Row],[Number of Users]]-Sales[[#This Row],[Licenses Bought]] &gt; 0,Sales[[#This Row],[Number of Users]]-Sales[[#This Row],[Licenses Bought]],0)</f>
        <v>42</v>
      </c>
      <c r="Q1983" s="3">
        <f>IF(Sales[[#This Row],[Sales Month]]=MAX(Sales[Sales Month]),Sales[[#This Row],[Upsell $ Per Non-Paying User]]*Sales[[#This Row],[Non-Paying Users]],0)</f>
        <v>0</v>
      </c>
      <c r="R1983" s="3" t="str" cm="1">
        <f t="array" ref="R1983" xml:space="preserve"> _xlfn.IFS(Sales[[#This Row],[Current Upsell $]]=0," ",Sales[[#This Row],[Current Upsell $]]&gt;=400,"high",Sales[[#This Row],[Current Upsell $]]&gt;=100,"medium",Sales[[#This Row],[Current Upsell $]]&lt;100,"low")</f>
        <v xml:space="preserve"> </v>
      </c>
      <c r="S1983" s="3" t="str">
        <f xml:space="preserve"> IF(Sales[[#This Row],[Current Upsell $]]&gt;0,_xlfn.CONCAT(Sales[[#This Row],[Subscription Type]],"  ",Sales[[#This Row],[Upsell Priority]],"  ",TEXT(Sales[[#This Row],[Current Upsell $]],"$#"))," ")</f>
        <v xml:space="preserve"> </v>
      </c>
      <c r="T1983" s="3"/>
      <c r="U1983" s="1"/>
    </row>
    <row r="1984" spans="1:21" x14ac:dyDescent="0.3">
      <c r="A1984">
        <v>100246</v>
      </c>
      <c r="B1984" t="s">
        <v>0</v>
      </c>
      <c r="D1984" s="1"/>
      <c r="E1984" s="1"/>
      <c r="F1984" s="3">
        <v>32</v>
      </c>
      <c r="G1984" s="3">
        <v>53</v>
      </c>
      <c r="H1984" s="1">
        <v>44287</v>
      </c>
      <c r="I1984" s="1">
        <v>44378</v>
      </c>
      <c r="J1984">
        <v>3</v>
      </c>
      <c r="K1984">
        <v>0</v>
      </c>
      <c r="L1984" s="1">
        <v>44317</v>
      </c>
      <c r="M1984" s="3">
        <f>IF(Sales[[#This Row],[Sales Amount]] = 0, 0,N1984 / F1984)</f>
        <v>10</v>
      </c>
      <c r="N1984" s="3">
        <v>320</v>
      </c>
      <c r="O1984" s="3" t="str" cm="1">
        <f t="array" ref="O1984" xml:space="preserve"> _xlfn.SWITCH(Sales[[#This Row],[Subscription Type]],"Basic", "10",,"Premium","10","Business","25","Enterprise","27")</f>
        <v>27</v>
      </c>
      <c r="P1984" s="3">
        <f xml:space="preserve"> IF(Sales[[#This Row],[Number of Users]]-Sales[[#This Row],[Licenses Bought]] &gt; 0,Sales[[#This Row],[Number of Users]]-Sales[[#This Row],[Licenses Bought]],0)</f>
        <v>21</v>
      </c>
      <c r="Q1984" s="3">
        <f>IF(Sales[[#This Row],[Sales Month]]=MAX(Sales[Sales Month]),Sales[[#This Row],[Upsell $ Per Non-Paying User]]*Sales[[#This Row],[Non-Paying Users]],0)</f>
        <v>0</v>
      </c>
      <c r="R1984" s="3" t="str" cm="1">
        <f t="array" ref="R1984" xml:space="preserve"> _xlfn.IFS(Sales[[#This Row],[Current Upsell $]]=0," ",Sales[[#This Row],[Current Upsell $]]&gt;=400,"high",Sales[[#This Row],[Current Upsell $]]&gt;=100,"medium",Sales[[#This Row],[Current Upsell $]]&lt;100,"low")</f>
        <v xml:space="preserve"> </v>
      </c>
      <c r="S1984" s="3" t="str">
        <f xml:space="preserve"> IF(Sales[[#This Row],[Current Upsell $]]&gt;0,_xlfn.CONCAT(Sales[[#This Row],[Subscription Type]],"  ",Sales[[#This Row],[Upsell Priority]],"  ",TEXT(Sales[[#This Row],[Current Upsell $]],"$#"))," ")</f>
        <v xml:space="preserve"> </v>
      </c>
      <c r="T1984" s="3"/>
      <c r="U1984" s="1"/>
    </row>
    <row r="1985" spans="1:21" x14ac:dyDescent="0.3">
      <c r="A1985">
        <v>100246</v>
      </c>
      <c r="B1985" t="s">
        <v>0</v>
      </c>
      <c r="D1985" s="1"/>
      <c r="E1985" s="1"/>
      <c r="F1985" s="3">
        <v>23</v>
      </c>
      <c r="G1985" s="3">
        <v>41</v>
      </c>
      <c r="H1985" s="1">
        <v>44287</v>
      </c>
      <c r="I1985" s="1">
        <v>44378</v>
      </c>
      <c r="J1985">
        <v>3</v>
      </c>
      <c r="K1985">
        <v>0</v>
      </c>
      <c r="L1985" s="1">
        <v>44348</v>
      </c>
      <c r="M1985" s="3">
        <f>IF(Sales[[#This Row],[Sales Amount]] = 0, 0,N1985 / F1985)</f>
        <v>10</v>
      </c>
      <c r="N1985" s="3">
        <v>230</v>
      </c>
      <c r="O1985" s="3" t="str" cm="1">
        <f t="array" ref="O1985" xml:space="preserve"> _xlfn.SWITCH(Sales[[#This Row],[Subscription Type]],"Basic", "10",,"Premium","10","Business","25","Enterprise","27")</f>
        <v>27</v>
      </c>
      <c r="P1985" s="3">
        <f xml:space="preserve"> IF(Sales[[#This Row],[Number of Users]]-Sales[[#This Row],[Licenses Bought]] &gt; 0,Sales[[#This Row],[Number of Users]]-Sales[[#This Row],[Licenses Bought]],0)</f>
        <v>18</v>
      </c>
      <c r="Q1985" s="3">
        <f>IF(Sales[[#This Row],[Sales Month]]=MAX(Sales[Sales Month]),Sales[[#This Row],[Upsell $ Per Non-Paying User]]*Sales[[#This Row],[Non-Paying Users]],0)</f>
        <v>486</v>
      </c>
      <c r="R1985" s="3" t="str" cm="1">
        <f t="array" ref="R1985" xml:space="preserve"> _xlfn.IFS(Sales[[#This Row],[Current Upsell $]]=0," ",Sales[[#This Row],[Current Upsell $]]&gt;=400,"high",Sales[[#This Row],[Current Upsell $]]&gt;=100,"medium",Sales[[#This Row],[Current Upsell $]]&lt;100,"low")</f>
        <v>high</v>
      </c>
      <c r="S1985" s="3" t="str">
        <f xml:space="preserve"> IF(Sales[[#This Row],[Current Upsell $]]&gt;0,_xlfn.CONCAT(Sales[[#This Row],[Subscription Type]],"  ",Sales[[#This Row],[Upsell Priority]],"  ",TEXT(Sales[[#This Row],[Current Upsell $]],"$#"))," ")</f>
        <v>Premium  high  $486</v>
      </c>
      <c r="T1985" s="3"/>
      <c r="U1985" s="1"/>
    </row>
    <row r="1986" spans="1:21" x14ac:dyDescent="0.3">
      <c r="A1986">
        <v>100247</v>
      </c>
      <c r="B1986" t="s">
        <v>3</v>
      </c>
      <c r="D1986" s="1"/>
      <c r="E1986" s="1"/>
      <c r="F1986" s="3">
        <v>0</v>
      </c>
      <c r="G1986" s="3">
        <v>43</v>
      </c>
      <c r="H1986" s="1">
        <v>44287</v>
      </c>
      <c r="I1986" s="1">
        <v>44378</v>
      </c>
      <c r="J1986">
        <v>3</v>
      </c>
      <c r="K1986">
        <v>0</v>
      </c>
      <c r="L1986" s="1">
        <v>44287</v>
      </c>
      <c r="M1986" s="3">
        <f>IF(Sales[[#This Row],[Sales Amount]] = 0, 0,N1986 / F1986)</f>
        <v>0</v>
      </c>
      <c r="N1986" s="3">
        <v>0</v>
      </c>
      <c r="O1986" s="3" t="str" cm="1">
        <f t="array" ref="O1986" xml:space="preserve"> _xlfn.SWITCH(Sales[[#This Row],[Subscription Type]],"Basic", "10",,"Premium","10","Business","25","Enterprise","27")</f>
        <v>10</v>
      </c>
      <c r="P1986" s="3">
        <f xml:space="preserve"> IF(Sales[[#This Row],[Number of Users]]-Sales[[#This Row],[Licenses Bought]] &gt; 0,Sales[[#This Row],[Number of Users]]-Sales[[#This Row],[Licenses Bought]],0)</f>
        <v>43</v>
      </c>
      <c r="Q1986" s="3">
        <f>IF(Sales[[#This Row],[Sales Month]]=MAX(Sales[Sales Month]),Sales[[#This Row],[Upsell $ Per Non-Paying User]]*Sales[[#This Row],[Non-Paying Users]],0)</f>
        <v>0</v>
      </c>
      <c r="R1986" s="3" t="str" cm="1">
        <f t="array" ref="R1986" xml:space="preserve"> _xlfn.IFS(Sales[[#This Row],[Current Upsell $]]=0," ",Sales[[#This Row],[Current Upsell $]]&gt;=400,"high",Sales[[#This Row],[Current Upsell $]]&gt;=100,"medium",Sales[[#This Row],[Current Upsell $]]&lt;100,"low")</f>
        <v xml:space="preserve"> </v>
      </c>
      <c r="S1986" s="3" t="str">
        <f xml:space="preserve"> IF(Sales[[#This Row],[Current Upsell $]]&gt;0,_xlfn.CONCAT(Sales[[#This Row],[Subscription Type]],"  ",Sales[[#This Row],[Upsell Priority]],"  ",TEXT(Sales[[#This Row],[Current Upsell $]],"$#"))," ")</f>
        <v xml:space="preserve"> </v>
      </c>
      <c r="T1986" s="3"/>
      <c r="U1986" s="1"/>
    </row>
    <row r="1987" spans="1:21" x14ac:dyDescent="0.3">
      <c r="A1987">
        <v>100247</v>
      </c>
      <c r="B1987" t="s">
        <v>0</v>
      </c>
      <c r="D1987" s="1"/>
      <c r="E1987" s="1"/>
      <c r="F1987" s="3">
        <v>11</v>
      </c>
      <c r="G1987" s="3">
        <v>38</v>
      </c>
      <c r="H1987" s="1">
        <v>44287</v>
      </c>
      <c r="I1987" s="1">
        <v>44378</v>
      </c>
      <c r="J1987">
        <v>3</v>
      </c>
      <c r="K1987">
        <v>0</v>
      </c>
      <c r="L1987" s="1">
        <v>44317</v>
      </c>
      <c r="M1987" s="3">
        <f>IF(Sales[[#This Row],[Sales Amount]] = 0, 0,N1987 / F1987)</f>
        <v>10</v>
      </c>
      <c r="N1987" s="3">
        <v>110</v>
      </c>
      <c r="O1987" s="3" t="str" cm="1">
        <f t="array" ref="O1987" xml:space="preserve"> _xlfn.SWITCH(Sales[[#This Row],[Subscription Type]],"Basic", "10",,"Premium","10","Business","25","Enterprise","27")</f>
        <v>27</v>
      </c>
      <c r="P1987" s="3">
        <f xml:space="preserve"> IF(Sales[[#This Row],[Number of Users]]-Sales[[#This Row],[Licenses Bought]] &gt; 0,Sales[[#This Row],[Number of Users]]-Sales[[#This Row],[Licenses Bought]],0)</f>
        <v>27</v>
      </c>
      <c r="Q1987" s="3">
        <f>IF(Sales[[#This Row],[Sales Month]]=MAX(Sales[Sales Month]),Sales[[#This Row],[Upsell $ Per Non-Paying User]]*Sales[[#This Row],[Non-Paying Users]],0)</f>
        <v>0</v>
      </c>
      <c r="R1987" s="3" t="str" cm="1">
        <f t="array" ref="R1987" xml:space="preserve"> _xlfn.IFS(Sales[[#This Row],[Current Upsell $]]=0," ",Sales[[#This Row],[Current Upsell $]]&gt;=400,"high",Sales[[#This Row],[Current Upsell $]]&gt;=100,"medium",Sales[[#This Row],[Current Upsell $]]&lt;100,"low")</f>
        <v xml:space="preserve"> </v>
      </c>
      <c r="S1987" s="3" t="str">
        <f xml:space="preserve"> IF(Sales[[#This Row],[Current Upsell $]]&gt;0,_xlfn.CONCAT(Sales[[#This Row],[Subscription Type]],"  ",Sales[[#This Row],[Upsell Priority]],"  ",TEXT(Sales[[#This Row],[Current Upsell $]],"$#"))," ")</f>
        <v xml:space="preserve"> </v>
      </c>
      <c r="T1987" s="3"/>
      <c r="U1987" s="1"/>
    </row>
    <row r="1988" spans="1:21" x14ac:dyDescent="0.3">
      <c r="A1988">
        <v>100247</v>
      </c>
      <c r="B1988" t="s">
        <v>0</v>
      </c>
      <c r="D1988" s="1"/>
      <c r="E1988" s="1"/>
      <c r="F1988" s="3">
        <v>29</v>
      </c>
      <c r="G1988" s="3">
        <v>42</v>
      </c>
      <c r="H1988" s="1">
        <v>44287</v>
      </c>
      <c r="I1988" s="1">
        <v>44378</v>
      </c>
      <c r="J1988">
        <v>3</v>
      </c>
      <c r="K1988">
        <v>0</v>
      </c>
      <c r="L1988" s="1">
        <v>44348</v>
      </c>
      <c r="M1988" s="3">
        <f>IF(Sales[[#This Row],[Sales Amount]] = 0, 0,N1988 / F1988)</f>
        <v>10</v>
      </c>
      <c r="N1988" s="3">
        <v>290</v>
      </c>
      <c r="O1988" s="3" t="str" cm="1">
        <f t="array" ref="O1988" xml:space="preserve"> _xlfn.SWITCH(Sales[[#This Row],[Subscription Type]],"Basic", "10",,"Premium","10","Business","25","Enterprise","27")</f>
        <v>27</v>
      </c>
      <c r="P1988" s="3">
        <f xml:space="preserve"> IF(Sales[[#This Row],[Number of Users]]-Sales[[#This Row],[Licenses Bought]] &gt; 0,Sales[[#This Row],[Number of Users]]-Sales[[#This Row],[Licenses Bought]],0)</f>
        <v>13</v>
      </c>
      <c r="Q1988" s="3">
        <f>IF(Sales[[#This Row],[Sales Month]]=MAX(Sales[Sales Month]),Sales[[#This Row],[Upsell $ Per Non-Paying User]]*Sales[[#This Row],[Non-Paying Users]],0)</f>
        <v>351</v>
      </c>
      <c r="R1988" s="3" t="str" cm="1">
        <f t="array" ref="R1988" xml:space="preserve"> _xlfn.IFS(Sales[[#This Row],[Current Upsell $]]=0," ",Sales[[#This Row],[Current Upsell $]]&gt;=400,"high",Sales[[#This Row],[Current Upsell $]]&gt;=100,"medium",Sales[[#This Row],[Current Upsell $]]&lt;100,"low")</f>
        <v>medium</v>
      </c>
      <c r="S1988" s="3" t="str">
        <f xml:space="preserve"> IF(Sales[[#This Row],[Current Upsell $]]&gt;0,_xlfn.CONCAT(Sales[[#This Row],[Subscription Type]],"  ",Sales[[#This Row],[Upsell Priority]],"  ",TEXT(Sales[[#This Row],[Current Upsell $]],"$#"))," ")</f>
        <v>Premium  medium  $351</v>
      </c>
      <c r="T1988" s="3"/>
      <c r="U1988" s="1"/>
    </row>
    <row r="1989" spans="1:21" x14ac:dyDescent="0.3">
      <c r="A1989">
        <v>100248</v>
      </c>
      <c r="B1989" t="s">
        <v>3</v>
      </c>
      <c r="D1989" s="1"/>
      <c r="E1989" s="1"/>
      <c r="F1989" s="3">
        <v>0</v>
      </c>
      <c r="G1989" s="3">
        <v>38</v>
      </c>
      <c r="H1989" s="1">
        <v>44287</v>
      </c>
      <c r="I1989" s="1">
        <v>44378</v>
      </c>
      <c r="J1989">
        <v>3</v>
      </c>
      <c r="K1989">
        <v>0</v>
      </c>
      <c r="L1989" s="1">
        <v>44287</v>
      </c>
      <c r="M1989" s="3">
        <f>IF(Sales[[#This Row],[Sales Amount]] = 0, 0,N1989 / F1989)</f>
        <v>0</v>
      </c>
      <c r="N1989" s="3">
        <v>0</v>
      </c>
      <c r="O1989" s="3" t="str" cm="1">
        <f t="array" ref="O1989" xml:space="preserve"> _xlfn.SWITCH(Sales[[#This Row],[Subscription Type]],"Basic", "10",,"Premium","10","Business","25","Enterprise","27")</f>
        <v>10</v>
      </c>
      <c r="P1989" s="3">
        <f xml:space="preserve"> IF(Sales[[#This Row],[Number of Users]]-Sales[[#This Row],[Licenses Bought]] &gt; 0,Sales[[#This Row],[Number of Users]]-Sales[[#This Row],[Licenses Bought]],0)</f>
        <v>38</v>
      </c>
      <c r="Q1989" s="3">
        <f>IF(Sales[[#This Row],[Sales Month]]=MAX(Sales[Sales Month]),Sales[[#This Row],[Upsell $ Per Non-Paying User]]*Sales[[#This Row],[Non-Paying Users]],0)</f>
        <v>0</v>
      </c>
      <c r="R1989" s="3" t="str" cm="1">
        <f t="array" ref="R1989" xml:space="preserve"> _xlfn.IFS(Sales[[#This Row],[Current Upsell $]]=0," ",Sales[[#This Row],[Current Upsell $]]&gt;=400,"high",Sales[[#This Row],[Current Upsell $]]&gt;=100,"medium",Sales[[#This Row],[Current Upsell $]]&lt;100,"low")</f>
        <v xml:space="preserve"> </v>
      </c>
      <c r="S1989" s="3" t="str">
        <f xml:space="preserve"> IF(Sales[[#This Row],[Current Upsell $]]&gt;0,_xlfn.CONCAT(Sales[[#This Row],[Subscription Type]],"  ",Sales[[#This Row],[Upsell Priority]],"  ",TEXT(Sales[[#This Row],[Current Upsell $]],"$#"))," ")</f>
        <v xml:space="preserve"> </v>
      </c>
      <c r="T1989" s="3"/>
      <c r="U1989" s="1"/>
    </row>
    <row r="1990" spans="1:21" x14ac:dyDescent="0.3">
      <c r="A1990">
        <v>100248</v>
      </c>
      <c r="B1990" t="s">
        <v>0</v>
      </c>
      <c r="D1990" s="1"/>
      <c r="E1990" s="1"/>
      <c r="F1990" s="3">
        <v>13</v>
      </c>
      <c r="G1990" s="3">
        <v>36</v>
      </c>
      <c r="H1990" s="1">
        <v>44287</v>
      </c>
      <c r="I1990" s="1">
        <v>44378</v>
      </c>
      <c r="J1990">
        <v>3</v>
      </c>
      <c r="K1990">
        <v>0</v>
      </c>
      <c r="L1990" s="1">
        <v>44317</v>
      </c>
      <c r="M1990" s="3">
        <f>IF(Sales[[#This Row],[Sales Amount]] = 0, 0,N1990 / F1990)</f>
        <v>10</v>
      </c>
      <c r="N1990" s="3">
        <v>130</v>
      </c>
      <c r="O1990" s="3" t="str" cm="1">
        <f t="array" ref="O1990" xml:space="preserve"> _xlfn.SWITCH(Sales[[#This Row],[Subscription Type]],"Basic", "10",,"Premium","10","Business","25","Enterprise","27")</f>
        <v>27</v>
      </c>
      <c r="P1990" s="3">
        <f xml:space="preserve"> IF(Sales[[#This Row],[Number of Users]]-Sales[[#This Row],[Licenses Bought]] &gt; 0,Sales[[#This Row],[Number of Users]]-Sales[[#This Row],[Licenses Bought]],0)</f>
        <v>23</v>
      </c>
      <c r="Q1990" s="3">
        <f>IF(Sales[[#This Row],[Sales Month]]=MAX(Sales[Sales Month]),Sales[[#This Row],[Upsell $ Per Non-Paying User]]*Sales[[#This Row],[Non-Paying Users]],0)</f>
        <v>0</v>
      </c>
      <c r="R1990" s="3" t="str" cm="1">
        <f t="array" ref="R1990" xml:space="preserve"> _xlfn.IFS(Sales[[#This Row],[Current Upsell $]]=0," ",Sales[[#This Row],[Current Upsell $]]&gt;=400,"high",Sales[[#This Row],[Current Upsell $]]&gt;=100,"medium",Sales[[#This Row],[Current Upsell $]]&lt;100,"low")</f>
        <v xml:space="preserve"> </v>
      </c>
      <c r="S1990" s="3" t="str">
        <f xml:space="preserve"> IF(Sales[[#This Row],[Current Upsell $]]&gt;0,_xlfn.CONCAT(Sales[[#This Row],[Subscription Type]],"  ",Sales[[#This Row],[Upsell Priority]],"  ",TEXT(Sales[[#This Row],[Current Upsell $]],"$#"))," ")</f>
        <v xml:space="preserve"> </v>
      </c>
      <c r="T1990" s="3"/>
      <c r="U1990" s="1"/>
    </row>
    <row r="1991" spans="1:21" x14ac:dyDescent="0.3">
      <c r="A1991">
        <v>100248</v>
      </c>
      <c r="B1991" t="s">
        <v>0</v>
      </c>
      <c r="D1991" s="1"/>
      <c r="E1991" s="1"/>
      <c r="F1991" s="3">
        <v>19</v>
      </c>
      <c r="G1991" s="3">
        <v>36</v>
      </c>
      <c r="H1991" s="1">
        <v>44287</v>
      </c>
      <c r="I1991" s="1">
        <v>44378</v>
      </c>
      <c r="J1991">
        <v>3</v>
      </c>
      <c r="K1991">
        <v>0</v>
      </c>
      <c r="L1991" s="1">
        <v>44348</v>
      </c>
      <c r="M1991" s="3">
        <f>IF(Sales[[#This Row],[Sales Amount]] = 0, 0,N1991 / F1991)</f>
        <v>10</v>
      </c>
      <c r="N1991" s="3">
        <v>190</v>
      </c>
      <c r="O1991" s="3" t="str" cm="1">
        <f t="array" ref="O1991" xml:space="preserve"> _xlfn.SWITCH(Sales[[#This Row],[Subscription Type]],"Basic", "10",,"Premium","10","Business","25","Enterprise","27")</f>
        <v>27</v>
      </c>
      <c r="P1991" s="3">
        <f xml:space="preserve"> IF(Sales[[#This Row],[Number of Users]]-Sales[[#This Row],[Licenses Bought]] &gt; 0,Sales[[#This Row],[Number of Users]]-Sales[[#This Row],[Licenses Bought]],0)</f>
        <v>17</v>
      </c>
      <c r="Q1991" s="3">
        <f>IF(Sales[[#This Row],[Sales Month]]=MAX(Sales[Sales Month]),Sales[[#This Row],[Upsell $ Per Non-Paying User]]*Sales[[#This Row],[Non-Paying Users]],0)</f>
        <v>459</v>
      </c>
      <c r="R1991" s="3" t="str" cm="1">
        <f t="array" ref="R1991" xml:space="preserve"> _xlfn.IFS(Sales[[#This Row],[Current Upsell $]]=0," ",Sales[[#This Row],[Current Upsell $]]&gt;=400,"high",Sales[[#This Row],[Current Upsell $]]&gt;=100,"medium",Sales[[#This Row],[Current Upsell $]]&lt;100,"low")</f>
        <v>high</v>
      </c>
      <c r="S1991" s="3" t="str">
        <f xml:space="preserve"> IF(Sales[[#This Row],[Current Upsell $]]&gt;0,_xlfn.CONCAT(Sales[[#This Row],[Subscription Type]],"  ",Sales[[#This Row],[Upsell Priority]],"  ",TEXT(Sales[[#This Row],[Current Upsell $]],"$#"))," ")</f>
        <v>Premium  high  $459</v>
      </c>
      <c r="T1991" s="3"/>
      <c r="U1991" s="1"/>
    </row>
    <row r="1992" spans="1:21" x14ac:dyDescent="0.3">
      <c r="A1992">
        <v>100249</v>
      </c>
      <c r="B1992" t="s">
        <v>3</v>
      </c>
      <c r="D1992" s="1"/>
      <c r="E1992" s="1"/>
      <c r="F1992" s="3">
        <v>0</v>
      </c>
      <c r="G1992" s="3">
        <v>39</v>
      </c>
      <c r="H1992" s="1">
        <v>44287</v>
      </c>
      <c r="I1992" s="1">
        <v>44378</v>
      </c>
      <c r="J1992">
        <v>3</v>
      </c>
      <c r="K1992">
        <v>0</v>
      </c>
      <c r="L1992" s="1">
        <v>44287</v>
      </c>
      <c r="M1992" s="3">
        <f>IF(Sales[[#This Row],[Sales Amount]] = 0, 0,N1992 / F1992)</f>
        <v>0</v>
      </c>
      <c r="N1992" s="3">
        <v>0</v>
      </c>
      <c r="O1992" s="3" t="str" cm="1">
        <f t="array" ref="O1992" xml:space="preserve"> _xlfn.SWITCH(Sales[[#This Row],[Subscription Type]],"Basic", "10",,"Premium","10","Business","25","Enterprise","27")</f>
        <v>10</v>
      </c>
      <c r="P1992" s="3">
        <f xml:space="preserve"> IF(Sales[[#This Row],[Number of Users]]-Sales[[#This Row],[Licenses Bought]] &gt; 0,Sales[[#This Row],[Number of Users]]-Sales[[#This Row],[Licenses Bought]],0)</f>
        <v>39</v>
      </c>
      <c r="Q1992" s="3">
        <f>IF(Sales[[#This Row],[Sales Month]]=MAX(Sales[Sales Month]),Sales[[#This Row],[Upsell $ Per Non-Paying User]]*Sales[[#This Row],[Non-Paying Users]],0)</f>
        <v>0</v>
      </c>
      <c r="R1992" s="3" t="str" cm="1">
        <f t="array" ref="R1992" xml:space="preserve"> _xlfn.IFS(Sales[[#This Row],[Current Upsell $]]=0," ",Sales[[#This Row],[Current Upsell $]]&gt;=400,"high",Sales[[#This Row],[Current Upsell $]]&gt;=100,"medium",Sales[[#This Row],[Current Upsell $]]&lt;100,"low")</f>
        <v xml:space="preserve"> </v>
      </c>
      <c r="S1992" s="3" t="str">
        <f xml:space="preserve"> IF(Sales[[#This Row],[Current Upsell $]]&gt;0,_xlfn.CONCAT(Sales[[#This Row],[Subscription Type]],"  ",Sales[[#This Row],[Upsell Priority]],"  ",TEXT(Sales[[#This Row],[Current Upsell $]],"$#"))," ")</f>
        <v xml:space="preserve"> </v>
      </c>
      <c r="T1992" s="3"/>
      <c r="U1992" s="1"/>
    </row>
    <row r="1993" spans="1:21" x14ac:dyDescent="0.3">
      <c r="A1993">
        <v>100249</v>
      </c>
      <c r="B1993" t="s">
        <v>1</v>
      </c>
      <c r="D1993" s="1"/>
      <c r="E1993" s="1"/>
      <c r="F1993" s="3">
        <v>17</v>
      </c>
      <c r="G1993" s="3">
        <v>44</v>
      </c>
      <c r="H1993" s="1">
        <v>44287</v>
      </c>
      <c r="I1993" s="1">
        <v>44378</v>
      </c>
      <c r="J1993">
        <v>3</v>
      </c>
      <c r="K1993">
        <v>0</v>
      </c>
      <c r="L1993" s="1">
        <v>44317</v>
      </c>
      <c r="M1993" s="3">
        <f>IF(Sales[[#This Row],[Sales Amount]] = 0, 0,N1993 / F1993)</f>
        <v>25</v>
      </c>
      <c r="N1993" s="3">
        <v>425</v>
      </c>
      <c r="O1993" s="3" t="str" cm="1">
        <f t="array" ref="O1993" xml:space="preserve"> _xlfn.SWITCH(Sales[[#This Row],[Subscription Type]],"Basic", "10",,"Premium","10","Business","25","Enterprise","27")</f>
        <v>27</v>
      </c>
      <c r="P1993" s="3">
        <f xml:space="preserve"> IF(Sales[[#This Row],[Number of Users]]-Sales[[#This Row],[Licenses Bought]] &gt; 0,Sales[[#This Row],[Number of Users]]-Sales[[#This Row],[Licenses Bought]],0)</f>
        <v>27</v>
      </c>
      <c r="Q1993" s="3">
        <f>IF(Sales[[#This Row],[Sales Month]]=MAX(Sales[Sales Month]),Sales[[#This Row],[Upsell $ Per Non-Paying User]]*Sales[[#This Row],[Non-Paying Users]],0)</f>
        <v>0</v>
      </c>
      <c r="R1993" s="3" t="str" cm="1">
        <f t="array" ref="R1993" xml:space="preserve"> _xlfn.IFS(Sales[[#This Row],[Current Upsell $]]=0," ",Sales[[#This Row],[Current Upsell $]]&gt;=400,"high",Sales[[#This Row],[Current Upsell $]]&gt;=100,"medium",Sales[[#This Row],[Current Upsell $]]&lt;100,"low")</f>
        <v xml:space="preserve"> </v>
      </c>
      <c r="S1993" s="3" t="str">
        <f xml:space="preserve"> IF(Sales[[#This Row],[Current Upsell $]]&gt;0,_xlfn.CONCAT(Sales[[#This Row],[Subscription Type]],"  ",Sales[[#This Row],[Upsell Priority]],"  ",TEXT(Sales[[#This Row],[Current Upsell $]],"$#"))," ")</f>
        <v xml:space="preserve"> </v>
      </c>
      <c r="T1993" s="3"/>
      <c r="U1993" s="1"/>
    </row>
    <row r="1994" spans="1:21" x14ac:dyDescent="0.3">
      <c r="A1994">
        <v>100249</v>
      </c>
      <c r="B1994" t="s">
        <v>1</v>
      </c>
      <c r="D1994" s="1"/>
      <c r="E1994" s="1"/>
      <c r="F1994" s="3">
        <v>19</v>
      </c>
      <c r="G1994" s="3">
        <v>33</v>
      </c>
      <c r="H1994" s="1">
        <v>44287</v>
      </c>
      <c r="I1994" s="1">
        <v>44378</v>
      </c>
      <c r="J1994">
        <v>3</v>
      </c>
      <c r="K1994">
        <v>0</v>
      </c>
      <c r="L1994" s="1">
        <v>44348</v>
      </c>
      <c r="M1994" s="3">
        <f>IF(Sales[[#This Row],[Sales Amount]] = 0, 0,N1994 / F1994)</f>
        <v>25</v>
      </c>
      <c r="N1994" s="3">
        <v>475</v>
      </c>
      <c r="O1994" s="3" t="str" cm="1">
        <f t="array" ref="O1994" xml:space="preserve"> _xlfn.SWITCH(Sales[[#This Row],[Subscription Type]],"Basic", "10",,"Premium","10","Business","25","Enterprise","27")</f>
        <v>27</v>
      </c>
      <c r="P1994" s="3">
        <f xml:space="preserve"> IF(Sales[[#This Row],[Number of Users]]-Sales[[#This Row],[Licenses Bought]] &gt; 0,Sales[[#This Row],[Number of Users]]-Sales[[#This Row],[Licenses Bought]],0)</f>
        <v>14</v>
      </c>
      <c r="Q1994" s="3">
        <f>IF(Sales[[#This Row],[Sales Month]]=MAX(Sales[Sales Month]),Sales[[#This Row],[Upsell $ Per Non-Paying User]]*Sales[[#This Row],[Non-Paying Users]],0)</f>
        <v>378</v>
      </c>
      <c r="R1994" s="3" t="str" cm="1">
        <f t="array" ref="R1994" xml:space="preserve"> _xlfn.IFS(Sales[[#This Row],[Current Upsell $]]=0," ",Sales[[#This Row],[Current Upsell $]]&gt;=400,"high",Sales[[#This Row],[Current Upsell $]]&gt;=100,"medium",Sales[[#This Row],[Current Upsell $]]&lt;100,"low")</f>
        <v>medium</v>
      </c>
      <c r="S1994" s="3" t="str">
        <f xml:space="preserve"> IF(Sales[[#This Row],[Current Upsell $]]&gt;0,_xlfn.CONCAT(Sales[[#This Row],[Subscription Type]],"  ",Sales[[#This Row],[Upsell Priority]],"  ",TEXT(Sales[[#This Row],[Current Upsell $]],"$#"))," ")</f>
        <v>Business  medium  $378</v>
      </c>
      <c r="T1994" s="3"/>
      <c r="U1994" s="1"/>
    </row>
    <row r="1995" spans="1:21" x14ac:dyDescent="0.3">
      <c r="A1995">
        <v>100250</v>
      </c>
      <c r="B1995" t="s">
        <v>3</v>
      </c>
      <c r="D1995" s="1"/>
      <c r="E1995" s="1"/>
      <c r="F1995" s="3">
        <v>0</v>
      </c>
      <c r="G1995" s="3">
        <v>33</v>
      </c>
      <c r="H1995" s="1">
        <v>44287</v>
      </c>
      <c r="I1995" s="1">
        <v>44378</v>
      </c>
      <c r="J1995">
        <v>3</v>
      </c>
      <c r="K1995">
        <v>0</v>
      </c>
      <c r="L1995" s="1">
        <v>44287</v>
      </c>
      <c r="M1995" s="3">
        <f>IF(Sales[[#This Row],[Sales Amount]] = 0, 0,N1995 / F1995)</f>
        <v>0</v>
      </c>
      <c r="N1995" s="3">
        <v>0</v>
      </c>
      <c r="O1995" s="3" t="str" cm="1">
        <f t="array" ref="O1995" xml:space="preserve"> _xlfn.SWITCH(Sales[[#This Row],[Subscription Type]],"Basic", "10",,"Premium","10","Business","25","Enterprise","27")</f>
        <v>10</v>
      </c>
      <c r="P1995" s="3">
        <f xml:space="preserve"> IF(Sales[[#This Row],[Number of Users]]-Sales[[#This Row],[Licenses Bought]] &gt; 0,Sales[[#This Row],[Number of Users]]-Sales[[#This Row],[Licenses Bought]],0)</f>
        <v>33</v>
      </c>
      <c r="Q1995" s="3">
        <f>IF(Sales[[#This Row],[Sales Month]]=MAX(Sales[Sales Month]),Sales[[#This Row],[Upsell $ Per Non-Paying User]]*Sales[[#This Row],[Non-Paying Users]],0)</f>
        <v>0</v>
      </c>
      <c r="R1995" s="3" t="str" cm="1">
        <f t="array" ref="R1995" xml:space="preserve"> _xlfn.IFS(Sales[[#This Row],[Current Upsell $]]=0," ",Sales[[#This Row],[Current Upsell $]]&gt;=400,"high",Sales[[#This Row],[Current Upsell $]]&gt;=100,"medium",Sales[[#This Row],[Current Upsell $]]&lt;100,"low")</f>
        <v xml:space="preserve"> </v>
      </c>
      <c r="S1995" s="3" t="str">
        <f xml:space="preserve"> IF(Sales[[#This Row],[Current Upsell $]]&gt;0,_xlfn.CONCAT(Sales[[#This Row],[Subscription Type]],"  ",Sales[[#This Row],[Upsell Priority]],"  ",TEXT(Sales[[#This Row],[Current Upsell $]],"$#"))," ")</f>
        <v xml:space="preserve"> </v>
      </c>
      <c r="T1995" s="3"/>
      <c r="U1995" s="1"/>
    </row>
    <row r="1996" spans="1:21" x14ac:dyDescent="0.3">
      <c r="A1996">
        <v>100250</v>
      </c>
      <c r="B1996" t="s">
        <v>1</v>
      </c>
      <c r="D1996" s="1"/>
      <c r="E1996" s="1"/>
      <c r="F1996" s="3">
        <v>7</v>
      </c>
      <c r="G1996" s="3">
        <v>30</v>
      </c>
      <c r="H1996" s="1">
        <v>44287</v>
      </c>
      <c r="I1996" s="1">
        <v>44378</v>
      </c>
      <c r="J1996">
        <v>3</v>
      </c>
      <c r="K1996">
        <v>0</v>
      </c>
      <c r="L1996" s="1">
        <v>44317</v>
      </c>
      <c r="M1996" s="3">
        <f>IF(Sales[[#This Row],[Sales Amount]] = 0, 0,N1996 / F1996)</f>
        <v>25</v>
      </c>
      <c r="N1996" s="3">
        <v>175</v>
      </c>
      <c r="O1996" s="3" t="str" cm="1">
        <f t="array" ref="O1996" xml:space="preserve"> _xlfn.SWITCH(Sales[[#This Row],[Subscription Type]],"Basic", "10",,"Premium","10","Business","25","Enterprise","27")</f>
        <v>27</v>
      </c>
      <c r="P1996" s="3">
        <f xml:space="preserve"> IF(Sales[[#This Row],[Number of Users]]-Sales[[#This Row],[Licenses Bought]] &gt; 0,Sales[[#This Row],[Number of Users]]-Sales[[#This Row],[Licenses Bought]],0)</f>
        <v>23</v>
      </c>
      <c r="Q1996" s="3">
        <f>IF(Sales[[#This Row],[Sales Month]]=MAX(Sales[Sales Month]),Sales[[#This Row],[Upsell $ Per Non-Paying User]]*Sales[[#This Row],[Non-Paying Users]],0)</f>
        <v>0</v>
      </c>
      <c r="R1996" s="3" t="str" cm="1">
        <f t="array" ref="R1996" xml:space="preserve"> _xlfn.IFS(Sales[[#This Row],[Current Upsell $]]=0," ",Sales[[#This Row],[Current Upsell $]]&gt;=400,"high",Sales[[#This Row],[Current Upsell $]]&gt;=100,"medium",Sales[[#This Row],[Current Upsell $]]&lt;100,"low")</f>
        <v xml:space="preserve"> </v>
      </c>
      <c r="S1996" s="3" t="str">
        <f xml:space="preserve"> IF(Sales[[#This Row],[Current Upsell $]]&gt;0,_xlfn.CONCAT(Sales[[#This Row],[Subscription Type]],"  ",Sales[[#This Row],[Upsell Priority]],"  ",TEXT(Sales[[#This Row],[Current Upsell $]],"$#"))," ")</f>
        <v xml:space="preserve"> </v>
      </c>
      <c r="T1996" s="3"/>
      <c r="U1996" s="1"/>
    </row>
    <row r="1997" spans="1:21" x14ac:dyDescent="0.3">
      <c r="A1997">
        <v>100250</v>
      </c>
      <c r="B1997" t="s">
        <v>1</v>
      </c>
      <c r="D1997" s="1"/>
      <c r="E1997" s="1"/>
      <c r="F1997" s="3">
        <v>14</v>
      </c>
      <c r="G1997" s="3">
        <v>28</v>
      </c>
      <c r="H1997" s="1">
        <v>44287</v>
      </c>
      <c r="I1997" s="1">
        <v>44378</v>
      </c>
      <c r="J1997">
        <v>3</v>
      </c>
      <c r="K1997">
        <v>0</v>
      </c>
      <c r="L1997" s="1">
        <v>44348</v>
      </c>
      <c r="M1997" s="3">
        <f>IF(Sales[[#This Row],[Sales Amount]] = 0, 0,N1997 / F1997)</f>
        <v>25</v>
      </c>
      <c r="N1997" s="3">
        <v>350</v>
      </c>
      <c r="O1997" s="3" t="str" cm="1">
        <f t="array" ref="O1997" xml:space="preserve"> _xlfn.SWITCH(Sales[[#This Row],[Subscription Type]],"Basic", "10",,"Premium","10","Business","25","Enterprise","27")</f>
        <v>27</v>
      </c>
      <c r="P1997" s="3">
        <f xml:space="preserve"> IF(Sales[[#This Row],[Number of Users]]-Sales[[#This Row],[Licenses Bought]] &gt; 0,Sales[[#This Row],[Number of Users]]-Sales[[#This Row],[Licenses Bought]],0)</f>
        <v>14</v>
      </c>
      <c r="Q1997" s="3">
        <f>IF(Sales[[#This Row],[Sales Month]]=MAX(Sales[Sales Month]),Sales[[#This Row],[Upsell $ Per Non-Paying User]]*Sales[[#This Row],[Non-Paying Users]],0)</f>
        <v>378</v>
      </c>
      <c r="R1997" s="3" t="str" cm="1">
        <f t="array" ref="R1997" xml:space="preserve"> _xlfn.IFS(Sales[[#This Row],[Current Upsell $]]=0," ",Sales[[#This Row],[Current Upsell $]]&gt;=400,"high",Sales[[#This Row],[Current Upsell $]]&gt;=100,"medium",Sales[[#This Row],[Current Upsell $]]&lt;100,"low")</f>
        <v>medium</v>
      </c>
      <c r="S1997" s="3" t="str">
        <f xml:space="preserve"> IF(Sales[[#This Row],[Current Upsell $]]&gt;0,_xlfn.CONCAT(Sales[[#This Row],[Subscription Type]],"  ",Sales[[#This Row],[Upsell Priority]],"  ",TEXT(Sales[[#This Row],[Current Upsell $]],"$#"))," ")</f>
        <v>Business  medium  $378</v>
      </c>
      <c r="T1997" s="3"/>
      <c r="U1997" s="1"/>
    </row>
    <row r="1998" spans="1:21" x14ac:dyDescent="0.3">
      <c r="A1998">
        <v>100251</v>
      </c>
      <c r="B1998" t="s">
        <v>3</v>
      </c>
      <c r="D1998" s="1"/>
      <c r="E1998" s="1"/>
      <c r="F1998" s="3">
        <v>0</v>
      </c>
      <c r="G1998" s="3">
        <v>34</v>
      </c>
      <c r="H1998" s="1">
        <v>44287</v>
      </c>
      <c r="I1998" s="1">
        <v>44378</v>
      </c>
      <c r="J1998">
        <v>3</v>
      </c>
      <c r="K1998">
        <v>0</v>
      </c>
      <c r="L1998" s="1">
        <v>44287</v>
      </c>
      <c r="M1998" s="3">
        <f>IF(Sales[[#This Row],[Sales Amount]] = 0, 0,N1998 / F1998)</f>
        <v>0</v>
      </c>
      <c r="N1998" s="3">
        <v>0</v>
      </c>
      <c r="O1998" s="3" t="str" cm="1">
        <f t="array" ref="O1998" xml:space="preserve"> _xlfn.SWITCH(Sales[[#This Row],[Subscription Type]],"Basic", "10",,"Premium","10","Business","25","Enterprise","27")</f>
        <v>10</v>
      </c>
      <c r="P1998" s="3">
        <f xml:space="preserve"> IF(Sales[[#This Row],[Number of Users]]-Sales[[#This Row],[Licenses Bought]] &gt; 0,Sales[[#This Row],[Number of Users]]-Sales[[#This Row],[Licenses Bought]],0)</f>
        <v>34</v>
      </c>
      <c r="Q1998" s="3">
        <f>IF(Sales[[#This Row],[Sales Month]]=MAX(Sales[Sales Month]),Sales[[#This Row],[Upsell $ Per Non-Paying User]]*Sales[[#This Row],[Non-Paying Users]],0)</f>
        <v>0</v>
      </c>
      <c r="R1998" s="3" t="str" cm="1">
        <f t="array" ref="R1998" xml:space="preserve"> _xlfn.IFS(Sales[[#This Row],[Current Upsell $]]=0," ",Sales[[#This Row],[Current Upsell $]]&gt;=400,"high",Sales[[#This Row],[Current Upsell $]]&gt;=100,"medium",Sales[[#This Row],[Current Upsell $]]&lt;100,"low")</f>
        <v xml:space="preserve"> </v>
      </c>
      <c r="S1998" s="3" t="str">
        <f xml:space="preserve"> IF(Sales[[#This Row],[Current Upsell $]]&gt;0,_xlfn.CONCAT(Sales[[#This Row],[Subscription Type]],"  ",Sales[[#This Row],[Upsell Priority]],"  ",TEXT(Sales[[#This Row],[Current Upsell $]],"$#"))," ")</f>
        <v xml:space="preserve"> </v>
      </c>
      <c r="T1998" s="3"/>
      <c r="U1998" s="1"/>
    </row>
    <row r="1999" spans="1:21" x14ac:dyDescent="0.3">
      <c r="A1999">
        <v>100251</v>
      </c>
      <c r="B1999" t="s">
        <v>0</v>
      </c>
      <c r="D1999" s="1"/>
      <c r="E1999" s="1"/>
      <c r="F1999" s="3">
        <v>9</v>
      </c>
      <c r="G1999" s="3">
        <v>28</v>
      </c>
      <c r="H1999" s="1">
        <v>44287</v>
      </c>
      <c r="I1999" s="1">
        <v>44378</v>
      </c>
      <c r="J1999">
        <v>3</v>
      </c>
      <c r="K1999">
        <v>0</v>
      </c>
      <c r="L1999" s="1">
        <v>44317</v>
      </c>
      <c r="M1999" s="3">
        <f>IF(Sales[[#This Row],[Sales Amount]] = 0, 0,N1999 / F1999)</f>
        <v>10</v>
      </c>
      <c r="N1999" s="3">
        <v>90</v>
      </c>
      <c r="O1999" s="3" t="str" cm="1">
        <f t="array" ref="O1999" xml:space="preserve"> _xlfn.SWITCH(Sales[[#This Row],[Subscription Type]],"Basic", "10",,"Premium","10","Business","25","Enterprise","27")</f>
        <v>27</v>
      </c>
      <c r="P1999" s="3">
        <f xml:space="preserve"> IF(Sales[[#This Row],[Number of Users]]-Sales[[#This Row],[Licenses Bought]] &gt; 0,Sales[[#This Row],[Number of Users]]-Sales[[#This Row],[Licenses Bought]],0)</f>
        <v>19</v>
      </c>
      <c r="Q1999" s="3">
        <f>IF(Sales[[#This Row],[Sales Month]]=MAX(Sales[Sales Month]),Sales[[#This Row],[Upsell $ Per Non-Paying User]]*Sales[[#This Row],[Non-Paying Users]],0)</f>
        <v>0</v>
      </c>
      <c r="R1999" s="3" t="str" cm="1">
        <f t="array" ref="R1999" xml:space="preserve"> _xlfn.IFS(Sales[[#This Row],[Current Upsell $]]=0," ",Sales[[#This Row],[Current Upsell $]]&gt;=400,"high",Sales[[#This Row],[Current Upsell $]]&gt;=100,"medium",Sales[[#This Row],[Current Upsell $]]&lt;100,"low")</f>
        <v xml:space="preserve"> </v>
      </c>
      <c r="S1999" s="3" t="str">
        <f xml:space="preserve"> IF(Sales[[#This Row],[Current Upsell $]]&gt;0,_xlfn.CONCAT(Sales[[#This Row],[Subscription Type]],"  ",Sales[[#This Row],[Upsell Priority]],"  ",TEXT(Sales[[#This Row],[Current Upsell $]],"$#"))," ")</f>
        <v xml:space="preserve"> </v>
      </c>
      <c r="T1999" s="3"/>
      <c r="U1999" s="1"/>
    </row>
    <row r="2000" spans="1:21" x14ac:dyDescent="0.3">
      <c r="A2000">
        <v>100251</v>
      </c>
      <c r="B2000" t="s">
        <v>0</v>
      </c>
      <c r="D2000" s="1"/>
      <c r="E2000" s="1"/>
      <c r="F2000" s="3">
        <v>13</v>
      </c>
      <c r="G2000" s="3">
        <v>26</v>
      </c>
      <c r="H2000" s="1">
        <v>44287</v>
      </c>
      <c r="I2000" s="1">
        <v>44378</v>
      </c>
      <c r="J2000">
        <v>3</v>
      </c>
      <c r="K2000">
        <v>0</v>
      </c>
      <c r="L2000" s="1">
        <v>44348</v>
      </c>
      <c r="M2000" s="3">
        <f>IF(Sales[[#This Row],[Sales Amount]] = 0, 0,N2000 / F2000)</f>
        <v>10</v>
      </c>
      <c r="N2000" s="3">
        <v>130</v>
      </c>
      <c r="O2000" s="3" t="str" cm="1">
        <f t="array" ref="O2000" xml:space="preserve"> _xlfn.SWITCH(Sales[[#This Row],[Subscription Type]],"Basic", "10",,"Premium","10","Business","25","Enterprise","27")</f>
        <v>27</v>
      </c>
      <c r="P2000" s="3">
        <f xml:space="preserve"> IF(Sales[[#This Row],[Number of Users]]-Sales[[#This Row],[Licenses Bought]] &gt; 0,Sales[[#This Row],[Number of Users]]-Sales[[#This Row],[Licenses Bought]],0)</f>
        <v>13</v>
      </c>
      <c r="Q2000" s="3">
        <f>IF(Sales[[#This Row],[Sales Month]]=MAX(Sales[Sales Month]),Sales[[#This Row],[Upsell $ Per Non-Paying User]]*Sales[[#This Row],[Non-Paying Users]],0)</f>
        <v>351</v>
      </c>
      <c r="R2000" s="3" t="str" cm="1">
        <f t="array" ref="R2000" xml:space="preserve"> _xlfn.IFS(Sales[[#This Row],[Current Upsell $]]=0," ",Sales[[#This Row],[Current Upsell $]]&gt;=400,"high",Sales[[#This Row],[Current Upsell $]]&gt;=100,"medium",Sales[[#This Row],[Current Upsell $]]&lt;100,"low")</f>
        <v>medium</v>
      </c>
      <c r="S2000" s="3" t="str">
        <f xml:space="preserve"> IF(Sales[[#This Row],[Current Upsell $]]&gt;0,_xlfn.CONCAT(Sales[[#This Row],[Subscription Type]],"  ",Sales[[#This Row],[Upsell Priority]],"  ",TEXT(Sales[[#This Row],[Current Upsell $]],"$#"))," ")</f>
        <v>Premium  medium  $351</v>
      </c>
      <c r="T2000" s="3"/>
      <c r="U2000" s="1"/>
    </row>
    <row r="2001" spans="1:21" x14ac:dyDescent="0.3">
      <c r="A2001">
        <v>100252</v>
      </c>
      <c r="B2001" t="s">
        <v>3</v>
      </c>
      <c r="D2001" s="1"/>
      <c r="E2001" s="1"/>
      <c r="F2001" s="3">
        <v>0</v>
      </c>
      <c r="G2001" s="3">
        <v>27</v>
      </c>
      <c r="H2001" s="1">
        <v>44287</v>
      </c>
      <c r="I2001" s="1">
        <v>44378</v>
      </c>
      <c r="J2001">
        <v>3</v>
      </c>
      <c r="K2001">
        <v>0</v>
      </c>
      <c r="L2001" s="1">
        <v>44287</v>
      </c>
      <c r="M2001" s="3">
        <f>IF(Sales[[#This Row],[Sales Amount]] = 0, 0,N2001 / F2001)</f>
        <v>0</v>
      </c>
      <c r="N2001" s="3">
        <v>0</v>
      </c>
      <c r="O2001" s="3" t="str" cm="1">
        <f t="array" ref="O2001" xml:space="preserve"> _xlfn.SWITCH(Sales[[#This Row],[Subscription Type]],"Basic", "10",,"Premium","10","Business","25","Enterprise","27")</f>
        <v>10</v>
      </c>
      <c r="P2001" s="3">
        <f xml:space="preserve"> IF(Sales[[#This Row],[Number of Users]]-Sales[[#This Row],[Licenses Bought]] &gt; 0,Sales[[#This Row],[Number of Users]]-Sales[[#This Row],[Licenses Bought]],0)</f>
        <v>27</v>
      </c>
      <c r="Q2001" s="3">
        <f>IF(Sales[[#This Row],[Sales Month]]=MAX(Sales[Sales Month]),Sales[[#This Row],[Upsell $ Per Non-Paying User]]*Sales[[#This Row],[Non-Paying Users]],0)</f>
        <v>0</v>
      </c>
      <c r="R2001" s="3" t="str" cm="1">
        <f t="array" ref="R2001" xml:space="preserve"> _xlfn.IFS(Sales[[#This Row],[Current Upsell $]]=0," ",Sales[[#This Row],[Current Upsell $]]&gt;=400,"high",Sales[[#This Row],[Current Upsell $]]&gt;=100,"medium",Sales[[#This Row],[Current Upsell $]]&lt;100,"low")</f>
        <v xml:space="preserve"> </v>
      </c>
      <c r="S2001" s="3" t="str">
        <f xml:space="preserve"> IF(Sales[[#This Row],[Current Upsell $]]&gt;0,_xlfn.CONCAT(Sales[[#This Row],[Subscription Type]],"  ",Sales[[#This Row],[Upsell Priority]],"  ",TEXT(Sales[[#This Row],[Current Upsell $]],"$#"))," ")</f>
        <v xml:space="preserve"> </v>
      </c>
      <c r="T2001" s="3"/>
      <c r="U2001" s="1"/>
    </row>
    <row r="2002" spans="1:21" x14ac:dyDescent="0.3">
      <c r="A2002">
        <v>100252</v>
      </c>
      <c r="B2002" t="s">
        <v>0</v>
      </c>
      <c r="D2002" s="1"/>
      <c r="E2002" s="1"/>
      <c r="F2002" s="3">
        <v>6</v>
      </c>
      <c r="G2002" s="3">
        <v>24</v>
      </c>
      <c r="H2002" s="1">
        <v>44287</v>
      </c>
      <c r="I2002" s="1">
        <v>44378</v>
      </c>
      <c r="J2002">
        <v>3</v>
      </c>
      <c r="K2002">
        <v>0</v>
      </c>
      <c r="L2002" s="1">
        <v>44317</v>
      </c>
      <c r="M2002" s="3">
        <f>IF(Sales[[#This Row],[Sales Amount]] = 0, 0,N2002 / F2002)</f>
        <v>10</v>
      </c>
      <c r="N2002" s="3">
        <v>60</v>
      </c>
      <c r="O2002" s="3" t="str" cm="1">
        <f t="array" ref="O2002" xml:space="preserve"> _xlfn.SWITCH(Sales[[#This Row],[Subscription Type]],"Basic", "10",,"Premium","10","Business","25","Enterprise","27")</f>
        <v>27</v>
      </c>
      <c r="P2002" s="3">
        <f xml:space="preserve"> IF(Sales[[#This Row],[Number of Users]]-Sales[[#This Row],[Licenses Bought]] &gt; 0,Sales[[#This Row],[Number of Users]]-Sales[[#This Row],[Licenses Bought]],0)</f>
        <v>18</v>
      </c>
      <c r="Q2002" s="3">
        <f>IF(Sales[[#This Row],[Sales Month]]=MAX(Sales[Sales Month]),Sales[[#This Row],[Upsell $ Per Non-Paying User]]*Sales[[#This Row],[Non-Paying Users]],0)</f>
        <v>0</v>
      </c>
      <c r="R2002" s="3" t="str" cm="1">
        <f t="array" ref="R2002" xml:space="preserve"> _xlfn.IFS(Sales[[#This Row],[Current Upsell $]]=0," ",Sales[[#This Row],[Current Upsell $]]&gt;=400,"high",Sales[[#This Row],[Current Upsell $]]&gt;=100,"medium",Sales[[#This Row],[Current Upsell $]]&lt;100,"low")</f>
        <v xml:space="preserve"> </v>
      </c>
      <c r="S2002" s="3" t="str">
        <f xml:space="preserve"> IF(Sales[[#This Row],[Current Upsell $]]&gt;0,_xlfn.CONCAT(Sales[[#This Row],[Subscription Type]],"  ",Sales[[#This Row],[Upsell Priority]],"  ",TEXT(Sales[[#This Row],[Current Upsell $]],"$#"))," ")</f>
        <v xml:space="preserve"> </v>
      </c>
      <c r="T2002" s="3"/>
      <c r="U2002" s="1"/>
    </row>
    <row r="2003" spans="1:21" x14ac:dyDescent="0.3">
      <c r="A2003">
        <v>100252</v>
      </c>
      <c r="B2003" t="s">
        <v>0</v>
      </c>
      <c r="D2003" s="1"/>
      <c r="E2003" s="1"/>
      <c r="F2003" s="3">
        <v>20</v>
      </c>
      <c r="G2003" s="3">
        <v>21</v>
      </c>
      <c r="H2003" s="1">
        <v>44287</v>
      </c>
      <c r="I2003" s="1">
        <v>44378</v>
      </c>
      <c r="J2003">
        <v>3</v>
      </c>
      <c r="K2003">
        <v>0</v>
      </c>
      <c r="L2003" s="1">
        <v>44348</v>
      </c>
      <c r="M2003" s="3">
        <f>IF(Sales[[#This Row],[Sales Amount]] = 0, 0,N2003 / F2003)</f>
        <v>10</v>
      </c>
      <c r="N2003" s="3">
        <v>200</v>
      </c>
      <c r="O2003" s="3" t="str" cm="1">
        <f t="array" ref="O2003" xml:space="preserve"> _xlfn.SWITCH(Sales[[#This Row],[Subscription Type]],"Basic", "10",,"Premium","10","Business","25","Enterprise","27")</f>
        <v>27</v>
      </c>
      <c r="P2003" s="3">
        <f xml:space="preserve"> IF(Sales[[#This Row],[Number of Users]]-Sales[[#This Row],[Licenses Bought]] &gt; 0,Sales[[#This Row],[Number of Users]]-Sales[[#This Row],[Licenses Bought]],0)</f>
        <v>1</v>
      </c>
      <c r="Q2003" s="3">
        <f>IF(Sales[[#This Row],[Sales Month]]=MAX(Sales[Sales Month]),Sales[[#This Row],[Upsell $ Per Non-Paying User]]*Sales[[#This Row],[Non-Paying Users]],0)</f>
        <v>27</v>
      </c>
      <c r="R2003" s="3" t="str" cm="1">
        <f t="array" ref="R2003" xml:space="preserve"> _xlfn.IFS(Sales[[#This Row],[Current Upsell $]]=0," ",Sales[[#This Row],[Current Upsell $]]&gt;=400,"high",Sales[[#This Row],[Current Upsell $]]&gt;=100,"medium",Sales[[#This Row],[Current Upsell $]]&lt;100,"low")</f>
        <v>low</v>
      </c>
      <c r="S2003" s="3" t="str">
        <f xml:space="preserve"> IF(Sales[[#This Row],[Current Upsell $]]&gt;0,_xlfn.CONCAT(Sales[[#This Row],[Subscription Type]],"  ",Sales[[#This Row],[Upsell Priority]],"  ",TEXT(Sales[[#This Row],[Current Upsell $]],"$#"))," ")</f>
        <v>Premium  low  $27</v>
      </c>
      <c r="T2003" s="3"/>
      <c r="U2003" s="1"/>
    </row>
    <row r="2004" spans="1:21" x14ac:dyDescent="0.3">
      <c r="A2004">
        <v>100253</v>
      </c>
      <c r="B2004" t="s">
        <v>3</v>
      </c>
      <c r="F2004" s="3">
        <v>0</v>
      </c>
      <c r="G2004" s="3">
        <v>17</v>
      </c>
      <c r="H2004" s="1">
        <v>44287</v>
      </c>
      <c r="I2004" s="1">
        <v>44348</v>
      </c>
      <c r="J2004">
        <v>2</v>
      </c>
      <c r="K2004">
        <v>0</v>
      </c>
      <c r="L2004" s="1">
        <v>44287</v>
      </c>
      <c r="M2004" s="3">
        <f>IF(Sales[[#This Row],[Sales Amount]] = 0, 0,N2004 / F2004)</f>
        <v>0</v>
      </c>
      <c r="N2004" s="3">
        <v>0</v>
      </c>
      <c r="O2004" s="3" t="str" cm="1">
        <f t="array" ref="O2004" xml:space="preserve"> _xlfn.SWITCH(Sales[[#This Row],[Subscription Type]],"Basic", "10",,"Premium","10","Business","25","Enterprise","27")</f>
        <v>10</v>
      </c>
      <c r="P2004" s="3">
        <f xml:space="preserve"> IF(Sales[[#This Row],[Number of Users]]-Sales[[#This Row],[Licenses Bought]] &gt; 0,Sales[[#This Row],[Number of Users]]-Sales[[#This Row],[Licenses Bought]],0)</f>
        <v>17</v>
      </c>
      <c r="Q2004" s="3">
        <f>IF(Sales[[#This Row],[Sales Month]]=MAX(Sales[Sales Month]),Sales[[#This Row],[Upsell $ Per Non-Paying User]]*Sales[[#This Row],[Non-Paying Users]],0)</f>
        <v>0</v>
      </c>
      <c r="R2004" s="3" t="str" cm="1">
        <f t="array" ref="R2004" xml:space="preserve"> _xlfn.IFS(Sales[[#This Row],[Current Upsell $]]=0," ",Sales[[#This Row],[Current Upsell $]]&gt;=400,"high",Sales[[#This Row],[Current Upsell $]]&gt;=100,"medium",Sales[[#This Row],[Current Upsell $]]&lt;100,"low")</f>
        <v xml:space="preserve"> </v>
      </c>
      <c r="S2004" s="3" t="str">
        <f xml:space="preserve"> IF(Sales[[#This Row],[Current Upsell $]]&gt;0,_xlfn.CONCAT(Sales[[#This Row],[Subscription Type]],"  ",Sales[[#This Row],[Upsell Priority]],"  ",TEXT(Sales[[#This Row],[Current Upsell $]],"$#"))," ")</f>
        <v xml:space="preserve"> </v>
      </c>
      <c r="T2004" s="3"/>
      <c r="U2004" s="1"/>
    </row>
    <row r="2005" spans="1:21" x14ac:dyDescent="0.3">
      <c r="A2005">
        <v>100253</v>
      </c>
      <c r="B2005" t="s">
        <v>3</v>
      </c>
      <c r="F2005" s="3">
        <v>0</v>
      </c>
      <c r="G2005" s="3">
        <v>17</v>
      </c>
      <c r="H2005" s="1">
        <v>44287</v>
      </c>
      <c r="I2005" s="1">
        <v>44348</v>
      </c>
      <c r="J2005">
        <v>2</v>
      </c>
      <c r="K2005">
        <v>0</v>
      </c>
      <c r="L2005" s="1">
        <v>44317</v>
      </c>
      <c r="M2005" s="3">
        <f>IF(Sales[[#This Row],[Sales Amount]] = 0, 0,N2005 / F2005)</f>
        <v>0</v>
      </c>
      <c r="N2005" s="3">
        <v>0</v>
      </c>
      <c r="O2005" s="3" t="str" cm="1">
        <f t="array" ref="O2005" xml:space="preserve"> _xlfn.SWITCH(Sales[[#This Row],[Subscription Type]],"Basic", "10",,"Premium","10","Business","25","Enterprise","27")</f>
        <v>10</v>
      </c>
      <c r="P2005" s="3">
        <f xml:space="preserve"> IF(Sales[[#This Row],[Number of Users]]-Sales[[#This Row],[Licenses Bought]] &gt; 0,Sales[[#This Row],[Number of Users]]-Sales[[#This Row],[Licenses Bought]],0)</f>
        <v>17</v>
      </c>
      <c r="Q2005" s="3">
        <f>IF(Sales[[#This Row],[Sales Month]]=MAX(Sales[Sales Month]),Sales[[#This Row],[Upsell $ Per Non-Paying User]]*Sales[[#This Row],[Non-Paying Users]],0)</f>
        <v>0</v>
      </c>
      <c r="R2005" s="3" t="str" cm="1">
        <f t="array" ref="R2005" xml:space="preserve"> _xlfn.IFS(Sales[[#This Row],[Current Upsell $]]=0," ",Sales[[#This Row],[Current Upsell $]]&gt;=400,"high",Sales[[#This Row],[Current Upsell $]]&gt;=100,"medium",Sales[[#This Row],[Current Upsell $]]&lt;100,"low")</f>
        <v xml:space="preserve"> </v>
      </c>
      <c r="S2005" s="3" t="str">
        <f xml:space="preserve"> IF(Sales[[#This Row],[Current Upsell $]]&gt;0,_xlfn.CONCAT(Sales[[#This Row],[Subscription Type]],"  ",Sales[[#This Row],[Upsell Priority]],"  ",TEXT(Sales[[#This Row],[Current Upsell $]],"$#"))," ")</f>
        <v xml:space="preserve"> </v>
      </c>
      <c r="T2005" s="3"/>
      <c r="U2005" s="1"/>
    </row>
    <row r="2006" spans="1:21" x14ac:dyDescent="0.3">
      <c r="A2006">
        <v>100253</v>
      </c>
      <c r="B2006" t="s">
        <v>3</v>
      </c>
      <c r="F2006" s="3">
        <v>0</v>
      </c>
      <c r="G2006" s="3">
        <v>18</v>
      </c>
      <c r="H2006" s="1">
        <v>44287</v>
      </c>
      <c r="I2006" s="1">
        <v>44348</v>
      </c>
      <c r="J2006">
        <v>2</v>
      </c>
      <c r="K2006">
        <v>0</v>
      </c>
      <c r="L2006" s="1">
        <v>44348</v>
      </c>
      <c r="M2006" s="3">
        <f>IF(Sales[[#This Row],[Sales Amount]] = 0, 0,N2006 / F2006)</f>
        <v>0</v>
      </c>
      <c r="N2006" s="3">
        <v>0</v>
      </c>
      <c r="O2006" s="3" t="str" cm="1">
        <f t="array" ref="O2006" xml:space="preserve"> _xlfn.SWITCH(Sales[[#This Row],[Subscription Type]],"Basic", "10",,"Premium","10","Business","25","Enterprise","27")</f>
        <v>10</v>
      </c>
      <c r="P2006" s="3">
        <f xml:space="preserve"> IF(Sales[[#This Row],[Number of Users]]-Sales[[#This Row],[Licenses Bought]] &gt; 0,Sales[[#This Row],[Number of Users]]-Sales[[#This Row],[Licenses Bought]],0)</f>
        <v>18</v>
      </c>
      <c r="Q2006" s="3">
        <f>IF(Sales[[#This Row],[Sales Month]]=MAX(Sales[Sales Month]),Sales[[#This Row],[Upsell $ Per Non-Paying User]]*Sales[[#This Row],[Non-Paying Users]],0)</f>
        <v>180</v>
      </c>
      <c r="R2006" s="3" t="str" cm="1">
        <f t="array" ref="R2006" xml:space="preserve"> _xlfn.IFS(Sales[[#This Row],[Current Upsell $]]=0," ",Sales[[#This Row],[Current Upsell $]]&gt;=400,"high",Sales[[#This Row],[Current Upsell $]]&gt;=100,"medium",Sales[[#This Row],[Current Upsell $]]&lt;100,"low")</f>
        <v>medium</v>
      </c>
      <c r="S2006" s="3" t="str">
        <f xml:space="preserve"> IF(Sales[[#This Row],[Current Upsell $]]&gt;0,_xlfn.CONCAT(Sales[[#This Row],[Subscription Type]],"  ",Sales[[#This Row],[Upsell Priority]],"  ",TEXT(Sales[[#This Row],[Current Upsell $]],"$#"))," ")</f>
        <v>Basic  medium  $180</v>
      </c>
      <c r="T2006" s="3"/>
      <c r="U2006" s="1"/>
    </row>
    <row r="2007" spans="1:21" x14ac:dyDescent="0.3">
      <c r="A2007">
        <v>100254</v>
      </c>
      <c r="B2007" t="s">
        <v>3</v>
      </c>
      <c r="D2007" s="1"/>
      <c r="E2007" s="1"/>
      <c r="F2007" s="3">
        <v>0</v>
      </c>
      <c r="G2007" s="3">
        <v>18</v>
      </c>
      <c r="H2007" s="1">
        <v>44287</v>
      </c>
      <c r="I2007" s="1">
        <v>44378</v>
      </c>
      <c r="J2007">
        <v>3</v>
      </c>
      <c r="K2007">
        <v>0</v>
      </c>
      <c r="L2007" s="1">
        <v>44287</v>
      </c>
      <c r="M2007" s="3">
        <f>IF(Sales[[#This Row],[Sales Amount]] = 0, 0,N2007 / F2007)</f>
        <v>0</v>
      </c>
      <c r="N2007" s="3">
        <v>0</v>
      </c>
      <c r="O2007" s="3" t="str" cm="1">
        <f t="array" ref="O2007" xml:space="preserve"> _xlfn.SWITCH(Sales[[#This Row],[Subscription Type]],"Basic", "10",,"Premium","10","Business","25","Enterprise","27")</f>
        <v>10</v>
      </c>
      <c r="P2007" s="3">
        <f xml:space="preserve"> IF(Sales[[#This Row],[Number of Users]]-Sales[[#This Row],[Licenses Bought]] &gt; 0,Sales[[#This Row],[Number of Users]]-Sales[[#This Row],[Licenses Bought]],0)</f>
        <v>18</v>
      </c>
      <c r="Q2007" s="3">
        <f>IF(Sales[[#This Row],[Sales Month]]=MAX(Sales[Sales Month]),Sales[[#This Row],[Upsell $ Per Non-Paying User]]*Sales[[#This Row],[Non-Paying Users]],0)</f>
        <v>0</v>
      </c>
      <c r="R2007" s="3" t="str" cm="1">
        <f t="array" ref="R2007" xml:space="preserve"> _xlfn.IFS(Sales[[#This Row],[Current Upsell $]]=0," ",Sales[[#This Row],[Current Upsell $]]&gt;=400,"high",Sales[[#This Row],[Current Upsell $]]&gt;=100,"medium",Sales[[#This Row],[Current Upsell $]]&lt;100,"low")</f>
        <v xml:space="preserve"> </v>
      </c>
      <c r="S2007" s="3" t="str">
        <f xml:space="preserve"> IF(Sales[[#This Row],[Current Upsell $]]&gt;0,_xlfn.CONCAT(Sales[[#This Row],[Subscription Type]],"  ",Sales[[#This Row],[Upsell Priority]],"  ",TEXT(Sales[[#This Row],[Current Upsell $]],"$#"))," ")</f>
        <v xml:space="preserve"> </v>
      </c>
      <c r="T2007" s="3"/>
      <c r="U2007" s="1"/>
    </row>
    <row r="2008" spans="1:21" x14ac:dyDescent="0.3">
      <c r="A2008">
        <v>100254</v>
      </c>
      <c r="B2008" t="s">
        <v>0</v>
      </c>
      <c r="D2008" s="1"/>
      <c r="E2008" s="1"/>
      <c r="F2008" s="3">
        <v>7</v>
      </c>
      <c r="G2008" s="3">
        <v>16</v>
      </c>
      <c r="H2008" s="1">
        <v>44287</v>
      </c>
      <c r="I2008" s="1">
        <v>44378</v>
      </c>
      <c r="J2008">
        <v>3</v>
      </c>
      <c r="K2008">
        <v>0</v>
      </c>
      <c r="L2008" s="1">
        <v>44317</v>
      </c>
      <c r="M2008" s="3">
        <f>IF(Sales[[#This Row],[Sales Amount]] = 0, 0,N2008 / F2008)</f>
        <v>10</v>
      </c>
      <c r="N2008" s="3">
        <v>70</v>
      </c>
      <c r="O2008" s="3" t="str" cm="1">
        <f t="array" ref="O2008" xml:space="preserve"> _xlfn.SWITCH(Sales[[#This Row],[Subscription Type]],"Basic", "10",,"Premium","10","Business","25","Enterprise","27")</f>
        <v>27</v>
      </c>
      <c r="P2008" s="3">
        <f xml:space="preserve"> IF(Sales[[#This Row],[Number of Users]]-Sales[[#This Row],[Licenses Bought]] &gt; 0,Sales[[#This Row],[Number of Users]]-Sales[[#This Row],[Licenses Bought]],0)</f>
        <v>9</v>
      </c>
      <c r="Q2008" s="3">
        <f>IF(Sales[[#This Row],[Sales Month]]=MAX(Sales[Sales Month]),Sales[[#This Row],[Upsell $ Per Non-Paying User]]*Sales[[#This Row],[Non-Paying Users]],0)</f>
        <v>0</v>
      </c>
      <c r="R2008" s="3" t="str" cm="1">
        <f t="array" ref="R2008" xml:space="preserve"> _xlfn.IFS(Sales[[#This Row],[Current Upsell $]]=0," ",Sales[[#This Row],[Current Upsell $]]&gt;=400,"high",Sales[[#This Row],[Current Upsell $]]&gt;=100,"medium",Sales[[#This Row],[Current Upsell $]]&lt;100,"low")</f>
        <v xml:space="preserve"> </v>
      </c>
      <c r="S2008" s="3" t="str">
        <f xml:space="preserve"> IF(Sales[[#This Row],[Current Upsell $]]&gt;0,_xlfn.CONCAT(Sales[[#This Row],[Subscription Type]],"  ",Sales[[#This Row],[Upsell Priority]],"  ",TEXT(Sales[[#This Row],[Current Upsell $]],"$#"))," ")</f>
        <v xml:space="preserve"> </v>
      </c>
      <c r="T2008" s="3"/>
      <c r="U2008" s="1"/>
    </row>
    <row r="2009" spans="1:21" x14ac:dyDescent="0.3">
      <c r="A2009">
        <v>100254</v>
      </c>
      <c r="B2009" t="s">
        <v>0</v>
      </c>
      <c r="D2009" s="1"/>
      <c r="E2009" s="1"/>
      <c r="F2009" s="3">
        <v>10</v>
      </c>
      <c r="G2009" s="3">
        <v>15</v>
      </c>
      <c r="H2009" s="1">
        <v>44287</v>
      </c>
      <c r="I2009" s="1">
        <v>44378</v>
      </c>
      <c r="J2009">
        <v>3</v>
      </c>
      <c r="K2009">
        <v>0</v>
      </c>
      <c r="L2009" s="1">
        <v>44348</v>
      </c>
      <c r="M2009" s="3">
        <f>IF(Sales[[#This Row],[Sales Amount]] = 0, 0,N2009 / F2009)</f>
        <v>10</v>
      </c>
      <c r="N2009" s="3">
        <v>100</v>
      </c>
      <c r="O2009" s="3" t="str" cm="1">
        <f t="array" ref="O2009" xml:space="preserve"> _xlfn.SWITCH(Sales[[#This Row],[Subscription Type]],"Basic", "10",,"Premium","10","Business","25","Enterprise","27")</f>
        <v>27</v>
      </c>
      <c r="P2009" s="3">
        <f xml:space="preserve"> IF(Sales[[#This Row],[Number of Users]]-Sales[[#This Row],[Licenses Bought]] &gt; 0,Sales[[#This Row],[Number of Users]]-Sales[[#This Row],[Licenses Bought]],0)</f>
        <v>5</v>
      </c>
      <c r="Q2009" s="3">
        <f>IF(Sales[[#This Row],[Sales Month]]=MAX(Sales[Sales Month]),Sales[[#This Row],[Upsell $ Per Non-Paying User]]*Sales[[#This Row],[Non-Paying Users]],0)</f>
        <v>135</v>
      </c>
      <c r="R2009" s="3" t="str" cm="1">
        <f t="array" ref="R2009" xml:space="preserve"> _xlfn.IFS(Sales[[#This Row],[Current Upsell $]]=0," ",Sales[[#This Row],[Current Upsell $]]&gt;=400,"high",Sales[[#This Row],[Current Upsell $]]&gt;=100,"medium",Sales[[#This Row],[Current Upsell $]]&lt;100,"low")</f>
        <v>medium</v>
      </c>
      <c r="S2009" s="3" t="str">
        <f xml:space="preserve"> IF(Sales[[#This Row],[Current Upsell $]]&gt;0,_xlfn.CONCAT(Sales[[#This Row],[Subscription Type]],"  ",Sales[[#This Row],[Upsell Priority]],"  ",TEXT(Sales[[#This Row],[Current Upsell $]],"$#"))," ")</f>
        <v>Premium  medium  $135</v>
      </c>
      <c r="T2009" s="3"/>
      <c r="U2009" s="1"/>
    </row>
    <row r="2010" spans="1:21" x14ac:dyDescent="0.3">
      <c r="A2010">
        <v>100255</v>
      </c>
      <c r="B2010" t="s">
        <v>3</v>
      </c>
      <c r="F2010" s="3">
        <v>0</v>
      </c>
      <c r="G2010" s="3">
        <v>15</v>
      </c>
      <c r="H2010" s="1">
        <v>44287</v>
      </c>
      <c r="I2010" s="1">
        <v>44317</v>
      </c>
      <c r="J2010">
        <v>1</v>
      </c>
      <c r="K2010">
        <v>1</v>
      </c>
      <c r="L2010" s="1">
        <v>44287</v>
      </c>
      <c r="M2010" s="3">
        <f>IF(Sales[[#This Row],[Sales Amount]] = 0, 0,N2010 / F2010)</f>
        <v>0</v>
      </c>
      <c r="N2010" s="3">
        <v>0</v>
      </c>
      <c r="O2010" s="3" t="str" cm="1">
        <f t="array" ref="O2010" xml:space="preserve"> _xlfn.SWITCH(Sales[[#This Row],[Subscription Type]],"Basic", "10",,"Premium","10","Business","25","Enterprise","27")</f>
        <v>10</v>
      </c>
      <c r="P2010" s="3">
        <f xml:space="preserve"> IF(Sales[[#This Row],[Number of Users]]-Sales[[#This Row],[Licenses Bought]] &gt; 0,Sales[[#This Row],[Number of Users]]-Sales[[#This Row],[Licenses Bought]],0)</f>
        <v>15</v>
      </c>
      <c r="Q2010" s="3">
        <f>IF(Sales[[#This Row],[Sales Month]]=MAX(Sales[Sales Month]),Sales[[#This Row],[Upsell $ Per Non-Paying User]]*Sales[[#This Row],[Non-Paying Users]],0)</f>
        <v>0</v>
      </c>
      <c r="R2010" s="3" t="str" cm="1">
        <f t="array" ref="R2010" xml:space="preserve"> _xlfn.IFS(Sales[[#This Row],[Current Upsell $]]=0," ",Sales[[#This Row],[Current Upsell $]]&gt;=400,"high",Sales[[#This Row],[Current Upsell $]]&gt;=100,"medium",Sales[[#This Row],[Current Upsell $]]&lt;100,"low")</f>
        <v xml:space="preserve"> </v>
      </c>
      <c r="S2010" s="3" t="str">
        <f xml:space="preserve"> IF(Sales[[#This Row],[Current Upsell $]]&gt;0,_xlfn.CONCAT(Sales[[#This Row],[Subscription Type]],"  ",Sales[[#This Row],[Upsell Priority]],"  ",TEXT(Sales[[#This Row],[Current Upsell $]],"$#"))," ")</f>
        <v xml:space="preserve"> </v>
      </c>
      <c r="T2010" s="3"/>
      <c r="U2010" s="1"/>
    </row>
    <row r="2011" spans="1:21" x14ac:dyDescent="0.3">
      <c r="A2011">
        <v>100255</v>
      </c>
      <c r="B2011" t="s">
        <v>1</v>
      </c>
      <c r="F2011" s="3">
        <v>3</v>
      </c>
      <c r="G2011" s="3">
        <v>14</v>
      </c>
      <c r="H2011" s="1">
        <v>44287</v>
      </c>
      <c r="I2011" s="1">
        <v>44317</v>
      </c>
      <c r="J2011">
        <v>1</v>
      </c>
      <c r="K2011">
        <v>1</v>
      </c>
      <c r="L2011" s="1">
        <v>44317</v>
      </c>
      <c r="M2011" s="3">
        <f>IF(Sales[[#This Row],[Sales Amount]] = 0, 0,N2011 / F2011)</f>
        <v>25</v>
      </c>
      <c r="N2011" s="3">
        <v>75</v>
      </c>
      <c r="O2011" s="3" t="str" cm="1">
        <f t="array" ref="O2011" xml:space="preserve"> _xlfn.SWITCH(Sales[[#This Row],[Subscription Type]],"Basic", "10",,"Premium","10","Business","25","Enterprise","27")</f>
        <v>27</v>
      </c>
      <c r="P2011" s="3">
        <f xml:space="preserve"> IF(Sales[[#This Row],[Number of Users]]-Sales[[#This Row],[Licenses Bought]] &gt; 0,Sales[[#This Row],[Number of Users]]-Sales[[#This Row],[Licenses Bought]],0)</f>
        <v>11</v>
      </c>
      <c r="Q2011" s="3">
        <f>IF(Sales[[#This Row],[Sales Month]]=MAX(Sales[Sales Month]),Sales[[#This Row],[Upsell $ Per Non-Paying User]]*Sales[[#This Row],[Non-Paying Users]],0)</f>
        <v>0</v>
      </c>
      <c r="R2011" s="3" t="str" cm="1">
        <f t="array" ref="R2011" xml:space="preserve"> _xlfn.IFS(Sales[[#This Row],[Current Upsell $]]=0," ",Sales[[#This Row],[Current Upsell $]]&gt;=400,"high",Sales[[#This Row],[Current Upsell $]]&gt;=100,"medium",Sales[[#This Row],[Current Upsell $]]&lt;100,"low")</f>
        <v xml:space="preserve"> </v>
      </c>
      <c r="S2011" s="3" t="str">
        <f xml:space="preserve"> IF(Sales[[#This Row],[Current Upsell $]]&gt;0,_xlfn.CONCAT(Sales[[#This Row],[Subscription Type]],"  ",Sales[[#This Row],[Upsell Priority]],"  ",TEXT(Sales[[#This Row],[Current Upsell $]],"$#"))," ")</f>
        <v xml:space="preserve"> </v>
      </c>
      <c r="T2011" s="3"/>
      <c r="U2011" s="1"/>
    </row>
    <row r="2012" spans="1:21" x14ac:dyDescent="0.3">
      <c r="A2012">
        <v>100256</v>
      </c>
      <c r="B2012" t="s">
        <v>3</v>
      </c>
      <c r="F2012" s="3">
        <v>0</v>
      </c>
      <c r="G2012" s="3">
        <v>12</v>
      </c>
      <c r="H2012" s="1">
        <v>44287</v>
      </c>
      <c r="I2012" s="1">
        <v>44317</v>
      </c>
      <c r="J2012">
        <v>1</v>
      </c>
      <c r="K2012">
        <v>1</v>
      </c>
      <c r="L2012" s="1">
        <v>44287</v>
      </c>
      <c r="M2012" s="3">
        <f>IF(Sales[[#This Row],[Sales Amount]] = 0, 0,N2012 / F2012)</f>
        <v>0</v>
      </c>
      <c r="N2012" s="3">
        <v>0</v>
      </c>
      <c r="O2012" s="3" t="str" cm="1">
        <f t="array" ref="O2012" xml:space="preserve"> _xlfn.SWITCH(Sales[[#This Row],[Subscription Type]],"Basic", "10",,"Premium","10","Business","25","Enterprise","27")</f>
        <v>10</v>
      </c>
      <c r="P2012" s="3">
        <f xml:space="preserve"> IF(Sales[[#This Row],[Number of Users]]-Sales[[#This Row],[Licenses Bought]] &gt; 0,Sales[[#This Row],[Number of Users]]-Sales[[#This Row],[Licenses Bought]],0)</f>
        <v>12</v>
      </c>
      <c r="Q2012" s="3">
        <f>IF(Sales[[#This Row],[Sales Month]]=MAX(Sales[Sales Month]),Sales[[#This Row],[Upsell $ Per Non-Paying User]]*Sales[[#This Row],[Non-Paying Users]],0)</f>
        <v>0</v>
      </c>
      <c r="R2012" s="3" t="str" cm="1">
        <f t="array" ref="R2012" xml:space="preserve"> _xlfn.IFS(Sales[[#This Row],[Current Upsell $]]=0," ",Sales[[#This Row],[Current Upsell $]]&gt;=400,"high",Sales[[#This Row],[Current Upsell $]]&gt;=100,"medium",Sales[[#This Row],[Current Upsell $]]&lt;100,"low")</f>
        <v xml:space="preserve"> </v>
      </c>
      <c r="S2012" s="3" t="str">
        <f xml:space="preserve"> IF(Sales[[#This Row],[Current Upsell $]]&gt;0,_xlfn.CONCAT(Sales[[#This Row],[Subscription Type]],"  ",Sales[[#This Row],[Upsell Priority]],"  ",TEXT(Sales[[#This Row],[Current Upsell $]],"$#"))," ")</f>
        <v xml:space="preserve"> </v>
      </c>
      <c r="T2012" s="3"/>
      <c r="U2012" s="1"/>
    </row>
    <row r="2013" spans="1:21" x14ac:dyDescent="0.3">
      <c r="A2013">
        <v>100256</v>
      </c>
      <c r="B2013" t="s">
        <v>3</v>
      </c>
      <c r="F2013" s="3">
        <v>0</v>
      </c>
      <c r="G2013" s="3">
        <v>13</v>
      </c>
      <c r="H2013" s="1">
        <v>44287</v>
      </c>
      <c r="I2013" s="1">
        <v>44317</v>
      </c>
      <c r="J2013">
        <v>1</v>
      </c>
      <c r="K2013">
        <v>1</v>
      </c>
      <c r="L2013" s="1">
        <v>44317</v>
      </c>
      <c r="M2013" s="3">
        <f>IF(Sales[[#This Row],[Sales Amount]] = 0, 0,N2013 / F2013)</f>
        <v>0</v>
      </c>
      <c r="N2013" s="3">
        <v>0</v>
      </c>
      <c r="O2013" s="3" t="str" cm="1">
        <f t="array" ref="O2013" xml:space="preserve"> _xlfn.SWITCH(Sales[[#This Row],[Subscription Type]],"Basic", "10",,"Premium","10","Business","25","Enterprise","27")</f>
        <v>10</v>
      </c>
      <c r="P2013" s="3">
        <f xml:space="preserve"> IF(Sales[[#This Row],[Number of Users]]-Sales[[#This Row],[Licenses Bought]] &gt; 0,Sales[[#This Row],[Number of Users]]-Sales[[#This Row],[Licenses Bought]],0)</f>
        <v>13</v>
      </c>
      <c r="Q2013" s="3">
        <f>IF(Sales[[#This Row],[Sales Month]]=MAX(Sales[Sales Month]),Sales[[#This Row],[Upsell $ Per Non-Paying User]]*Sales[[#This Row],[Non-Paying Users]],0)</f>
        <v>0</v>
      </c>
      <c r="R2013" s="3" t="str" cm="1">
        <f t="array" ref="R2013" xml:space="preserve"> _xlfn.IFS(Sales[[#This Row],[Current Upsell $]]=0," ",Sales[[#This Row],[Current Upsell $]]&gt;=400,"high",Sales[[#This Row],[Current Upsell $]]&gt;=100,"medium",Sales[[#This Row],[Current Upsell $]]&lt;100,"low")</f>
        <v xml:space="preserve"> </v>
      </c>
      <c r="S2013" s="3" t="str">
        <f xml:space="preserve"> IF(Sales[[#This Row],[Current Upsell $]]&gt;0,_xlfn.CONCAT(Sales[[#This Row],[Subscription Type]],"  ",Sales[[#This Row],[Upsell Priority]],"  ",TEXT(Sales[[#This Row],[Current Upsell $]],"$#"))," ")</f>
        <v xml:space="preserve"> </v>
      </c>
      <c r="T2013" s="3"/>
      <c r="U2013" s="1"/>
    </row>
    <row r="2014" spans="1:21" x14ac:dyDescent="0.3">
      <c r="A2014">
        <v>100257</v>
      </c>
      <c r="B2014" t="s">
        <v>3</v>
      </c>
      <c r="D2014" s="1"/>
      <c r="E2014" s="1"/>
      <c r="F2014" s="3">
        <v>0</v>
      </c>
      <c r="G2014" s="3">
        <v>12</v>
      </c>
      <c r="H2014" s="1">
        <v>44287</v>
      </c>
      <c r="I2014" s="1">
        <v>44378</v>
      </c>
      <c r="J2014">
        <v>3</v>
      </c>
      <c r="K2014">
        <v>0</v>
      </c>
      <c r="L2014" s="1">
        <v>44287</v>
      </c>
      <c r="M2014" s="3">
        <f>IF(Sales[[#This Row],[Sales Amount]] = 0, 0,N2014 / F2014)</f>
        <v>0</v>
      </c>
      <c r="N2014" s="3">
        <v>0</v>
      </c>
      <c r="O2014" s="3" t="str" cm="1">
        <f t="array" ref="O2014" xml:space="preserve"> _xlfn.SWITCH(Sales[[#This Row],[Subscription Type]],"Basic", "10",,"Premium","10","Business","25","Enterprise","27")</f>
        <v>10</v>
      </c>
      <c r="P2014" s="3">
        <f xml:space="preserve"> IF(Sales[[#This Row],[Number of Users]]-Sales[[#This Row],[Licenses Bought]] &gt; 0,Sales[[#This Row],[Number of Users]]-Sales[[#This Row],[Licenses Bought]],0)</f>
        <v>12</v>
      </c>
      <c r="Q2014" s="3">
        <f>IF(Sales[[#This Row],[Sales Month]]=MAX(Sales[Sales Month]),Sales[[#This Row],[Upsell $ Per Non-Paying User]]*Sales[[#This Row],[Non-Paying Users]],0)</f>
        <v>0</v>
      </c>
      <c r="R2014" s="3" t="str" cm="1">
        <f t="array" ref="R2014" xml:space="preserve"> _xlfn.IFS(Sales[[#This Row],[Current Upsell $]]=0," ",Sales[[#This Row],[Current Upsell $]]&gt;=400,"high",Sales[[#This Row],[Current Upsell $]]&gt;=100,"medium",Sales[[#This Row],[Current Upsell $]]&lt;100,"low")</f>
        <v xml:space="preserve"> </v>
      </c>
      <c r="S2014" s="3" t="str">
        <f xml:space="preserve"> IF(Sales[[#This Row],[Current Upsell $]]&gt;0,_xlfn.CONCAT(Sales[[#This Row],[Subscription Type]],"  ",Sales[[#This Row],[Upsell Priority]],"  ",TEXT(Sales[[#This Row],[Current Upsell $]],"$#"))," ")</f>
        <v xml:space="preserve"> </v>
      </c>
      <c r="T2014" s="3"/>
      <c r="U2014" s="1"/>
    </row>
    <row r="2015" spans="1:21" x14ac:dyDescent="0.3">
      <c r="A2015">
        <v>100257</v>
      </c>
      <c r="B2015" t="s">
        <v>0</v>
      </c>
      <c r="D2015" s="1"/>
      <c r="E2015" s="1"/>
      <c r="F2015" s="3">
        <v>7</v>
      </c>
      <c r="G2015" s="3">
        <v>12</v>
      </c>
      <c r="H2015" s="1">
        <v>44287</v>
      </c>
      <c r="I2015" s="1">
        <v>44378</v>
      </c>
      <c r="J2015">
        <v>3</v>
      </c>
      <c r="K2015">
        <v>0</v>
      </c>
      <c r="L2015" s="1">
        <v>44317</v>
      </c>
      <c r="M2015" s="3">
        <f>IF(Sales[[#This Row],[Sales Amount]] = 0, 0,N2015 / F2015)</f>
        <v>10</v>
      </c>
      <c r="N2015" s="3">
        <v>70</v>
      </c>
      <c r="O2015" s="3" t="str" cm="1">
        <f t="array" ref="O2015" xml:space="preserve"> _xlfn.SWITCH(Sales[[#This Row],[Subscription Type]],"Basic", "10",,"Premium","10","Business","25","Enterprise","27")</f>
        <v>27</v>
      </c>
      <c r="P2015" s="3">
        <f xml:space="preserve"> IF(Sales[[#This Row],[Number of Users]]-Sales[[#This Row],[Licenses Bought]] &gt; 0,Sales[[#This Row],[Number of Users]]-Sales[[#This Row],[Licenses Bought]],0)</f>
        <v>5</v>
      </c>
      <c r="Q2015" s="3">
        <f>IF(Sales[[#This Row],[Sales Month]]=MAX(Sales[Sales Month]),Sales[[#This Row],[Upsell $ Per Non-Paying User]]*Sales[[#This Row],[Non-Paying Users]],0)</f>
        <v>0</v>
      </c>
      <c r="R2015" s="3" t="str" cm="1">
        <f t="array" ref="R2015" xml:space="preserve"> _xlfn.IFS(Sales[[#This Row],[Current Upsell $]]=0," ",Sales[[#This Row],[Current Upsell $]]&gt;=400,"high",Sales[[#This Row],[Current Upsell $]]&gt;=100,"medium",Sales[[#This Row],[Current Upsell $]]&lt;100,"low")</f>
        <v xml:space="preserve"> </v>
      </c>
      <c r="S2015" s="3" t="str">
        <f xml:space="preserve"> IF(Sales[[#This Row],[Current Upsell $]]&gt;0,_xlfn.CONCAT(Sales[[#This Row],[Subscription Type]],"  ",Sales[[#This Row],[Upsell Priority]],"  ",TEXT(Sales[[#This Row],[Current Upsell $]],"$#"))," ")</f>
        <v xml:space="preserve"> </v>
      </c>
      <c r="T2015" s="3"/>
      <c r="U2015" s="1"/>
    </row>
    <row r="2016" spans="1:21" x14ac:dyDescent="0.3">
      <c r="A2016">
        <v>100257</v>
      </c>
      <c r="B2016" t="s">
        <v>0</v>
      </c>
      <c r="D2016" s="1"/>
      <c r="E2016" s="1"/>
      <c r="F2016" s="3">
        <v>10</v>
      </c>
      <c r="G2016" s="3">
        <v>12</v>
      </c>
      <c r="H2016" s="1">
        <v>44287</v>
      </c>
      <c r="I2016" s="1">
        <v>44378</v>
      </c>
      <c r="J2016">
        <v>3</v>
      </c>
      <c r="K2016">
        <v>0</v>
      </c>
      <c r="L2016" s="1">
        <v>44348</v>
      </c>
      <c r="M2016" s="3">
        <f>IF(Sales[[#This Row],[Sales Amount]] = 0, 0,N2016 / F2016)</f>
        <v>10</v>
      </c>
      <c r="N2016" s="3">
        <v>100</v>
      </c>
      <c r="O2016" s="3" t="str" cm="1">
        <f t="array" ref="O2016" xml:space="preserve"> _xlfn.SWITCH(Sales[[#This Row],[Subscription Type]],"Basic", "10",,"Premium","10","Business","25","Enterprise","27")</f>
        <v>27</v>
      </c>
      <c r="P2016" s="3">
        <f xml:space="preserve"> IF(Sales[[#This Row],[Number of Users]]-Sales[[#This Row],[Licenses Bought]] &gt; 0,Sales[[#This Row],[Number of Users]]-Sales[[#This Row],[Licenses Bought]],0)</f>
        <v>2</v>
      </c>
      <c r="Q2016" s="3">
        <f>IF(Sales[[#This Row],[Sales Month]]=MAX(Sales[Sales Month]),Sales[[#This Row],[Upsell $ Per Non-Paying User]]*Sales[[#This Row],[Non-Paying Users]],0)</f>
        <v>54</v>
      </c>
      <c r="R2016" s="3" t="str" cm="1">
        <f t="array" ref="R2016" xml:space="preserve"> _xlfn.IFS(Sales[[#This Row],[Current Upsell $]]=0," ",Sales[[#This Row],[Current Upsell $]]&gt;=400,"high",Sales[[#This Row],[Current Upsell $]]&gt;=100,"medium",Sales[[#This Row],[Current Upsell $]]&lt;100,"low")</f>
        <v>low</v>
      </c>
      <c r="S2016" s="3" t="str">
        <f xml:space="preserve"> IF(Sales[[#This Row],[Current Upsell $]]&gt;0,_xlfn.CONCAT(Sales[[#This Row],[Subscription Type]],"  ",Sales[[#This Row],[Upsell Priority]],"  ",TEXT(Sales[[#This Row],[Current Upsell $]],"$#"))," ")</f>
        <v>Premium  low  $54</v>
      </c>
      <c r="T2016" s="3"/>
      <c r="U2016" s="1"/>
    </row>
    <row r="2017" spans="1:21" x14ac:dyDescent="0.3">
      <c r="A2017">
        <v>100258</v>
      </c>
      <c r="B2017" t="s">
        <v>3</v>
      </c>
      <c r="D2017" s="1"/>
      <c r="E2017" s="1"/>
      <c r="F2017" s="3">
        <v>0</v>
      </c>
      <c r="G2017" s="3">
        <v>11</v>
      </c>
      <c r="H2017" s="1">
        <v>44287</v>
      </c>
      <c r="I2017" s="1">
        <v>44378</v>
      </c>
      <c r="J2017">
        <v>3</v>
      </c>
      <c r="K2017">
        <v>0</v>
      </c>
      <c r="L2017" s="1">
        <v>44287</v>
      </c>
      <c r="M2017" s="3">
        <f>IF(Sales[[#This Row],[Sales Amount]] = 0, 0,N2017 / F2017)</f>
        <v>0</v>
      </c>
      <c r="N2017" s="3">
        <v>0</v>
      </c>
      <c r="O2017" s="3" t="str" cm="1">
        <f t="array" ref="O2017" xml:space="preserve"> _xlfn.SWITCH(Sales[[#This Row],[Subscription Type]],"Basic", "10",,"Premium","10","Business","25","Enterprise","27")</f>
        <v>10</v>
      </c>
      <c r="P2017" s="3">
        <f xml:space="preserve"> IF(Sales[[#This Row],[Number of Users]]-Sales[[#This Row],[Licenses Bought]] &gt; 0,Sales[[#This Row],[Number of Users]]-Sales[[#This Row],[Licenses Bought]],0)</f>
        <v>11</v>
      </c>
      <c r="Q2017" s="3">
        <f>IF(Sales[[#This Row],[Sales Month]]=MAX(Sales[Sales Month]),Sales[[#This Row],[Upsell $ Per Non-Paying User]]*Sales[[#This Row],[Non-Paying Users]],0)</f>
        <v>0</v>
      </c>
      <c r="R2017" s="3" t="str" cm="1">
        <f t="array" ref="R2017" xml:space="preserve"> _xlfn.IFS(Sales[[#This Row],[Current Upsell $]]=0," ",Sales[[#This Row],[Current Upsell $]]&gt;=400,"high",Sales[[#This Row],[Current Upsell $]]&gt;=100,"medium",Sales[[#This Row],[Current Upsell $]]&lt;100,"low")</f>
        <v xml:space="preserve"> </v>
      </c>
      <c r="S2017" s="3" t="str">
        <f xml:space="preserve"> IF(Sales[[#This Row],[Current Upsell $]]&gt;0,_xlfn.CONCAT(Sales[[#This Row],[Subscription Type]],"  ",Sales[[#This Row],[Upsell Priority]],"  ",TEXT(Sales[[#This Row],[Current Upsell $]],"$#"))," ")</f>
        <v xml:space="preserve"> </v>
      </c>
      <c r="T2017" s="3"/>
      <c r="U2017" s="1"/>
    </row>
    <row r="2018" spans="1:21" x14ac:dyDescent="0.3">
      <c r="A2018">
        <v>100258</v>
      </c>
      <c r="B2018" t="s">
        <v>1</v>
      </c>
      <c r="D2018" s="1"/>
      <c r="E2018" s="1"/>
      <c r="F2018" s="3">
        <v>3</v>
      </c>
      <c r="G2018" s="3">
        <v>14</v>
      </c>
      <c r="H2018" s="1">
        <v>44287</v>
      </c>
      <c r="I2018" s="1">
        <v>44378</v>
      </c>
      <c r="J2018">
        <v>3</v>
      </c>
      <c r="K2018">
        <v>0</v>
      </c>
      <c r="L2018" s="1">
        <v>44317</v>
      </c>
      <c r="M2018" s="3">
        <f>IF(Sales[[#This Row],[Sales Amount]] = 0, 0,N2018 / F2018)</f>
        <v>25</v>
      </c>
      <c r="N2018" s="3">
        <v>75</v>
      </c>
      <c r="O2018" s="3" t="str" cm="1">
        <f t="array" ref="O2018" xml:space="preserve"> _xlfn.SWITCH(Sales[[#This Row],[Subscription Type]],"Basic", "10",,"Premium","10","Business","25","Enterprise","27")</f>
        <v>27</v>
      </c>
      <c r="P2018" s="3">
        <f xml:space="preserve"> IF(Sales[[#This Row],[Number of Users]]-Sales[[#This Row],[Licenses Bought]] &gt; 0,Sales[[#This Row],[Number of Users]]-Sales[[#This Row],[Licenses Bought]],0)</f>
        <v>11</v>
      </c>
      <c r="Q2018" s="3">
        <f>IF(Sales[[#This Row],[Sales Month]]=MAX(Sales[Sales Month]),Sales[[#This Row],[Upsell $ Per Non-Paying User]]*Sales[[#This Row],[Non-Paying Users]],0)</f>
        <v>0</v>
      </c>
      <c r="R2018" s="3" t="str" cm="1">
        <f t="array" ref="R2018" xml:space="preserve"> _xlfn.IFS(Sales[[#This Row],[Current Upsell $]]=0," ",Sales[[#This Row],[Current Upsell $]]&gt;=400,"high",Sales[[#This Row],[Current Upsell $]]&gt;=100,"medium",Sales[[#This Row],[Current Upsell $]]&lt;100,"low")</f>
        <v xml:space="preserve"> </v>
      </c>
      <c r="S2018" s="3" t="str">
        <f xml:space="preserve"> IF(Sales[[#This Row],[Current Upsell $]]&gt;0,_xlfn.CONCAT(Sales[[#This Row],[Subscription Type]],"  ",Sales[[#This Row],[Upsell Priority]],"  ",TEXT(Sales[[#This Row],[Current Upsell $]],"$#"))," ")</f>
        <v xml:space="preserve"> </v>
      </c>
      <c r="T2018" s="3"/>
      <c r="U2018" s="1"/>
    </row>
    <row r="2019" spans="1:21" x14ac:dyDescent="0.3">
      <c r="A2019">
        <v>100258</v>
      </c>
      <c r="B2019" t="s">
        <v>1</v>
      </c>
      <c r="D2019" s="1"/>
      <c r="E2019" s="1"/>
      <c r="F2019" s="3">
        <v>7</v>
      </c>
      <c r="G2019" s="3">
        <v>9</v>
      </c>
      <c r="H2019" s="1">
        <v>44287</v>
      </c>
      <c r="I2019" s="1">
        <v>44378</v>
      </c>
      <c r="J2019">
        <v>3</v>
      </c>
      <c r="K2019">
        <v>0</v>
      </c>
      <c r="L2019" s="1">
        <v>44348</v>
      </c>
      <c r="M2019" s="3">
        <f>IF(Sales[[#This Row],[Sales Amount]] = 0, 0,N2019 / F2019)</f>
        <v>25</v>
      </c>
      <c r="N2019" s="3">
        <v>175</v>
      </c>
      <c r="O2019" s="3" t="str" cm="1">
        <f t="array" ref="O2019" xml:space="preserve"> _xlfn.SWITCH(Sales[[#This Row],[Subscription Type]],"Basic", "10",,"Premium","10","Business","25","Enterprise","27")</f>
        <v>27</v>
      </c>
      <c r="P2019" s="3">
        <f xml:space="preserve"> IF(Sales[[#This Row],[Number of Users]]-Sales[[#This Row],[Licenses Bought]] &gt; 0,Sales[[#This Row],[Number of Users]]-Sales[[#This Row],[Licenses Bought]],0)</f>
        <v>2</v>
      </c>
      <c r="Q2019" s="3">
        <f>IF(Sales[[#This Row],[Sales Month]]=MAX(Sales[Sales Month]),Sales[[#This Row],[Upsell $ Per Non-Paying User]]*Sales[[#This Row],[Non-Paying Users]],0)</f>
        <v>54</v>
      </c>
      <c r="R2019" s="3" t="str" cm="1">
        <f t="array" ref="R2019" xml:space="preserve"> _xlfn.IFS(Sales[[#This Row],[Current Upsell $]]=0," ",Sales[[#This Row],[Current Upsell $]]&gt;=400,"high",Sales[[#This Row],[Current Upsell $]]&gt;=100,"medium",Sales[[#This Row],[Current Upsell $]]&lt;100,"low")</f>
        <v>low</v>
      </c>
      <c r="S2019" s="3" t="str">
        <f xml:space="preserve"> IF(Sales[[#This Row],[Current Upsell $]]&gt;0,_xlfn.CONCAT(Sales[[#This Row],[Subscription Type]],"  ",Sales[[#This Row],[Upsell Priority]],"  ",TEXT(Sales[[#This Row],[Current Upsell $]],"$#"))," ")</f>
        <v>Business  low  $54</v>
      </c>
      <c r="T2019" s="3"/>
      <c r="U2019" s="1"/>
    </row>
    <row r="2020" spans="1:21" x14ac:dyDescent="0.3">
      <c r="A2020">
        <v>100259</v>
      </c>
      <c r="B2020" t="s">
        <v>3</v>
      </c>
      <c r="D2020" s="1"/>
      <c r="E2020" s="1"/>
      <c r="F2020" s="3">
        <v>0</v>
      </c>
      <c r="G2020" s="3">
        <v>11</v>
      </c>
      <c r="H2020" s="1">
        <v>44287</v>
      </c>
      <c r="I2020" s="1">
        <v>44378</v>
      </c>
      <c r="J2020">
        <v>3</v>
      </c>
      <c r="K2020">
        <v>0</v>
      </c>
      <c r="L2020" s="1">
        <v>44287</v>
      </c>
      <c r="M2020" s="3">
        <f>IF(Sales[[#This Row],[Sales Amount]] = 0, 0,N2020 / F2020)</f>
        <v>0</v>
      </c>
      <c r="N2020" s="3">
        <v>0</v>
      </c>
      <c r="O2020" s="3" t="str" cm="1">
        <f t="array" ref="O2020" xml:space="preserve"> _xlfn.SWITCH(Sales[[#This Row],[Subscription Type]],"Basic", "10",,"Premium","10","Business","25","Enterprise","27")</f>
        <v>10</v>
      </c>
      <c r="P2020" s="3">
        <f xml:space="preserve"> IF(Sales[[#This Row],[Number of Users]]-Sales[[#This Row],[Licenses Bought]] &gt; 0,Sales[[#This Row],[Number of Users]]-Sales[[#This Row],[Licenses Bought]],0)</f>
        <v>11</v>
      </c>
      <c r="Q2020" s="3">
        <f>IF(Sales[[#This Row],[Sales Month]]=MAX(Sales[Sales Month]),Sales[[#This Row],[Upsell $ Per Non-Paying User]]*Sales[[#This Row],[Non-Paying Users]],0)</f>
        <v>0</v>
      </c>
      <c r="R2020" s="3" t="str" cm="1">
        <f t="array" ref="R2020" xml:space="preserve"> _xlfn.IFS(Sales[[#This Row],[Current Upsell $]]=0," ",Sales[[#This Row],[Current Upsell $]]&gt;=400,"high",Sales[[#This Row],[Current Upsell $]]&gt;=100,"medium",Sales[[#This Row],[Current Upsell $]]&lt;100,"low")</f>
        <v xml:space="preserve"> </v>
      </c>
      <c r="S2020" s="3" t="str">
        <f xml:space="preserve"> IF(Sales[[#This Row],[Current Upsell $]]&gt;0,_xlfn.CONCAT(Sales[[#This Row],[Subscription Type]],"  ",Sales[[#This Row],[Upsell Priority]],"  ",TEXT(Sales[[#This Row],[Current Upsell $]],"$#"))," ")</f>
        <v xml:space="preserve"> </v>
      </c>
      <c r="T2020" s="3"/>
      <c r="U2020" s="1"/>
    </row>
    <row r="2021" spans="1:21" x14ac:dyDescent="0.3">
      <c r="A2021">
        <v>100259</v>
      </c>
      <c r="B2021" t="s">
        <v>1</v>
      </c>
      <c r="D2021" s="1"/>
      <c r="E2021" s="1"/>
      <c r="F2021" s="3">
        <v>4</v>
      </c>
      <c r="G2021" s="3">
        <v>11</v>
      </c>
      <c r="H2021" s="1">
        <v>44287</v>
      </c>
      <c r="I2021" s="1">
        <v>44378</v>
      </c>
      <c r="J2021">
        <v>3</v>
      </c>
      <c r="K2021">
        <v>0</v>
      </c>
      <c r="L2021" s="1">
        <v>44317</v>
      </c>
      <c r="M2021" s="3">
        <f>IF(Sales[[#This Row],[Sales Amount]] = 0, 0,N2021 / F2021)</f>
        <v>25</v>
      </c>
      <c r="N2021" s="3">
        <v>100</v>
      </c>
      <c r="O2021" s="3" t="str" cm="1">
        <f t="array" ref="O2021" xml:space="preserve"> _xlfn.SWITCH(Sales[[#This Row],[Subscription Type]],"Basic", "10",,"Premium","10","Business","25","Enterprise","27")</f>
        <v>27</v>
      </c>
      <c r="P2021" s="3">
        <f xml:space="preserve"> IF(Sales[[#This Row],[Number of Users]]-Sales[[#This Row],[Licenses Bought]] &gt; 0,Sales[[#This Row],[Number of Users]]-Sales[[#This Row],[Licenses Bought]],0)</f>
        <v>7</v>
      </c>
      <c r="Q2021" s="3">
        <f>IF(Sales[[#This Row],[Sales Month]]=MAX(Sales[Sales Month]),Sales[[#This Row],[Upsell $ Per Non-Paying User]]*Sales[[#This Row],[Non-Paying Users]],0)</f>
        <v>0</v>
      </c>
      <c r="R2021" s="3" t="str" cm="1">
        <f t="array" ref="R2021" xml:space="preserve"> _xlfn.IFS(Sales[[#This Row],[Current Upsell $]]=0," ",Sales[[#This Row],[Current Upsell $]]&gt;=400,"high",Sales[[#This Row],[Current Upsell $]]&gt;=100,"medium",Sales[[#This Row],[Current Upsell $]]&lt;100,"low")</f>
        <v xml:space="preserve"> </v>
      </c>
      <c r="S2021" s="3" t="str">
        <f xml:space="preserve"> IF(Sales[[#This Row],[Current Upsell $]]&gt;0,_xlfn.CONCAT(Sales[[#This Row],[Subscription Type]],"  ",Sales[[#This Row],[Upsell Priority]],"  ",TEXT(Sales[[#This Row],[Current Upsell $]],"$#"))," ")</f>
        <v xml:space="preserve"> </v>
      </c>
      <c r="T2021" s="3"/>
      <c r="U2021" s="1"/>
    </row>
    <row r="2022" spans="1:21" x14ac:dyDescent="0.3">
      <c r="A2022">
        <v>100259</v>
      </c>
      <c r="B2022" t="s">
        <v>1</v>
      </c>
      <c r="D2022" s="1"/>
      <c r="E2022" s="1"/>
      <c r="F2022" s="3">
        <v>6</v>
      </c>
      <c r="G2022" s="3">
        <v>12</v>
      </c>
      <c r="H2022" s="1">
        <v>44287</v>
      </c>
      <c r="I2022" s="1">
        <v>44378</v>
      </c>
      <c r="J2022">
        <v>3</v>
      </c>
      <c r="K2022">
        <v>0</v>
      </c>
      <c r="L2022" s="1">
        <v>44348</v>
      </c>
      <c r="M2022" s="3">
        <f>IF(Sales[[#This Row],[Sales Amount]] = 0, 0,N2022 / F2022)</f>
        <v>25</v>
      </c>
      <c r="N2022" s="3">
        <v>150</v>
      </c>
      <c r="O2022" s="3" t="str" cm="1">
        <f t="array" ref="O2022" xml:space="preserve"> _xlfn.SWITCH(Sales[[#This Row],[Subscription Type]],"Basic", "10",,"Premium","10","Business","25","Enterprise","27")</f>
        <v>27</v>
      </c>
      <c r="P2022" s="3">
        <f xml:space="preserve"> IF(Sales[[#This Row],[Number of Users]]-Sales[[#This Row],[Licenses Bought]] &gt; 0,Sales[[#This Row],[Number of Users]]-Sales[[#This Row],[Licenses Bought]],0)</f>
        <v>6</v>
      </c>
      <c r="Q2022" s="3">
        <f>IF(Sales[[#This Row],[Sales Month]]=MAX(Sales[Sales Month]),Sales[[#This Row],[Upsell $ Per Non-Paying User]]*Sales[[#This Row],[Non-Paying Users]],0)</f>
        <v>162</v>
      </c>
      <c r="R2022" s="3" t="str" cm="1">
        <f t="array" ref="R2022" xml:space="preserve"> _xlfn.IFS(Sales[[#This Row],[Current Upsell $]]=0," ",Sales[[#This Row],[Current Upsell $]]&gt;=400,"high",Sales[[#This Row],[Current Upsell $]]&gt;=100,"medium",Sales[[#This Row],[Current Upsell $]]&lt;100,"low")</f>
        <v>medium</v>
      </c>
      <c r="S2022" s="3" t="str">
        <f xml:space="preserve"> IF(Sales[[#This Row],[Current Upsell $]]&gt;0,_xlfn.CONCAT(Sales[[#This Row],[Subscription Type]],"  ",Sales[[#This Row],[Upsell Priority]],"  ",TEXT(Sales[[#This Row],[Current Upsell $]],"$#"))," ")</f>
        <v>Business  medium  $162</v>
      </c>
      <c r="T2022" s="3"/>
      <c r="U2022" s="1"/>
    </row>
    <row r="2023" spans="1:21" x14ac:dyDescent="0.3">
      <c r="A2023">
        <v>100260</v>
      </c>
      <c r="B2023" t="s">
        <v>3</v>
      </c>
      <c r="F2023" s="3">
        <v>0</v>
      </c>
      <c r="G2023" s="3">
        <v>9</v>
      </c>
      <c r="H2023" s="1">
        <v>44287</v>
      </c>
      <c r="I2023" s="1">
        <v>44378</v>
      </c>
      <c r="J2023">
        <v>3</v>
      </c>
      <c r="K2023">
        <v>0</v>
      </c>
      <c r="L2023" s="1">
        <v>44287</v>
      </c>
      <c r="M2023" s="3">
        <f>IF(Sales[[#This Row],[Sales Amount]] = 0, 0,N2023 / F2023)</f>
        <v>0</v>
      </c>
      <c r="N2023" s="3">
        <v>0</v>
      </c>
      <c r="O2023" s="3" t="str" cm="1">
        <f t="array" ref="O2023" xml:space="preserve"> _xlfn.SWITCH(Sales[[#This Row],[Subscription Type]],"Basic", "10",,"Premium","10","Business","25","Enterprise","27")</f>
        <v>10</v>
      </c>
      <c r="P2023" s="3">
        <f xml:space="preserve"> IF(Sales[[#This Row],[Number of Users]]-Sales[[#This Row],[Licenses Bought]] &gt; 0,Sales[[#This Row],[Number of Users]]-Sales[[#This Row],[Licenses Bought]],0)</f>
        <v>9</v>
      </c>
      <c r="Q2023" s="3">
        <f>IF(Sales[[#This Row],[Sales Month]]=MAX(Sales[Sales Month]),Sales[[#This Row],[Upsell $ Per Non-Paying User]]*Sales[[#This Row],[Non-Paying Users]],0)</f>
        <v>0</v>
      </c>
      <c r="R2023" s="3" t="str" cm="1">
        <f t="array" ref="R2023" xml:space="preserve"> _xlfn.IFS(Sales[[#This Row],[Current Upsell $]]=0," ",Sales[[#This Row],[Current Upsell $]]&gt;=400,"high",Sales[[#This Row],[Current Upsell $]]&gt;=100,"medium",Sales[[#This Row],[Current Upsell $]]&lt;100,"low")</f>
        <v xml:space="preserve"> </v>
      </c>
      <c r="S2023" s="3" t="str">
        <f xml:space="preserve"> IF(Sales[[#This Row],[Current Upsell $]]&gt;0,_xlfn.CONCAT(Sales[[#This Row],[Subscription Type]],"  ",Sales[[#This Row],[Upsell Priority]],"  ",TEXT(Sales[[#This Row],[Current Upsell $]],"$#"))," ")</f>
        <v xml:space="preserve"> </v>
      </c>
      <c r="T2023" s="3"/>
      <c r="U2023" s="1"/>
    </row>
    <row r="2024" spans="1:21" x14ac:dyDescent="0.3">
      <c r="A2024">
        <v>100260</v>
      </c>
      <c r="B2024" t="s">
        <v>3</v>
      </c>
      <c r="F2024" s="3">
        <v>0</v>
      </c>
      <c r="G2024" s="3">
        <v>6</v>
      </c>
      <c r="H2024" s="1">
        <v>44287</v>
      </c>
      <c r="I2024" s="1">
        <v>44378</v>
      </c>
      <c r="J2024">
        <v>3</v>
      </c>
      <c r="K2024">
        <v>0</v>
      </c>
      <c r="L2024" s="1">
        <v>44317</v>
      </c>
      <c r="M2024" s="3">
        <f>IF(Sales[[#This Row],[Sales Amount]] = 0, 0,N2024 / F2024)</f>
        <v>0</v>
      </c>
      <c r="N2024" s="3">
        <v>0</v>
      </c>
      <c r="O2024" s="3" t="str" cm="1">
        <f t="array" ref="O2024" xml:space="preserve"> _xlfn.SWITCH(Sales[[#This Row],[Subscription Type]],"Basic", "10",,"Premium","10","Business","25","Enterprise","27")</f>
        <v>10</v>
      </c>
      <c r="P2024" s="3">
        <f xml:space="preserve"> IF(Sales[[#This Row],[Number of Users]]-Sales[[#This Row],[Licenses Bought]] &gt; 0,Sales[[#This Row],[Number of Users]]-Sales[[#This Row],[Licenses Bought]],0)</f>
        <v>6</v>
      </c>
      <c r="Q2024" s="3">
        <f>IF(Sales[[#This Row],[Sales Month]]=MAX(Sales[Sales Month]),Sales[[#This Row],[Upsell $ Per Non-Paying User]]*Sales[[#This Row],[Non-Paying Users]],0)</f>
        <v>0</v>
      </c>
      <c r="R2024" s="3" t="str" cm="1">
        <f t="array" ref="R2024" xml:space="preserve"> _xlfn.IFS(Sales[[#This Row],[Current Upsell $]]=0," ",Sales[[#This Row],[Current Upsell $]]&gt;=400,"high",Sales[[#This Row],[Current Upsell $]]&gt;=100,"medium",Sales[[#This Row],[Current Upsell $]]&lt;100,"low")</f>
        <v xml:space="preserve"> </v>
      </c>
      <c r="S2024" s="3" t="str">
        <f xml:space="preserve"> IF(Sales[[#This Row],[Current Upsell $]]&gt;0,_xlfn.CONCAT(Sales[[#This Row],[Subscription Type]],"  ",Sales[[#This Row],[Upsell Priority]],"  ",TEXT(Sales[[#This Row],[Current Upsell $]],"$#"))," ")</f>
        <v xml:space="preserve"> </v>
      </c>
      <c r="T2024" s="3"/>
      <c r="U2024" s="1"/>
    </row>
    <row r="2025" spans="1:21" x14ac:dyDescent="0.3">
      <c r="A2025">
        <v>100260</v>
      </c>
      <c r="B2025" t="s">
        <v>3</v>
      </c>
      <c r="F2025" s="3">
        <v>0</v>
      </c>
      <c r="G2025" s="3">
        <v>7</v>
      </c>
      <c r="H2025" s="1">
        <v>44287</v>
      </c>
      <c r="I2025" s="1">
        <v>44378</v>
      </c>
      <c r="J2025">
        <v>3</v>
      </c>
      <c r="K2025">
        <v>0</v>
      </c>
      <c r="L2025" s="1">
        <v>44348</v>
      </c>
      <c r="M2025" s="3">
        <f>IF(Sales[[#This Row],[Sales Amount]] = 0, 0,N2025 / F2025)</f>
        <v>0</v>
      </c>
      <c r="N2025" s="3">
        <v>0</v>
      </c>
      <c r="O2025" s="3" t="str" cm="1">
        <f t="array" ref="O2025" xml:space="preserve"> _xlfn.SWITCH(Sales[[#This Row],[Subscription Type]],"Basic", "10",,"Premium","10","Business","25","Enterprise","27")</f>
        <v>10</v>
      </c>
      <c r="P2025" s="3">
        <f xml:space="preserve"> IF(Sales[[#This Row],[Number of Users]]-Sales[[#This Row],[Licenses Bought]] &gt; 0,Sales[[#This Row],[Number of Users]]-Sales[[#This Row],[Licenses Bought]],0)</f>
        <v>7</v>
      </c>
      <c r="Q2025" s="3">
        <f>IF(Sales[[#This Row],[Sales Month]]=MAX(Sales[Sales Month]),Sales[[#This Row],[Upsell $ Per Non-Paying User]]*Sales[[#This Row],[Non-Paying Users]],0)</f>
        <v>70</v>
      </c>
      <c r="R2025" s="3" t="str" cm="1">
        <f t="array" ref="R2025" xml:space="preserve"> _xlfn.IFS(Sales[[#This Row],[Current Upsell $]]=0," ",Sales[[#This Row],[Current Upsell $]]&gt;=400,"high",Sales[[#This Row],[Current Upsell $]]&gt;=100,"medium",Sales[[#This Row],[Current Upsell $]]&lt;100,"low")</f>
        <v>low</v>
      </c>
      <c r="S2025" s="3" t="str">
        <f xml:space="preserve"> IF(Sales[[#This Row],[Current Upsell $]]&gt;0,_xlfn.CONCAT(Sales[[#This Row],[Subscription Type]],"  ",Sales[[#This Row],[Upsell Priority]],"  ",TEXT(Sales[[#This Row],[Current Upsell $]],"$#"))," ")</f>
        <v>Basic  low  $70</v>
      </c>
      <c r="T2025" s="3"/>
      <c r="U2025" s="1"/>
    </row>
    <row r="2026" spans="1:21" x14ac:dyDescent="0.3">
      <c r="A2026">
        <v>100261</v>
      </c>
      <c r="B2026" t="s">
        <v>3</v>
      </c>
      <c r="D2026" s="1"/>
      <c r="E2026" s="1"/>
      <c r="F2026" s="3">
        <v>0</v>
      </c>
      <c r="G2026" s="3">
        <v>6</v>
      </c>
      <c r="H2026" s="1">
        <v>44287</v>
      </c>
      <c r="I2026" s="1">
        <v>44378</v>
      </c>
      <c r="J2026">
        <v>3</v>
      </c>
      <c r="K2026">
        <v>0</v>
      </c>
      <c r="L2026" s="1">
        <v>44287</v>
      </c>
      <c r="M2026" s="3">
        <f>IF(Sales[[#This Row],[Sales Amount]] = 0, 0,N2026 / F2026)</f>
        <v>0</v>
      </c>
      <c r="N2026" s="3">
        <v>0</v>
      </c>
      <c r="O2026" s="3" t="str" cm="1">
        <f t="array" ref="O2026" xml:space="preserve"> _xlfn.SWITCH(Sales[[#This Row],[Subscription Type]],"Basic", "10",,"Premium","10","Business","25","Enterprise","27")</f>
        <v>10</v>
      </c>
      <c r="P2026" s="3">
        <f xml:space="preserve"> IF(Sales[[#This Row],[Number of Users]]-Sales[[#This Row],[Licenses Bought]] &gt; 0,Sales[[#This Row],[Number of Users]]-Sales[[#This Row],[Licenses Bought]],0)</f>
        <v>6</v>
      </c>
      <c r="Q2026" s="3">
        <f>IF(Sales[[#This Row],[Sales Month]]=MAX(Sales[Sales Month]),Sales[[#This Row],[Upsell $ Per Non-Paying User]]*Sales[[#This Row],[Non-Paying Users]],0)</f>
        <v>0</v>
      </c>
      <c r="R2026" s="3" t="str" cm="1">
        <f t="array" ref="R2026" xml:space="preserve"> _xlfn.IFS(Sales[[#This Row],[Current Upsell $]]=0," ",Sales[[#This Row],[Current Upsell $]]&gt;=400,"high",Sales[[#This Row],[Current Upsell $]]&gt;=100,"medium",Sales[[#This Row],[Current Upsell $]]&lt;100,"low")</f>
        <v xml:space="preserve"> </v>
      </c>
      <c r="S2026" s="3" t="str">
        <f xml:space="preserve"> IF(Sales[[#This Row],[Current Upsell $]]&gt;0,_xlfn.CONCAT(Sales[[#This Row],[Subscription Type]],"  ",Sales[[#This Row],[Upsell Priority]],"  ",TEXT(Sales[[#This Row],[Current Upsell $]],"$#"))," ")</f>
        <v xml:space="preserve"> </v>
      </c>
      <c r="T2026" s="3"/>
      <c r="U2026" s="1"/>
    </row>
    <row r="2027" spans="1:21" x14ac:dyDescent="0.3">
      <c r="A2027">
        <v>100261</v>
      </c>
      <c r="B2027" t="s">
        <v>0</v>
      </c>
      <c r="D2027" s="1"/>
      <c r="E2027" s="1"/>
      <c r="F2027" s="3">
        <v>2</v>
      </c>
      <c r="G2027" s="3">
        <v>4</v>
      </c>
      <c r="H2027" s="1">
        <v>44287</v>
      </c>
      <c r="I2027" s="1">
        <v>44378</v>
      </c>
      <c r="J2027">
        <v>3</v>
      </c>
      <c r="K2027">
        <v>0</v>
      </c>
      <c r="L2027" s="1">
        <v>44317</v>
      </c>
      <c r="M2027" s="3">
        <f>IF(Sales[[#This Row],[Sales Amount]] = 0, 0,N2027 / F2027)</f>
        <v>10</v>
      </c>
      <c r="N2027" s="3">
        <v>20</v>
      </c>
      <c r="O2027" s="3" t="str" cm="1">
        <f t="array" ref="O2027" xml:space="preserve"> _xlfn.SWITCH(Sales[[#This Row],[Subscription Type]],"Basic", "10",,"Premium","10","Business","25","Enterprise","27")</f>
        <v>27</v>
      </c>
      <c r="P2027" s="3">
        <f xml:space="preserve"> IF(Sales[[#This Row],[Number of Users]]-Sales[[#This Row],[Licenses Bought]] &gt; 0,Sales[[#This Row],[Number of Users]]-Sales[[#This Row],[Licenses Bought]],0)</f>
        <v>2</v>
      </c>
      <c r="Q2027" s="3">
        <f>IF(Sales[[#This Row],[Sales Month]]=MAX(Sales[Sales Month]),Sales[[#This Row],[Upsell $ Per Non-Paying User]]*Sales[[#This Row],[Non-Paying Users]],0)</f>
        <v>0</v>
      </c>
      <c r="R2027" s="3" t="str" cm="1">
        <f t="array" ref="R2027" xml:space="preserve"> _xlfn.IFS(Sales[[#This Row],[Current Upsell $]]=0," ",Sales[[#This Row],[Current Upsell $]]&gt;=400,"high",Sales[[#This Row],[Current Upsell $]]&gt;=100,"medium",Sales[[#This Row],[Current Upsell $]]&lt;100,"low")</f>
        <v xml:space="preserve"> </v>
      </c>
      <c r="S2027" s="3" t="str">
        <f xml:space="preserve"> IF(Sales[[#This Row],[Current Upsell $]]&gt;0,_xlfn.CONCAT(Sales[[#This Row],[Subscription Type]],"  ",Sales[[#This Row],[Upsell Priority]],"  ",TEXT(Sales[[#This Row],[Current Upsell $]],"$#"))," ")</f>
        <v xml:space="preserve"> </v>
      </c>
      <c r="T2027" s="3"/>
      <c r="U2027" s="1"/>
    </row>
    <row r="2028" spans="1:21" x14ac:dyDescent="0.3">
      <c r="A2028">
        <v>100261</v>
      </c>
      <c r="B2028" t="s">
        <v>0</v>
      </c>
      <c r="D2028" s="1"/>
      <c r="E2028" s="1"/>
      <c r="F2028" s="3">
        <v>3</v>
      </c>
      <c r="G2028" s="3">
        <v>5</v>
      </c>
      <c r="H2028" s="1">
        <v>44287</v>
      </c>
      <c r="I2028" s="1">
        <v>44378</v>
      </c>
      <c r="J2028">
        <v>3</v>
      </c>
      <c r="K2028">
        <v>0</v>
      </c>
      <c r="L2028" s="1">
        <v>44348</v>
      </c>
      <c r="M2028" s="3">
        <f>IF(Sales[[#This Row],[Sales Amount]] = 0, 0,N2028 / F2028)</f>
        <v>10</v>
      </c>
      <c r="N2028" s="3">
        <v>30</v>
      </c>
      <c r="O2028" s="3" t="str" cm="1">
        <f t="array" ref="O2028" xml:space="preserve"> _xlfn.SWITCH(Sales[[#This Row],[Subscription Type]],"Basic", "10",,"Premium","10","Business","25","Enterprise","27")</f>
        <v>27</v>
      </c>
      <c r="P2028" s="3">
        <f xml:space="preserve"> IF(Sales[[#This Row],[Number of Users]]-Sales[[#This Row],[Licenses Bought]] &gt; 0,Sales[[#This Row],[Number of Users]]-Sales[[#This Row],[Licenses Bought]],0)</f>
        <v>2</v>
      </c>
      <c r="Q2028" s="3">
        <f>IF(Sales[[#This Row],[Sales Month]]=MAX(Sales[Sales Month]),Sales[[#This Row],[Upsell $ Per Non-Paying User]]*Sales[[#This Row],[Non-Paying Users]],0)</f>
        <v>54</v>
      </c>
      <c r="R2028" s="3" t="str" cm="1">
        <f t="array" ref="R2028" xml:space="preserve"> _xlfn.IFS(Sales[[#This Row],[Current Upsell $]]=0," ",Sales[[#This Row],[Current Upsell $]]&gt;=400,"high",Sales[[#This Row],[Current Upsell $]]&gt;=100,"medium",Sales[[#This Row],[Current Upsell $]]&lt;100,"low")</f>
        <v>low</v>
      </c>
      <c r="S2028" s="3" t="str">
        <f xml:space="preserve"> IF(Sales[[#This Row],[Current Upsell $]]&gt;0,_xlfn.CONCAT(Sales[[#This Row],[Subscription Type]],"  ",Sales[[#This Row],[Upsell Priority]],"  ",TEXT(Sales[[#This Row],[Current Upsell $]],"$#"))," ")</f>
        <v>Premium  low  $54</v>
      </c>
      <c r="T2028" s="3"/>
      <c r="U2028" s="1"/>
    </row>
    <row r="2029" spans="1:21" x14ac:dyDescent="0.3">
      <c r="A2029">
        <v>100262</v>
      </c>
      <c r="B2029" t="s">
        <v>3</v>
      </c>
      <c r="F2029" s="3">
        <v>0</v>
      </c>
      <c r="G2029" s="3">
        <v>3</v>
      </c>
      <c r="H2029" s="1">
        <v>44287</v>
      </c>
      <c r="I2029" s="1">
        <v>44378</v>
      </c>
      <c r="J2029">
        <v>3</v>
      </c>
      <c r="K2029">
        <v>0</v>
      </c>
      <c r="L2029" s="1">
        <v>44287</v>
      </c>
      <c r="M2029" s="3">
        <f>IF(Sales[[#This Row],[Sales Amount]] = 0, 0,N2029 / F2029)</f>
        <v>0</v>
      </c>
      <c r="N2029" s="3">
        <v>0</v>
      </c>
      <c r="O2029" s="3" t="str" cm="1">
        <f t="array" ref="O2029" xml:space="preserve"> _xlfn.SWITCH(Sales[[#This Row],[Subscription Type]],"Basic", "10",,"Premium","10","Business","25","Enterprise","27")</f>
        <v>10</v>
      </c>
      <c r="P2029" s="3">
        <f xml:space="preserve"> IF(Sales[[#This Row],[Number of Users]]-Sales[[#This Row],[Licenses Bought]] &gt; 0,Sales[[#This Row],[Number of Users]]-Sales[[#This Row],[Licenses Bought]],0)</f>
        <v>3</v>
      </c>
      <c r="Q2029" s="3">
        <f>IF(Sales[[#This Row],[Sales Month]]=MAX(Sales[Sales Month]),Sales[[#This Row],[Upsell $ Per Non-Paying User]]*Sales[[#This Row],[Non-Paying Users]],0)</f>
        <v>0</v>
      </c>
      <c r="R2029" s="3" t="str" cm="1">
        <f t="array" ref="R2029" xml:space="preserve"> _xlfn.IFS(Sales[[#This Row],[Current Upsell $]]=0," ",Sales[[#This Row],[Current Upsell $]]&gt;=400,"high",Sales[[#This Row],[Current Upsell $]]&gt;=100,"medium",Sales[[#This Row],[Current Upsell $]]&lt;100,"low")</f>
        <v xml:space="preserve"> </v>
      </c>
      <c r="S2029" s="3" t="str">
        <f xml:space="preserve"> IF(Sales[[#This Row],[Current Upsell $]]&gt;0,_xlfn.CONCAT(Sales[[#This Row],[Subscription Type]],"  ",Sales[[#This Row],[Upsell Priority]],"  ",TEXT(Sales[[#This Row],[Current Upsell $]],"$#"))," ")</f>
        <v xml:space="preserve"> </v>
      </c>
      <c r="T2029" s="3"/>
      <c r="U2029" s="1"/>
    </row>
    <row r="2030" spans="1:21" x14ac:dyDescent="0.3">
      <c r="A2030">
        <v>100262</v>
      </c>
      <c r="B2030" t="s">
        <v>0</v>
      </c>
      <c r="F2030" s="3">
        <v>1</v>
      </c>
      <c r="G2030" s="3">
        <v>3</v>
      </c>
      <c r="H2030" s="1">
        <v>44287</v>
      </c>
      <c r="I2030" s="1">
        <v>44378</v>
      </c>
      <c r="J2030">
        <v>3</v>
      </c>
      <c r="K2030">
        <v>0</v>
      </c>
      <c r="L2030" s="1">
        <v>44317</v>
      </c>
      <c r="M2030" s="3">
        <f>IF(Sales[[#This Row],[Sales Amount]] = 0, 0,N2030 / F2030)</f>
        <v>10</v>
      </c>
      <c r="N2030" s="3">
        <v>10</v>
      </c>
      <c r="O2030" s="3" t="str" cm="1">
        <f t="array" ref="O2030" xml:space="preserve"> _xlfn.SWITCH(Sales[[#This Row],[Subscription Type]],"Basic", "10",,"Premium","10","Business","25","Enterprise","27")</f>
        <v>27</v>
      </c>
      <c r="P2030" s="3">
        <f xml:space="preserve"> IF(Sales[[#This Row],[Number of Users]]-Sales[[#This Row],[Licenses Bought]] &gt; 0,Sales[[#This Row],[Number of Users]]-Sales[[#This Row],[Licenses Bought]],0)</f>
        <v>2</v>
      </c>
      <c r="Q2030" s="3">
        <f>IF(Sales[[#This Row],[Sales Month]]=MAX(Sales[Sales Month]),Sales[[#This Row],[Upsell $ Per Non-Paying User]]*Sales[[#This Row],[Non-Paying Users]],0)</f>
        <v>0</v>
      </c>
      <c r="R2030" s="3" t="str" cm="1">
        <f t="array" ref="R2030" xml:space="preserve"> _xlfn.IFS(Sales[[#This Row],[Current Upsell $]]=0," ",Sales[[#This Row],[Current Upsell $]]&gt;=400,"high",Sales[[#This Row],[Current Upsell $]]&gt;=100,"medium",Sales[[#This Row],[Current Upsell $]]&lt;100,"low")</f>
        <v xml:space="preserve"> </v>
      </c>
      <c r="S2030" s="3" t="str">
        <f xml:space="preserve"> IF(Sales[[#This Row],[Current Upsell $]]&gt;0,_xlfn.CONCAT(Sales[[#This Row],[Subscription Type]],"  ",Sales[[#This Row],[Upsell Priority]],"  ",TEXT(Sales[[#This Row],[Current Upsell $]],"$#"))," ")</f>
        <v xml:space="preserve"> </v>
      </c>
      <c r="T2030" s="3"/>
      <c r="U2030" s="1"/>
    </row>
    <row r="2031" spans="1:21" x14ac:dyDescent="0.3">
      <c r="A2031">
        <v>100262</v>
      </c>
      <c r="B2031" t="s">
        <v>0</v>
      </c>
      <c r="F2031" s="3">
        <v>2</v>
      </c>
      <c r="G2031" s="3">
        <v>3</v>
      </c>
      <c r="H2031" s="1">
        <v>44287</v>
      </c>
      <c r="I2031" s="1">
        <v>44378</v>
      </c>
      <c r="J2031">
        <v>3</v>
      </c>
      <c r="K2031">
        <v>0</v>
      </c>
      <c r="L2031" s="1">
        <v>44348</v>
      </c>
      <c r="M2031" s="3">
        <f>IF(Sales[[#This Row],[Sales Amount]] = 0, 0,N2031 / F2031)</f>
        <v>10</v>
      </c>
      <c r="N2031" s="3">
        <v>20</v>
      </c>
      <c r="O2031" s="3" t="str" cm="1">
        <f t="array" ref="O2031" xml:space="preserve"> _xlfn.SWITCH(Sales[[#This Row],[Subscription Type]],"Basic", "10",,"Premium","10","Business","25","Enterprise","27")</f>
        <v>27</v>
      </c>
      <c r="P2031" s="3">
        <f xml:space="preserve"> IF(Sales[[#This Row],[Number of Users]]-Sales[[#This Row],[Licenses Bought]] &gt; 0,Sales[[#This Row],[Number of Users]]-Sales[[#This Row],[Licenses Bought]],0)</f>
        <v>1</v>
      </c>
      <c r="Q2031" s="3">
        <f>IF(Sales[[#This Row],[Sales Month]]=MAX(Sales[Sales Month]),Sales[[#This Row],[Upsell $ Per Non-Paying User]]*Sales[[#This Row],[Non-Paying Users]],0)</f>
        <v>27</v>
      </c>
      <c r="R2031" s="3" t="str" cm="1">
        <f t="array" ref="R2031" xml:space="preserve"> _xlfn.IFS(Sales[[#This Row],[Current Upsell $]]=0," ",Sales[[#This Row],[Current Upsell $]]&gt;=400,"high",Sales[[#This Row],[Current Upsell $]]&gt;=100,"medium",Sales[[#This Row],[Current Upsell $]]&lt;100,"low")</f>
        <v>low</v>
      </c>
      <c r="S2031" s="3" t="str">
        <f xml:space="preserve"> IF(Sales[[#This Row],[Current Upsell $]]&gt;0,_xlfn.CONCAT(Sales[[#This Row],[Subscription Type]],"  ",Sales[[#This Row],[Upsell Priority]],"  ",TEXT(Sales[[#This Row],[Current Upsell $]],"$#"))," ")</f>
        <v>Premium  low  $27</v>
      </c>
      <c r="T2031" s="3"/>
      <c r="U2031" s="1"/>
    </row>
    <row r="2032" spans="1:21" x14ac:dyDescent="0.3">
      <c r="A2032">
        <v>100263</v>
      </c>
      <c r="B2032" t="s">
        <v>3</v>
      </c>
      <c r="F2032" s="3">
        <v>0</v>
      </c>
      <c r="G2032" s="3">
        <v>3</v>
      </c>
      <c r="H2032" s="1">
        <v>44287</v>
      </c>
      <c r="I2032" s="1">
        <v>44378</v>
      </c>
      <c r="J2032">
        <v>3</v>
      </c>
      <c r="K2032">
        <v>0</v>
      </c>
      <c r="L2032" s="1">
        <v>44287</v>
      </c>
      <c r="M2032" s="3">
        <f>IF(Sales[[#This Row],[Sales Amount]] = 0, 0,N2032 / F2032)</f>
        <v>0</v>
      </c>
      <c r="N2032" s="3">
        <v>0</v>
      </c>
      <c r="O2032" s="3" t="str" cm="1">
        <f t="array" ref="O2032" xml:space="preserve"> _xlfn.SWITCH(Sales[[#This Row],[Subscription Type]],"Basic", "10",,"Premium","10","Business","25","Enterprise","27")</f>
        <v>10</v>
      </c>
      <c r="P2032" s="3">
        <f xml:space="preserve"> IF(Sales[[#This Row],[Number of Users]]-Sales[[#This Row],[Licenses Bought]] &gt; 0,Sales[[#This Row],[Number of Users]]-Sales[[#This Row],[Licenses Bought]],0)</f>
        <v>3</v>
      </c>
      <c r="Q2032" s="3">
        <f>IF(Sales[[#This Row],[Sales Month]]=MAX(Sales[Sales Month]),Sales[[#This Row],[Upsell $ Per Non-Paying User]]*Sales[[#This Row],[Non-Paying Users]],0)</f>
        <v>0</v>
      </c>
      <c r="R2032" s="3" t="str" cm="1">
        <f t="array" ref="R2032" xml:space="preserve"> _xlfn.IFS(Sales[[#This Row],[Current Upsell $]]=0," ",Sales[[#This Row],[Current Upsell $]]&gt;=400,"high",Sales[[#This Row],[Current Upsell $]]&gt;=100,"medium",Sales[[#This Row],[Current Upsell $]]&lt;100,"low")</f>
        <v xml:space="preserve"> </v>
      </c>
      <c r="S2032" s="3" t="str">
        <f xml:space="preserve"> IF(Sales[[#This Row],[Current Upsell $]]&gt;0,_xlfn.CONCAT(Sales[[#This Row],[Subscription Type]],"  ",Sales[[#This Row],[Upsell Priority]],"  ",TEXT(Sales[[#This Row],[Current Upsell $]],"$#"))," ")</f>
        <v xml:space="preserve"> </v>
      </c>
      <c r="T2032" s="3"/>
      <c r="U2032" s="1"/>
    </row>
    <row r="2033" spans="1:21" x14ac:dyDescent="0.3">
      <c r="A2033">
        <v>100263</v>
      </c>
      <c r="B2033" t="s">
        <v>3</v>
      </c>
      <c r="F2033" s="3">
        <v>0</v>
      </c>
      <c r="G2033" s="3">
        <v>4</v>
      </c>
      <c r="H2033" s="1">
        <v>44287</v>
      </c>
      <c r="I2033" s="1">
        <v>44378</v>
      </c>
      <c r="J2033">
        <v>3</v>
      </c>
      <c r="K2033">
        <v>0</v>
      </c>
      <c r="L2033" s="1">
        <v>44317</v>
      </c>
      <c r="M2033" s="3">
        <f>IF(Sales[[#This Row],[Sales Amount]] = 0, 0,N2033 / F2033)</f>
        <v>0</v>
      </c>
      <c r="N2033" s="3">
        <v>0</v>
      </c>
      <c r="O2033" s="3" t="str" cm="1">
        <f t="array" ref="O2033" xml:space="preserve"> _xlfn.SWITCH(Sales[[#This Row],[Subscription Type]],"Basic", "10",,"Premium","10","Business","25","Enterprise","27")</f>
        <v>10</v>
      </c>
      <c r="P2033" s="3">
        <f xml:space="preserve"> IF(Sales[[#This Row],[Number of Users]]-Sales[[#This Row],[Licenses Bought]] &gt; 0,Sales[[#This Row],[Number of Users]]-Sales[[#This Row],[Licenses Bought]],0)</f>
        <v>4</v>
      </c>
      <c r="Q2033" s="3">
        <f>IF(Sales[[#This Row],[Sales Month]]=MAX(Sales[Sales Month]),Sales[[#This Row],[Upsell $ Per Non-Paying User]]*Sales[[#This Row],[Non-Paying Users]],0)</f>
        <v>0</v>
      </c>
      <c r="R2033" s="3" t="str" cm="1">
        <f t="array" ref="R2033" xml:space="preserve"> _xlfn.IFS(Sales[[#This Row],[Current Upsell $]]=0," ",Sales[[#This Row],[Current Upsell $]]&gt;=400,"high",Sales[[#This Row],[Current Upsell $]]&gt;=100,"medium",Sales[[#This Row],[Current Upsell $]]&lt;100,"low")</f>
        <v xml:space="preserve"> </v>
      </c>
      <c r="S2033" s="3" t="str">
        <f xml:space="preserve"> IF(Sales[[#This Row],[Current Upsell $]]&gt;0,_xlfn.CONCAT(Sales[[#This Row],[Subscription Type]],"  ",Sales[[#This Row],[Upsell Priority]],"  ",TEXT(Sales[[#This Row],[Current Upsell $]],"$#"))," ")</f>
        <v xml:space="preserve"> </v>
      </c>
      <c r="T2033" s="3"/>
      <c r="U2033" s="1"/>
    </row>
    <row r="2034" spans="1:21" x14ac:dyDescent="0.3">
      <c r="A2034">
        <v>100263</v>
      </c>
      <c r="B2034" t="s">
        <v>3</v>
      </c>
      <c r="F2034" s="3">
        <v>0</v>
      </c>
      <c r="G2034" s="3">
        <v>3</v>
      </c>
      <c r="H2034" s="1">
        <v>44287</v>
      </c>
      <c r="I2034" s="1">
        <v>44378</v>
      </c>
      <c r="J2034">
        <v>3</v>
      </c>
      <c r="K2034">
        <v>0</v>
      </c>
      <c r="L2034" s="1">
        <v>44348</v>
      </c>
      <c r="M2034" s="3">
        <f>IF(Sales[[#This Row],[Sales Amount]] = 0, 0,N2034 / F2034)</f>
        <v>0</v>
      </c>
      <c r="N2034" s="3">
        <v>0</v>
      </c>
      <c r="O2034" s="3" t="str" cm="1">
        <f t="array" ref="O2034" xml:space="preserve"> _xlfn.SWITCH(Sales[[#This Row],[Subscription Type]],"Basic", "10",,"Premium","10","Business","25","Enterprise","27")</f>
        <v>10</v>
      </c>
      <c r="P2034" s="3">
        <f xml:space="preserve"> IF(Sales[[#This Row],[Number of Users]]-Sales[[#This Row],[Licenses Bought]] &gt; 0,Sales[[#This Row],[Number of Users]]-Sales[[#This Row],[Licenses Bought]],0)</f>
        <v>3</v>
      </c>
      <c r="Q2034" s="3">
        <f>IF(Sales[[#This Row],[Sales Month]]=MAX(Sales[Sales Month]),Sales[[#This Row],[Upsell $ Per Non-Paying User]]*Sales[[#This Row],[Non-Paying Users]],0)</f>
        <v>30</v>
      </c>
      <c r="R2034" s="3" t="str" cm="1">
        <f t="array" ref="R2034" xml:space="preserve"> _xlfn.IFS(Sales[[#This Row],[Current Upsell $]]=0," ",Sales[[#This Row],[Current Upsell $]]&gt;=400,"high",Sales[[#This Row],[Current Upsell $]]&gt;=100,"medium",Sales[[#This Row],[Current Upsell $]]&lt;100,"low")</f>
        <v>low</v>
      </c>
      <c r="S2034" s="3" t="str">
        <f xml:space="preserve"> IF(Sales[[#This Row],[Current Upsell $]]&gt;0,_xlfn.CONCAT(Sales[[#This Row],[Subscription Type]],"  ",Sales[[#This Row],[Upsell Priority]],"  ",TEXT(Sales[[#This Row],[Current Upsell $]],"$#"))," ")</f>
        <v>Basic  low  $30</v>
      </c>
      <c r="T2034" s="3"/>
      <c r="U2034" s="1"/>
    </row>
    <row r="2035" spans="1:21" x14ac:dyDescent="0.3">
      <c r="A2035">
        <v>100264</v>
      </c>
      <c r="B2035" t="s">
        <v>3</v>
      </c>
      <c r="F2035" s="3">
        <v>0</v>
      </c>
      <c r="G2035" s="3">
        <v>2</v>
      </c>
      <c r="H2035" s="1">
        <v>44287</v>
      </c>
      <c r="I2035" s="1">
        <v>44348</v>
      </c>
      <c r="J2035">
        <v>2</v>
      </c>
      <c r="K2035">
        <v>0</v>
      </c>
      <c r="L2035" s="1">
        <v>44287</v>
      </c>
      <c r="M2035" s="3">
        <f>IF(Sales[[#This Row],[Sales Amount]] = 0, 0,N2035 / F2035)</f>
        <v>0</v>
      </c>
      <c r="N2035" s="3">
        <v>0</v>
      </c>
      <c r="O2035" s="3" t="str" cm="1">
        <f t="array" ref="O2035" xml:space="preserve"> _xlfn.SWITCH(Sales[[#This Row],[Subscription Type]],"Basic", "10",,"Premium","10","Business","25","Enterprise","27")</f>
        <v>10</v>
      </c>
      <c r="P2035" s="3">
        <f xml:space="preserve"> IF(Sales[[#This Row],[Number of Users]]-Sales[[#This Row],[Licenses Bought]] &gt; 0,Sales[[#This Row],[Number of Users]]-Sales[[#This Row],[Licenses Bought]],0)</f>
        <v>2</v>
      </c>
      <c r="Q2035" s="3">
        <f>IF(Sales[[#This Row],[Sales Month]]=MAX(Sales[Sales Month]),Sales[[#This Row],[Upsell $ Per Non-Paying User]]*Sales[[#This Row],[Non-Paying Users]],0)</f>
        <v>0</v>
      </c>
      <c r="R2035" s="3" t="str" cm="1">
        <f t="array" ref="R2035" xml:space="preserve"> _xlfn.IFS(Sales[[#This Row],[Current Upsell $]]=0," ",Sales[[#This Row],[Current Upsell $]]&gt;=400,"high",Sales[[#This Row],[Current Upsell $]]&gt;=100,"medium",Sales[[#This Row],[Current Upsell $]]&lt;100,"low")</f>
        <v xml:space="preserve"> </v>
      </c>
      <c r="S2035" s="3" t="str">
        <f xml:space="preserve"> IF(Sales[[#This Row],[Current Upsell $]]&gt;0,_xlfn.CONCAT(Sales[[#This Row],[Subscription Type]],"  ",Sales[[#This Row],[Upsell Priority]],"  ",TEXT(Sales[[#This Row],[Current Upsell $]],"$#"))," ")</f>
        <v xml:space="preserve"> </v>
      </c>
      <c r="T2035" s="3"/>
      <c r="U2035" s="1"/>
    </row>
    <row r="2036" spans="1:21" x14ac:dyDescent="0.3">
      <c r="A2036">
        <v>100264</v>
      </c>
      <c r="B2036" t="s">
        <v>0</v>
      </c>
      <c r="F2036" s="3">
        <v>1</v>
      </c>
      <c r="G2036" s="3">
        <v>2</v>
      </c>
      <c r="H2036" s="1">
        <v>44287</v>
      </c>
      <c r="I2036" s="1">
        <v>44348</v>
      </c>
      <c r="J2036">
        <v>2</v>
      </c>
      <c r="K2036">
        <v>0</v>
      </c>
      <c r="L2036" s="1">
        <v>44317</v>
      </c>
      <c r="M2036" s="3">
        <f>IF(Sales[[#This Row],[Sales Amount]] = 0, 0,N2036 / F2036)</f>
        <v>10</v>
      </c>
      <c r="N2036" s="3">
        <v>10</v>
      </c>
      <c r="O2036" s="3" t="str" cm="1">
        <f t="array" ref="O2036" xml:space="preserve"> _xlfn.SWITCH(Sales[[#This Row],[Subscription Type]],"Basic", "10",,"Premium","10","Business","25","Enterprise","27")</f>
        <v>27</v>
      </c>
      <c r="P2036" s="3">
        <f xml:space="preserve"> IF(Sales[[#This Row],[Number of Users]]-Sales[[#This Row],[Licenses Bought]] &gt; 0,Sales[[#This Row],[Number of Users]]-Sales[[#This Row],[Licenses Bought]],0)</f>
        <v>1</v>
      </c>
      <c r="Q2036" s="3">
        <f>IF(Sales[[#This Row],[Sales Month]]=MAX(Sales[Sales Month]),Sales[[#This Row],[Upsell $ Per Non-Paying User]]*Sales[[#This Row],[Non-Paying Users]],0)</f>
        <v>0</v>
      </c>
      <c r="R2036" s="3" t="str" cm="1">
        <f t="array" ref="R2036" xml:space="preserve"> _xlfn.IFS(Sales[[#This Row],[Current Upsell $]]=0," ",Sales[[#This Row],[Current Upsell $]]&gt;=400,"high",Sales[[#This Row],[Current Upsell $]]&gt;=100,"medium",Sales[[#This Row],[Current Upsell $]]&lt;100,"low")</f>
        <v xml:space="preserve"> </v>
      </c>
      <c r="S2036" s="3" t="str">
        <f xml:space="preserve"> IF(Sales[[#This Row],[Current Upsell $]]&gt;0,_xlfn.CONCAT(Sales[[#This Row],[Subscription Type]],"  ",Sales[[#This Row],[Upsell Priority]],"  ",TEXT(Sales[[#This Row],[Current Upsell $]],"$#"))," ")</f>
        <v xml:space="preserve"> </v>
      </c>
      <c r="T2036" s="3"/>
      <c r="U2036" s="1"/>
    </row>
    <row r="2037" spans="1:21" x14ac:dyDescent="0.3">
      <c r="A2037">
        <v>100264</v>
      </c>
      <c r="B2037" t="s">
        <v>0</v>
      </c>
      <c r="F2037" s="3">
        <v>1</v>
      </c>
      <c r="G2037" s="3">
        <v>2</v>
      </c>
      <c r="H2037" s="1">
        <v>44287</v>
      </c>
      <c r="I2037" s="1">
        <v>44348</v>
      </c>
      <c r="J2037">
        <v>2</v>
      </c>
      <c r="K2037">
        <v>0</v>
      </c>
      <c r="L2037" s="1">
        <v>44348</v>
      </c>
      <c r="M2037" s="3">
        <f>IF(Sales[[#This Row],[Sales Amount]] = 0, 0,N2037 / F2037)</f>
        <v>10</v>
      </c>
      <c r="N2037" s="3">
        <v>10</v>
      </c>
      <c r="O2037" s="3" t="str" cm="1">
        <f t="array" ref="O2037" xml:space="preserve"> _xlfn.SWITCH(Sales[[#This Row],[Subscription Type]],"Basic", "10",,"Premium","10","Business","25","Enterprise","27")</f>
        <v>27</v>
      </c>
      <c r="P2037" s="3">
        <f xml:space="preserve"> IF(Sales[[#This Row],[Number of Users]]-Sales[[#This Row],[Licenses Bought]] &gt; 0,Sales[[#This Row],[Number of Users]]-Sales[[#This Row],[Licenses Bought]],0)</f>
        <v>1</v>
      </c>
      <c r="Q2037" s="3">
        <f>IF(Sales[[#This Row],[Sales Month]]=MAX(Sales[Sales Month]),Sales[[#This Row],[Upsell $ Per Non-Paying User]]*Sales[[#This Row],[Non-Paying Users]],0)</f>
        <v>27</v>
      </c>
      <c r="R2037" s="3" t="str" cm="1">
        <f t="array" ref="R2037" xml:space="preserve"> _xlfn.IFS(Sales[[#This Row],[Current Upsell $]]=0," ",Sales[[#This Row],[Current Upsell $]]&gt;=400,"high",Sales[[#This Row],[Current Upsell $]]&gt;=100,"medium",Sales[[#This Row],[Current Upsell $]]&lt;100,"low")</f>
        <v>low</v>
      </c>
      <c r="S2037" s="3" t="str">
        <f xml:space="preserve"> IF(Sales[[#This Row],[Current Upsell $]]&gt;0,_xlfn.CONCAT(Sales[[#This Row],[Subscription Type]],"  ",Sales[[#This Row],[Upsell Priority]],"  ",TEXT(Sales[[#This Row],[Current Upsell $]],"$#"))," ")</f>
        <v>Premium  low  $27</v>
      </c>
      <c r="T2037" s="3"/>
      <c r="U2037" s="1"/>
    </row>
    <row r="2038" spans="1:21" x14ac:dyDescent="0.3">
      <c r="A2038">
        <v>100265</v>
      </c>
      <c r="B2038" t="s">
        <v>3</v>
      </c>
      <c r="F2038" s="3">
        <v>0</v>
      </c>
      <c r="G2038" s="3">
        <v>2</v>
      </c>
      <c r="H2038" s="1">
        <v>44287</v>
      </c>
      <c r="I2038" s="1">
        <v>44378</v>
      </c>
      <c r="J2038">
        <v>3</v>
      </c>
      <c r="K2038">
        <v>0</v>
      </c>
      <c r="L2038" s="1">
        <v>44287</v>
      </c>
      <c r="M2038" s="3">
        <f>IF(Sales[[#This Row],[Sales Amount]] = 0, 0,N2038 / F2038)</f>
        <v>0</v>
      </c>
      <c r="N2038" s="3">
        <v>0</v>
      </c>
      <c r="O2038" s="3" t="str" cm="1">
        <f t="array" ref="O2038" xml:space="preserve"> _xlfn.SWITCH(Sales[[#This Row],[Subscription Type]],"Basic", "10",,"Premium","10","Business","25","Enterprise","27")</f>
        <v>10</v>
      </c>
      <c r="P2038" s="3">
        <f xml:space="preserve"> IF(Sales[[#This Row],[Number of Users]]-Sales[[#This Row],[Licenses Bought]] &gt; 0,Sales[[#This Row],[Number of Users]]-Sales[[#This Row],[Licenses Bought]],0)</f>
        <v>2</v>
      </c>
      <c r="Q2038" s="3">
        <f>IF(Sales[[#This Row],[Sales Month]]=MAX(Sales[Sales Month]),Sales[[#This Row],[Upsell $ Per Non-Paying User]]*Sales[[#This Row],[Non-Paying Users]],0)</f>
        <v>0</v>
      </c>
      <c r="R2038" s="3" t="str" cm="1">
        <f t="array" ref="R2038" xml:space="preserve"> _xlfn.IFS(Sales[[#This Row],[Current Upsell $]]=0," ",Sales[[#This Row],[Current Upsell $]]&gt;=400,"high",Sales[[#This Row],[Current Upsell $]]&gt;=100,"medium",Sales[[#This Row],[Current Upsell $]]&lt;100,"low")</f>
        <v xml:space="preserve"> </v>
      </c>
      <c r="S2038" s="3" t="str">
        <f xml:space="preserve"> IF(Sales[[#This Row],[Current Upsell $]]&gt;0,_xlfn.CONCAT(Sales[[#This Row],[Subscription Type]],"  ",Sales[[#This Row],[Upsell Priority]],"  ",TEXT(Sales[[#This Row],[Current Upsell $]],"$#"))," ")</f>
        <v xml:space="preserve"> </v>
      </c>
      <c r="T2038" s="3"/>
      <c r="U2038" s="1"/>
    </row>
    <row r="2039" spans="1:21" x14ac:dyDescent="0.3">
      <c r="A2039">
        <v>100265</v>
      </c>
      <c r="B2039" t="s">
        <v>3</v>
      </c>
      <c r="F2039" s="3">
        <v>0</v>
      </c>
      <c r="G2039" s="3">
        <v>2</v>
      </c>
      <c r="H2039" s="1">
        <v>44287</v>
      </c>
      <c r="I2039" s="1">
        <v>44378</v>
      </c>
      <c r="J2039">
        <v>3</v>
      </c>
      <c r="K2039">
        <v>0</v>
      </c>
      <c r="L2039" s="1">
        <v>44317</v>
      </c>
      <c r="M2039" s="3">
        <f>IF(Sales[[#This Row],[Sales Amount]] = 0, 0,N2039 / F2039)</f>
        <v>0</v>
      </c>
      <c r="N2039" s="3">
        <v>0</v>
      </c>
      <c r="O2039" s="3" t="str" cm="1">
        <f t="array" ref="O2039" xml:space="preserve"> _xlfn.SWITCH(Sales[[#This Row],[Subscription Type]],"Basic", "10",,"Premium","10","Business","25","Enterprise","27")</f>
        <v>10</v>
      </c>
      <c r="P2039" s="3">
        <f xml:space="preserve"> IF(Sales[[#This Row],[Number of Users]]-Sales[[#This Row],[Licenses Bought]] &gt; 0,Sales[[#This Row],[Number of Users]]-Sales[[#This Row],[Licenses Bought]],0)</f>
        <v>2</v>
      </c>
      <c r="Q2039" s="3">
        <f>IF(Sales[[#This Row],[Sales Month]]=MAX(Sales[Sales Month]),Sales[[#This Row],[Upsell $ Per Non-Paying User]]*Sales[[#This Row],[Non-Paying Users]],0)</f>
        <v>0</v>
      </c>
      <c r="R2039" s="3" t="str" cm="1">
        <f t="array" ref="R2039" xml:space="preserve"> _xlfn.IFS(Sales[[#This Row],[Current Upsell $]]=0," ",Sales[[#This Row],[Current Upsell $]]&gt;=400,"high",Sales[[#This Row],[Current Upsell $]]&gt;=100,"medium",Sales[[#This Row],[Current Upsell $]]&lt;100,"low")</f>
        <v xml:space="preserve"> </v>
      </c>
      <c r="S2039" s="3" t="str">
        <f xml:space="preserve"> IF(Sales[[#This Row],[Current Upsell $]]&gt;0,_xlfn.CONCAT(Sales[[#This Row],[Subscription Type]],"  ",Sales[[#This Row],[Upsell Priority]],"  ",TEXT(Sales[[#This Row],[Current Upsell $]],"$#"))," ")</f>
        <v xml:space="preserve"> </v>
      </c>
      <c r="T2039" s="3"/>
      <c r="U2039" s="1"/>
    </row>
    <row r="2040" spans="1:21" x14ac:dyDescent="0.3">
      <c r="A2040">
        <v>100265</v>
      </c>
      <c r="B2040" t="s">
        <v>3</v>
      </c>
      <c r="F2040" s="3">
        <v>0</v>
      </c>
      <c r="G2040" s="3">
        <v>2</v>
      </c>
      <c r="H2040" s="1">
        <v>44287</v>
      </c>
      <c r="I2040" s="1">
        <v>44378</v>
      </c>
      <c r="J2040">
        <v>3</v>
      </c>
      <c r="K2040">
        <v>0</v>
      </c>
      <c r="L2040" s="1">
        <v>44348</v>
      </c>
      <c r="M2040" s="3">
        <f>IF(Sales[[#This Row],[Sales Amount]] = 0, 0,N2040 / F2040)</f>
        <v>0</v>
      </c>
      <c r="N2040" s="3">
        <v>0</v>
      </c>
      <c r="O2040" s="3" t="str" cm="1">
        <f t="array" ref="O2040" xml:space="preserve"> _xlfn.SWITCH(Sales[[#This Row],[Subscription Type]],"Basic", "10",,"Premium","10","Business","25","Enterprise","27")</f>
        <v>10</v>
      </c>
      <c r="P2040" s="3">
        <f xml:space="preserve"> IF(Sales[[#This Row],[Number of Users]]-Sales[[#This Row],[Licenses Bought]] &gt; 0,Sales[[#This Row],[Number of Users]]-Sales[[#This Row],[Licenses Bought]],0)</f>
        <v>2</v>
      </c>
      <c r="Q2040" s="3">
        <f>IF(Sales[[#This Row],[Sales Month]]=MAX(Sales[Sales Month]),Sales[[#This Row],[Upsell $ Per Non-Paying User]]*Sales[[#This Row],[Non-Paying Users]],0)</f>
        <v>20</v>
      </c>
      <c r="R2040" s="3" t="str" cm="1">
        <f t="array" ref="R2040" xml:space="preserve"> _xlfn.IFS(Sales[[#This Row],[Current Upsell $]]=0," ",Sales[[#This Row],[Current Upsell $]]&gt;=400,"high",Sales[[#This Row],[Current Upsell $]]&gt;=100,"medium",Sales[[#This Row],[Current Upsell $]]&lt;100,"low")</f>
        <v>low</v>
      </c>
      <c r="S2040" s="3" t="str">
        <f xml:space="preserve"> IF(Sales[[#This Row],[Current Upsell $]]&gt;0,_xlfn.CONCAT(Sales[[#This Row],[Subscription Type]],"  ",Sales[[#This Row],[Upsell Priority]],"  ",TEXT(Sales[[#This Row],[Current Upsell $]],"$#"))," ")</f>
        <v>Basic  low  $20</v>
      </c>
      <c r="T2040" s="3"/>
      <c r="U2040" s="1"/>
    </row>
    <row r="2041" spans="1:21" x14ac:dyDescent="0.3">
      <c r="A2041">
        <v>100266</v>
      </c>
      <c r="B2041" t="s">
        <v>3</v>
      </c>
      <c r="D2041" s="1"/>
      <c r="E2041" s="1"/>
      <c r="F2041" s="3">
        <v>0</v>
      </c>
      <c r="G2041" s="3">
        <v>1</v>
      </c>
      <c r="H2041" s="1">
        <v>44287</v>
      </c>
      <c r="I2041" s="1">
        <v>44378</v>
      </c>
      <c r="J2041">
        <v>3</v>
      </c>
      <c r="K2041">
        <v>0</v>
      </c>
      <c r="L2041" s="1">
        <v>44287</v>
      </c>
      <c r="M2041" s="3">
        <f>IF(Sales[[#This Row],[Sales Amount]] = 0, 0,N2041 / F2041)</f>
        <v>0</v>
      </c>
      <c r="N2041" s="3">
        <v>0</v>
      </c>
      <c r="O2041" s="3" t="str" cm="1">
        <f t="array" ref="O2041" xml:space="preserve"> _xlfn.SWITCH(Sales[[#This Row],[Subscription Type]],"Basic", "10",,"Premium","10","Business","25","Enterprise","27")</f>
        <v>10</v>
      </c>
      <c r="P2041" s="3">
        <f xml:space="preserve"> IF(Sales[[#This Row],[Number of Users]]-Sales[[#This Row],[Licenses Bought]] &gt; 0,Sales[[#This Row],[Number of Users]]-Sales[[#This Row],[Licenses Bought]],0)</f>
        <v>1</v>
      </c>
      <c r="Q2041" s="3">
        <f>IF(Sales[[#This Row],[Sales Month]]=MAX(Sales[Sales Month]),Sales[[#This Row],[Upsell $ Per Non-Paying User]]*Sales[[#This Row],[Non-Paying Users]],0)</f>
        <v>0</v>
      </c>
      <c r="R2041" s="3" t="str" cm="1">
        <f t="array" ref="R2041" xml:space="preserve"> _xlfn.IFS(Sales[[#This Row],[Current Upsell $]]=0," ",Sales[[#This Row],[Current Upsell $]]&gt;=400,"high",Sales[[#This Row],[Current Upsell $]]&gt;=100,"medium",Sales[[#This Row],[Current Upsell $]]&lt;100,"low")</f>
        <v xml:space="preserve"> </v>
      </c>
      <c r="S2041" s="3" t="str">
        <f xml:space="preserve"> IF(Sales[[#This Row],[Current Upsell $]]&gt;0,_xlfn.CONCAT(Sales[[#This Row],[Subscription Type]],"  ",Sales[[#This Row],[Upsell Priority]],"  ",TEXT(Sales[[#This Row],[Current Upsell $]],"$#"))," ")</f>
        <v xml:space="preserve"> </v>
      </c>
      <c r="T2041" s="3"/>
      <c r="U2041" s="1"/>
    </row>
    <row r="2042" spans="1:21" x14ac:dyDescent="0.3">
      <c r="A2042">
        <v>100266</v>
      </c>
      <c r="B2042" t="s">
        <v>0</v>
      </c>
      <c r="D2042" s="1"/>
      <c r="E2042" s="1"/>
      <c r="F2042" s="3">
        <v>1</v>
      </c>
      <c r="G2042" s="3">
        <v>1</v>
      </c>
      <c r="H2042" s="1">
        <v>44287</v>
      </c>
      <c r="I2042" s="1">
        <v>44378</v>
      </c>
      <c r="J2042">
        <v>3</v>
      </c>
      <c r="K2042">
        <v>0</v>
      </c>
      <c r="L2042" s="1">
        <v>44317</v>
      </c>
      <c r="M2042" s="3">
        <f>IF(Sales[[#This Row],[Sales Amount]] = 0, 0,N2042 / F2042)</f>
        <v>10</v>
      </c>
      <c r="N2042" s="3">
        <v>10</v>
      </c>
      <c r="O2042" s="3" t="str" cm="1">
        <f t="array" ref="O2042" xml:space="preserve"> _xlfn.SWITCH(Sales[[#This Row],[Subscription Type]],"Basic", "10",,"Premium","10","Business","25","Enterprise","27")</f>
        <v>27</v>
      </c>
      <c r="P2042" s="3">
        <f xml:space="preserve"> IF(Sales[[#This Row],[Number of Users]]-Sales[[#This Row],[Licenses Bought]] &gt; 0,Sales[[#This Row],[Number of Users]]-Sales[[#This Row],[Licenses Bought]],0)</f>
        <v>0</v>
      </c>
      <c r="Q2042" s="3">
        <f>IF(Sales[[#This Row],[Sales Month]]=MAX(Sales[Sales Month]),Sales[[#This Row],[Upsell $ Per Non-Paying User]]*Sales[[#This Row],[Non-Paying Users]],0)</f>
        <v>0</v>
      </c>
      <c r="R2042" s="3" t="str" cm="1">
        <f t="array" ref="R2042" xml:space="preserve"> _xlfn.IFS(Sales[[#This Row],[Current Upsell $]]=0," ",Sales[[#This Row],[Current Upsell $]]&gt;=400,"high",Sales[[#This Row],[Current Upsell $]]&gt;=100,"medium",Sales[[#This Row],[Current Upsell $]]&lt;100,"low")</f>
        <v xml:space="preserve"> </v>
      </c>
      <c r="S2042" s="3" t="str">
        <f xml:space="preserve"> IF(Sales[[#This Row],[Current Upsell $]]&gt;0,_xlfn.CONCAT(Sales[[#This Row],[Subscription Type]],"  ",Sales[[#This Row],[Upsell Priority]],"  ",TEXT(Sales[[#This Row],[Current Upsell $]],"$#"))," ")</f>
        <v xml:space="preserve"> </v>
      </c>
      <c r="T2042" s="3"/>
      <c r="U2042" s="1"/>
    </row>
    <row r="2043" spans="1:21" x14ac:dyDescent="0.3">
      <c r="A2043">
        <v>100266</v>
      </c>
      <c r="B2043" t="s">
        <v>0</v>
      </c>
      <c r="D2043" s="1"/>
      <c r="E2043" s="1"/>
      <c r="F2043" s="3">
        <v>1</v>
      </c>
      <c r="G2043" s="3">
        <v>2</v>
      </c>
      <c r="H2043" s="1">
        <v>44287</v>
      </c>
      <c r="I2043" s="1">
        <v>44378</v>
      </c>
      <c r="J2043">
        <v>3</v>
      </c>
      <c r="K2043">
        <v>0</v>
      </c>
      <c r="L2043" s="1">
        <v>44348</v>
      </c>
      <c r="M2043" s="3">
        <f>IF(Sales[[#This Row],[Sales Amount]] = 0, 0,N2043 / F2043)</f>
        <v>10</v>
      </c>
      <c r="N2043" s="3">
        <v>10</v>
      </c>
      <c r="O2043" s="3" t="str" cm="1">
        <f t="array" ref="O2043" xml:space="preserve"> _xlfn.SWITCH(Sales[[#This Row],[Subscription Type]],"Basic", "10",,"Premium","10","Business","25","Enterprise","27")</f>
        <v>27</v>
      </c>
      <c r="P2043" s="3">
        <f xml:space="preserve"> IF(Sales[[#This Row],[Number of Users]]-Sales[[#This Row],[Licenses Bought]] &gt; 0,Sales[[#This Row],[Number of Users]]-Sales[[#This Row],[Licenses Bought]],0)</f>
        <v>1</v>
      </c>
      <c r="Q2043" s="3">
        <f>IF(Sales[[#This Row],[Sales Month]]=MAX(Sales[Sales Month]),Sales[[#This Row],[Upsell $ Per Non-Paying User]]*Sales[[#This Row],[Non-Paying Users]],0)</f>
        <v>27</v>
      </c>
      <c r="R2043" s="3" t="str" cm="1">
        <f t="array" ref="R2043" xml:space="preserve"> _xlfn.IFS(Sales[[#This Row],[Current Upsell $]]=0," ",Sales[[#This Row],[Current Upsell $]]&gt;=400,"high",Sales[[#This Row],[Current Upsell $]]&gt;=100,"medium",Sales[[#This Row],[Current Upsell $]]&lt;100,"low")</f>
        <v>low</v>
      </c>
      <c r="S2043" s="3" t="str">
        <f xml:space="preserve"> IF(Sales[[#This Row],[Current Upsell $]]&gt;0,_xlfn.CONCAT(Sales[[#This Row],[Subscription Type]],"  ",Sales[[#This Row],[Upsell Priority]],"  ",TEXT(Sales[[#This Row],[Current Upsell $]],"$#"))," ")</f>
        <v>Premium  low  $27</v>
      </c>
      <c r="T2043" s="3"/>
      <c r="U2043" s="1"/>
    </row>
    <row r="2044" spans="1:21" x14ac:dyDescent="0.3">
      <c r="A2044">
        <v>100267</v>
      </c>
      <c r="B2044" t="s">
        <v>3</v>
      </c>
      <c r="D2044" s="1"/>
      <c r="E2044" s="1"/>
      <c r="F2044" s="3">
        <v>0</v>
      </c>
      <c r="G2044" s="3">
        <v>2</v>
      </c>
      <c r="H2044" s="1">
        <v>44287</v>
      </c>
      <c r="I2044" s="1">
        <v>44378</v>
      </c>
      <c r="J2044">
        <v>3</v>
      </c>
      <c r="K2044">
        <v>0</v>
      </c>
      <c r="L2044" s="1">
        <v>44287</v>
      </c>
      <c r="M2044" s="3">
        <f>IF(Sales[[#This Row],[Sales Amount]] = 0, 0,N2044 / F2044)</f>
        <v>0</v>
      </c>
      <c r="N2044" s="3">
        <v>0</v>
      </c>
      <c r="O2044" s="3" t="str" cm="1">
        <f t="array" ref="O2044" xml:space="preserve"> _xlfn.SWITCH(Sales[[#This Row],[Subscription Type]],"Basic", "10",,"Premium","10","Business","25","Enterprise","27")</f>
        <v>10</v>
      </c>
      <c r="P2044" s="3">
        <f xml:space="preserve"> IF(Sales[[#This Row],[Number of Users]]-Sales[[#This Row],[Licenses Bought]] &gt; 0,Sales[[#This Row],[Number of Users]]-Sales[[#This Row],[Licenses Bought]],0)</f>
        <v>2</v>
      </c>
      <c r="Q2044" s="3">
        <f>IF(Sales[[#This Row],[Sales Month]]=MAX(Sales[Sales Month]),Sales[[#This Row],[Upsell $ Per Non-Paying User]]*Sales[[#This Row],[Non-Paying Users]],0)</f>
        <v>0</v>
      </c>
      <c r="R2044" s="3" t="str" cm="1">
        <f t="array" ref="R2044" xml:space="preserve"> _xlfn.IFS(Sales[[#This Row],[Current Upsell $]]=0," ",Sales[[#This Row],[Current Upsell $]]&gt;=400,"high",Sales[[#This Row],[Current Upsell $]]&gt;=100,"medium",Sales[[#This Row],[Current Upsell $]]&lt;100,"low")</f>
        <v xml:space="preserve"> </v>
      </c>
      <c r="S2044" s="3" t="str">
        <f xml:space="preserve"> IF(Sales[[#This Row],[Current Upsell $]]&gt;0,_xlfn.CONCAT(Sales[[#This Row],[Subscription Type]],"  ",Sales[[#This Row],[Upsell Priority]],"  ",TEXT(Sales[[#This Row],[Current Upsell $]],"$#"))," ")</f>
        <v xml:space="preserve"> </v>
      </c>
      <c r="T2044" s="3"/>
      <c r="U2044" s="1"/>
    </row>
    <row r="2045" spans="1:21" x14ac:dyDescent="0.3">
      <c r="A2045">
        <v>100267</v>
      </c>
      <c r="B2045" t="s">
        <v>0</v>
      </c>
      <c r="D2045" s="1"/>
      <c r="E2045" s="1"/>
      <c r="F2045" s="3">
        <v>1</v>
      </c>
      <c r="G2045" s="3">
        <v>2</v>
      </c>
      <c r="H2045" s="1">
        <v>44287</v>
      </c>
      <c r="I2045" s="1">
        <v>44378</v>
      </c>
      <c r="J2045">
        <v>3</v>
      </c>
      <c r="K2045">
        <v>0</v>
      </c>
      <c r="L2045" s="1">
        <v>44317</v>
      </c>
      <c r="M2045" s="3">
        <f>IF(Sales[[#This Row],[Sales Amount]] = 0, 0,N2045 / F2045)</f>
        <v>10</v>
      </c>
      <c r="N2045" s="3">
        <v>10</v>
      </c>
      <c r="O2045" s="3" t="str" cm="1">
        <f t="array" ref="O2045" xml:space="preserve"> _xlfn.SWITCH(Sales[[#This Row],[Subscription Type]],"Basic", "10",,"Premium","10","Business","25","Enterprise","27")</f>
        <v>27</v>
      </c>
      <c r="P2045" s="3">
        <f xml:space="preserve"> IF(Sales[[#This Row],[Number of Users]]-Sales[[#This Row],[Licenses Bought]] &gt; 0,Sales[[#This Row],[Number of Users]]-Sales[[#This Row],[Licenses Bought]],0)</f>
        <v>1</v>
      </c>
      <c r="Q2045" s="3">
        <f>IF(Sales[[#This Row],[Sales Month]]=MAX(Sales[Sales Month]),Sales[[#This Row],[Upsell $ Per Non-Paying User]]*Sales[[#This Row],[Non-Paying Users]],0)</f>
        <v>0</v>
      </c>
      <c r="R2045" s="3" t="str" cm="1">
        <f t="array" ref="R2045" xml:space="preserve"> _xlfn.IFS(Sales[[#This Row],[Current Upsell $]]=0," ",Sales[[#This Row],[Current Upsell $]]&gt;=400,"high",Sales[[#This Row],[Current Upsell $]]&gt;=100,"medium",Sales[[#This Row],[Current Upsell $]]&lt;100,"low")</f>
        <v xml:space="preserve"> </v>
      </c>
      <c r="S2045" s="3" t="str">
        <f xml:space="preserve"> IF(Sales[[#This Row],[Current Upsell $]]&gt;0,_xlfn.CONCAT(Sales[[#This Row],[Subscription Type]],"  ",Sales[[#This Row],[Upsell Priority]],"  ",TEXT(Sales[[#This Row],[Current Upsell $]],"$#"))," ")</f>
        <v xml:space="preserve"> </v>
      </c>
      <c r="T2045" s="3"/>
      <c r="U2045" s="1"/>
    </row>
    <row r="2046" spans="1:21" x14ac:dyDescent="0.3">
      <c r="A2046">
        <v>100267</v>
      </c>
      <c r="B2046" t="s">
        <v>0</v>
      </c>
      <c r="D2046" s="1"/>
      <c r="E2046" s="1"/>
      <c r="F2046" s="3">
        <v>1</v>
      </c>
      <c r="G2046" s="3">
        <v>2</v>
      </c>
      <c r="H2046" s="1">
        <v>44287</v>
      </c>
      <c r="I2046" s="1">
        <v>44378</v>
      </c>
      <c r="J2046">
        <v>3</v>
      </c>
      <c r="K2046">
        <v>0</v>
      </c>
      <c r="L2046" s="1">
        <v>44348</v>
      </c>
      <c r="M2046" s="3">
        <f>IF(Sales[[#This Row],[Sales Amount]] = 0, 0,N2046 / F2046)</f>
        <v>10</v>
      </c>
      <c r="N2046" s="3">
        <v>10</v>
      </c>
      <c r="O2046" s="3" t="str" cm="1">
        <f t="array" ref="O2046" xml:space="preserve"> _xlfn.SWITCH(Sales[[#This Row],[Subscription Type]],"Basic", "10",,"Premium","10","Business","25","Enterprise","27")</f>
        <v>27</v>
      </c>
      <c r="P2046" s="3">
        <f xml:space="preserve"> IF(Sales[[#This Row],[Number of Users]]-Sales[[#This Row],[Licenses Bought]] &gt; 0,Sales[[#This Row],[Number of Users]]-Sales[[#This Row],[Licenses Bought]],0)</f>
        <v>1</v>
      </c>
      <c r="Q2046" s="3">
        <f>IF(Sales[[#This Row],[Sales Month]]=MAX(Sales[Sales Month]),Sales[[#This Row],[Upsell $ Per Non-Paying User]]*Sales[[#This Row],[Non-Paying Users]],0)</f>
        <v>27</v>
      </c>
      <c r="R2046" s="3" t="str" cm="1">
        <f t="array" ref="R2046" xml:space="preserve"> _xlfn.IFS(Sales[[#This Row],[Current Upsell $]]=0," ",Sales[[#This Row],[Current Upsell $]]&gt;=400,"high",Sales[[#This Row],[Current Upsell $]]&gt;=100,"medium",Sales[[#This Row],[Current Upsell $]]&lt;100,"low")</f>
        <v>low</v>
      </c>
      <c r="S2046" s="3" t="str">
        <f xml:space="preserve"> IF(Sales[[#This Row],[Current Upsell $]]&gt;0,_xlfn.CONCAT(Sales[[#This Row],[Subscription Type]],"  ",Sales[[#This Row],[Upsell Priority]],"  ",TEXT(Sales[[#This Row],[Current Upsell $]],"$#"))," ")</f>
        <v>Premium  low  $27</v>
      </c>
      <c r="T2046" s="3"/>
      <c r="U2046" s="1"/>
    </row>
    <row r="2047" spans="1:21" x14ac:dyDescent="0.3">
      <c r="A2047">
        <v>100268</v>
      </c>
      <c r="B2047" t="s">
        <v>3</v>
      </c>
      <c r="D2047" s="1"/>
      <c r="E2047" s="1"/>
      <c r="F2047" s="3">
        <v>0</v>
      </c>
      <c r="G2047" s="3">
        <v>63</v>
      </c>
      <c r="H2047" s="1">
        <v>44317</v>
      </c>
      <c r="I2047" s="1">
        <v>44378</v>
      </c>
      <c r="J2047">
        <v>2</v>
      </c>
      <c r="K2047">
        <v>0</v>
      </c>
      <c r="L2047" s="1">
        <v>44317</v>
      </c>
      <c r="M2047" s="3">
        <f>IF(Sales[[#This Row],[Sales Amount]] = 0, 0,N2047 / F2047)</f>
        <v>0</v>
      </c>
      <c r="N2047" s="3">
        <v>0</v>
      </c>
      <c r="O2047" s="3" t="str" cm="1">
        <f t="array" ref="O2047" xml:space="preserve"> _xlfn.SWITCH(Sales[[#This Row],[Subscription Type]],"Basic", "10",,"Premium","10","Business","25","Enterprise","27")</f>
        <v>10</v>
      </c>
      <c r="P2047" s="3">
        <f xml:space="preserve"> IF(Sales[[#This Row],[Number of Users]]-Sales[[#This Row],[Licenses Bought]] &gt; 0,Sales[[#This Row],[Number of Users]]-Sales[[#This Row],[Licenses Bought]],0)</f>
        <v>63</v>
      </c>
      <c r="Q2047" s="3">
        <f>IF(Sales[[#This Row],[Sales Month]]=MAX(Sales[Sales Month]),Sales[[#This Row],[Upsell $ Per Non-Paying User]]*Sales[[#This Row],[Non-Paying Users]],0)</f>
        <v>0</v>
      </c>
      <c r="R2047" s="3" t="str" cm="1">
        <f t="array" ref="R2047" xml:space="preserve"> _xlfn.IFS(Sales[[#This Row],[Current Upsell $]]=0," ",Sales[[#This Row],[Current Upsell $]]&gt;=400,"high",Sales[[#This Row],[Current Upsell $]]&gt;=100,"medium",Sales[[#This Row],[Current Upsell $]]&lt;100,"low")</f>
        <v xml:space="preserve"> </v>
      </c>
      <c r="S2047" s="3" t="str">
        <f xml:space="preserve"> IF(Sales[[#This Row],[Current Upsell $]]&gt;0,_xlfn.CONCAT(Sales[[#This Row],[Subscription Type]],"  ",Sales[[#This Row],[Upsell Priority]],"  ",TEXT(Sales[[#This Row],[Current Upsell $]],"$#"))," ")</f>
        <v xml:space="preserve"> </v>
      </c>
      <c r="T2047" s="3"/>
      <c r="U2047" s="1"/>
    </row>
    <row r="2048" spans="1:21" x14ac:dyDescent="0.3">
      <c r="A2048">
        <v>100268</v>
      </c>
      <c r="B2048" t="s">
        <v>0</v>
      </c>
      <c r="D2048" s="1"/>
      <c r="E2048" s="1"/>
      <c r="F2048" s="3">
        <v>18</v>
      </c>
      <c r="G2048" s="3">
        <v>84</v>
      </c>
      <c r="H2048" s="1">
        <v>44317</v>
      </c>
      <c r="I2048" s="1">
        <v>44378</v>
      </c>
      <c r="J2048">
        <v>2</v>
      </c>
      <c r="K2048">
        <v>0</v>
      </c>
      <c r="L2048" s="1">
        <v>44348</v>
      </c>
      <c r="M2048" s="3">
        <f>IF(Sales[[#This Row],[Sales Amount]] = 0, 0,N2048 / F2048)</f>
        <v>10</v>
      </c>
      <c r="N2048" s="3">
        <v>180</v>
      </c>
      <c r="O2048" s="3" t="str" cm="1">
        <f t="array" ref="O2048" xml:space="preserve"> _xlfn.SWITCH(Sales[[#This Row],[Subscription Type]],"Basic", "10",,"Premium","10","Business","25","Enterprise","27")</f>
        <v>27</v>
      </c>
      <c r="P2048" s="3">
        <f xml:space="preserve"> IF(Sales[[#This Row],[Number of Users]]-Sales[[#This Row],[Licenses Bought]] &gt; 0,Sales[[#This Row],[Number of Users]]-Sales[[#This Row],[Licenses Bought]],0)</f>
        <v>66</v>
      </c>
      <c r="Q2048" s="3">
        <f>IF(Sales[[#This Row],[Sales Month]]=MAX(Sales[Sales Month]),Sales[[#This Row],[Upsell $ Per Non-Paying User]]*Sales[[#This Row],[Non-Paying Users]],0)</f>
        <v>1782</v>
      </c>
      <c r="R2048" s="3" t="str" cm="1">
        <f t="array" ref="R2048" xml:space="preserve"> _xlfn.IFS(Sales[[#This Row],[Current Upsell $]]=0," ",Sales[[#This Row],[Current Upsell $]]&gt;=400,"high",Sales[[#This Row],[Current Upsell $]]&gt;=100,"medium",Sales[[#This Row],[Current Upsell $]]&lt;100,"low")</f>
        <v>high</v>
      </c>
      <c r="S2048" s="3" t="str">
        <f xml:space="preserve"> IF(Sales[[#This Row],[Current Upsell $]]&gt;0,_xlfn.CONCAT(Sales[[#This Row],[Subscription Type]],"  ",Sales[[#This Row],[Upsell Priority]],"  ",TEXT(Sales[[#This Row],[Current Upsell $]],"$#"))," ")</f>
        <v>Premium  high  $1782</v>
      </c>
      <c r="T2048" s="3"/>
      <c r="U2048" s="1"/>
    </row>
    <row r="2049" spans="1:21" x14ac:dyDescent="0.3">
      <c r="A2049">
        <v>100269</v>
      </c>
      <c r="B2049" t="s">
        <v>3</v>
      </c>
      <c r="D2049" s="1"/>
      <c r="E2049" s="1"/>
      <c r="F2049" s="3">
        <v>0</v>
      </c>
      <c r="G2049" s="3">
        <v>54</v>
      </c>
      <c r="H2049" s="1">
        <v>44317</v>
      </c>
      <c r="I2049" s="1">
        <v>44378</v>
      </c>
      <c r="J2049">
        <v>2</v>
      </c>
      <c r="K2049">
        <v>0</v>
      </c>
      <c r="L2049" s="1">
        <v>44317</v>
      </c>
      <c r="M2049" s="3">
        <f>IF(Sales[[#This Row],[Sales Amount]] = 0, 0,N2049 / F2049)</f>
        <v>0</v>
      </c>
      <c r="N2049" s="3">
        <v>0</v>
      </c>
      <c r="O2049" s="3" t="str" cm="1">
        <f t="array" ref="O2049" xml:space="preserve"> _xlfn.SWITCH(Sales[[#This Row],[Subscription Type]],"Basic", "10",,"Premium","10","Business","25","Enterprise","27")</f>
        <v>10</v>
      </c>
      <c r="P2049" s="3">
        <f xml:space="preserve"> IF(Sales[[#This Row],[Number of Users]]-Sales[[#This Row],[Licenses Bought]] &gt; 0,Sales[[#This Row],[Number of Users]]-Sales[[#This Row],[Licenses Bought]],0)</f>
        <v>54</v>
      </c>
      <c r="Q2049" s="3">
        <f>IF(Sales[[#This Row],[Sales Month]]=MAX(Sales[Sales Month]),Sales[[#This Row],[Upsell $ Per Non-Paying User]]*Sales[[#This Row],[Non-Paying Users]],0)</f>
        <v>0</v>
      </c>
      <c r="R2049" s="3" t="str" cm="1">
        <f t="array" ref="R2049" xml:space="preserve"> _xlfn.IFS(Sales[[#This Row],[Current Upsell $]]=0," ",Sales[[#This Row],[Current Upsell $]]&gt;=400,"high",Sales[[#This Row],[Current Upsell $]]&gt;=100,"medium",Sales[[#This Row],[Current Upsell $]]&lt;100,"low")</f>
        <v xml:space="preserve"> </v>
      </c>
      <c r="S2049" s="3" t="str">
        <f xml:space="preserve"> IF(Sales[[#This Row],[Current Upsell $]]&gt;0,_xlfn.CONCAT(Sales[[#This Row],[Subscription Type]],"  ",Sales[[#This Row],[Upsell Priority]],"  ",TEXT(Sales[[#This Row],[Current Upsell $]],"$#"))," ")</f>
        <v xml:space="preserve"> </v>
      </c>
      <c r="T2049" s="3"/>
      <c r="U2049" s="1"/>
    </row>
    <row r="2050" spans="1:21" x14ac:dyDescent="0.3">
      <c r="A2050">
        <v>100269</v>
      </c>
      <c r="B2050" t="s">
        <v>0</v>
      </c>
      <c r="D2050" s="1"/>
      <c r="E2050" s="1"/>
      <c r="F2050" s="3">
        <v>12</v>
      </c>
      <c r="G2050" s="3">
        <v>55</v>
      </c>
      <c r="H2050" s="1">
        <v>44317</v>
      </c>
      <c r="I2050" s="1">
        <v>44378</v>
      </c>
      <c r="J2050">
        <v>2</v>
      </c>
      <c r="K2050">
        <v>0</v>
      </c>
      <c r="L2050" s="1">
        <v>44348</v>
      </c>
      <c r="M2050" s="3">
        <f>IF(Sales[[#This Row],[Sales Amount]] = 0, 0,N2050 / F2050)</f>
        <v>10</v>
      </c>
      <c r="N2050" s="3">
        <v>120</v>
      </c>
      <c r="O2050" s="3" t="str" cm="1">
        <f t="array" ref="O2050" xml:space="preserve"> _xlfn.SWITCH(Sales[[#This Row],[Subscription Type]],"Basic", "10",,"Premium","10","Business","25","Enterprise","27")</f>
        <v>27</v>
      </c>
      <c r="P2050" s="3">
        <f xml:space="preserve"> IF(Sales[[#This Row],[Number of Users]]-Sales[[#This Row],[Licenses Bought]] &gt; 0,Sales[[#This Row],[Number of Users]]-Sales[[#This Row],[Licenses Bought]],0)</f>
        <v>43</v>
      </c>
      <c r="Q2050" s="3">
        <f>IF(Sales[[#This Row],[Sales Month]]=MAX(Sales[Sales Month]),Sales[[#This Row],[Upsell $ Per Non-Paying User]]*Sales[[#This Row],[Non-Paying Users]],0)</f>
        <v>1161</v>
      </c>
      <c r="R2050" s="3" t="str" cm="1">
        <f t="array" ref="R2050" xml:space="preserve"> _xlfn.IFS(Sales[[#This Row],[Current Upsell $]]=0," ",Sales[[#This Row],[Current Upsell $]]&gt;=400,"high",Sales[[#This Row],[Current Upsell $]]&gt;=100,"medium",Sales[[#This Row],[Current Upsell $]]&lt;100,"low")</f>
        <v>high</v>
      </c>
      <c r="S2050" s="3" t="str">
        <f xml:space="preserve"> IF(Sales[[#This Row],[Current Upsell $]]&gt;0,_xlfn.CONCAT(Sales[[#This Row],[Subscription Type]],"  ",Sales[[#This Row],[Upsell Priority]],"  ",TEXT(Sales[[#This Row],[Current Upsell $]],"$#"))," ")</f>
        <v>Premium  high  $1161</v>
      </c>
      <c r="T2050" s="3"/>
      <c r="U2050" s="1"/>
    </row>
    <row r="2051" spans="1:21" x14ac:dyDescent="0.3">
      <c r="A2051">
        <v>100270</v>
      </c>
      <c r="B2051" t="s">
        <v>3</v>
      </c>
      <c r="D2051" s="1"/>
      <c r="E2051" s="1"/>
      <c r="F2051" s="3">
        <v>0</v>
      </c>
      <c r="G2051" s="3">
        <v>56</v>
      </c>
      <c r="H2051" s="1">
        <v>44317</v>
      </c>
      <c r="I2051" s="1">
        <v>44378</v>
      </c>
      <c r="J2051">
        <v>2</v>
      </c>
      <c r="K2051">
        <v>0</v>
      </c>
      <c r="L2051" s="1">
        <v>44317</v>
      </c>
      <c r="M2051" s="3">
        <f>IF(Sales[[#This Row],[Sales Amount]] = 0, 0,N2051 / F2051)</f>
        <v>0</v>
      </c>
      <c r="N2051" s="3">
        <v>0</v>
      </c>
      <c r="O2051" s="3" t="str" cm="1">
        <f t="array" ref="O2051" xml:space="preserve"> _xlfn.SWITCH(Sales[[#This Row],[Subscription Type]],"Basic", "10",,"Premium","10","Business","25","Enterprise","27")</f>
        <v>10</v>
      </c>
      <c r="P2051" s="3">
        <f xml:space="preserve"> IF(Sales[[#This Row],[Number of Users]]-Sales[[#This Row],[Licenses Bought]] &gt; 0,Sales[[#This Row],[Number of Users]]-Sales[[#This Row],[Licenses Bought]],0)</f>
        <v>56</v>
      </c>
      <c r="Q2051" s="3">
        <f>IF(Sales[[#This Row],[Sales Month]]=MAX(Sales[Sales Month]),Sales[[#This Row],[Upsell $ Per Non-Paying User]]*Sales[[#This Row],[Non-Paying Users]],0)</f>
        <v>0</v>
      </c>
      <c r="R2051" s="3" t="str" cm="1">
        <f t="array" ref="R2051" xml:space="preserve"> _xlfn.IFS(Sales[[#This Row],[Current Upsell $]]=0," ",Sales[[#This Row],[Current Upsell $]]&gt;=400,"high",Sales[[#This Row],[Current Upsell $]]&gt;=100,"medium",Sales[[#This Row],[Current Upsell $]]&lt;100,"low")</f>
        <v xml:space="preserve"> </v>
      </c>
      <c r="S2051" s="3" t="str">
        <f xml:space="preserve"> IF(Sales[[#This Row],[Current Upsell $]]&gt;0,_xlfn.CONCAT(Sales[[#This Row],[Subscription Type]],"  ",Sales[[#This Row],[Upsell Priority]],"  ",TEXT(Sales[[#This Row],[Current Upsell $]],"$#"))," ")</f>
        <v xml:space="preserve"> </v>
      </c>
      <c r="T2051" s="3"/>
      <c r="U2051" s="1"/>
    </row>
    <row r="2052" spans="1:21" x14ac:dyDescent="0.3">
      <c r="A2052">
        <v>100270</v>
      </c>
      <c r="B2052" t="s">
        <v>0</v>
      </c>
      <c r="D2052" s="1"/>
      <c r="E2052" s="1"/>
      <c r="F2052" s="3">
        <v>14</v>
      </c>
      <c r="G2052" s="3">
        <v>51</v>
      </c>
      <c r="H2052" s="1">
        <v>44317</v>
      </c>
      <c r="I2052" s="1">
        <v>44378</v>
      </c>
      <c r="J2052">
        <v>2</v>
      </c>
      <c r="K2052">
        <v>0</v>
      </c>
      <c r="L2052" s="1">
        <v>44348</v>
      </c>
      <c r="M2052" s="3">
        <f>IF(Sales[[#This Row],[Sales Amount]] = 0, 0,N2052 / F2052)</f>
        <v>10</v>
      </c>
      <c r="N2052" s="3">
        <v>140</v>
      </c>
      <c r="O2052" s="3" t="str" cm="1">
        <f t="array" ref="O2052" xml:space="preserve"> _xlfn.SWITCH(Sales[[#This Row],[Subscription Type]],"Basic", "10",,"Premium","10","Business","25","Enterprise","27")</f>
        <v>27</v>
      </c>
      <c r="P2052" s="3">
        <f xml:space="preserve"> IF(Sales[[#This Row],[Number of Users]]-Sales[[#This Row],[Licenses Bought]] &gt; 0,Sales[[#This Row],[Number of Users]]-Sales[[#This Row],[Licenses Bought]],0)</f>
        <v>37</v>
      </c>
      <c r="Q2052" s="3">
        <f>IF(Sales[[#This Row],[Sales Month]]=MAX(Sales[Sales Month]),Sales[[#This Row],[Upsell $ Per Non-Paying User]]*Sales[[#This Row],[Non-Paying Users]],0)</f>
        <v>999</v>
      </c>
      <c r="R2052" s="3" t="str" cm="1">
        <f t="array" ref="R2052" xml:space="preserve"> _xlfn.IFS(Sales[[#This Row],[Current Upsell $]]=0," ",Sales[[#This Row],[Current Upsell $]]&gt;=400,"high",Sales[[#This Row],[Current Upsell $]]&gt;=100,"medium",Sales[[#This Row],[Current Upsell $]]&lt;100,"low")</f>
        <v>high</v>
      </c>
      <c r="S2052" s="3" t="str">
        <f xml:space="preserve"> IF(Sales[[#This Row],[Current Upsell $]]&gt;0,_xlfn.CONCAT(Sales[[#This Row],[Subscription Type]],"  ",Sales[[#This Row],[Upsell Priority]],"  ",TEXT(Sales[[#This Row],[Current Upsell $]],"$#"))," ")</f>
        <v>Premium  high  $999</v>
      </c>
      <c r="T2052" s="3"/>
      <c r="U2052" s="1"/>
    </row>
    <row r="2053" spans="1:21" x14ac:dyDescent="0.3">
      <c r="A2053">
        <v>100271</v>
      </c>
      <c r="B2053" t="s">
        <v>3</v>
      </c>
      <c r="D2053" s="1"/>
      <c r="E2053" s="1"/>
      <c r="F2053" s="3">
        <v>0</v>
      </c>
      <c r="G2053" s="3">
        <v>44</v>
      </c>
      <c r="H2053" s="1">
        <v>44317</v>
      </c>
      <c r="I2053" s="1">
        <v>44378</v>
      </c>
      <c r="J2053">
        <v>2</v>
      </c>
      <c r="K2053">
        <v>0</v>
      </c>
      <c r="L2053" s="1">
        <v>44317</v>
      </c>
      <c r="M2053" s="3">
        <f>IF(Sales[[#This Row],[Sales Amount]] = 0, 0,N2053 / F2053)</f>
        <v>0</v>
      </c>
      <c r="N2053" s="3">
        <v>0</v>
      </c>
      <c r="O2053" s="3" t="str" cm="1">
        <f t="array" ref="O2053" xml:space="preserve"> _xlfn.SWITCH(Sales[[#This Row],[Subscription Type]],"Basic", "10",,"Premium","10","Business","25","Enterprise","27")</f>
        <v>10</v>
      </c>
      <c r="P2053" s="3">
        <f xml:space="preserve"> IF(Sales[[#This Row],[Number of Users]]-Sales[[#This Row],[Licenses Bought]] &gt; 0,Sales[[#This Row],[Number of Users]]-Sales[[#This Row],[Licenses Bought]],0)</f>
        <v>44</v>
      </c>
      <c r="Q2053" s="3">
        <f>IF(Sales[[#This Row],[Sales Month]]=MAX(Sales[Sales Month]),Sales[[#This Row],[Upsell $ Per Non-Paying User]]*Sales[[#This Row],[Non-Paying Users]],0)</f>
        <v>0</v>
      </c>
      <c r="R2053" s="3" t="str" cm="1">
        <f t="array" ref="R2053" xml:space="preserve"> _xlfn.IFS(Sales[[#This Row],[Current Upsell $]]=0," ",Sales[[#This Row],[Current Upsell $]]&gt;=400,"high",Sales[[#This Row],[Current Upsell $]]&gt;=100,"medium",Sales[[#This Row],[Current Upsell $]]&lt;100,"low")</f>
        <v xml:space="preserve"> </v>
      </c>
      <c r="S2053" s="3" t="str">
        <f xml:space="preserve"> IF(Sales[[#This Row],[Current Upsell $]]&gt;0,_xlfn.CONCAT(Sales[[#This Row],[Subscription Type]],"  ",Sales[[#This Row],[Upsell Priority]],"  ",TEXT(Sales[[#This Row],[Current Upsell $]],"$#"))," ")</f>
        <v xml:space="preserve"> </v>
      </c>
      <c r="T2053" s="3"/>
      <c r="U2053" s="1"/>
    </row>
    <row r="2054" spans="1:21" x14ac:dyDescent="0.3">
      <c r="A2054">
        <v>100271</v>
      </c>
      <c r="B2054" t="s">
        <v>0</v>
      </c>
      <c r="D2054" s="1"/>
      <c r="E2054" s="1"/>
      <c r="F2054" s="3">
        <v>39</v>
      </c>
      <c r="G2054" s="3">
        <v>55</v>
      </c>
      <c r="H2054" s="1">
        <v>44317</v>
      </c>
      <c r="I2054" s="1">
        <v>44378</v>
      </c>
      <c r="J2054">
        <v>2</v>
      </c>
      <c r="K2054">
        <v>0</v>
      </c>
      <c r="L2054" s="1">
        <v>44348</v>
      </c>
      <c r="M2054" s="3">
        <f>IF(Sales[[#This Row],[Sales Amount]] = 0, 0,N2054 / F2054)</f>
        <v>10</v>
      </c>
      <c r="N2054" s="3">
        <v>390</v>
      </c>
      <c r="O2054" s="3" t="str" cm="1">
        <f t="array" ref="O2054" xml:space="preserve"> _xlfn.SWITCH(Sales[[#This Row],[Subscription Type]],"Basic", "10",,"Premium","10","Business","25","Enterprise","27")</f>
        <v>27</v>
      </c>
      <c r="P2054" s="3">
        <f xml:space="preserve"> IF(Sales[[#This Row],[Number of Users]]-Sales[[#This Row],[Licenses Bought]] &gt; 0,Sales[[#This Row],[Number of Users]]-Sales[[#This Row],[Licenses Bought]],0)</f>
        <v>16</v>
      </c>
      <c r="Q2054" s="3">
        <f>IF(Sales[[#This Row],[Sales Month]]=MAX(Sales[Sales Month]),Sales[[#This Row],[Upsell $ Per Non-Paying User]]*Sales[[#This Row],[Non-Paying Users]],0)</f>
        <v>432</v>
      </c>
      <c r="R2054" s="3" t="str" cm="1">
        <f t="array" ref="R2054" xml:space="preserve"> _xlfn.IFS(Sales[[#This Row],[Current Upsell $]]=0," ",Sales[[#This Row],[Current Upsell $]]&gt;=400,"high",Sales[[#This Row],[Current Upsell $]]&gt;=100,"medium",Sales[[#This Row],[Current Upsell $]]&lt;100,"low")</f>
        <v>high</v>
      </c>
      <c r="S2054" s="3" t="str">
        <f xml:space="preserve"> IF(Sales[[#This Row],[Current Upsell $]]&gt;0,_xlfn.CONCAT(Sales[[#This Row],[Subscription Type]],"  ",Sales[[#This Row],[Upsell Priority]],"  ",TEXT(Sales[[#This Row],[Current Upsell $]],"$#"))," ")</f>
        <v>Premium  high  $432</v>
      </c>
      <c r="T2054" s="3"/>
      <c r="U2054" s="1"/>
    </row>
    <row r="2055" spans="1:21" x14ac:dyDescent="0.3">
      <c r="A2055">
        <v>100272</v>
      </c>
      <c r="B2055" t="s">
        <v>3</v>
      </c>
      <c r="D2055" s="1"/>
      <c r="E2055" s="1"/>
      <c r="F2055" s="3">
        <v>0</v>
      </c>
      <c r="G2055" s="3">
        <v>46</v>
      </c>
      <c r="H2055" s="1">
        <v>44317</v>
      </c>
      <c r="I2055" s="1">
        <v>44378</v>
      </c>
      <c r="J2055">
        <v>2</v>
      </c>
      <c r="K2055">
        <v>0</v>
      </c>
      <c r="L2055" s="1">
        <v>44317</v>
      </c>
      <c r="M2055" s="3">
        <f>IF(Sales[[#This Row],[Sales Amount]] = 0, 0,N2055 / F2055)</f>
        <v>0</v>
      </c>
      <c r="N2055" s="3">
        <v>0</v>
      </c>
      <c r="O2055" s="3" t="str" cm="1">
        <f t="array" ref="O2055" xml:space="preserve"> _xlfn.SWITCH(Sales[[#This Row],[Subscription Type]],"Basic", "10",,"Premium","10","Business","25","Enterprise","27")</f>
        <v>10</v>
      </c>
      <c r="P2055" s="3">
        <f xml:space="preserve"> IF(Sales[[#This Row],[Number of Users]]-Sales[[#This Row],[Licenses Bought]] &gt; 0,Sales[[#This Row],[Number of Users]]-Sales[[#This Row],[Licenses Bought]],0)</f>
        <v>46</v>
      </c>
      <c r="Q2055" s="3">
        <f>IF(Sales[[#This Row],[Sales Month]]=MAX(Sales[Sales Month]),Sales[[#This Row],[Upsell $ Per Non-Paying User]]*Sales[[#This Row],[Non-Paying Users]],0)</f>
        <v>0</v>
      </c>
      <c r="R2055" s="3" t="str" cm="1">
        <f t="array" ref="R2055" xml:space="preserve"> _xlfn.IFS(Sales[[#This Row],[Current Upsell $]]=0," ",Sales[[#This Row],[Current Upsell $]]&gt;=400,"high",Sales[[#This Row],[Current Upsell $]]&gt;=100,"medium",Sales[[#This Row],[Current Upsell $]]&lt;100,"low")</f>
        <v xml:space="preserve"> </v>
      </c>
      <c r="S2055" s="3" t="str">
        <f xml:space="preserve"> IF(Sales[[#This Row],[Current Upsell $]]&gt;0,_xlfn.CONCAT(Sales[[#This Row],[Subscription Type]],"  ",Sales[[#This Row],[Upsell Priority]],"  ",TEXT(Sales[[#This Row],[Current Upsell $]],"$#"))," ")</f>
        <v xml:space="preserve"> </v>
      </c>
      <c r="T2055" s="3"/>
      <c r="U2055" s="1"/>
    </row>
    <row r="2056" spans="1:21" x14ac:dyDescent="0.3">
      <c r="A2056">
        <v>100272</v>
      </c>
      <c r="B2056" t="s">
        <v>1</v>
      </c>
      <c r="D2056" s="1"/>
      <c r="E2056" s="1"/>
      <c r="F2056" s="3">
        <v>24</v>
      </c>
      <c r="G2056" s="3">
        <v>45</v>
      </c>
      <c r="H2056" s="1">
        <v>44317</v>
      </c>
      <c r="I2056" s="1">
        <v>44378</v>
      </c>
      <c r="J2056">
        <v>2</v>
      </c>
      <c r="K2056">
        <v>0</v>
      </c>
      <c r="L2056" s="1">
        <v>44348</v>
      </c>
      <c r="M2056" s="3">
        <f>IF(Sales[[#This Row],[Sales Amount]] = 0, 0,N2056 / F2056)</f>
        <v>25</v>
      </c>
      <c r="N2056" s="3">
        <v>600</v>
      </c>
      <c r="O2056" s="3" t="str" cm="1">
        <f t="array" ref="O2056" xml:space="preserve"> _xlfn.SWITCH(Sales[[#This Row],[Subscription Type]],"Basic", "10",,"Premium","10","Business","25","Enterprise","27")</f>
        <v>27</v>
      </c>
      <c r="P2056" s="3">
        <f xml:space="preserve"> IF(Sales[[#This Row],[Number of Users]]-Sales[[#This Row],[Licenses Bought]] &gt; 0,Sales[[#This Row],[Number of Users]]-Sales[[#This Row],[Licenses Bought]],0)</f>
        <v>21</v>
      </c>
      <c r="Q2056" s="3">
        <f>IF(Sales[[#This Row],[Sales Month]]=MAX(Sales[Sales Month]),Sales[[#This Row],[Upsell $ Per Non-Paying User]]*Sales[[#This Row],[Non-Paying Users]],0)</f>
        <v>567</v>
      </c>
      <c r="R2056" s="3" t="str" cm="1">
        <f t="array" ref="R2056" xml:space="preserve"> _xlfn.IFS(Sales[[#This Row],[Current Upsell $]]=0," ",Sales[[#This Row],[Current Upsell $]]&gt;=400,"high",Sales[[#This Row],[Current Upsell $]]&gt;=100,"medium",Sales[[#This Row],[Current Upsell $]]&lt;100,"low")</f>
        <v>high</v>
      </c>
      <c r="S2056" s="3" t="str">
        <f xml:space="preserve"> IF(Sales[[#This Row],[Current Upsell $]]&gt;0,_xlfn.CONCAT(Sales[[#This Row],[Subscription Type]],"  ",Sales[[#This Row],[Upsell Priority]],"  ",TEXT(Sales[[#This Row],[Current Upsell $]],"$#"))," ")</f>
        <v>Business  high  $567</v>
      </c>
      <c r="T2056" s="3"/>
      <c r="U2056" s="1"/>
    </row>
    <row r="2057" spans="1:21" x14ac:dyDescent="0.3">
      <c r="A2057">
        <v>100273</v>
      </c>
      <c r="B2057" t="s">
        <v>3</v>
      </c>
      <c r="D2057" s="1"/>
      <c r="E2057" s="1"/>
      <c r="F2057" s="3">
        <v>0</v>
      </c>
      <c r="G2057" s="3">
        <v>47</v>
      </c>
      <c r="H2057" s="1">
        <v>44317</v>
      </c>
      <c r="I2057" s="1">
        <v>44378</v>
      </c>
      <c r="J2057">
        <v>2</v>
      </c>
      <c r="K2057">
        <v>0</v>
      </c>
      <c r="L2057" s="1">
        <v>44317</v>
      </c>
      <c r="M2057" s="3">
        <f>IF(Sales[[#This Row],[Sales Amount]] = 0, 0,N2057 / F2057)</f>
        <v>0</v>
      </c>
      <c r="N2057" s="3">
        <v>0</v>
      </c>
      <c r="O2057" s="3" t="str" cm="1">
        <f t="array" ref="O2057" xml:space="preserve"> _xlfn.SWITCH(Sales[[#This Row],[Subscription Type]],"Basic", "10",,"Premium","10","Business","25","Enterprise","27")</f>
        <v>10</v>
      </c>
      <c r="P2057" s="3">
        <f xml:space="preserve"> IF(Sales[[#This Row],[Number of Users]]-Sales[[#This Row],[Licenses Bought]] &gt; 0,Sales[[#This Row],[Number of Users]]-Sales[[#This Row],[Licenses Bought]],0)</f>
        <v>47</v>
      </c>
      <c r="Q2057" s="3">
        <f>IF(Sales[[#This Row],[Sales Month]]=MAX(Sales[Sales Month]),Sales[[#This Row],[Upsell $ Per Non-Paying User]]*Sales[[#This Row],[Non-Paying Users]],0)</f>
        <v>0</v>
      </c>
      <c r="R2057" s="3" t="str" cm="1">
        <f t="array" ref="R2057" xml:space="preserve"> _xlfn.IFS(Sales[[#This Row],[Current Upsell $]]=0," ",Sales[[#This Row],[Current Upsell $]]&gt;=400,"high",Sales[[#This Row],[Current Upsell $]]&gt;=100,"medium",Sales[[#This Row],[Current Upsell $]]&lt;100,"low")</f>
        <v xml:space="preserve"> </v>
      </c>
      <c r="S2057" s="3" t="str">
        <f xml:space="preserve"> IF(Sales[[#This Row],[Current Upsell $]]&gt;0,_xlfn.CONCAT(Sales[[#This Row],[Subscription Type]],"  ",Sales[[#This Row],[Upsell Priority]],"  ",TEXT(Sales[[#This Row],[Current Upsell $]],"$#"))," ")</f>
        <v xml:space="preserve"> </v>
      </c>
      <c r="T2057" s="3"/>
      <c r="U2057" s="1"/>
    </row>
    <row r="2058" spans="1:21" x14ac:dyDescent="0.3">
      <c r="A2058">
        <v>100273</v>
      </c>
      <c r="B2058" t="s">
        <v>0</v>
      </c>
      <c r="D2058" s="1"/>
      <c r="E2058" s="1"/>
      <c r="F2058" s="3">
        <v>15</v>
      </c>
      <c r="G2058" s="3">
        <v>35</v>
      </c>
      <c r="H2058" s="1">
        <v>44317</v>
      </c>
      <c r="I2058" s="1">
        <v>44378</v>
      </c>
      <c r="J2058">
        <v>2</v>
      </c>
      <c r="K2058">
        <v>0</v>
      </c>
      <c r="L2058" s="1">
        <v>44348</v>
      </c>
      <c r="M2058" s="3">
        <f>IF(Sales[[#This Row],[Sales Amount]] = 0, 0,N2058 / F2058)</f>
        <v>10</v>
      </c>
      <c r="N2058" s="3">
        <v>150</v>
      </c>
      <c r="O2058" s="3" t="str" cm="1">
        <f t="array" ref="O2058" xml:space="preserve"> _xlfn.SWITCH(Sales[[#This Row],[Subscription Type]],"Basic", "10",,"Premium","10","Business","25","Enterprise","27")</f>
        <v>27</v>
      </c>
      <c r="P2058" s="3">
        <f xml:space="preserve"> IF(Sales[[#This Row],[Number of Users]]-Sales[[#This Row],[Licenses Bought]] &gt; 0,Sales[[#This Row],[Number of Users]]-Sales[[#This Row],[Licenses Bought]],0)</f>
        <v>20</v>
      </c>
      <c r="Q2058" s="3">
        <f>IF(Sales[[#This Row],[Sales Month]]=MAX(Sales[Sales Month]),Sales[[#This Row],[Upsell $ Per Non-Paying User]]*Sales[[#This Row],[Non-Paying Users]],0)</f>
        <v>540</v>
      </c>
      <c r="R2058" s="3" t="str" cm="1">
        <f t="array" ref="R2058" xml:space="preserve"> _xlfn.IFS(Sales[[#This Row],[Current Upsell $]]=0," ",Sales[[#This Row],[Current Upsell $]]&gt;=400,"high",Sales[[#This Row],[Current Upsell $]]&gt;=100,"medium",Sales[[#This Row],[Current Upsell $]]&lt;100,"low")</f>
        <v>high</v>
      </c>
      <c r="S2058" s="3" t="str">
        <f xml:space="preserve"> IF(Sales[[#This Row],[Current Upsell $]]&gt;0,_xlfn.CONCAT(Sales[[#This Row],[Subscription Type]],"  ",Sales[[#This Row],[Upsell Priority]],"  ",TEXT(Sales[[#This Row],[Current Upsell $]],"$#"))," ")</f>
        <v>Premium  high  $540</v>
      </c>
      <c r="T2058" s="3"/>
      <c r="U2058" s="1"/>
    </row>
    <row r="2059" spans="1:21" x14ac:dyDescent="0.3">
      <c r="A2059">
        <v>100274</v>
      </c>
      <c r="B2059" t="s">
        <v>3</v>
      </c>
      <c r="D2059" s="1"/>
      <c r="E2059" s="1"/>
      <c r="F2059" s="3">
        <v>0</v>
      </c>
      <c r="G2059" s="3">
        <v>40</v>
      </c>
      <c r="H2059" s="1">
        <v>44317</v>
      </c>
      <c r="I2059" s="1">
        <v>44378</v>
      </c>
      <c r="J2059">
        <v>2</v>
      </c>
      <c r="K2059">
        <v>0</v>
      </c>
      <c r="L2059" s="1">
        <v>44317</v>
      </c>
      <c r="M2059" s="3">
        <f>IF(Sales[[#This Row],[Sales Amount]] = 0, 0,N2059 / F2059)</f>
        <v>0</v>
      </c>
      <c r="N2059" s="3">
        <v>0</v>
      </c>
      <c r="O2059" s="3" t="str" cm="1">
        <f t="array" ref="O2059" xml:space="preserve"> _xlfn.SWITCH(Sales[[#This Row],[Subscription Type]],"Basic", "10",,"Premium","10","Business","25","Enterprise","27")</f>
        <v>10</v>
      </c>
      <c r="P2059" s="3">
        <f xml:space="preserve"> IF(Sales[[#This Row],[Number of Users]]-Sales[[#This Row],[Licenses Bought]] &gt; 0,Sales[[#This Row],[Number of Users]]-Sales[[#This Row],[Licenses Bought]],0)</f>
        <v>40</v>
      </c>
      <c r="Q2059" s="3">
        <f>IF(Sales[[#This Row],[Sales Month]]=MAX(Sales[Sales Month]),Sales[[#This Row],[Upsell $ Per Non-Paying User]]*Sales[[#This Row],[Non-Paying Users]],0)</f>
        <v>0</v>
      </c>
      <c r="R2059" s="3" t="str" cm="1">
        <f t="array" ref="R2059" xml:space="preserve"> _xlfn.IFS(Sales[[#This Row],[Current Upsell $]]=0," ",Sales[[#This Row],[Current Upsell $]]&gt;=400,"high",Sales[[#This Row],[Current Upsell $]]&gt;=100,"medium",Sales[[#This Row],[Current Upsell $]]&lt;100,"low")</f>
        <v xml:space="preserve"> </v>
      </c>
      <c r="S2059" s="3" t="str">
        <f xml:space="preserve"> IF(Sales[[#This Row],[Current Upsell $]]&gt;0,_xlfn.CONCAT(Sales[[#This Row],[Subscription Type]],"  ",Sales[[#This Row],[Upsell Priority]],"  ",TEXT(Sales[[#This Row],[Current Upsell $]],"$#"))," ")</f>
        <v xml:space="preserve"> </v>
      </c>
      <c r="T2059" s="3"/>
      <c r="U2059" s="1"/>
    </row>
    <row r="2060" spans="1:21" x14ac:dyDescent="0.3">
      <c r="A2060">
        <v>100274</v>
      </c>
      <c r="B2060" t="s">
        <v>0</v>
      </c>
      <c r="D2060" s="1"/>
      <c r="E2060" s="1"/>
      <c r="F2060" s="3">
        <v>10</v>
      </c>
      <c r="G2060" s="3">
        <v>38</v>
      </c>
      <c r="H2060" s="1">
        <v>44317</v>
      </c>
      <c r="I2060" s="1">
        <v>44378</v>
      </c>
      <c r="J2060">
        <v>2</v>
      </c>
      <c r="K2060">
        <v>0</v>
      </c>
      <c r="L2060" s="1">
        <v>44348</v>
      </c>
      <c r="M2060" s="3">
        <f>IF(Sales[[#This Row],[Sales Amount]] = 0, 0,N2060 / F2060)</f>
        <v>10</v>
      </c>
      <c r="N2060" s="3">
        <v>100</v>
      </c>
      <c r="O2060" s="3" t="str" cm="1">
        <f t="array" ref="O2060" xml:space="preserve"> _xlfn.SWITCH(Sales[[#This Row],[Subscription Type]],"Basic", "10",,"Premium","10","Business","25","Enterprise","27")</f>
        <v>27</v>
      </c>
      <c r="P2060" s="3">
        <f xml:space="preserve"> IF(Sales[[#This Row],[Number of Users]]-Sales[[#This Row],[Licenses Bought]] &gt; 0,Sales[[#This Row],[Number of Users]]-Sales[[#This Row],[Licenses Bought]],0)</f>
        <v>28</v>
      </c>
      <c r="Q2060" s="3">
        <f>IF(Sales[[#This Row],[Sales Month]]=MAX(Sales[Sales Month]),Sales[[#This Row],[Upsell $ Per Non-Paying User]]*Sales[[#This Row],[Non-Paying Users]],0)</f>
        <v>756</v>
      </c>
      <c r="R2060" s="3" t="str" cm="1">
        <f t="array" ref="R2060" xml:space="preserve"> _xlfn.IFS(Sales[[#This Row],[Current Upsell $]]=0," ",Sales[[#This Row],[Current Upsell $]]&gt;=400,"high",Sales[[#This Row],[Current Upsell $]]&gt;=100,"medium",Sales[[#This Row],[Current Upsell $]]&lt;100,"low")</f>
        <v>high</v>
      </c>
      <c r="S2060" s="3" t="str">
        <f xml:space="preserve"> IF(Sales[[#This Row],[Current Upsell $]]&gt;0,_xlfn.CONCAT(Sales[[#This Row],[Subscription Type]],"  ",Sales[[#This Row],[Upsell Priority]],"  ",TEXT(Sales[[#This Row],[Current Upsell $]],"$#"))," ")</f>
        <v>Premium  high  $756</v>
      </c>
      <c r="T2060" s="3"/>
      <c r="U2060" s="1"/>
    </row>
    <row r="2061" spans="1:21" x14ac:dyDescent="0.3">
      <c r="A2061">
        <v>100275</v>
      </c>
      <c r="B2061" t="s">
        <v>3</v>
      </c>
      <c r="D2061" s="1"/>
      <c r="E2061" s="1"/>
      <c r="F2061" s="3">
        <v>0</v>
      </c>
      <c r="G2061" s="3">
        <v>34</v>
      </c>
      <c r="H2061" s="1">
        <v>44317</v>
      </c>
      <c r="I2061" s="1">
        <v>44378</v>
      </c>
      <c r="J2061">
        <v>2</v>
      </c>
      <c r="K2061">
        <v>0</v>
      </c>
      <c r="L2061" s="1">
        <v>44317</v>
      </c>
      <c r="M2061" s="3">
        <f>IF(Sales[[#This Row],[Sales Amount]] = 0, 0,N2061 / F2061)</f>
        <v>0</v>
      </c>
      <c r="N2061" s="3">
        <v>0</v>
      </c>
      <c r="O2061" s="3" t="str" cm="1">
        <f t="array" ref="O2061" xml:space="preserve"> _xlfn.SWITCH(Sales[[#This Row],[Subscription Type]],"Basic", "10",,"Premium","10","Business","25","Enterprise","27")</f>
        <v>10</v>
      </c>
      <c r="P2061" s="3">
        <f xml:space="preserve"> IF(Sales[[#This Row],[Number of Users]]-Sales[[#This Row],[Licenses Bought]] &gt; 0,Sales[[#This Row],[Number of Users]]-Sales[[#This Row],[Licenses Bought]],0)</f>
        <v>34</v>
      </c>
      <c r="Q2061" s="3">
        <f>IF(Sales[[#This Row],[Sales Month]]=MAX(Sales[Sales Month]),Sales[[#This Row],[Upsell $ Per Non-Paying User]]*Sales[[#This Row],[Non-Paying Users]],0)</f>
        <v>0</v>
      </c>
      <c r="R2061" s="3" t="str" cm="1">
        <f t="array" ref="R2061" xml:space="preserve"> _xlfn.IFS(Sales[[#This Row],[Current Upsell $]]=0," ",Sales[[#This Row],[Current Upsell $]]&gt;=400,"high",Sales[[#This Row],[Current Upsell $]]&gt;=100,"medium",Sales[[#This Row],[Current Upsell $]]&lt;100,"low")</f>
        <v xml:space="preserve"> </v>
      </c>
      <c r="S2061" s="3" t="str">
        <f xml:space="preserve"> IF(Sales[[#This Row],[Current Upsell $]]&gt;0,_xlfn.CONCAT(Sales[[#This Row],[Subscription Type]],"  ",Sales[[#This Row],[Upsell Priority]],"  ",TEXT(Sales[[#This Row],[Current Upsell $]],"$#"))," ")</f>
        <v xml:space="preserve"> </v>
      </c>
      <c r="T2061" s="3"/>
      <c r="U2061" s="1"/>
    </row>
    <row r="2062" spans="1:21" x14ac:dyDescent="0.3">
      <c r="A2062">
        <v>100275</v>
      </c>
      <c r="B2062" t="s">
        <v>0</v>
      </c>
      <c r="D2062" s="1"/>
      <c r="E2062" s="1"/>
      <c r="F2062" s="3">
        <v>13</v>
      </c>
      <c r="G2062" s="3">
        <v>23</v>
      </c>
      <c r="H2062" s="1">
        <v>44317</v>
      </c>
      <c r="I2062" s="1">
        <v>44378</v>
      </c>
      <c r="J2062">
        <v>2</v>
      </c>
      <c r="K2062">
        <v>0</v>
      </c>
      <c r="L2062" s="1">
        <v>44348</v>
      </c>
      <c r="M2062" s="3">
        <f>IF(Sales[[#This Row],[Sales Amount]] = 0, 0,N2062 / F2062)</f>
        <v>10</v>
      </c>
      <c r="N2062" s="3">
        <v>130</v>
      </c>
      <c r="O2062" s="3" t="str" cm="1">
        <f t="array" ref="O2062" xml:space="preserve"> _xlfn.SWITCH(Sales[[#This Row],[Subscription Type]],"Basic", "10",,"Premium","10","Business","25","Enterprise","27")</f>
        <v>27</v>
      </c>
      <c r="P2062" s="3">
        <f xml:space="preserve"> IF(Sales[[#This Row],[Number of Users]]-Sales[[#This Row],[Licenses Bought]] &gt; 0,Sales[[#This Row],[Number of Users]]-Sales[[#This Row],[Licenses Bought]],0)</f>
        <v>10</v>
      </c>
      <c r="Q2062" s="3">
        <f>IF(Sales[[#This Row],[Sales Month]]=MAX(Sales[Sales Month]),Sales[[#This Row],[Upsell $ Per Non-Paying User]]*Sales[[#This Row],[Non-Paying Users]],0)</f>
        <v>270</v>
      </c>
      <c r="R2062" s="3" t="str" cm="1">
        <f t="array" ref="R2062" xml:space="preserve"> _xlfn.IFS(Sales[[#This Row],[Current Upsell $]]=0," ",Sales[[#This Row],[Current Upsell $]]&gt;=400,"high",Sales[[#This Row],[Current Upsell $]]&gt;=100,"medium",Sales[[#This Row],[Current Upsell $]]&lt;100,"low")</f>
        <v>medium</v>
      </c>
      <c r="S2062" s="3" t="str">
        <f xml:space="preserve"> IF(Sales[[#This Row],[Current Upsell $]]&gt;0,_xlfn.CONCAT(Sales[[#This Row],[Subscription Type]],"  ",Sales[[#This Row],[Upsell Priority]],"  ",TEXT(Sales[[#This Row],[Current Upsell $]],"$#"))," ")</f>
        <v>Premium  medium  $270</v>
      </c>
      <c r="T2062" s="3"/>
      <c r="U2062" s="1"/>
    </row>
    <row r="2063" spans="1:21" x14ac:dyDescent="0.3">
      <c r="A2063">
        <v>100276</v>
      </c>
      <c r="B2063" t="s">
        <v>3</v>
      </c>
      <c r="D2063" s="1"/>
      <c r="E2063" s="1"/>
      <c r="F2063" s="3">
        <v>0</v>
      </c>
      <c r="G2063" s="3">
        <v>38</v>
      </c>
      <c r="H2063" s="1">
        <v>44317</v>
      </c>
      <c r="I2063" s="1">
        <v>44378</v>
      </c>
      <c r="J2063">
        <v>2</v>
      </c>
      <c r="K2063">
        <v>0</v>
      </c>
      <c r="L2063" s="1">
        <v>44317</v>
      </c>
      <c r="M2063" s="3">
        <f>IF(Sales[[#This Row],[Sales Amount]] = 0, 0,N2063 / F2063)</f>
        <v>0</v>
      </c>
      <c r="N2063" s="3">
        <v>0</v>
      </c>
      <c r="O2063" s="3" t="str" cm="1">
        <f t="array" ref="O2063" xml:space="preserve"> _xlfn.SWITCH(Sales[[#This Row],[Subscription Type]],"Basic", "10",,"Premium","10","Business","25","Enterprise","27")</f>
        <v>10</v>
      </c>
      <c r="P2063" s="3">
        <f xml:space="preserve"> IF(Sales[[#This Row],[Number of Users]]-Sales[[#This Row],[Licenses Bought]] &gt; 0,Sales[[#This Row],[Number of Users]]-Sales[[#This Row],[Licenses Bought]],0)</f>
        <v>38</v>
      </c>
      <c r="Q2063" s="3">
        <f>IF(Sales[[#This Row],[Sales Month]]=MAX(Sales[Sales Month]),Sales[[#This Row],[Upsell $ Per Non-Paying User]]*Sales[[#This Row],[Non-Paying Users]],0)</f>
        <v>0</v>
      </c>
      <c r="R2063" s="3" t="str" cm="1">
        <f t="array" ref="R2063" xml:space="preserve"> _xlfn.IFS(Sales[[#This Row],[Current Upsell $]]=0," ",Sales[[#This Row],[Current Upsell $]]&gt;=400,"high",Sales[[#This Row],[Current Upsell $]]&gt;=100,"medium",Sales[[#This Row],[Current Upsell $]]&lt;100,"low")</f>
        <v xml:space="preserve"> </v>
      </c>
      <c r="S2063" s="3" t="str">
        <f xml:space="preserve"> IF(Sales[[#This Row],[Current Upsell $]]&gt;0,_xlfn.CONCAT(Sales[[#This Row],[Subscription Type]],"  ",Sales[[#This Row],[Upsell Priority]],"  ",TEXT(Sales[[#This Row],[Current Upsell $]],"$#"))," ")</f>
        <v xml:space="preserve"> </v>
      </c>
      <c r="T2063" s="3"/>
      <c r="U2063" s="1"/>
    </row>
    <row r="2064" spans="1:21" x14ac:dyDescent="0.3">
      <c r="A2064">
        <v>100276</v>
      </c>
      <c r="B2064" t="s">
        <v>0</v>
      </c>
      <c r="D2064" s="1"/>
      <c r="E2064" s="1"/>
      <c r="F2064" s="3">
        <v>8</v>
      </c>
      <c r="G2064" s="3">
        <v>28</v>
      </c>
      <c r="H2064" s="1">
        <v>44317</v>
      </c>
      <c r="I2064" s="1">
        <v>44378</v>
      </c>
      <c r="J2064">
        <v>2</v>
      </c>
      <c r="K2064">
        <v>0</v>
      </c>
      <c r="L2064" s="1">
        <v>44348</v>
      </c>
      <c r="M2064" s="3">
        <f>IF(Sales[[#This Row],[Sales Amount]] = 0, 0,N2064 / F2064)</f>
        <v>10</v>
      </c>
      <c r="N2064" s="3">
        <v>80</v>
      </c>
      <c r="O2064" s="3" t="str" cm="1">
        <f t="array" ref="O2064" xml:space="preserve"> _xlfn.SWITCH(Sales[[#This Row],[Subscription Type]],"Basic", "10",,"Premium","10","Business","25","Enterprise","27")</f>
        <v>27</v>
      </c>
      <c r="P2064" s="3">
        <f xml:space="preserve"> IF(Sales[[#This Row],[Number of Users]]-Sales[[#This Row],[Licenses Bought]] &gt; 0,Sales[[#This Row],[Number of Users]]-Sales[[#This Row],[Licenses Bought]],0)</f>
        <v>20</v>
      </c>
      <c r="Q2064" s="3">
        <f>IF(Sales[[#This Row],[Sales Month]]=MAX(Sales[Sales Month]),Sales[[#This Row],[Upsell $ Per Non-Paying User]]*Sales[[#This Row],[Non-Paying Users]],0)</f>
        <v>540</v>
      </c>
      <c r="R2064" s="3" t="str" cm="1">
        <f t="array" ref="R2064" xml:space="preserve"> _xlfn.IFS(Sales[[#This Row],[Current Upsell $]]=0," ",Sales[[#This Row],[Current Upsell $]]&gt;=400,"high",Sales[[#This Row],[Current Upsell $]]&gt;=100,"medium",Sales[[#This Row],[Current Upsell $]]&lt;100,"low")</f>
        <v>high</v>
      </c>
      <c r="S2064" s="3" t="str">
        <f xml:space="preserve"> IF(Sales[[#This Row],[Current Upsell $]]&gt;0,_xlfn.CONCAT(Sales[[#This Row],[Subscription Type]],"  ",Sales[[#This Row],[Upsell Priority]],"  ",TEXT(Sales[[#This Row],[Current Upsell $]],"$#"))," ")</f>
        <v>Premium  high  $540</v>
      </c>
      <c r="T2064" s="3"/>
      <c r="U2064" s="1"/>
    </row>
    <row r="2065" spans="1:21" x14ac:dyDescent="0.3">
      <c r="A2065">
        <v>100277</v>
      </c>
      <c r="B2065" t="s">
        <v>3</v>
      </c>
      <c r="D2065" s="1"/>
      <c r="E2065" s="1"/>
      <c r="F2065" s="3">
        <v>0</v>
      </c>
      <c r="G2065" s="3">
        <v>29</v>
      </c>
      <c r="H2065" s="1">
        <v>44317</v>
      </c>
      <c r="I2065" s="1">
        <v>44378</v>
      </c>
      <c r="J2065">
        <v>2</v>
      </c>
      <c r="K2065">
        <v>0</v>
      </c>
      <c r="L2065" s="1">
        <v>44317</v>
      </c>
      <c r="M2065" s="3">
        <f>IF(Sales[[#This Row],[Sales Amount]] = 0, 0,N2065 / F2065)</f>
        <v>0</v>
      </c>
      <c r="N2065" s="3">
        <v>0</v>
      </c>
      <c r="O2065" s="3" t="str" cm="1">
        <f t="array" ref="O2065" xml:space="preserve"> _xlfn.SWITCH(Sales[[#This Row],[Subscription Type]],"Basic", "10",,"Premium","10","Business","25","Enterprise","27")</f>
        <v>10</v>
      </c>
      <c r="P2065" s="3">
        <f xml:space="preserve"> IF(Sales[[#This Row],[Number of Users]]-Sales[[#This Row],[Licenses Bought]] &gt; 0,Sales[[#This Row],[Number of Users]]-Sales[[#This Row],[Licenses Bought]],0)</f>
        <v>29</v>
      </c>
      <c r="Q2065" s="3">
        <f>IF(Sales[[#This Row],[Sales Month]]=MAX(Sales[Sales Month]),Sales[[#This Row],[Upsell $ Per Non-Paying User]]*Sales[[#This Row],[Non-Paying Users]],0)</f>
        <v>0</v>
      </c>
      <c r="R2065" s="3" t="str" cm="1">
        <f t="array" ref="R2065" xml:space="preserve"> _xlfn.IFS(Sales[[#This Row],[Current Upsell $]]=0," ",Sales[[#This Row],[Current Upsell $]]&gt;=400,"high",Sales[[#This Row],[Current Upsell $]]&gt;=100,"medium",Sales[[#This Row],[Current Upsell $]]&lt;100,"low")</f>
        <v xml:space="preserve"> </v>
      </c>
      <c r="S2065" s="3" t="str">
        <f xml:space="preserve"> IF(Sales[[#This Row],[Current Upsell $]]&gt;0,_xlfn.CONCAT(Sales[[#This Row],[Subscription Type]],"  ",Sales[[#This Row],[Upsell Priority]],"  ",TEXT(Sales[[#This Row],[Current Upsell $]],"$#"))," ")</f>
        <v xml:space="preserve"> </v>
      </c>
      <c r="T2065" s="3"/>
      <c r="U2065" s="1"/>
    </row>
    <row r="2066" spans="1:21" x14ac:dyDescent="0.3">
      <c r="A2066">
        <v>100277</v>
      </c>
      <c r="B2066" t="s">
        <v>0</v>
      </c>
      <c r="D2066" s="1"/>
      <c r="E2066" s="1"/>
      <c r="F2066" s="3">
        <v>12</v>
      </c>
      <c r="G2066" s="3">
        <v>27</v>
      </c>
      <c r="H2066" s="1">
        <v>44317</v>
      </c>
      <c r="I2066" s="1">
        <v>44378</v>
      </c>
      <c r="J2066">
        <v>2</v>
      </c>
      <c r="K2066">
        <v>0</v>
      </c>
      <c r="L2066" s="1">
        <v>44348</v>
      </c>
      <c r="M2066" s="3">
        <f>IF(Sales[[#This Row],[Sales Amount]] = 0, 0,N2066 / F2066)</f>
        <v>10</v>
      </c>
      <c r="N2066" s="3">
        <v>120</v>
      </c>
      <c r="O2066" s="3" t="str" cm="1">
        <f t="array" ref="O2066" xml:space="preserve"> _xlfn.SWITCH(Sales[[#This Row],[Subscription Type]],"Basic", "10",,"Premium","10","Business","25","Enterprise","27")</f>
        <v>27</v>
      </c>
      <c r="P2066" s="3">
        <f xml:space="preserve"> IF(Sales[[#This Row],[Number of Users]]-Sales[[#This Row],[Licenses Bought]] &gt; 0,Sales[[#This Row],[Number of Users]]-Sales[[#This Row],[Licenses Bought]],0)</f>
        <v>15</v>
      </c>
      <c r="Q2066" s="3">
        <f>IF(Sales[[#This Row],[Sales Month]]=MAX(Sales[Sales Month]),Sales[[#This Row],[Upsell $ Per Non-Paying User]]*Sales[[#This Row],[Non-Paying Users]],0)</f>
        <v>405</v>
      </c>
      <c r="R2066" s="3" t="str" cm="1">
        <f t="array" ref="R2066" xml:space="preserve"> _xlfn.IFS(Sales[[#This Row],[Current Upsell $]]=0," ",Sales[[#This Row],[Current Upsell $]]&gt;=400,"high",Sales[[#This Row],[Current Upsell $]]&gt;=100,"medium",Sales[[#This Row],[Current Upsell $]]&lt;100,"low")</f>
        <v>high</v>
      </c>
      <c r="S2066" s="3" t="str">
        <f xml:space="preserve"> IF(Sales[[#This Row],[Current Upsell $]]&gt;0,_xlfn.CONCAT(Sales[[#This Row],[Subscription Type]],"  ",Sales[[#This Row],[Upsell Priority]],"  ",TEXT(Sales[[#This Row],[Current Upsell $]],"$#"))," ")</f>
        <v>Premium  high  $405</v>
      </c>
      <c r="T2066" s="3"/>
      <c r="U2066" s="1"/>
    </row>
    <row r="2067" spans="1:21" x14ac:dyDescent="0.3">
      <c r="A2067">
        <v>100278</v>
      </c>
      <c r="B2067" t="s">
        <v>3</v>
      </c>
      <c r="D2067" s="1"/>
      <c r="E2067" s="1"/>
      <c r="F2067" s="3">
        <v>0</v>
      </c>
      <c r="G2067" s="3">
        <v>25</v>
      </c>
      <c r="H2067" s="1">
        <v>44317</v>
      </c>
      <c r="I2067" s="1">
        <v>44378</v>
      </c>
      <c r="J2067">
        <v>2</v>
      </c>
      <c r="K2067">
        <v>0</v>
      </c>
      <c r="L2067" s="1">
        <v>44317</v>
      </c>
      <c r="M2067" s="3">
        <f>IF(Sales[[#This Row],[Sales Amount]] = 0, 0,N2067 / F2067)</f>
        <v>0</v>
      </c>
      <c r="N2067" s="3">
        <v>0</v>
      </c>
      <c r="O2067" s="3" t="str" cm="1">
        <f t="array" ref="O2067" xml:space="preserve"> _xlfn.SWITCH(Sales[[#This Row],[Subscription Type]],"Basic", "10",,"Premium","10","Business","25","Enterprise","27")</f>
        <v>10</v>
      </c>
      <c r="P2067" s="3">
        <f xml:space="preserve"> IF(Sales[[#This Row],[Number of Users]]-Sales[[#This Row],[Licenses Bought]] &gt; 0,Sales[[#This Row],[Number of Users]]-Sales[[#This Row],[Licenses Bought]],0)</f>
        <v>25</v>
      </c>
      <c r="Q2067" s="3">
        <f>IF(Sales[[#This Row],[Sales Month]]=MAX(Sales[Sales Month]),Sales[[#This Row],[Upsell $ Per Non-Paying User]]*Sales[[#This Row],[Non-Paying Users]],0)</f>
        <v>0</v>
      </c>
      <c r="R2067" s="3" t="str" cm="1">
        <f t="array" ref="R2067" xml:space="preserve"> _xlfn.IFS(Sales[[#This Row],[Current Upsell $]]=0," ",Sales[[#This Row],[Current Upsell $]]&gt;=400,"high",Sales[[#This Row],[Current Upsell $]]&gt;=100,"medium",Sales[[#This Row],[Current Upsell $]]&lt;100,"low")</f>
        <v xml:space="preserve"> </v>
      </c>
      <c r="S2067" s="3" t="str">
        <f xml:space="preserve"> IF(Sales[[#This Row],[Current Upsell $]]&gt;0,_xlfn.CONCAT(Sales[[#This Row],[Subscription Type]],"  ",Sales[[#This Row],[Upsell Priority]],"  ",TEXT(Sales[[#This Row],[Current Upsell $]],"$#"))," ")</f>
        <v xml:space="preserve"> </v>
      </c>
      <c r="T2067" s="3"/>
      <c r="U2067" s="1"/>
    </row>
    <row r="2068" spans="1:21" x14ac:dyDescent="0.3">
      <c r="A2068">
        <v>100278</v>
      </c>
      <c r="B2068" t="s">
        <v>0</v>
      </c>
      <c r="D2068" s="1"/>
      <c r="E2068" s="1"/>
      <c r="F2068" s="3">
        <v>6</v>
      </c>
      <c r="G2068" s="3">
        <v>19</v>
      </c>
      <c r="H2068" s="1">
        <v>44317</v>
      </c>
      <c r="I2068" s="1">
        <v>44378</v>
      </c>
      <c r="J2068">
        <v>2</v>
      </c>
      <c r="K2068">
        <v>0</v>
      </c>
      <c r="L2068" s="1">
        <v>44348</v>
      </c>
      <c r="M2068" s="3">
        <f>IF(Sales[[#This Row],[Sales Amount]] = 0, 0,N2068 / F2068)</f>
        <v>10</v>
      </c>
      <c r="N2068" s="3">
        <v>60</v>
      </c>
      <c r="O2068" s="3" t="str" cm="1">
        <f t="array" ref="O2068" xml:space="preserve"> _xlfn.SWITCH(Sales[[#This Row],[Subscription Type]],"Basic", "10",,"Premium","10","Business","25","Enterprise","27")</f>
        <v>27</v>
      </c>
      <c r="P2068" s="3">
        <f xml:space="preserve"> IF(Sales[[#This Row],[Number of Users]]-Sales[[#This Row],[Licenses Bought]] &gt; 0,Sales[[#This Row],[Number of Users]]-Sales[[#This Row],[Licenses Bought]],0)</f>
        <v>13</v>
      </c>
      <c r="Q2068" s="3">
        <f>IF(Sales[[#This Row],[Sales Month]]=MAX(Sales[Sales Month]),Sales[[#This Row],[Upsell $ Per Non-Paying User]]*Sales[[#This Row],[Non-Paying Users]],0)</f>
        <v>351</v>
      </c>
      <c r="R2068" s="3" t="str" cm="1">
        <f t="array" ref="R2068" xml:space="preserve"> _xlfn.IFS(Sales[[#This Row],[Current Upsell $]]=0," ",Sales[[#This Row],[Current Upsell $]]&gt;=400,"high",Sales[[#This Row],[Current Upsell $]]&gt;=100,"medium",Sales[[#This Row],[Current Upsell $]]&lt;100,"low")</f>
        <v>medium</v>
      </c>
      <c r="S2068" s="3" t="str">
        <f xml:space="preserve"> IF(Sales[[#This Row],[Current Upsell $]]&gt;0,_xlfn.CONCAT(Sales[[#This Row],[Subscription Type]],"  ",Sales[[#This Row],[Upsell Priority]],"  ",TEXT(Sales[[#This Row],[Current Upsell $]],"$#"))," ")</f>
        <v>Premium  medium  $351</v>
      </c>
      <c r="T2068" s="3"/>
      <c r="U2068" s="1"/>
    </row>
    <row r="2069" spans="1:21" x14ac:dyDescent="0.3">
      <c r="A2069">
        <v>100279</v>
      </c>
      <c r="B2069" t="s">
        <v>3</v>
      </c>
      <c r="D2069" s="1"/>
      <c r="E2069" s="1"/>
      <c r="F2069" s="3">
        <v>0</v>
      </c>
      <c r="G2069" s="3">
        <v>23</v>
      </c>
      <c r="H2069" s="1">
        <v>44317</v>
      </c>
      <c r="I2069" s="1">
        <v>44378</v>
      </c>
      <c r="J2069">
        <v>2</v>
      </c>
      <c r="K2069">
        <v>0</v>
      </c>
      <c r="L2069" s="1">
        <v>44317</v>
      </c>
      <c r="M2069" s="3">
        <f>IF(Sales[[#This Row],[Sales Amount]] = 0, 0,N2069 / F2069)</f>
        <v>0</v>
      </c>
      <c r="N2069" s="3">
        <v>0</v>
      </c>
      <c r="O2069" s="3" t="str" cm="1">
        <f t="array" ref="O2069" xml:space="preserve"> _xlfn.SWITCH(Sales[[#This Row],[Subscription Type]],"Basic", "10",,"Premium","10","Business","25","Enterprise","27")</f>
        <v>10</v>
      </c>
      <c r="P2069" s="3">
        <f xml:space="preserve"> IF(Sales[[#This Row],[Number of Users]]-Sales[[#This Row],[Licenses Bought]] &gt; 0,Sales[[#This Row],[Number of Users]]-Sales[[#This Row],[Licenses Bought]],0)</f>
        <v>23</v>
      </c>
      <c r="Q2069" s="3">
        <f>IF(Sales[[#This Row],[Sales Month]]=MAX(Sales[Sales Month]),Sales[[#This Row],[Upsell $ Per Non-Paying User]]*Sales[[#This Row],[Non-Paying Users]],0)</f>
        <v>0</v>
      </c>
      <c r="R2069" s="3" t="str" cm="1">
        <f t="array" ref="R2069" xml:space="preserve"> _xlfn.IFS(Sales[[#This Row],[Current Upsell $]]=0," ",Sales[[#This Row],[Current Upsell $]]&gt;=400,"high",Sales[[#This Row],[Current Upsell $]]&gt;=100,"medium",Sales[[#This Row],[Current Upsell $]]&lt;100,"low")</f>
        <v xml:space="preserve"> </v>
      </c>
      <c r="S2069" s="3" t="str">
        <f xml:space="preserve"> IF(Sales[[#This Row],[Current Upsell $]]&gt;0,_xlfn.CONCAT(Sales[[#This Row],[Subscription Type]],"  ",Sales[[#This Row],[Upsell Priority]],"  ",TEXT(Sales[[#This Row],[Current Upsell $]],"$#"))," ")</f>
        <v xml:space="preserve"> </v>
      </c>
      <c r="T2069" s="3"/>
      <c r="U2069" s="1"/>
    </row>
    <row r="2070" spans="1:21" x14ac:dyDescent="0.3">
      <c r="A2070">
        <v>100279</v>
      </c>
      <c r="B2070" t="s">
        <v>0</v>
      </c>
      <c r="D2070" s="1"/>
      <c r="E2070" s="1"/>
      <c r="F2070" s="3">
        <v>8</v>
      </c>
      <c r="G2070" s="3">
        <v>22</v>
      </c>
      <c r="H2070" s="1">
        <v>44317</v>
      </c>
      <c r="I2070" s="1">
        <v>44378</v>
      </c>
      <c r="J2070">
        <v>2</v>
      </c>
      <c r="K2070">
        <v>0</v>
      </c>
      <c r="L2070" s="1">
        <v>44348</v>
      </c>
      <c r="M2070" s="3">
        <f>IF(Sales[[#This Row],[Sales Amount]] = 0, 0,N2070 / F2070)</f>
        <v>10</v>
      </c>
      <c r="N2070" s="3">
        <v>80</v>
      </c>
      <c r="O2070" s="3" t="str" cm="1">
        <f t="array" ref="O2070" xml:space="preserve"> _xlfn.SWITCH(Sales[[#This Row],[Subscription Type]],"Basic", "10",,"Premium","10","Business","25","Enterprise","27")</f>
        <v>27</v>
      </c>
      <c r="P2070" s="3">
        <f xml:space="preserve"> IF(Sales[[#This Row],[Number of Users]]-Sales[[#This Row],[Licenses Bought]] &gt; 0,Sales[[#This Row],[Number of Users]]-Sales[[#This Row],[Licenses Bought]],0)</f>
        <v>14</v>
      </c>
      <c r="Q2070" s="3">
        <f>IF(Sales[[#This Row],[Sales Month]]=MAX(Sales[Sales Month]),Sales[[#This Row],[Upsell $ Per Non-Paying User]]*Sales[[#This Row],[Non-Paying Users]],0)</f>
        <v>378</v>
      </c>
      <c r="R2070" s="3" t="str" cm="1">
        <f t="array" ref="R2070" xml:space="preserve"> _xlfn.IFS(Sales[[#This Row],[Current Upsell $]]=0," ",Sales[[#This Row],[Current Upsell $]]&gt;=400,"high",Sales[[#This Row],[Current Upsell $]]&gt;=100,"medium",Sales[[#This Row],[Current Upsell $]]&lt;100,"low")</f>
        <v>medium</v>
      </c>
      <c r="S2070" s="3" t="str">
        <f xml:space="preserve"> IF(Sales[[#This Row],[Current Upsell $]]&gt;0,_xlfn.CONCAT(Sales[[#This Row],[Subscription Type]],"  ",Sales[[#This Row],[Upsell Priority]],"  ",TEXT(Sales[[#This Row],[Current Upsell $]],"$#"))," ")</f>
        <v>Premium  medium  $378</v>
      </c>
      <c r="T2070" s="3"/>
      <c r="U2070" s="1"/>
    </row>
    <row r="2071" spans="1:21" x14ac:dyDescent="0.3">
      <c r="A2071">
        <v>100280</v>
      </c>
      <c r="B2071" t="s">
        <v>3</v>
      </c>
      <c r="F2071" s="3">
        <v>0</v>
      </c>
      <c r="G2071" s="3">
        <v>23</v>
      </c>
      <c r="H2071" s="1">
        <v>44317</v>
      </c>
      <c r="I2071" s="1">
        <v>44348</v>
      </c>
      <c r="J2071">
        <v>1</v>
      </c>
      <c r="K2071">
        <v>0</v>
      </c>
      <c r="L2071" s="1">
        <v>44317</v>
      </c>
      <c r="M2071" s="3">
        <f>IF(Sales[[#This Row],[Sales Amount]] = 0, 0,N2071 / F2071)</f>
        <v>0</v>
      </c>
      <c r="N2071" s="3">
        <v>0</v>
      </c>
      <c r="O2071" s="3" t="str" cm="1">
        <f t="array" ref="O2071" xml:space="preserve"> _xlfn.SWITCH(Sales[[#This Row],[Subscription Type]],"Basic", "10",,"Premium","10","Business","25","Enterprise","27")</f>
        <v>10</v>
      </c>
      <c r="P2071" s="3">
        <f xml:space="preserve"> IF(Sales[[#This Row],[Number of Users]]-Sales[[#This Row],[Licenses Bought]] &gt; 0,Sales[[#This Row],[Number of Users]]-Sales[[#This Row],[Licenses Bought]],0)</f>
        <v>23</v>
      </c>
      <c r="Q2071" s="3">
        <f>IF(Sales[[#This Row],[Sales Month]]=MAX(Sales[Sales Month]),Sales[[#This Row],[Upsell $ Per Non-Paying User]]*Sales[[#This Row],[Non-Paying Users]],0)</f>
        <v>0</v>
      </c>
      <c r="R2071" s="3" t="str" cm="1">
        <f t="array" ref="R2071" xml:space="preserve"> _xlfn.IFS(Sales[[#This Row],[Current Upsell $]]=0," ",Sales[[#This Row],[Current Upsell $]]&gt;=400,"high",Sales[[#This Row],[Current Upsell $]]&gt;=100,"medium",Sales[[#This Row],[Current Upsell $]]&lt;100,"low")</f>
        <v xml:space="preserve"> </v>
      </c>
      <c r="S2071" s="3" t="str">
        <f xml:space="preserve"> IF(Sales[[#This Row],[Current Upsell $]]&gt;0,_xlfn.CONCAT(Sales[[#This Row],[Subscription Type]],"  ",Sales[[#This Row],[Upsell Priority]],"  ",TEXT(Sales[[#This Row],[Current Upsell $]],"$#"))," ")</f>
        <v xml:space="preserve"> </v>
      </c>
      <c r="T2071" s="3"/>
      <c r="U2071" s="1"/>
    </row>
    <row r="2072" spans="1:21" x14ac:dyDescent="0.3">
      <c r="A2072">
        <v>100280</v>
      </c>
      <c r="B2072" t="s">
        <v>3</v>
      </c>
      <c r="F2072" s="3">
        <v>0</v>
      </c>
      <c r="G2072" s="3">
        <v>21</v>
      </c>
      <c r="H2072" s="1">
        <v>44317</v>
      </c>
      <c r="I2072" s="1">
        <v>44348</v>
      </c>
      <c r="J2072">
        <v>1</v>
      </c>
      <c r="K2072">
        <v>0</v>
      </c>
      <c r="L2072" s="1">
        <v>44348</v>
      </c>
      <c r="M2072" s="3">
        <f>IF(Sales[[#This Row],[Sales Amount]] = 0, 0,N2072 / F2072)</f>
        <v>0</v>
      </c>
      <c r="N2072" s="3">
        <v>0</v>
      </c>
      <c r="O2072" s="3" t="str" cm="1">
        <f t="array" ref="O2072" xml:space="preserve"> _xlfn.SWITCH(Sales[[#This Row],[Subscription Type]],"Basic", "10",,"Premium","10","Business","25","Enterprise","27")</f>
        <v>10</v>
      </c>
      <c r="P2072" s="3">
        <f xml:space="preserve"> IF(Sales[[#This Row],[Number of Users]]-Sales[[#This Row],[Licenses Bought]] &gt; 0,Sales[[#This Row],[Number of Users]]-Sales[[#This Row],[Licenses Bought]],0)</f>
        <v>21</v>
      </c>
      <c r="Q2072" s="3">
        <f>IF(Sales[[#This Row],[Sales Month]]=MAX(Sales[Sales Month]),Sales[[#This Row],[Upsell $ Per Non-Paying User]]*Sales[[#This Row],[Non-Paying Users]],0)</f>
        <v>210</v>
      </c>
      <c r="R2072" s="3" t="str" cm="1">
        <f t="array" ref="R2072" xml:space="preserve"> _xlfn.IFS(Sales[[#This Row],[Current Upsell $]]=0," ",Sales[[#This Row],[Current Upsell $]]&gt;=400,"high",Sales[[#This Row],[Current Upsell $]]&gt;=100,"medium",Sales[[#This Row],[Current Upsell $]]&lt;100,"low")</f>
        <v>medium</v>
      </c>
      <c r="S2072" s="3" t="str">
        <f xml:space="preserve"> IF(Sales[[#This Row],[Current Upsell $]]&gt;0,_xlfn.CONCAT(Sales[[#This Row],[Subscription Type]],"  ",Sales[[#This Row],[Upsell Priority]],"  ",TEXT(Sales[[#This Row],[Current Upsell $]],"$#"))," ")</f>
        <v>Basic  medium  $210</v>
      </c>
      <c r="T2072" s="3"/>
      <c r="U2072" s="1"/>
    </row>
    <row r="2073" spans="1:21" x14ac:dyDescent="0.3">
      <c r="A2073">
        <v>100281</v>
      </c>
      <c r="B2073" t="s">
        <v>3</v>
      </c>
      <c r="D2073" s="1"/>
      <c r="E2073" s="1"/>
      <c r="F2073" s="3">
        <v>0</v>
      </c>
      <c r="G2073" s="3">
        <v>20</v>
      </c>
      <c r="H2073" s="1">
        <v>44317</v>
      </c>
      <c r="I2073" s="1">
        <v>44378</v>
      </c>
      <c r="J2073">
        <v>2</v>
      </c>
      <c r="K2073">
        <v>0</v>
      </c>
      <c r="L2073" s="1">
        <v>44317</v>
      </c>
      <c r="M2073" s="3">
        <f>IF(Sales[[#This Row],[Sales Amount]] = 0, 0,N2073 / F2073)</f>
        <v>0</v>
      </c>
      <c r="N2073" s="3">
        <v>0</v>
      </c>
      <c r="O2073" s="3" t="str" cm="1">
        <f t="array" ref="O2073" xml:space="preserve"> _xlfn.SWITCH(Sales[[#This Row],[Subscription Type]],"Basic", "10",,"Premium","10","Business","25","Enterprise","27")</f>
        <v>10</v>
      </c>
      <c r="P2073" s="3">
        <f xml:space="preserve"> IF(Sales[[#This Row],[Number of Users]]-Sales[[#This Row],[Licenses Bought]] &gt; 0,Sales[[#This Row],[Number of Users]]-Sales[[#This Row],[Licenses Bought]],0)</f>
        <v>20</v>
      </c>
      <c r="Q2073" s="3">
        <f>IF(Sales[[#This Row],[Sales Month]]=MAX(Sales[Sales Month]),Sales[[#This Row],[Upsell $ Per Non-Paying User]]*Sales[[#This Row],[Non-Paying Users]],0)</f>
        <v>0</v>
      </c>
      <c r="R2073" s="3" t="str" cm="1">
        <f t="array" ref="R2073" xml:space="preserve"> _xlfn.IFS(Sales[[#This Row],[Current Upsell $]]=0," ",Sales[[#This Row],[Current Upsell $]]&gt;=400,"high",Sales[[#This Row],[Current Upsell $]]&gt;=100,"medium",Sales[[#This Row],[Current Upsell $]]&lt;100,"low")</f>
        <v xml:space="preserve"> </v>
      </c>
      <c r="S2073" s="3" t="str">
        <f xml:space="preserve"> IF(Sales[[#This Row],[Current Upsell $]]&gt;0,_xlfn.CONCAT(Sales[[#This Row],[Subscription Type]],"  ",Sales[[#This Row],[Upsell Priority]],"  ",TEXT(Sales[[#This Row],[Current Upsell $]],"$#"))," ")</f>
        <v xml:space="preserve"> </v>
      </c>
      <c r="T2073" s="3"/>
      <c r="U2073" s="1"/>
    </row>
    <row r="2074" spans="1:21" x14ac:dyDescent="0.3">
      <c r="A2074">
        <v>100281</v>
      </c>
      <c r="B2074" t="s">
        <v>0</v>
      </c>
      <c r="D2074" s="1"/>
      <c r="E2074" s="1"/>
      <c r="F2074" s="3">
        <v>10</v>
      </c>
      <c r="G2074" s="3">
        <v>17</v>
      </c>
      <c r="H2074" s="1">
        <v>44317</v>
      </c>
      <c r="I2074" s="1">
        <v>44378</v>
      </c>
      <c r="J2074">
        <v>2</v>
      </c>
      <c r="K2074">
        <v>0</v>
      </c>
      <c r="L2074" s="1">
        <v>44348</v>
      </c>
      <c r="M2074" s="3">
        <f>IF(Sales[[#This Row],[Sales Amount]] = 0, 0,N2074 / F2074)</f>
        <v>10</v>
      </c>
      <c r="N2074" s="3">
        <v>100</v>
      </c>
      <c r="O2074" s="3" t="str" cm="1">
        <f t="array" ref="O2074" xml:space="preserve"> _xlfn.SWITCH(Sales[[#This Row],[Subscription Type]],"Basic", "10",,"Premium","10","Business","25","Enterprise","27")</f>
        <v>27</v>
      </c>
      <c r="P2074" s="3">
        <f xml:space="preserve"> IF(Sales[[#This Row],[Number of Users]]-Sales[[#This Row],[Licenses Bought]] &gt; 0,Sales[[#This Row],[Number of Users]]-Sales[[#This Row],[Licenses Bought]],0)</f>
        <v>7</v>
      </c>
      <c r="Q2074" s="3">
        <f>IF(Sales[[#This Row],[Sales Month]]=MAX(Sales[Sales Month]),Sales[[#This Row],[Upsell $ Per Non-Paying User]]*Sales[[#This Row],[Non-Paying Users]],0)</f>
        <v>189</v>
      </c>
      <c r="R2074" s="3" t="str" cm="1">
        <f t="array" ref="R2074" xml:space="preserve"> _xlfn.IFS(Sales[[#This Row],[Current Upsell $]]=0," ",Sales[[#This Row],[Current Upsell $]]&gt;=400,"high",Sales[[#This Row],[Current Upsell $]]&gt;=100,"medium",Sales[[#This Row],[Current Upsell $]]&lt;100,"low")</f>
        <v>medium</v>
      </c>
      <c r="S2074" s="3" t="str">
        <f xml:space="preserve"> IF(Sales[[#This Row],[Current Upsell $]]&gt;0,_xlfn.CONCAT(Sales[[#This Row],[Subscription Type]],"  ",Sales[[#This Row],[Upsell Priority]],"  ",TEXT(Sales[[#This Row],[Current Upsell $]],"$#"))," ")</f>
        <v>Premium  medium  $189</v>
      </c>
      <c r="T2074" s="3"/>
      <c r="U2074" s="1"/>
    </row>
    <row r="2075" spans="1:21" x14ac:dyDescent="0.3">
      <c r="A2075">
        <v>100282</v>
      </c>
      <c r="B2075" t="s">
        <v>3</v>
      </c>
      <c r="F2075" s="3">
        <v>0</v>
      </c>
      <c r="G2075" s="3">
        <v>14</v>
      </c>
      <c r="H2075" s="1">
        <v>44317</v>
      </c>
      <c r="I2075" s="1">
        <v>44348</v>
      </c>
      <c r="J2075">
        <v>1</v>
      </c>
      <c r="K2075">
        <v>0</v>
      </c>
      <c r="L2075" s="1">
        <v>44317</v>
      </c>
      <c r="M2075" s="3">
        <f>IF(Sales[[#This Row],[Sales Amount]] = 0, 0,N2075 / F2075)</f>
        <v>0</v>
      </c>
      <c r="N2075" s="3">
        <v>0</v>
      </c>
      <c r="O2075" s="3" t="str" cm="1">
        <f t="array" ref="O2075" xml:space="preserve"> _xlfn.SWITCH(Sales[[#This Row],[Subscription Type]],"Basic", "10",,"Premium","10","Business","25","Enterprise","27")</f>
        <v>10</v>
      </c>
      <c r="P2075" s="3">
        <f xml:space="preserve"> IF(Sales[[#This Row],[Number of Users]]-Sales[[#This Row],[Licenses Bought]] &gt; 0,Sales[[#This Row],[Number of Users]]-Sales[[#This Row],[Licenses Bought]],0)</f>
        <v>14</v>
      </c>
      <c r="Q2075" s="3">
        <f>IF(Sales[[#This Row],[Sales Month]]=MAX(Sales[Sales Month]),Sales[[#This Row],[Upsell $ Per Non-Paying User]]*Sales[[#This Row],[Non-Paying Users]],0)</f>
        <v>0</v>
      </c>
      <c r="R2075" s="3" t="str" cm="1">
        <f t="array" ref="R2075" xml:space="preserve"> _xlfn.IFS(Sales[[#This Row],[Current Upsell $]]=0," ",Sales[[#This Row],[Current Upsell $]]&gt;=400,"high",Sales[[#This Row],[Current Upsell $]]&gt;=100,"medium",Sales[[#This Row],[Current Upsell $]]&lt;100,"low")</f>
        <v xml:space="preserve"> </v>
      </c>
      <c r="S2075" s="3" t="str">
        <f xml:space="preserve"> IF(Sales[[#This Row],[Current Upsell $]]&gt;0,_xlfn.CONCAT(Sales[[#This Row],[Subscription Type]],"  ",Sales[[#This Row],[Upsell Priority]],"  ",TEXT(Sales[[#This Row],[Current Upsell $]],"$#"))," ")</f>
        <v xml:space="preserve"> </v>
      </c>
      <c r="T2075" s="3"/>
      <c r="U2075" s="1"/>
    </row>
    <row r="2076" spans="1:21" x14ac:dyDescent="0.3">
      <c r="A2076">
        <v>100282</v>
      </c>
      <c r="B2076" t="s">
        <v>3</v>
      </c>
      <c r="F2076" s="3">
        <v>0</v>
      </c>
      <c r="G2076" s="3">
        <v>16</v>
      </c>
      <c r="H2076" s="1">
        <v>44317</v>
      </c>
      <c r="I2076" s="1">
        <v>44348</v>
      </c>
      <c r="J2076">
        <v>1</v>
      </c>
      <c r="K2076">
        <v>0</v>
      </c>
      <c r="L2076" s="1">
        <v>44348</v>
      </c>
      <c r="M2076" s="3">
        <f>IF(Sales[[#This Row],[Sales Amount]] = 0, 0,N2076 / F2076)</f>
        <v>0</v>
      </c>
      <c r="N2076" s="3">
        <v>0</v>
      </c>
      <c r="O2076" s="3" t="str" cm="1">
        <f t="array" ref="O2076" xml:space="preserve"> _xlfn.SWITCH(Sales[[#This Row],[Subscription Type]],"Basic", "10",,"Premium","10","Business","25","Enterprise","27")</f>
        <v>10</v>
      </c>
      <c r="P2076" s="3">
        <f xml:space="preserve"> IF(Sales[[#This Row],[Number of Users]]-Sales[[#This Row],[Licenses Bought]] &gt; 0,Sales[[#This Row],[Number of Users]]-Sales[[#This Row],[Licenses Bought]],0)</f>
        <v>16</v>
      </c>
      <c r="Q2076" s="3">
        <f>IF(Sales[[#This Row],[Sales Month]]=MAX(Sales[Sales Month]),Sales[[#This Row],[Upsell $ Per Non-Paying User]]*Sales[[#This Row],[Non-Paying Users]],0)</f>
        <v>160</v>
      </c>
      <c r="R2076" s="3" t="str" cm="1">
        <f t="array" ref="R2076" xml:space="preserve"> _xlfn.IFS(Sales[[#This Row],[Current Upsell $]]=0," ",Sales[[#This Row],[Current Upsell $]]&gt;=400,"high",Sales[[#This Row],[Current Upsell $]]&gt;=100,"medium",Sales[[#This Row],[Current Upsell $]]&lt;100,"low")</f>
        <v>medium</v>
      </c>
      <c r="S2076" s="3" t="str">
        <f xml:space="preserve"> IF(Sales[[#This Row],[Current Upsell $]]&gt;0,_xlfn.CONCAT(Sales[[#This Row],[Subscription Type]],"  ",Sales[[#This Row],[Upsell Priority]],"  ",TEXT(Sales[[#This Row],[Current Upsell $]],"$#"))," ")</f>
        <v>Basic  medium  $160</v>
      </c>
      <c r="T2076" s="3"/>
      <c r="U2076" s="1"/>
    </row>
    <row r="2077" spans="1:21" x14ac:dyDescent="0.3">
      <c r="A2077">
        <v>100283</v>
      </c>
      <c r="B2077" t="s">
        <v>3</v>
      </c>
      <c r="F2077" s="3">
        <v>0</v>
      </c>
      <c r="G2077" s="3">
        <v>14</v>
      </c>
      <c r="H2077" s="1">
        <v>44317</v>
      </c>
      <c r="I2077" s="1">
        <v>44348</v>
      </c>
      <c r="J2077">
        <v>1</v>
      </c>
      <c r="K2077">
        <v>0</v>
      </c>
      <c r="L2077" s="1">
        <v>44317</v>
      </c>
      <c r="M2077" s="3">
        <f>IF(Sales[[#This Row],[Sales Amount]] = 0, 0,N2077 / F2077)</f>
        <v>0</v>
      </c>
      <c r="N2077" s="3">
        <v>0</v>
      </c>
      <c r="O2077" s="3" t="str" cm="1">
        <f t="array" ref="O2077" xml:space="preserve"> _xlfn.SWITCH(Sales[[#This Row],[Subscription Type]],"Basic", "10",,"Premium","10","Business","25","Enterprise","27")</f>
        <v>10</v>
      </c>
      <c r="P2077" s="3">
        <f xml:space="preserve"> IF(Sales[[#This Row],[Number of Users]]-Sales[[#This Row],[Licenses Bought]] &gt; 0,Sales[[#This Row],[Number of Users]]-Sales[[#This Row],[Licenses Bought]],0)</f>
        <v>14</v>
      </c>
      <c r="Q2077" s="3">
        <f>IF(Sales[[#This Row],[Sales Month]]=MAX(Sales[Sales Month]),Sales[[#This Row],[Upsell $ Per Non-Paying User]]*Sales[[#This Row],[Non-Paying Users]],0)</f>
        <v>0</v>
      </c>
      <c r="R2077" s="3" t="str" cm="1">
        <f t="array" ref="R2077" xml:space="preserve"> _xlfn.IFS(Sales[[#This Row],[Current Upsell $]]=0," ",Sales[[#This Row],[Current Upsell $]]&gt;=400,"high",Sales[[#This Row],[Current Upsell $]]&gt;=100,"medium",Sales[[#This Row],[Current Upsell $]]&lt;100,"low")</f>
        <v xml:space="preserve"> </v>
      </c>
      <c r="S2077" s="3" t="str">
        <f xml:space="preserve"> IF(Sales[[#This Row],[Current Upsell $]]&gt;0,_xlfn.CONCAT(Sales[[#This Row],[Subscription Type]],"  ",Sales[[#This Row],[Upsell Priority]],"  ",TEXT(Sales[[#This Row],[Current Upsell $]],"$#"))," ")</f>
        <v xml:space="preserve"> </v>
      </c>
      <c r="T2077" s="3"/>
      <c r="U2077" s="1"/>
    </row>
    <row r="2078" spans="1:21" x14ac:dyDescent="0.3">
      <c r="A2078">
        <v>100283</v>
      </c>
      <c r="B2078" t="s">
        <v>3</v>
      </c>
      <c r="F2078" s="3">
        <v>0</v>
      </c>
      <c r="G2078" s="3">
        <v>15</v>
      </c>
      <c r="H2078" s="1">
        <v>44317</v>
      </c>
      <c r="I2078" s="1">
        <v>44348</v>
      </c>
      <c r="J2078">
        <v>1</v>
      </c>
      <c r="K2078">
        <v>0</v>
      </c>
      <c r="L2078" s="1">
        <v>44348</v>
      </c>
      <c r="M2078" s="3">
        <f>IF(Sales[[#This Row],[Sales Amount]] = 0, 0,N2078 / F2078)</f>
        <v>0</v>
      </c>
      <c r="N2078" s="3">
        <v>0</v>
      </c>
      <c r="O2078" s="3" t="str" cm="1">
        <f t="array" ref="O2078" xml:space="preserve"> _xlfn.SWITCH(Sales[[#This Row],[Subscription Type]],"Basic", "10",,"Premium","10","Business","25","Enterprise","27")</f>
        <v>10</v>
      </c>
      <c r="P2078" s="3">
        <f xml:space="preserve"> IF(Sales[[#This Row],[Number of Users]]-Sales[[#This Row],[Licenses Bought]] &gt; 0,Sales[[#This Row],[Number of Users]]-Sales[[#This Row],[Licenses Bought]],0)</f>
        <v>15</v>
      </c>
      <c r="Q2078" s="3">
        <f>IF(Sales[[#This Row],[Sales Month]]=MAX(Sales[Sales Month]),Sales[[#This Row],[Upsell $ Per Non-Paying User]]*Sales[[#This Row],[Non-Paying Users]],0)</f>
        <v>150</v>
      </c>
      <c r="R2078" s="3" t="str" cm="1">
        <f t="array" ref="R2078" xml:space="preserve"> _xlfn.IFS(Sales[[#This Row],[Current Upsell $]]=0," ",Sales[[#This Row],[Current Upsell $]]&gt;=400,"high",Sales[[#This Row],[Current Upsell $]]&gt;=100,"medium",Sales[[#This Row],[Current Upsell $]]&lt;100,"low")</f>
        <v>medium</v>
      </c>
      <c r="S2078" s="3" t="str">
        <f xml:space="preserve"> IF(Sales[[#This Row],[Current Upsell $]]&gt;0,_xlfn.CONCAT(Sales[[#This Row],[Subscription Type]],"  ",Sales[[#This Row],[Upsell Priority]],"  ",TEXT(Sales[[#This Row],[Current Upsell $]],"$#"))," ")</f>
        <v>Basic  medium  $150</v>
      </c>
      <c r="T2078" s="3"/>
      <c r="U2078" s="1"/>
    </row>
    <row r="2079" spans="1:21" x14ac:dyDescent="0.3">
      <c r="A2079">
        <v>100284</v>
      </c>
      <c r="B2079" t="s">
        <v>3</v>
      </c>
      <c r="D2079" s="1"/>
      <c r="E2079" s="1"/>
      <c r="F2079" s="3">
        <v>0</v>
      </c>
      <c r="G2079" s="3">
        <v>15</v>
      </c>
      <c r="H2079" s="1">
        <v>44317</v>
      </c>
      <c r="I2079" s="1">
        <v>44378</v>
      </c>
      <c r="J2079">
        <v>2</v>
      </c>
      <c r="K2079">
        <v>0</v>
      </c>
      <c r="L2079" s="1">
        <v>44317</v>
      </c>
      <c r="M2079" s="3">
        <f>IF(Sales[[#This Row],[Sales Amount]] = 0, 0,N2079 / F2079)</f>
        <v>0</v>
      </c>
      <c r="N2079" s="3">
        <v>0</v>
      </c>
      <c r="O2079" s="3" t="str" cm="1">
        <f t="array" ref="O2079" xml:space="preserve"> _xlfn.SWITCH(Sales[[#This Row],[Subscription Type]],"Basic", "10",,"Premium","10","Business","25","Enterprise","27")</f>
        <v>10</v>
      </c>
      <c r="P2079" s="3">
        <f xml:space="preserve"> IF(Sales[[#This Row],[Number of Users]]-Sales[[#This Row],[Licenses Bought]] &gt; 0,Sales[[#This Row],[Number of Users]]-Sales[[#This Row],[Licenses Bought]],0)</f>
        <v>15</v>
      </c>
      <c r="Q2079" s="3">
        <f>IF(Sales[[#This Row],[Sales Month]]=MAX(Sales[Sales Month]),Sales[[#This Row],[Upsell $ Per Non-Paying User]]*Sales[[#This Row],[Non-Paying Users]],0)</f>
        <v>0</v>
      </c>
      <c r="R2079" s="3" t="str" cm="1">
        <f t="array" ref="R2079" xml:space="preserve"> _xlfn.IFS(Sales[[#This Row],[Current Upsell $]]=0," ",Sales[[#This Row],[Current Upsell $]]&gt;=400,"high",Sales[[#This Row],[Current Upsell $]]&gt;=100,"medium",Sales[[#This Row],[Current Upsell $]]&lt;100,"low")</f>
        <v xml:space="preserve"> </v>
      </c>
      <c r="S2079" s="3" t="str">
        <f xml:space="preserve"> IF(Sales[[#This Row],[Current Upsell $]]&gt;0,_xlfn.CONCAT(Sales[[#This Row],[Subscription Type]],"  ",Sales[[#This Row],[Upsell Priority]],"  ",TEXT(Sales[[#This Row],[Current Upsell $]],"$#"))," ")</f>
        <v xml:space="preserve"> </v>
      </c>
      <c r="T2079" s="3"/>
      <c r="U2079" s="1"/>
    </row>
    <row r="2080" spans="1:21" x14ac:dyDescent="0.3">
      <c r="A2080">
        <v>100284</v>
      </c>
      <c r="B2080" t="s">
        <v>0</v>
      </c>
      <c r="D2080" s="1"/>
      <c r="E2080" s="1"/>
      <c r="F2080" s="3">
        <v>12</v>
      </c>
      <c r="G2080" s="3">
        <v>18</v>
      </c>
      <c r="H2080" s="1">
        <v>44317</v>
      </c>
      <c r="I2080" s="1">
        <v>44378</v>
      </c>
      <c r="J2080">
        <v>2</v>
      </c>
      <c r="K2080">
        <v>0</v>
      </c>
      <c r="L2080" s="1">
        <v>44348</v>
      </c>
      <c r="M2080" s="3">
        <f>IF(Sales[[#This Row],[Sales Amount]] = 0, 0,N2080 / F2080)</f>
        <v>10</v>
      </c>
      <c r="N2080" s="3">
        <v>120</v>
      </c>
      <c r="O2080" s="3" t="str" cm="1">
        <f t="array" ref="O2080" xml:space="preserve"> _xlfn.SWITCH(Sales[[#This Row],[Subscription Type]],"Basic", "10",,"Premium","10","Business","25","Enterprise","27")</f>
        <v>27</v>
      </c>
      <c r="P2080" s="3">
        <f xml:space="preserve"> IF(Sales[[#This Row],[Number of Users]]-Sales[[#This Row],[Licenses Bought]] &gt; 0,Sales[[#This Row],[Number of Users]]-Sales[[#This Row],[Licenses Bought]],0)</f>
        <v>6</v>
      </c>
      <c r="Q2080" s="3">
        <f>IF(Sales[[#This Row],[Sales Month]]=MAX(Sales[Sales Month]),Sales[[#This Row],[Upsell $ Per Non-Paying User]]*Sales[[#This Row],[Non-Paying Users]],0)</f>
        <v>162</v>
      </c>
      <c r="R2080" s="3" t="str" cm="1">
        <f t="array" ref="R2080" xml:space="preserve"> _xlfn.IFS(Sales[[#This Row],[Current Upsell $]]=0," ",Sales[[#This Row],[Current Upsell $]]&gt;=400,"high",Sales[[#This Row],[Current Upsell $]]&gt;=100,"medium",Sales[[#This Row],[Current Upsell $]]&lt;100,"low")</f>
        <v>medium</v>
      </c>
      <c r="S2080" s="3" t="str">
        <f xml:space="preserve"> IF(Sales[[#This Row],[Current Upsell $]]&gt;0,_xlfn.CONCAT(Sales[[#This Row],[Subscription Type]],"  ",Sales[[#This Row],[Upsell Priority]],"  ",TEXT(Sales[[#This Row],[Current Upsell $]],"$#"))," ")</f>
        <v>Premium  medium  $162</v>
      </c>
      <c r="T2080" s="3"/>
      <c r="U2080" s="1"/>
    </row>
    <row r="2081" spans="1:21" x14ac:dyDescent="0.3">
      <c r="A2081">
        <v>100285</v>
      </c>
      <c r="B2081" t="s">
        <v>3</v>
      </c>
      <c r="F2081" s="3">
        <v>0</v>
      </c>
      <c r="G2081" s="3">
        <v>14</v>
      </c>
      <c r="H2081" s="1">
        <v>44317</v>
      </c>
      <c r="I2081" s="1">
        <v>44378</v>
      </c>
      <c r="J2081">
        <v>2</v>
      </c>
      <c r="K2081">
        <v>0</v>
      </c>
      <c r="L2081" s="1">
        <v>44317</v>
      </c>
      <c r="M2081" s="3">
        <f>IF(Sales[[#This Row],[Sales Amount]] = 0, 0,N2081 / F2081)</f>
        <v>0</v>
      </c>
      <c r="N2081" s="3">
        <v>0</v>
      </c>
      <c r="O2081" s="3" t="str" cm="1">
        <f t="array" ref="O2081" xml:space="preserve"> _xlfn.SWITCH(Sales[[#This Row],[Subscription Type]],"Basic", "10",,"Premium","10","Business","25","Enterprise","27")</f>
        <v>10</v>
      </c>
      <c r="P2081" s="3">
        <f xml:space="preserve"> IF(Sales[[#This Row],[Number of Users]]-Sales[[#This Row],[Licenses Bought]] &gt; 0,Sales[[#This Row],[Number of Users]]-Sales[[#This Row],[Licenses Bought]],0)</f>
        <v>14</v>
      </c>
      <c r="Q2081" s="3">
        <f>IF(Sales[[#This Row],[Sales Month]]=MAX(Sales[Sales Month]),Sales[[#This Row],[Upsell $ Per Non-Paying User]]*Sales[[#This Row],[Non-Paying Users]],0)</f>
        <v>0</v>
      </c>
      <c r="R2081" s="3" t="str" cm="1">
        <f t="array" ref="R2081" xml:space="preserve"> _xlfn.IFS(Sales[[#This Row],[Current Upsell $]]=0," ",Sales[[#This Row],[Current Upsell $]]&gt;=400,"high",Sales[[#This Row],[Current Upsell $]]&gt;=100,"medium",Sales[[#This Row],[Current Upsell $]]&lt;100,"low")</f>
        <v xml:space="preserve"> </v>
      </c>
      <c r="S2081" s="3" t="str">
        <f xml:space="preserve"> IF(Sales[[#This Row],[Current Upsell $]]&gt;0,_xlfn.CONCAT(Sales[[#This Row],[Subscription Type]],"  ",Sales[[#This Row],[Upsell Priority]],"  ",TEXT(Sales[[#This Row],[Current Upsell $]],"$#"))," ")</f>
        <v xml:space="preserve"> </v>
      </c>
      <c r="T2081" s="3"/>
      <c r="U2081" s="1"/>
    </row>
    <row r="2082" spans="1:21" x14ac:dyDescent="0.3">
      <c r="A2082">
        <v>100285</v>
      </c>
      <c r="B2082" t="s">
        <v>3</v>
      </c>
      <c r="F2082" s="3">
        <v>0</v>
      </c>
      <c r="G2082" s="3">
        <v>14</v>
      </c>
      <c r="H2082" s="1">
        <v>44317</v>
      </c>
      <c r="I2082" s="1">
        <v>44378</v>
      </c>
      <c r="J2082">
        <v>2</v>
      </c>
      <c r="K2082">
        <v>0</v>
      </c>
      <c r="L2082" s="1">
        <v>44348</v>
      </c>
      <c r="M2082" s="3">
        <f>IF(Sales[[#This Row],[Sales Amount]] = 0, 0,N2082 / F2082)</f>
        <v>0</v>
      </c>
      <c r="N2082" s="3">
        <v>0</v>
      </c>
      <c r="O2082" s="3" t="str" cm="1">
        <f t="array" ref="O2082" xml:space="preserve"> _xlfn.SWITCH(Sales[[#This Row],[Subscription Type]],"Basic", "10",,"Premium","10","Business","25","Enterprise","27")</f>
        <v>10</v>
      </c>
      <c r="P2082" s="3">
        <f xml:space="preserve"> IF(Sales[[#This Row],[Number of Users]]-Sales[[#This Row],[Licenses Bought]] &gt; 0,Sales[[#This Row],[Number of Users]]-Sales[[#This Row],[Licenses Bought]],0)</f>
        <v>14</v>
      </c>
      <c r="Q2082" s="3">
        <f>IF(Sales[[#This Row],[Sales Month]]=MAX(Sales[Sales Month]),Sales[[#This Row],[Upsell $ Per Non-Paying User]]*Sales[[#This Row],[Non-Paying Users]],0)</f>
        <v>140</v>
      </c>
      <c r="R2082" s="3" t="str" cm="1">
        <f t="array" ref="R2082" xml:space="preserve"> _xlfn.IFS(Sales[[#This Row],[Current Upsell $]]=0," ",Sales[[#This Row],[Current Upsell $]]&gt;=400,"high",Sales[[#This Row],[Current Upsell $]]&gt;=100,"medium",Sales[[#This Row],[Current Upsell $]]&lt;100,"low")</f>
        <v>medium</v>
      </c>
      <c r="S2082" s="3" t="str">
        <f xml:space="preserve"> IF(Sales[[#This Row],[Current Upsell $]]&gt;0,_xlfn.CONCAT(Sales[[#This Row],[Subscription Type]],"  ",Sales[[#This Row],[Upsell Priority]],"  ",TEXT(Sales[[#This Row],[Current Upsell $]],"$#"))," ")</f>
        <v>Basic  medium  $140</v>
      </c>
      <c r="T2082" s="3"/>
      <c r="U2082" s="1"/>
    </row>
    <row r="2083" spans="1:21" x14ac:dyDescent="0.3">
      <c r="A2083">
        <v>100286</v>
      </c>
      <c r="B2083" t="s">
        <v>3</v>
      </c>
      <c r="F2083" s="3">
        <v>0</v>
      </c>
      <c r="G2083" s="3">
        <v>12</v>
      </c>
      <c r="H2083" s="1">
        <v>44317</v>
      </c>
      <c r="I2083" s="1">
        <v>44348</v>
      </c>
      <c r="J2083">
        <v>1</v>
      </c>
      <c r="K2083">
        <v>0</v>
      </c>
      <c r="L2083" s="1">
        <v>44317</v>
      </c>
      <c r="M2083" s="3">
        <f>IF(Sales[[#This Row],[Sales Amount]] = 0, 0,N2083 / F2083)</f>
        <v>0</v>
      </c>
      <c r="N2083" s="3">
        <v>0</v>
      </c>
      <c r="O2083" s="3" t="str" cm="1">
        <f t="array" ref="O2083" xml:space="preserve"> _xlfn.SWITCH(Sales[[#This Row],[Subscription Type]],"Basic", "10",,"Premium","10","Business","25","Enterprise","27")</f>
        <v>10</v>
      </c>
      <c r="P2083" s="3">
        <f xml:space="preserve"> IF(Sales[[#This Row],[Number of Users]]-Sales[[#This Row],[Licenses Bought]] &gt; 0,Sales[[#This Row],[Number of Users]]-Sales[[#This Row],[Licenses Bought]],0)</f>
        <v>12</v>
      </c>
      <c r="Q2083" s="3">
        <f>IF(Sales[[#This Row],[Sales Month]]=MAX(Sales[Sales Month]),Sales[[#This Row],[Upsell $ Per Non-Paying User]]*Sales[[#This Row],[Non-Paying Users]],0)</f>
        <v>0</v>
      </c>
      <c r="R2083" s="3" t="str" cm="1">
        <f t="array" ref="R2083" xml:space="preserve"> _xlfn.IFS(Sales[[#This Row],[Current Upsell $]]=0," ",Sales[[#This Row],[Current Upsell $]]&gt;=400,"high",Sales[[#This Row],[Current Upsell $]]&gt;=100,"medium",Sales[[#This Row],[Current Upsell $]]&lt;100,"low")</f>
        <v xml:space="preserve"> </v>
      </c>
      <c r="S2083" s="3" t="str">
        <f xml:space="preserve"> IF(Sales[[#This Row],[Current Upsell $]]&gt;0,_xlfn.CONCAT(Sales[[#This Row],[Subscription Type]],"  ",Sales[[#This Row],[Upsell Priority]],"  ",TEXT(Sales[[#This Row],[Current Upsell $]],"$#"))," ")</f>
        <v xml:space="preserve"> </v>
      </c>
      <c r="T2083" s="3"/>
      <c r="U2083" s="1"/>
    </row>
    <row r="2084" spans="1:21" x14ac:dyDescent="0.3">
      <c r="A2084">
        <v>100286</v>
      </c>
      <c r="B2084" t="s">
        <v>3</v>
      </c>
      <c r="F2084" s="3">
        <v>0</v>
      </c>
      <c r="G2084" s="3">
        <v>13</v>
      </c>
      <c r="H2084" s="1">
        <v>44317</v>
      </c>
      <c r="I2084" s="1">
        <v>44348</v>
      </c>
      <c r="J2084">
        <v>1</v>
      </c>
      <c r="K2084">
        <v>0</v>
      </c>
      <c r="L2084" s="1">
        <v>44348</v>
      </c>
      <c r="M2084" s="3">
        <f>IF(Sales[[#This Row],[Sales Amount]] = 0, 0,N2084 / F2084)</f>
        <v>0</v>
      </c>
      <c r="N2084" s="3">
        <v>0</v>
      </c>
      <c r="O2084" s="3" t="str" cm="1">
        <f t="array" ref="O2084" xml:space="preserve"> _xlfn.SWITCH(Sales[[#This Row],[Subscription Type]],"Basic", "10",,"Premium","10","Business","25","Enterprise","27")</f>
        <v>10</v>
      </c>
      <c r="P2084" s="3">
        <f xml:space="preserve"> IF(Sales[[#This Row],[Number of Users]]-Sales[[#This Row],[Licenses Bought]] &gt; 0,Sales[[#This Row],[Number of Users]]-Sales[[#This Row],[Licenses Bought]],0)</f>
        <v>13</v>
      </c>
      <c r="Q2084" s="3">
        <f>IF(Sales[[#This Row],[Sales Month]]=MAX(Sales[Sales Month]),Sales[[#This Row],[Upsell $ Per Non-Paying User]]*Sales[[#This Row],[Non-Paying Users]],0)</f>
        <v>130</v>
      </c>
      <c r="R2084" s="3" t="str" cm="1">
        <f t="array" ref="R2084" xml:space="preserve"> _xlfn.IFS(Sales[[#This Row],[Current Upsell $]]=0," ",Sales[[#This Row],[Current Upsell $]]&gt;=400,"high",Sales[[#This Row],[Current Upsell $]]&gt;=100,"medium",Sales[[#This Row],[Current Upsell $]]&lt;100,"low")</f>
        <v>medium</v>
      </c>
      <c r="S2084" s="3" t="str">
        <f xml:space="preserve"> IF(Sales[[#This Row],[Current Upsell $]]&gt;0,_xlfn.CONCAT(Sales[[#This Row],[Subscription Type]],"  ",Sales[[#This Row],[Upsell Priority]],"  ",TEXT(Sales[[#This Row],[Current Upsell $]],"$#"))," ")</f>
        <v>Basic  medium  $130</v>
      </c>
      <c r="T2084" s="3"/>
      <c r="U2084" s="1"/>
    </row>
    <row r="2085" spans="1:21" x14ac:dyDescent="0.3">
      <c r="A2085">
        <v>100287</v>
      </c>
      <c r="B2085" t="s">
        <v>3</v>
      </c>
      <c r="D2085" s="1"/>
      <c r="E2085" s="1"/>
      <c r="F2085" s="3">
        <v>0</v>
      </c>
      <c r="G2085" s="3">
        <v>12</v>
      </c>
      <c r="H2085" s="1">
        <v>44317</v>
      </c>
      <c r="I2085" s="1">
        <v>44378</v>
      </c>
      <c r="J2085">
        <v>2</v>
      </c>
      <c r="K2085">
        <v>0</v>
      </c>
      <c r="L2085" s="1">
        <v>44317</v>
      </c>
      <c r="M2085" s="3">
        <f>IF(Sales[[#This Row],[Sales Amount]] = 0, 0,N2085 / F2085)</f>
        <v>0</v>
      </c>
      <c r="N2085" s="3">
        <v>0</v>
      </c>
      <c r="O2085" s="3" t="str" cm="1">
        <f t="array" ref="O2085" xml:space="preserve"> _xlfn.SWITCH(Sales[[#This Row],[Subscription Type]],"Basic", "10",,"Premium","10","Business","25","Enterprise","27")</f>
        <v>10</v>
      </c>
      <c r="P2085" s="3">
        <f xml:space="preserve"> IF(Sales[[#This Row],[Number of Users]]-Sales[[#This Row],[Licenses Bought]] &gt; 0,Sales[[#This Row],[Number of Users]]-Sales[[#This Row],[Licenses Bought]],0)</f>
        <v>12</v>
      </c>
      <c r="Q2085" s="3">
        <f>IF(Sales[[#This Row],[Sales Month]]=MAX(Sales[Sales Month]),Sales[[#This Row],[Upsell $ Per Non-Paying User]]*Sales[[#This Row],[Non-Paying Users]],0)</f>
        <v>0</v>
      </c>
      <c r="R2085" s="3" t="str" cm="1">
        <f t="array" ref="R2085" xml:space="preserve"> _xlfn.IFS(Sales[[#This Row],[Current Upsell $]]=0," ",Sales[[#This Row],[Current Upsell $]]&gt;=400,"high",Sales[[#This Row],[Current Upsell $]]&gt;=100,"medium",Sales[[#This Row],[Current Upsell $]]&lt;100,"low")</f>
        <v xml:space="preserve"> </v>
      </c>
      <c r="S2085" s="3" t="str">
        <f xml:space="preserve"> IF(Sales[[#This Row],[Current Upsell $]]&gt;0,_xlfn.CONCAT(Sales[[#This Row],[Subscription Type]],"  ",Sales[[#This Row],[Upsell Priority]],"  ",TEXT(Sales[[#This Row],[Current Upsell $]],"$#"))," ")</f>
        <v xml:space="preserve"> </v>
      </c>
      <c r="T2085" s="3"/>
      <c r="U2085" s="1"/>
    </row>
    <row r="2086" spans="1:21" x14ac:dyDescent="0.3">
      <c r="A2086">
        <v>100287</v>
      </c>
      <c r="B2086" t="s">
        <v>1</v>
      </c>
      <c r="D2086" s="1"/>
      <c r="E2086" s="1"/>
      <c r="F2086" s="3">
        <v>5</v>
      </c>
      <c r="G2086" s="3">
        <v>9</v>
      </c>
      <c r="H2086" s="1">
        <v>44317</v>
      </c>
      <c r="I2086" s="1">
        <v>44378</v>
      </c>
      <c r="J2086">
        <v>2</v>
      </c>
      <c r="K2086">
        <v>0</v>
      </c>
      <c r="L2086" s="1">
        <v>44348</v>
      </c>
      <c r="M2086" s="3">
        <f>IF(Sales[[#This Row],[Sales Amount]] = 0, 0,N2086 / F2086)</f>
        <v>25</v>
      </c>
      <c r="N2086" s="3">
        <v>125</v>
      </c>
      <c r="O2086" s="3" t="str" cm="1">
        <f t="array" ref="O2086" xml:space="preserve"> _xlfn.SWITCH(Sales[[#This Row],[Subscription Type]],"Basic", "10",,"Premium","10","Business","25","Enterprise","27")</f>
        <v>27</v>
      </c>
      <c r="P2086" s="3">
        <f xml:space="preserve"> IF(Sales[[#This Row],[Number of Users]]-Sales[[#This Row],[Licenses Bought]] &gt; 0,Sales[[#This Row],[Number of Users]]-Sales[[#This Row],[Licenses Bought]],0)</f>
        <v>4</v>
      </c>
      <c r="Q2086" s="3">
        <f>IF(Sales[[#This Row],[Sales Month]]=MAX(Sales[Sales Month]),Sales[[#This Row],[Upsell $ Per Non-Paying User]]*Sales[[#This Row],[Non-Paying Users]],0)</f>
        <v>108</v>
      </c>
      <c r="R2086" s="3" t="str" cm="1">
        <f t="array" ref="R2086" xml:space="preserve"> _xlfn.IFS(Sales[[#This Row],[Current Upsell $]]=0," ",Sales[[#This Row],[Current Upsell $]]&gt;=400,"high",Sales[[#This Row],[Current Upsell $]]&gt;=100,"medium",Sales[[#This Row],[Current Upsell $]]&lt;100,"low")</f>
        <v>medium</v>
      </c>
      <c r="S2086" s="3" t="str">
        <f xml:space="preserve"> IF(Sales[[#This Row],[Current Upsell $]]&gt;0,_xlfn.CONCAT(Sales[[#This Row],[Subscription Type]],"  ",Sales[[#This Row],[Upsell Priority]],"  ",TEXT(Sales[[#This Row],[Current Upsell $]],"$#"))," ")</f>
        <v>Business  medium  $108</v>
      </c>
      <c r="T2086" s="3"/>
      <c r="U2086" s="1"/>
    </row>
    <row r="2087" spans="1:21" x14ac:dyDescent="0.3">
      <c r="A2087">
        <v>100288</v>
      </c>
      <c r="B2087" t="s">
        <v>3</v>
      </c>
      <c r="D2087" s="1"/>
      <c r="E2087" s="1"/>
      <c r="F2087" s="3">
        <v>0</v>
      </c>
      <c r="G2087" s="3">
        <v>11</v>
      </c>
      <c r="H2087" s="1">
        <v>44317</v>
      </c>
      <c r="I2087" s="1">
        <v>44378</v>
      </c>
      <c r="J2087">
        <v>2</v>
      </c>
      <c r="K2087">
        <v>0</v>
      </c>
      <c r="L2087" s="1">
        <v>44317</v>
      </c>
      <c r="M2087" s="3">
        <f>IF(Sales[[#This Row],[Sales Amount]] = 0, 0,N2087 / F2087)</f>
        <v>0</v>
      </c>
      <c r="N2087" s="3">
        <v>0</v>
      </c>
      <c r="O2087" s="3" t="str" cm="1">
        <f t="array" ref="O2087" xml:space="preserve"> _xlfn.SWITCH(Sales[[#This Row],[Subscription Type]],"Basic", "10",,"Premium","10","Business","25","Enterprise","27")</f>
        <v>10</v>
      </c>
      <c r="P2087" s="3">
        <f xml:space="preserve"> IF(Sales[[#This Row],[Number of Users]]-Sales[[#This Row],[Licenses Bought]] &gt; 0,Sales[[#This Row],[Number of Users]]-Sales[[#This Row],[Licenses Bought]],0)</f>
        <v>11</v>
      </c>
      <c r="Q2087" s="3">
        <f>IF(Sales[[#This Row],[Sales Month]]=MAX(Sales[Sales Month]),Sales[[#This Row],[Upsell $ Per Non-Paying User]]*Sales[[#This Row],[Non-Paying Users]],0)</f>
        <v>0</v>
      </c>
      <c r="R2087" s="3" t="str" cm="1">
        <f t="array" ref="R2087" xml:space="preserve"> _xlfn.IFS(Sales[[#This Row],[Current Upsell $]]=0," ",Sales[[#This Row],[Current Upsell $]]&gt;=400,"high",Sales[[#This Row],[Current Upsell $]]&gt;=100,"medium",Sales[[#This Row],[Current Upsell $]]&lt;100,"low")</f>
        <v xml:space="preserve"> </v>
      </c>
      <c r="S2087" s="3" t="str">
        <f xml:space="preserve"> IF(Sales[[#This Row],[Current Upsell $]]&gt;0,_xlfn.CONCAT(Sales[[#This Row],[Subscription Type]],"  ",Sales[[#This Row],[Upsell Priority]],"  ",TEXT(Sales[[#This Row],[Current Upsell $]],"$#"))," ")</f>
        <v xml:space="preserve"> </v>
      </c>
      <c r="T2087" s="3"/>
      <c r="U2087" s="1"/>
    </row>
    <row r="2088" spans="1:21" x14ac:dyDescent="0.3">
      <c r="A2088">
        <v>100288</v>
      </c>
      <c r="B2088" t="s">
        <v>0</v>
      </c>
      <c r="D2088" s="1"/>
      <c r="E2088" s="1"/>
      <c r="F2088" s="3">
        <v>4</v>
      </c>
      <c r="G2088" s="3">
        <v>11</v>
      </c>
      <c r="H2088" s="1">
        <v>44317</v>
      </c>
      <c r="I2088" s="1">
        <v>44378</v>
      </c>
      <c r="J2088">
        <v>2</v>
      </c>
      <c r="K2088">
        <v>0</v>
      </c>
      <c r="L2088" s="1">
        <v>44348</v>
      </c>
      <c r="M2088" s="3">
        <f>IF(Sales[[#This Row],[Sales Amount]] = 0, 0,N2088 / F2088)</f>
        <v>10</v>
      </c>
      <c r="N2088" s="3">
        <v>40</v>
      </c>
      <c r="O2088" s="3" t="str" cm="1">
        <f t="array" ref="O2088" xml:space="preserve"> _xlfn.SWITCH(Sales[[#This Row],[Subscription Type]],"Basic", "10",,"Premium","10","Business","25","Enterprise","27")</f>
        <v>27</v>
      </c>
      <c r="P2088" s="3">
        <f xml:space="preserve"> IF(Sales[[#This Row],[Number of Users]]-Sales[[#This Row],[Licenses Bought]] &gt; 0,Sales[[#This Row],[Number of Users]]-Sales[[#This Row],[Licenses Bought]],0)</f>
        <v>7</v>
      </c>
      <c r="Q2088" s="3">
        <f>IF(Sales[[#This Row],[Sales Month]]=MAX(Sales[Sales Month]),Sales[[#This Row],[Upsell $ Per Non-Paying User]]*Sales[[#This Row],[Non-Paying Users]],0)</f>
        <v>189</v>
      </c>
      <c r="R2088" s="3" t="str" cm="1">
        <f t="array" ref="R2088" xml:space="preserve"> _xlfn.IFS(Sales[[#This Row],[Current Upsell $]]=0," ",Sales[[#This Row],[Current Upsell $]]&gt;=400,"high",Sales[[#This Row],[Current Upsell $]]&gt;=100,"medium",Sales[[#This Row],[Current Upsell $]]&lt;100,"low")</f>
        <v>medium</v>
      </c>
      <c r="S2088" s="3" t="str">
        <f xml:space="preserve"> IF(Sales[[#This Row],[Current Upsell $]]&gt;0,_xlfn.CONCAT(Sales[[#This Row],[Subscription Type]],"  ",Sales[[#This Row],[Upsell Priority]],"  ",TEXT(Sales[[#This Row],[Current Upsell $]],"$#"))," ")</f>
        <v>Premium  medium  $189</v>
      </c>
      <c r="T2088" s="3"/>
      <c r="U2088" s="1"/>
    </row>
    <row r="2089" spans="1:21" x14ac:dyDescent="0.3">
      <c r="A2089">
        <v>100289</v>
      </c>
      <c r="B2089" t="s">
        <v>3</v>
      </c>
      <c r="F2089" s="3">
        <v>0</v>
      </c>
      <c r="G2089" s="3">
        <v>12</v>
      </c>
      <c r="H2089" s="1">
        <v>44317</v>
      </c>
      <c r="I2089" s="1">
        <v>44378</v>
      </c>
      <c r="J2089">
        <v>2</v>
      </c>
      <c r="K2089">
        <v>0</v>
      </c>
      <c r="L2089" s="1">
        <v>44317</v>
      </c>
      <c r="M2089" s="3">
        <f>IF(Sales[[#This Row],[Sales Amount]] = 0, 0,N2089 / F2089)</f>
        <v>0</v>
      </c>
      <c r="N2089" s="3">
        <v>0</v>
      </c>
      <c r="O2089" s="3" t="str" cm="1">
        <f t="array" ref="O2089" xml:space="preserve"> _xlfn.SWITCH(Sales[[#This Row],[Subscription Type]],"Basic", "10",,"Premium","10","Business","25","Enterprise","27")</f>
        <v>10</v>
      </c>
      <c r="P2089" s="3">
        <f xml:space="preserve"> IF(Sales[[#This Row],[Number of Users]]-Sales[[#This Row],[Licenses Bought]] &gt; 0,Sales[[#This Row],[Number of Users]]-Sales[[#This Row],[Licenses Bought]],0)</f>
        <v>12</v>
      </c>
      <c r="Q2089" s="3">
        <f>IF(Sales[[#This Row],[Sales Month]]=MAX(Sales[Sales Month]),Sales[[#This Row],[Upsell $ Per Non-Paying User]]*Sales[[#This Row],[Non-Paying Users]],0)</f>
        <v>0</v>
      </c>
      <c r="R2089" s="3" t="str" cm="1">
        <f t="array" ref="R2089" xml:space="preserve"> _xlfn.IFS(Sales[[#This Row],[Current Upsell $]]=0," ",Sales[[#This Row],[Current Upsell $]]&gt;=400,"high",Sales[[#This Row],[Current Upsell $]]&gt;=100,"medium",Sales[[#This Row],[Current Upsell $]]&lt;100,"low")</f>
        <v xml:space="preserve"> </v>
      </c>
      <c r="S2089" s="3" t="str">
        <f xml:space="preserve"> IF(Sales[[#This Row],[Current Upsell $]]&gt;0,_xlfn.CONCAT(Sales[[#This Row],[Subscription Type]],"  ",Sales[[#This Row],[Upsell Priority]],"  ",TEXT(Sales[[#This Row],[Current Upsell $]],"$#"))," ")</f>
        <v xml:space="preserve"> </v>
      </c>
      <c r="T2089" s="3"/>
      <c r="U2089" s="1"/>
    </row>
    <row r="2090" spans="1:21" x14ac:dyDescent="0.3">
      <c r="A2090">
        <v>100289</v>
      </c>
      <c r="B2090" t="s">
        <v>3</v>
      </c>
      <c r="F2090" s="3">
        <v>0</v>
      </c>
      <c r="G2090" s="3">
        <v>9</v>
      </c>
      <c r="H2090" s="1">
        <v>44317</v>
      </c>
      <c r="I2090" s="1">
        <v>44378</v>
      </c>
      <c r="J2090">
        <v>2</v>
      </c>
      <c r="K2090">
        <v>0</v>
      </c>
      <c r="L2090" s="1">
        <v>44348</v>
      </c>
      <c r="M2090" s="3">
        <f>IF(Sales[[#This Row],[Sales Amount]] = 0, 0,N2090 / F2090)</f>
        <v>0</v>
      </c>
      <c r="N2090" s="3">
        <v>0</v>
      </c>
      <c r="O2090" s="3" t="str" cm="1">
        <f t="array" ref="O2090" xml:space="preserve"> _xlfn.SWITCH(Sales[[#This Row],[Subscription Type]],"Basic", "10",,"Premium","10","Business","25","Enterprise","27")</f>
        <v>10</v>
      </c>
      <c r="P2090" s="3">
        <f xml:space="preserve"> IF(Sales[[#This Row],[Number of Users]]-Sales[[#This Row],[Licenses Bought]] &gt; 0,Sales[[#This Row],[Number of Users]]-Sales[[#This Row],[Licenses Bought]],0)</f>
        <v>9</v>
      </c>
      <c r="Q2090" s="3">
        <f>IF(Sales[[#This Row],[Sales Month]]=MAX(Sales[Sales Month]),Sales[[#This Row],[Upsell $ Per Non-Paying User]]*Sales[[#This Row],[Non-Paying Users]],0)</f>
        <v>90</v>
      </c>
      <c r="R2090" s="3" t="str" cm="1">
        <f t="array" ref="R2090" xml:space="preserve"> _xlfn.IFS(Sales[[#This Row],[Current Upsell $]]=0," ",Sales[[#This Row],[Current Upsell $]]&gt;=400,"high",Sales[[#This Row],[Current Upsell $]]&gt;=100,"medium",Sales[[#This Row],[Current Upsell $]]&lt;100,"low")</f>
        <v>low</v>
      </c>
      <c r="S2090" s="3" t="str">
        <f xml:space="preserve"> IF(Sales[[#This Row],[Current Upsell $]]&gt;0,_xlfn.CONCAT(Sales[[#This Row],[Subscription Type]],"  ",Sales[[#This Row],[Upsell Priority]],"  ",TEXT(Sales[[#This Row],[Current Upsell $]],"$#"))," ")</f>
        <v>Basic  low  $90</v>
      </c>
      <c r="T2090" s="3"/>
      <c r="U2090" s="1"/>
    </row>
    <row r="2091" spans="1:21" x14ac:dyDescent="0.3">
      <c r="A2091">
        <v>100290</v>
      </c>
      <c r="B2091" t="s">
        <v>3</v>
      </c>
      <c r="F2091" s="3">
        <v>0</v>
      </c>
      <c r="G2091" s="3">
        <v>8</v>
      </c>
      <c r="H2091" s="1">
        <v>44317</v>
      </c>
      <c r="I2091" s="1">
        <v>44348</v>
      </c>
      <c r="J2091">
        <v>1</v>
      </c>
      <c r="K2091">
        <v>0</v>
      </c>
      <c r="L2091" s="1">
        <v>44317</v>
      </c>
      <c r="M2091" s="3">
        <f>IF(Sales[[#This Row],[Sales Amount]] = 0, 0,N2091 / F2091)</f>
        <v>0</v>
      </c>
      <c r="N2091" s="3">
        <v>0</v>
      </c>
      <c r="O2091" s="3" t="str" cm="1">
        <f t="array" ref="O2091" xml:space="preserve"> _xlfn.SWITCH(Sales[[#This Row],[Subscription Type]],"Basic", "10",,"Premium","10","Business","25","Enterprise","27")</f>
        <v>10</v>
      </c>
      <c r="P2091" s="3">
        <f xml:space="preserve"> IF(Sales[[#This Row],[Number of Users]]-Sales[[#This Row],[Licenses Bought]] &gt; 0,Sales[[#This Row],[Number of Users]]-Sales[[#This Row],[Licenses Bought]],0)</f>
        <v>8</v>
      </c>
      <c r="Q2091" s="3">
        <f>IF(Sales[[#This Row],[Sales Month]]=MAX(Sales[Sales Month]),Sales[[#This Row],[Upsell $ Per Non-Paying User]]*Sales[[#This Row],[Non-Paying Users]],0)</f>
        <v>0</v>
      </c>
      <c r="R2091" s="3" t="str" cm="1">
        <f t="array" ref="R2091" xml:space="preserve"> _xlfn.IFS(Sales[[#This Row],[Current Upsell $]]=0," ",Sales[[#This Row],[Current Upsell $]]&gt;=400,"high",Sales[[#This Row],[Current Upsell $]]&gt;=100,"medium",Sales[[#This Row],[Current Upsell $]]&lt;100,"low")</f>
        <v xml:space="preserve"> </v>
      </c>
      <c r="S2091" s="3" t="str">
        <f xml:space="preserve"> IF(Sales[[#This Row],[Current Upsell $]]&gt;0,_xlfn.CONCAT(Sales[[#This Row],[Subscription Type]],"  ",Sales[[#This Row],[Upsell Priority]],"  ",TEXT(Sales[[#This Row],[Current Upsell $]],"$#"))," ")</f>
        <v xml:space="preserve"> </v>
      </c>
      <c r="T2091" s="3"/>
      <c r="U2091" s="1"/>
    </row>
    <row r="2092" spans="1:21" x14ac:dyDescent="0.3">
      <c r="A2092">
        <v>100290</v>
      </c>
      <c r="B2092" t="s">
        <v>0</v>
      </c>
      <c r="F2092" s="3">
        <v>4</v>
      </c>
      <c r="G2092" s="3">
        <v>9</v>
      </c>
      <c r="H2092" s="1">
        <v>44317</v>
      </c>
      <c r="I2092" s="1">
        <v>44348</v>
      </c>
      <c r="J2092">
        <v>1</v>
      </c>
      <c r="K2092">
        <v>0</v>
      </c>
      <c r="L2092" s="1">
        <v>44348</v>
      </c>
      <c r="M2092" s="3">
        <f>IF(Sales[[#This Row],[Sales Amount]] = 0, 0,N2092 / F2092)</f>
        <v>10</v>
      </c>
      <c r="N2092" s="3">
        <v>40</v>
      </c>
      <c r="O2092" s="3" t="str" cm="1">
        <f t="array" ref="O2092" xml:space="preserve"> _xlfn.SWITCH(Sales[[#This Row],[Subscription Type]],"Basic", "10",,"Premium","10","Business","25","Enterprise","27")</f>
        <v>27</v>
      </c>
      <c r="P2092" s="3">
        <f xml:space="preserve"> IF(Sales[[#This Row],[Number of Users]]-Sales[[#This Row],[Licenses Bought]] &gt; 0,Sales[[#This Row],[Number of Users]]-Sales[[#This Row],[Licenses Bought]],0)</f>
        <v>5</v>
      </c>
      <c r="Q2092" s="3">
        <f>IF(Sales[[#This Row],[Sales Month]]=MAX(Sales[Sales Month]),Sales[[#This Row],[Upsell $ Per Non-Paying User]]*Sales[[#This Row],[Non-Paying Users]],0)</f>
        <v>135</v>
      </c>
      <c r="R2092" s="3" t="str" cm="1">
        <f t="array" ref="R2092" xml:space="preserve"> _xlfn.IFS(Sales[[#This Row],[Current Upsell $]]=0," ",Sales[[#This Row],[Current Upsell $]]&gt;=400,"high",Sales[[#This Row],[Current Upsell $]]&gt;=100,"medium",Sales[[#This Row],[Current Upsell $]]&lt;100,"low")</f>
        <v>medium</v>
      </c>
      <c r="S2092" s="3" t="str">
        <f xml:space="preserve"> IF(Sales[[#This Row],[Current Upsell $]]&gt;0,_xlfn.CONCAT(Sales[[#This Row],[Subscription Type]],"  ",Sales[[#This Row],[Upsell Priority]],"  ",TEXT(Sales[[#This Row],[Current Upsell $]],"$#"))," ")</f>
        <v>Premium  medium  $135</v>
      </c>
      <c r="T2092" s="3"/>
      <c r="U2092" s="1"/>
    </row>
    <row r="2093" spans="1:21" x14ac:dyDescent="0.3">
      <c r="A2093">
        <v>100291</v>
      </c>
      <c r="B2093" t="s">
        <v>3</v>
      </c>
      <c r="D2093" s="1"/>
      <c r="E2093" s="1"/>
      <c r="F2093" s="3">
        <v>0</v>
      </c>
      <c r="G2093" s="3">
        <v>10</v>
      </c>
      <c r="H2093" s="1">
        <v>44317</v>
      </c>
      <c r="I2093" s="1">
        <v>44378</v>
      </c>
      <c r="J2093">
        <v>2</v>
      </c>
      <c r="K2093">
        <v>0</v>
      </c>
      <c r="L2093" s="1">
        <v>44317</v>
      </c>
      <c r="M2093" s="3">
        <f>IF(Sales[[#This Row],[Sales Amount]] = 0, 0,N2093 / F2093)</f>
        <v>0</v>
      </c>
      <c r="N2093" s="3">
        <v>0</v>
      </c>
      <c r="O2093" s="3" t="str" cm="1">
        <f t="array" ref="O2093" xml:space="preserve"> _xlfn.SWITCH(Sales[[#This Row],[Subscription Type]],"Basic", "10",,"Premium","10","Business","25","Enterprise","27")</f>
        <v>10</v>
      </c>
      <c r="P2093" s="3">
        <f xml:space="preserve"> IF(Sales[[#This Row],[Number of Users]]-Sales[[#This Row],[Licenses Bought]] &gt; 0,Sales[[#This Row],[Number of Users]]-Sales[[#This Row],[Licenses Bought]],0)</f>
        <v>10</v>
      </c>
      <c r="Q2093" s="3">
        <f>IF(Sales[[#This Row],[Sales Month]]=MAX(Sales[Sales Month]),Sales[[#This Row],[Upsell $ Per Non-Paying User]]*Sales[[#This Row],[Non-Paying Users]],0)</f>
        <v>0</v>
      </c>
      <c r="R2093" s="3" t="str" cm="1">
        <f t="array" ref="R2093" xml:space="preserve"> _xlfn.IFS(Sales[[#This Row],[Current Upsell $]]=0," ",Sales[[#This Row],[Current Upsell $]]&gt;=400,"high",Sales[[#This Row],[Current Upsell $]]&gt;=100,"medium",Sales[[#This Row],[Current Upsell $]]&lt;100,"low")</f>
        <v xml:space="preserve"> </v>
      </c>
      <c r="S2093" s="3" t="str">
        <f xml:space="preserve"> IF(Sales[[#This Row],[Current Upsell $]]&gt;0,_xlfn.CONCAT(Sales[[#This Row],[Subscription Type]],"  ",Sales[[#This Row],[Upsell Priority]],"  ",TEXT(Sales[[#This Row],[Current Upsell $]],"$#"))," ")</f>
        <v xml:space="preserve"> </v>
      </c>
      <c r="T2093" s="3"/>
      <c r="U2093" s="1"/>
    </row>
    <row r="2094" spans="1:21" x14ac:dyDescent="0.3">
      <c r="A2094">
        <v>100291</v>
      </c>
      <c r="B2094" t="s">
        <v>0</v>
      </c>
      <c r="D2094" s="1"/>
      <c r="E2094" s="1"/>
      <c r="F2094" s="3">
        <v>2</v>
      </c>
      <c r="G2094" s="3">
        <v>7</v>
      </c>
      <c r="H2094" s="1">
        <v>44317</v>
      </c>
      <c r="I2094" s="1">
        <v>44378</v>
      </c>
      <c r="J2094">
        <v>2</v>
      </c>
      <c r="K2094">
        <v>0</v>
      </c>
      <c r="L2094" s="1">
        <v>44348</v>
      </c>
      <c r="M2094" s="3">
        <f>IF(Sales[[#This Row],[Sales Amount]] = 0, 0,N2094 / F2094)</f>
        <v>10</v>
      </c>
      <c r="N2094" s="3">
        <v>20</v>
      </c>
      <c r="O2094" s="3" t="str" cm="1">
        <f t="array" ref="O2094" xml:space="preserve"> _xlfn.SWITCH(Sales[[#This Row],[Subscription Type]],"Basic", "10",,"Premium","10","Business","25","Enterprise","27")</f>
        <v>27</v>
      </c>
      <c r="P2094" s="3">
        <f xml:space="preserve"> IF(Sales[[#This Row],[Number of Users]]-Sales[[#This Row],[Licenses Bought]] &gt; 0,Sales[[#This Row],[Number of Users]]-Sales[[#This Row],[Licenses Bought]],0)</f>
        <v>5</v>
      </c>
      <c r="Q2094" s="3">
        <f>IF(Sales[[#This Row],[Sales Month]]=MAX(Sales[Sales Month]),Sales[[#This Row],[Upsell $ Per Non-Paying User]]*Sales[[#This Row],[Non-Paying Users]],0)</f>
        <v>135</v>
      </c>
      <c r="R2094" s="3" t="str" cm="1">
        <f t="array" ref="R2094" xml:space="preserve"> _xlfn.IFS(Sales[[#This Row],[Current Upsell $]]=0," ",Sales[[#This Row],[Current Upsell $]]&gt;=400,"high",Sales[[#This Row],[Current Upsell $]]&gt;=100,"medium",Sales[[#This Row],[Current Upsell $]]&lt;100,"low")</f>
        <v>medium</v>
      </c>
      <c r="S2094" s="3" t="str">
        <f xml:space="preserve"> IF(Sales[[#This Row],[Current Upsell $]]&gt;0,_xlfn.CONCAT(Sales[[#This Row],[Subscription Type]],"  ",Sales[[#This Row],[Upsell Priority]],"  ",TEXT(Sales[[#This Row],[Current Upsell $]],"$#"))," ")</f>
        <v>Premium  medium  $135</v>
      </c>
      <c r="T2094" s="3"/>
      <c r="U2094" s="1"/>
    </row>
    <row r="2095" spans="1:21" x14ac:dyDescent="0.3">
      <c r="A2095">
        <v>100292</v>
      </c>
      <c r="B2095" t="s">
        <v>3</v>
      </c>
      <c r="F2095" s="3">
        <v>0</v>
      </c>
      <c r="G2095" s="3">
        <v>11</v>
      </c>
      <c r="H2095" s="1">
        <v>44317</v>
      </c>
      <c r="I2095" s="1">
        <v>44348</v>
      </c>
      <c r="J2095">
        <v>1</v>
      </c>
      <c r="K2095">
        <v>0</v>
      </c>
      <c r="L2095" s="1">
        <v>44317</v>
      </c>
      <c r="M2095" s="3">
        <f>IF(Sales[[#This Row],[Sales Amount]] = 0, 0,N2095 / F2095)</f>
        <v>0</v>
      </c>
      <c r="N2095" s="3">
        <v>0</v>
      </c>
      <c r="O2095" s="3" t="str" cm="1">
        <f t="array" ref="O2095" xml:space="preserve"> _xlfn.SWITCH(Sales[[#This Row],[Subscription Type]],"Basic", "10",,"Premium","10","Business","25","Enterprise","27")</f>
        <v>10</v>
      </c>
      <c r="P2095" s="3">
        <f xml:space="preserve"> IF(Sales[[#This Row],[Number of Users]]-Sales[[#This Row],[Licenses Bought]] &gt; 0,Sales[[#This Row],[Number of Users]]-Sales[[#This Row],[Licenses Bought]],0)</f>
        <v>11</v>
      </c>
      <c r="Q2095" s="3">
        <f>IF(Sales[[#This Row],[Sales Month]]=MAX(Sales[Sales Month]),Sales[[#This Row],[Upsell $ Per Non-Paying User]]*Sales[[#This Row],[Non-Paying Users]],0)</f>
        <v>0</v>
      </c>
      <c r="R2095" s="3" t="str" cm="1">
        <f t="array" ref="R2095" xml:space="preserve"> _xlfn.IFS(Sales[[#This Row],[Current Upsell $]]=0," ",Sales[[#This Row],[Current Upsell $]]&gt;=400,"high",Sales[[#This Row],[Current Upsell $]]&gt;=100,"medium",Sales[[#This Row],[Current Upsell $]]&lt;100,"low")</f>
        <v xml:space="preserve"> </v>
      </c>
      <c r="S2095" s="3" t="str">
        <f xml:space="preserve"> IF(Sales[[#This Row],[Current Upsell $]]&gt;0,_xlfn.CONCAT(Sales[[#This Row],[Subscription Type]],"  ",Sales[[#This Row],[Upsell Priority]],"  ",TEXT(Sales[[#This Row],[Current Upsell $]],"$#"))," ")</f>
        <v xml:space="preserve"> </v>
      </c>
      <c r="T2095" s="3"/>
      <c r="U2095" s="1"/>
    </row>
    <row r="2096" spans="1:21" x14ac:dyDescent="0.3">
      <c r="A2096">
        <v>100292</v>
      </c>
      <c r="B2096" t="s">
        <v>0</v>
      </c>
      <c r="F2096" s="3">
        <v>2</v>
      </c>
      <c r="G2096" s="3">
        <v>7</v>
      </c>
      <c r="H2096" s="1">
        <v>44317</v>
      </c>
      <c r="I2096" s="1">
        <v>44348</v>
      </c>
      <c r="J2096">
        <v>1</v>
      </c>
      <c r="K2096">
        <v>0</v>
      </c>
      <c r="L2096" s="1">
        <v>44348</v>
      </c>
      <c r="M2096" s="3">
        <f>IF(Sales[[#This Row],[Sales Amount]] = 0, 0,N2096 / F2096)</f>
        <v>10</v>
      </c>
      <c r="N2096" s="3">
        <v>20</v>
      </c>
      <c r="O2096" s="3" t="str" cm="1">
        <f t="array" ref="O2096" xml:space="preserve"> _xlfn.SWITCH(Sales[[#This Row],[Subscription Type]],"Basic", "10",,"Premium","10","Business","25","Enterprise","27")</f>
        <v>27</v>
      </c>
      <c r="P2096" s="3">
        <f xml:space="preserve"> IF(Sales[[#This Row],[Number of Users]]-Sales[[#This Row],[Licenses Bought]] &gt; 0,Sales[[#This Row],[Number of Users]]-Sales[[#This Row],[Licenses Bought]],0)</f>
        <v>5</v>
      </c>
      <c r="Q2096" s="3">
        <f>IF(Sales[[#This Row],[Sales Month]]=MAX(Sales[Sales Month]),Sales[[#This Row],[Upsell $ Per Non-Paying User]]*Sales[[#This Row],[Non-Paying Users]],0)</f>
        <v>135</v>
      </c>
      <c r="R2096" s="3" t="str" cm="1">
        <f t="array" ref="R2096" xml:space="preserve"> _xlfn.IFS(Sales[[#This Row],[Current Upsell $]]=0," ",Sales[[#This Row],[Current Upsell $]]&gt;=400,"high",Sales[[#This Row],[Current Upsell $]]&gt;=100,"medium",Sales[[#This Row],[Current Upsell $]]&lt;100,"low")</f>
        <v>medium</v>
      </c>
      <c r="S2096" s="3" t="str">
        <f xml:space="preserve"> IF(Sales[[#This Row],[Current Upsell $]]&gt;0,_xlfn.CONCAT(Sales[[#This Row],[Subscription Type]],"  ",Sales[[#This Row],[Upsell Priority]],"  ",TEXT(Sales[[#This Row],[Current Upsell $]],"$#"))," ")</f>
        <v>Premium  medium  $135</v>
      </c>
      <c r="T2096" s="3"/>
      <c r="U2096" s="1"/>
    </row>
    <row r="2097" spans="1:21" x14ac:dyDescent="0.3">
      <c r="A2097">
        <v>100293</v>
      </c>
      <c r="B2097" t="s">
        <v>3</v>
      </c>
      <c r="F2097" s="3">
        <v>0</v>
      </c>
      <c r="G2097" s="3">
        <v>7</v>
      </c>
      <c r="H2097" s="1">
        <v>44317</v>
      </c>
      <c r="I2097" s="1">
        <v>44378</v>
      </c>
      <c r="J2097">
        <v>2</v>
      </c>
      <c r="K2097">
        <v>0</v>
      </c>
      <c r="L2097" s="1">
        <v>44317</v>
      </c>
      <c r="M2097" s="3">
        <f>IF(Sales[[#This Row],[Sales Amount]] = 0, 0,N2097 / F2097)</f>
        <v>0</v>
      </c>
      <c r="N2097" s="3">
        <v>0</v>
      </c>
      <c r="O2097" s="3" t="str" cm="1">
        <f t="array" ref="O2097" xml:space="preserve"> _xlfn.SWITCH(Sales[[#This Row],[Subscription Type]],"Basic", "10",,"Premium","10","Business","25","Enterprise","27")</f>
        <v>10</v>
      </c>
      <c r="P2097" s="3">
        <f xml:space="preserve"> IF(Sales[[#This Row],[Number of Users]]-Sales[[#This Row],[Licenses Bought]] &gt; 0,Sales[[#This Row],[Number of Users]]-Sales[[#This Row],[Licenses Bought]],0)</f>
        <v>7</v>
      </c>
      <c r="Q2097" s="3">
        <f>IF(Sales[[#This Row],[Sales Month]]=MAX(Sales[Sales Month]),Sales[[#This Row],[Upsell $ Per Non-Paying User]]*Sales[[#This Row],[Non-Paying Users]],0)</f>
        <v>0</v>
      </c>
      <c r="R2097" s="3" t="str" cm="1">
        <f t="array" ref="R2097" xml:space="preserve"> _xlfn.IFS(Sales[[#This Row],[Current Upsell $]]=0," ",Sales[[#This Row],[Current Upsell $]]&gt;=400,"high",Sales[[#This Row],[Current Upsell $]]&gt;=100,"medium",Sales[[#This Row],[Current Upsell $]]&lt;100,"low")</f>
        <v xml:space="preserve"> </v>
      </c>
      <c r="S2097" s="3" t="str">
        <f xml:space="preserve"> IF(Sales[[#This Row],[Current Upsell $]]&gt;0,_xlfn.CONCAT(Sales[[#This Row],[Subscription Type]],"  ",Sales[[#This Row],[Upsell Priority]],"  ",TEXT(Sales[[#This Row],[Current Upsell $]],"$#"))," ")</f>
        <v xml:space="preserve"> </v>
      </c>
      <c r="T2097" s="3"/>
      <c r="U2097" s="1"/>
    </row>
    <row r="2098" spans="1:21" x14ac:dyDescent="0.3">
      <c r="A2098">
        <v>100293</v>
      </c>
      <c r="B2098" t="s">
        <v>3</v>
      </c>
      <c r="F2098" s="3">
        <v>0</v>
      </c>
      <c r="G2098" s="3">
        <v>7</v>
      </c>
      <c r="H2098" s="1">
        <v>44317</v>
      </c>
      <c r="I2098" s="1">
        <v>44378</v>
      </c>
      <c r="J2098">
        <v>2</v>
      </c>
      <c r="K2098">
        <v>0</v>
      </c>
      <c r="L2098" s="1">
        <v>44348</v>
      </c>
      <c r="M2098" s="3">
        <f>IF(Sales[[#This Row],[Sales Amount]] = 0, 0,N2098 / F2098)</f>
        <v>0</v>
      </c>
      <c r="N2098" s="3">
        <v>0</v>
      </c>
      <c r="O2098" s="3" t="str" cm="1">
        <f t="array" ref="O2098" xml:space="preserve"> _xlfn.SWITCH(Sales[[#This Row],[Subscription Type]],"Basic", "10",,"Premium","10","Business","25","Enterprise","27")</f>
        <v>10</v>
      </c>
      <c r="P2098" s="3">
        <f xml:space="preserve"> IF(Sales[[#This Row],[Number of Users]]-Sales[[#This Row],[Licenses Bought]] &gt; 0,Sales[[#This Row],[Number of Users]]-Sales[[#This Row],[Licenses Bought]],0)</f>
        <v>7</v>
      </c>
      <c r="Q2098" s="3">
        <f>IF(Sales[[#This Row],[Sales Month]]=MAX(Sales[Sales Month]),Sales[[#This Row],[Upsell $ Per Non-Paying User]]*Sales[[#This Row],[Non-Paying Users]],0)</f>
        <v>70</v>
      </c>
      <c r="R2098" s="3" t="str" cm="1">
        <f t="array" ref="R2098" xml:space="preserve"> _xlfn.IFS(Sales[[#This Row],[Current Upsell $]]=0," ",Sales[[#This Row],[Current Upsell $]]&gt;=400,"high",Sales[[#This Row],[Current Upsell $]]&gt;=100,"medium",Sales[[#This Row],[Current Upsell $]]&lt;100,"low")</f>
        <v>low</v>
      </c>
      <c r="S2098" s="3" t="str">
        <f xml:space="preserve"> IF(Sales[[#This Row],[Current Upsell $]]&gt;0,_xlfn.CONCAT(Sales[[#This Row],[Subscription Type]],"  ",Sales[[#This Row],[Upsell Priority]],"  ",TEXT(Sales[[#This Row],[Current Upsell $]],"$#"))," ")</f>
        <v>Basic  low  $70</v>
      </c>
      <c r="T2098" s="3"/>
      <c r="U2098" s="1"/>
    </row>
    <row r="2099" spans="1:21" x14ac:dyDescent="0.3">
      <c r="A2099">
        <v>100294</v>
      </c>
      <c r="B2099" t="s">
        <v>3</v>
      </c>
      <c r="F2099" s="3">
        <v>0</v>
      </c>
      <c r="G2099" s="3">
        <v>5</v>
      </c>
      <c r="H2099" s="1">
        <v>44317</v>
      </c>
      <c r="I2099" s="1">
        <v>44348</v>
      </c>
      <c r="J2099">
        <v>1</v>
      </c>
      <c r="K2099">
        <v>0</v>
      </c>
      <c r="L2099" s="1">
        <v>44317</v>
      </c>
      <c r="M2099" s="3">
        <f>IF(Sales[[#This Row],[Sales Amount]] = 0, 0,N2099 / F2099)</f>
        <v>0</v>
      </c>
      <c r="N2099" s="3">
        <v>0</v>
      </c>
      <c r="O2099" s="3" t="str" cm="1">
        <f t="array" ref="O2099" xml:space="preserve"> _xlfn.SWITCH(Sales[[#This Row],[Subscription Type]],"Basic", "10",,"Premium","10","Business","25","Enterprise","27")</f>
        <v>10</v>
      </c>
      <c r="P2099" s="3">
        <f xml:space="preserve"> IF(Sales[[#This Row],[Number of Users]]-Sales[[#This Row],[Licenses Bought]] &gt; 0,Sales[[#This Row],[Number of Users]]-Sales[[#This Row],[Licenses Bought]],0)</f>
        <v>5</v>
      </c>
      <c r="Q2099" s="3">
        <f>IF(Sales[[#This Row],[Sales Month]]=MAX(Sales[Sales Month]),Sales[[#This Row],[Upsell $ Per Non-Paying User]]*Sales[[#This Row],[Non-Paying Users]],0)</f>
        <v>0</v>
      </c>
      <c r="R2099" s="3" t="str" cm="1">
        <f t="array" ref="R2099" xml:space="preserve"> _xlfn.IFS(Sales[[#This Row],[Current Upsell $]]=0," ",Sales[[#This Row],[Current Upsell $]]&gt;=400,"high",Sales[[#This Row],[Current Upsell $]]&gt;=100,"medium",Sales[[#This Row],[Current Upsell $]]&lt;100,"low")</f>
        <v xml:space="preserve"> </v>
      </c>
      <c r="S2099" s="3" t="str">
        <f xml:space="preserve"> IF(Sales[[#This Row],[Current Upsell $]]&gt;0,_xlfn.CONCAT(Sales[[#This Row],[Subscription Type]],"  ",Sales[[#This Row],[Upsell Priority]],"  ",TEXT(Sales[[#This Row],[Current Upsell $]],"$#"))," ")</f>
        <v xml:space="preserve"> </v>
      </c>
      <c r="T2099" s="3"/>
      <c r="U2099" s="1"/>
    </row>
    <row r="2100" spans="1:21" x14ac:dyDescent="0.3">
      <c r="A2100">
        <v>100294</v>
      </c>
      <c r="B2100" t="s">
        <v>3</v>
      </c>
      <c r="F2100" s="3">
        <v>0</v>
      </c>
      <c r="G2100" s="3">
        <v>8</v>
      </c>
      <c r="H2100" s="1">
        <v>44317</v>
      </c>
      <c r="I2100" s="1">
        <v>44348</v>
      </c>
      <c r="J2100">
        <v>1</v>
      </c>
      <c r="K2100">
        <v>0</v>
      </c>
      <c r="L2100" s="1">
        <v>44348</v>
      </c>
      <c r="M2100" s="3">
        <f>IF(Sales[[#This Row],[Sales Amount]] = 0, 0,N2100 / F2100)</f>
        <v>0</v>
      </c>
      <c r="N2100" s="3">
        <v>0</v>
      </c>
      <c r="O2100" s="3" t="str" cm="1">
        <f t="array" ref="O2100" xml:space="preserve"> _xlfn.SWITCH(Sales[[#This Row],[Subscription Type]],"Basic", "10",,"Premium","10","Business","25","Enterprise","27")</f>
        <v>10</v>
      </c>
      <c r="P2100" s="3">
        <f xml:space="preserve"> IF(Sales[[#This Row],[Number of Users]]-Sales[[#This Row],[Licenses Bought]] &gt; 0,Sales[[#This Row],[Number of Users]]-Sales[[#This Row],[Licenses Bought]],0)</f>
        <v>8</v>
      </c>
      <c r="Q2100" s="3">
        <f>IF(Sales[[#This Row],[Sales Month]]=MAX(Sales[Sales Month]),Sales[[#This Row],[Upsell $ Per Non-Paying User]]*Sales[[#This Row],[Non-Paying Users]],0)</f>
        <v>80</v>
      </c>
      <c r="R2100" s="3" t="str" cm="1">
        <f t="array" ref="R2100" xml:space="preserve"> _xlfn.IFS(Sales[[#This Row],[Current Upsell $]]=0," ",Sales[[#This Row],[Current Upsell $]]&gt;=400,"high",Sales[[#This Row],[Current Upsell $]]&gt;=100,"medium",Sales[[#This Row],[Current Upsell $]]&lt;100,"low")</f>
        <v>low</v>
      </c>
      <c r="S2100" s="3" t="str">
        <f xml:space="preserve"> IF(Sales[[#This Row],[Current Upsell $]]&gt;0,_xlfn.CONCAT(Sales[[#This Row],[Subscription Type]],"  ",Sales[[#This Row],[Upsell Priority]],"  ",TEXT(Sales[[#This Row],[Current Upsell $]],"$#"))," ")</f>
        <v>Basic  low  $80</v>
      </c>
      <c r="T2100" s="3"/>
      <c r="U2100" s="1"/>
    </row>
    <row r="2101" spans="1:21" x14ac:dyDescent="0.3">
      <c r="A2101">
        <v>100295</v>
      </c>
      <c r="B2101" t="s">
        <v>3</v>
      </c>
      <c r="D2101" s="1"/>
      <c r="E2101" s="1"/>
      <c r="F2101" s="3">
        <v>0</v>
      </c>
      <c r="G2101" s="3">
        <v>5</v>
      </c>
      <c r="H2101" s="1">
        <v>44317</v>
      </c>
      <c r="I2101" s="1">
        <v>44378</v>
      </c>
      <c r="J2101">
        <v>2</v>
      </c>
      <c r="K2101">
        <v>0</v>
      </c>
      <c r="L2101" s="1">
        <v>44317</v>
      </c>
      <c r="M2101" s="3">
        <f>IF(Sales[[#This Row],[Sales Amount]] = 0, 0,N2101 / F2101)</f>
        <v>0</v>
      </c>
      <c r="N2101" s="3">
        <v>0</v>
      </c>
      <c r="O2101" s="3" t="str" cm="1">
        <f t="array" ref="O2101" xml:space="preserve"> _xlfn.SWITCH(Sales[[#This Row],[Subscription Type]],"Basic", "10",,"Premium","10","Business","25","Enterprise","27")</f>
        <v>10</v>
      </c>
      <c r="P2101" s="3">
        <f xml:space="preserve"> IF(Sales[[#This Row],[Number of Users]]-Sales[[#This Row],[Licenses Bought]] &gt; 0,Sales[[#This Row],[Number of Users]]-Sales[[#This Row],[Licenses Bought]],0)</f>
        <v>5</v>
      </c>
      <c r="Q2101" s="3">
        <f>IF(Sales[[#This Row],[Sales Month]]=MAX(Sales[Sales Month]),Sales[[#This Row],[Upsell $ Per Non-Paying User]]*Sales[[#This Row],[Non-Paying Users]],0)</f>
        <v>0</v>
      </c>
      <c r="R2101" s="3" t="str" cm="1">
        <f t="array" ref="R2101" xml:space="preserve"> _xlfn.IFS(Sales[[#This Row],[Current Upsell $]]=0," ",Sales[[#This Row],[Current Upsell $]]&gt;=400,"high",Sales[[#This Row],[Current Upsell $]]&gt;=100,"medium",Sales[[#This Row],[Current Upsell $]]&lt;100,"low")</f>
        <v xml:space="preserve"> </v>
      </c>
      <c r="S2101" s="3" t="str">
        <f xml:space="preserve"> IF(Sales[[#This Row],[Current Upsell $]]&gt;0,_xlfn.CONCAT(Sales[[#This Row],[Subscription Type]],"  ",Sales[[#This Row],[Upsell Priority]],"  ",TEXT(Sales[[#This Row],[Current Upsell $]],"$#"))," ")</f>
        <v xml:space="preserve"> </v>
      </c>
      <c r="T2101" s="3"/>
      <c r="U2101" s="1"/>
    </row>
    <row r="2102" spans="1:21" x14ac:dyDescent="0.3">
      <c r="A2102">
        <v>100295</v>
      </c>
      <c r="B2102" t="s">
        <v>0</v>
      </c>
      <c r="D2102" s="1"/>
      <c r="E2102" s="1"/>
      <c r="F2102" s="3">
        <v>2</v>
      </c>
      <c r="G2102" s="3">
        <v>7</v>
      </c>
      <c r="H2102" s="1">
        <v>44317</v>
      </c>
      <c r="I2102" s="1">
        <v>44378</v>
      </c>
      <c r="J2102">
        <v>2</v>
      </c>
      <c r="K2102">
        <v>0</v>
      </c>
      <c r="L2102" s="1">
        <v>44348</v>
      </c>
      <c r="M2102" s="3">
        <f>IF(Sales[[#This Row],[Sales Amount]] = 0, 0,N2102 / F2102)</f>
        <v>10</v>
      </c>
      <c r="N2102" s="3">
        <v>20</v>
      </c>
      <c r="O2102" s="3" t="str" cm="1">
        <f t="array" ref="O2102" xml:space="preserve"> _xlfn.SWITCH(Sales[[#This Row],[Subscription Type]],"Basic", "10",,"Premium","10","Business","25","Enterprise","27")</f>
        <v>27</v>
      </c>
      <c r="P2102" s="3">
        <f xml:space="preserve"> IF(Sales[[#This Row],[Number of Users]]-Sales[[#This Row],[Licenses Bought]] &gt; 0,Sales[[#This Row],[Number of Users]]-Sales[[#This Row],[Licenses Bought]],0)</f>
        <v>5</v>
      </c>
      <c r="Q2102" s="3">
        <f>IF(Sales[[#This Row],[Sales Month]]=MAX(Sales[Sales Month]),Sales[[#This Row],[Upsell $ Per Non-Paying User]]*Sales[[#This Row],[Non-Paying Users]],0)</f>
        <v>135</v>
      </c>
      <c r="R2102" s="3" t="str" cm="1">
        <f t="array" ref="R2102" xml:space="preserve"> _xlfn.IFS(Sales[[#This Row],[Current Upsell $]]=0," ",Sales[[#This Row],[Current Upsell $]]&gt;=400,"high",Sales[[#This Row],[Current Upsell $]]&gt;=100,"medium",Sales[[#This Row],[Current Upsell $]]&lt;100,"low")</f>
        <v>medium</v>
      </c>
      <c r="S2102" s="3" t="str">
        <f xml:space="preserve"> IF(Sales[[#This Row],[Current Upsell $]]&gt;0,_xlfn.CONCAT(Sales[[#This Row],[Subscription Type]],"  ",Sales[[#This Row],[Upsell Priority]],"  ",TEXT(Sales[[#This Row],[Current Upsell $]],"$#"))," ")</f>
        <v>Premium  medium  $135</v>
      </c>
      <c r="T2102" s="3"/>
      <c r="U2102" s="1"/>
    </row>
    <row r="2103" spans="1:21" x14ac:dyDescent="0.3">
      <c r="A2103">
        <v>100296</v>
      </c>
      <c r="B2103" t="s">
        <v>3</v>
      </c>
      <c r="F2103" s="3">
        <v>0</v>
      </c>
      <c r="G2103" s="3">
        <v>6</v>
      </c>
      <c r="H2103" s="1">
        <v>44317</v>
      </c>
      <c r="I2103" s="1">
        <v>44348</v>
      </c>
      <c r="J2103">
        <v>1</v>
      </c>
      <c r="K2103">
        <v>0</v>
      </c>
      <c r="L2103" s="1">
        <v>44317</v>
      </c>
      <c r="M2103" s="3">
        <f>IF(Sales[[#This Row],[Sales Amount]] = 0, 0,N2103 / F2103)</f>
        <v>0</v>
      </c>
      <c r="N2103" s="3">
        <v>0</v>
      </c>
      <c r="O2103" s="3" t="str" cm="1">
        <f t="array" ref="O2103" xml:space="preserve"> _xlfn.SWITCH(Sales[[#This Row],[Subscription Type]],"Basic", "10",,"Premium","10","Business","25","Enterprise","27")</f>
        <v>10</v>
      </c>
      <c r="P2103" s="3">
        <f xml:space="preserve"> IF(Sales[[#This Row],[Number of Users]]-Sales[[#This Row],[Licenses Bought]] &gt; 0,Sales[[#This Row],[Number of Users]]-Sales[[#This Row],[Licenses Bought]],0)</f>
        <v>6</v>
      </c>
      <c r="Q2103" s="3">
        <f>IF(Sales[[#This Row],[Sales Month]]=MAX(Sales[Sales Month]),Sales[[#This Row],[Upsell $ Per Non-Paying User]]*Sales[[#This Row],[Non-Paying Users]],0)</f>
        <v>0</v>
      </c>
      <c r="R2103" s="3" t="str" cm="1">
        <f t="array" ref="R2103" xml:space="preserve"> _xlfn.IFS(Sales[[#This Row],[Current Upsell $]]=0," ",Sales[[#This Row],[Current Upsell $]]&gt;=400,"high",Sales[[#This Row],[Current Upsell $]]&gt;=100,"medium",Sales[[#This Row],[Current Upsell $]]&lt;100,"low")</f>
        <v xml:space="preserve"> </v>
      </c>
      <c r="S2103" s="3" t="str">
        <f xml:space="preserve"> IF(Sales[[#This Row],[Current Upsell $]]&gt;0,_xlfn.CONCAT(Sales[[#This Row],[Subscription Type]],"  ",Sales[[#This Row],[Upsell Priority]],"  ",TEXT(Sales[[#This Row],[Current Upsell $]],"$#"))," ")</f>
        <v xml:space="preserve"> </v>
      </c>
      <c r="T2103" s="3"/>
      <c r="U2103" s="1"/>
    </row>
    <row r="2104" spans="1:21" x14ac:dyDescent="0.3">
      <c r="A2104">
        <v>100296</v>
      </c>
      <c r="B2104" t="s">
        <v>0</v>
      </c>
      <c r="F2104" s="3">
        <v>2</v>
      </c>
      <c r="G2104" s="3">
        <v>5</v>
      </c>
      <c r="H2104" s="1">
        <v>44317</v>
      </c>
      <c r="I2104" s="1">
        <v>44348</v>
      </c>
      <c r="J2104">
        <v>1</v>
      </c>
      <c r="K2104">
        <v>0</v>
      </c>
      <c r="L2104" s="1">
        <v>44348</v>
      </c>
      <c r="M2104" s="3">
        <f>IF(Sales[[#This Row],[Sales Amount]] = 0, 0,N2104 / F2104)</f>
        <v>10</v>
      </c>
      <c r="N2104" s="3">
        <v>20</v>
      </c>
      <c r="O2104" s="3" t="str" cm="1">
        <f t="array" ref="O2104" xml:space="preserve"> _xlfn.SWITCH(Sales[[#This Row],[Subscription Type]],"Basic", "10",,"Premium","10","Business","25","Enterprise","27")</f>
        <v>27</v>
      </c>
      <c r="P2104" s="3">
        <f xml:space="preserve"> IF(Sales[[#This Row],[Number of Users]]-Sales[[#This Row],[Licenses Bought]] &gt; 0,Sales[[#This Row],[Number of Users]]-Sales[[#This Row],[Licenses Bought]],0)</f>
        <v>3</v>
      </c>
      <c r="Q2104" s="3">
        <f>IF(Sales[[#This Row],[Sales Month]]=MAX(Sales[Sales Month]),Sales[[#This Row],[Upsell $ Per Non-Paying User]]*Sales[[#This Row],[Non-Paying Users]],0)</f>
        <v>81</v>
      </c>
      <c r="R2104" s="3" t="str" cm="1">
        <f t="array" ref="R2104" xml:space="preserve"> _xlfn.IFS(Sales[[#This Row],[Current Upsell $]]=0," ",Sales[[#This Row],[Current Upsell $]]&gt;=400,"high",Sales[[#This Row],[Current Upsell $]]&gt;=100,"medium",Sales[[#This Row],[Current Upsell $]]&lt;100,"low")</f>
        <v>low</v>
      </c>
      <c r="S2104" s="3" t="str">
        <f xml:space="preserve"> IF(Sales[[#This Row],[Current Upsell $]]&gt;0,_xlfn.CONCAT(Sales[[#This Row],[Subscription Type]],"  ",Sales[[#This Row],[Upsell Priority]],"  ",TEXT(Sales[[#This Row],[Current Upsell $]],"$#"))," ")</f>
        <v>Premium  low  $81</v>
      </c>
      <c r="T2104" s="3"/>
      <c r="U2104" s="1"/>
    </row>
    <row r="2105" spans="1:21" x14ac:dyDescent="0.3">
      <c r="A2105">
        <v>100297</v>
      </c>
      <c r="B2105" t="s">
        <v>3</v>
      </c>
      <c r="F2105" s="3">
        <v>0</v>
      </c>
      <c r="G2105" s="3">
        <v>6</v>
      </c>
      <c r="H2105" s="1">
        <v>44317</v>
      </c>
      <c r="I2105" s="1">
        <v>44378</v>
      </c>
      <c r="J2105">
        <v>2</v>
      </c>
      <c r="K2105">
        <v>0</v>
      </c>
      <c r="L2105" s="1">
        <v>44317</v>
      </c>
      <c r="M2105" s="3">
        <f>IF(Sales[[#This Row],[Sales Amount]] = 0, 0,N2105 / F2105)</f>
        <v>0</v>
      </c>
      <c r="N2105" s="3">
        <v>0</v>
      </c>
      <c r="O2105" s="3" t="str" cm="1">
        <f t="array" ref="O2105" xml:space="preserve"> _xlfn.SWITCH(Sales[[#This Row],[Subscription Type]],"Basic", "10",,"Premium","10","Business","25","Enterprise","27")</f>
        <v>10</v>
      </c>
      <c r="P2105" s="3">
        <f xml:space="preserve"> IF(Sales[[#This Row],[Number of Users]]-Sales[[#This Row],[Licenses Bought]] &gt; 0,Sales[[#This Row],[Number of Users]]-Sales[[#This Row],[Licenses Bought]],0)</f>
        <v>6</v>
      </c>
      <c r="Q2105" s="3">
        <f>IF(Sales[[#This Row],[Sales Month]]=MAX(Sales[Sales Month]),Sales[[#This Row],[Upsell $ Per Non-Paying User]]*Sales[[#This Row],[Non-Paying Users]],0)</f>
        <v>0</v>
      </c>
      <c r="R2105" s="3" t="str" cm="1">
        <f t="array" ref="R2105" xml:space="preserve"> _xlfn.IFS(Sales[[#This Row],[Current Upsell $]]=0," ",Sales[[#This Row],[Current Upsell $]]&gt;=400,"high",Sales[[#This Row],[Current Upsell $]]&gt;=100,"medium",Sales[[#This Row],[Current Upsell $]]&lt;100,"low")</f>
        <v xml:space="preserve"> </v>
      </c>
      <c r="S2105" s="3" t="str">
        <f xml:space="preserve"> IF(Sales[[#This Row],[Current Upsell $]]&gt;0,_xlfn.CONCAT(Sales[[#This Row],[Subscription Type]],"  ",Sales[[#This Row],[Upsell Priority]],"  ",TEXT(Sales[[#This Row],[Current Upsell $]],"$#"))," ")</f>
        <v xml:space="preserve"> </v>
      </c>
      <c r="T2105" s="3"/>
      <c r="U2105" s="1"/>
    </row>
    <row r="2106" spans="1:21" x14ac:dyDescent="0.3">
      <c r="A2106">
        <v>100297</v>
      </c>
      <c r="B2106" t="s">
        <v>3</v>
      </c>
      <c r="F2106" s="3">
        <v>0</v>
      </c>
      <c r="G2106" s="3">
        <v>5</v>
      </c>
      <c r="H2106" s="1">
        <v>44317</v>
      </c>
      <c r="I2106" s="1">
        <v>44378</v>
      </c>
      <c r="J2106">
        <v>2</v>
      </c>
      <c r="K2106">
        <v>0</v>
      </c>
      <c r="L2106" s="1">
        <v>44348</v>
      </c>
      <c r="M2106" s="3">
        <f>IF(Sales[[#This Row],[Sales Amount]] = 0, 0,N2106 / F2106)</f>
        <v>0</v>
      </c>
      <c r="N2106" s="3">
        <v>0</v>
      </c>
      <c r="O2106" s="3" t="str" cm="1">
        <f t="array" ref="O2106" xml:space="preserve"> _xlfn.SWITCH(Sales[[#This Row],[Subscription Type]],"Basic", "10",,"Premium","10","Business","25","Enterprise","27")</f>
        <v>10</v>
      </c>
      <c r="P2106" s="3">
        <f xml:space="preserve"> IF(Sales[[#This Row],[Number of Users]]-Sales[[#This Row],[Licenses Bought]] &gt; 0,Sales[[#This Row],[Number of Users]]-Sales[[#This Row],[Licenses Bought]],0)</f>
        <v>5</v>
      </c>
      <c r="Q2106" s="3">
        <f>IF(Sales[[#This Row],[Sales Month]]=MAX(Sales[Sales Month]),Sales[[#This Row],[Upsell $ Per Non-Paying User]]*Sales[[#This Row],[Non-Paying Users]],0)</f>
        <v>50</v>
      </c>
      <c r="R2106" s="3" t="str" cm="1">
        <f t="array" ref="R2106" xml:space="preserve"> _xlfn.IFS(Sales[[#This Row],[Current Upsell $]]=0," ",Sales[[#This Row],[Current Upsell $]]&gt;=400,"high",Sales[[#This Row],[Current Upsell $]]&gt;=100,"medium",Sales[[#This Row],[Current Upsell $]]&lt;100,"low")</f>
        <v>low</v>
      </c>
      <c r="S2106" s="3" t="str">
        <f xml:space="preserve"> IF(Sales[[#This Row],[Current Upsell $]]&gt;0,_xlfn.CONCAT(Sales[[#This Row],[Subscription Type]],"  ",Sales[[#This Row],[Upsell Priority]],"  ",TEXT(Sales[[#This Row],[Current Upsell $]],"$#"))," ")</f>
        <v>Basic  low  $50</v>
      </c>
      <c r="T2106" s="3"/>
      <c r="U2106" s="1"/>
    </row>
    <row r="2107" spans="1:21" x14ac:dyDescent="0.3">
      <c r="A2107">
        <v>100298</v>
      </c>
      <c r="B2107" t="s">
        <v>3</v>
      </c>
      <c r="F2107" s="3">
        <v>0</v>
      </c>
      <c r="G2107" s="3">
        <v>5</v>
      </c>
      <c r="H2107" s="1">
        <v>44317</v>
      </c>
      <c r="I2107" s="1">
        <v>44378</v>
      </c>
      <c r="J2107">
        <v>2</v>
      </c>
      <c r="K2107">
        <v>0</v>
      </c>
      <c r="L2107" s="1">
        <v>44317</v>
      </c>
      <c r="M2107" s="3">
        <f>IF(Sales[[#This Row],[Sales Amount]] = 0, 0,N2107 / F2107)</f>
        <v>0</v>
      </c>
      <c r="N2107" s="3">
        <v>0</v>
      </c>
      <c r="O2107" s="3" t="str" cm="1">
        <f t="array" ref="O2107" xml:space="preserve"> _xlfn.SWITCH(Sales[[#This Row],[Subscription Type]],"Basic", "10",,"Premium","10","Business","25","Enterprise","27")</f>
        <v>10</v>
      </c>
      <c r="P2107" s="3">
        <f xml:space="preserve"> IF(Sales[[#This Row],[Number of Users]]-Sales[[#This Row],[Licenses Bought]] &gt; 0,Sales[[#This Row],[Number of Users]]-Sales[[#This Row],[Licenses Bought]],0)</f>
        <v>5</v>
      </c>
      <c r="Q2107" s="3">
        <f>IF(Sales[[#This Row],[Sales Month]]=MAX(Sales[Sales Month]),Sales[[#This Row],[Upsell $ Per Non-Paying User]]*Sales[[#This Row],[Non-Paying Users]],0)</f>
        <v>0</v>
      </c>
      <c r="R2107" s="3" t="str" cm="1">
        <f t="array" ref="R2107" xml:space="preserve"> _xlfn.IFS(Sales[[#This Row],[Current Upsell $]]=0," ",Sales[[#This Row],[Current Upsell $]]&gt;=400,"high",Sales[[#This Row],[Current Upsell $]]&gt;=100,"medium",Sales[[#This Row],[Current Upsell $]]&lt;100,"low")</f>
        <v xml:space="preserve"> </v>
      </c>
      <c r="S2107" s="3" t="str">
        <f xml:space="preserve"> IF(Sales[[#This Row],[Current Upsell $]]&gt;0,_xlfn.CONCAT(Sales[[#This Row],[Subscription Type]],"  ",Sales[[#This Row],[Upsell Priority]],"  ",TEXT(Sales[[#This Row],[Current Upsell $]],"$#"))," ")</f>
        <v xml:space="preserve"> </v>
      </c>
      <c r="T2107" s="3"/>
      <c r="U2107" s="1"/>
    </row>
    <row r="2108" spans="1:21" x14ac:dyDescent="0.3">
      <c r="A2108">
        <v>100298</v>
      </c>
      <c r="B2108" t="s">
        <v>3</v>
      </c>
      <c r="F2108" s="3">
        <v>0</v>
      </c>
      <c r="G2108" s="3">
        <v>5</v>
      </c>
      <c r="H2108" s="1">
        <v>44317</v>
      </c>
      <c r="I2108" s="1">
        <v>44378</v>
      </c>
      <c r="J2108">
        <v>2</v>
      </c>
      <c r="K2108">
        <v>0</v>
      </c>
      <c r="L2108" s="1">
        <v>44348</v>
      </c>
      <c r="M2108" s="3">
        <f>IF(Sales[[#This Row],[Sales Amount]] = 0, 0,N2108 / F2108)</f>
        <v>0</v>
      </c>
      <c r="N2108" s="3">
        <v>0</v>
      </c>
      <c r="O2108" s="3" t="str" cm="1">
        <f t="array" ref="O2108" xml:space="preserve"> _xlfn.SWITCH(Sales[[#This Row],[Subscription Type]],"Basic", "10",,"Premium","10","Business","25","Enterprise","27")</f>
        <v>10</v>
      </c>
      <c r="P2108" s="3">
        <f xml:space="preserve"> IF(Sales[[#This Row],[Number of Users]]-Sales[[#This Row],[Licenses Bought]] &gt; 0,Sales[[#This Row],[Number of Users]]-Sales[[#This Row],[Licenses Bought]],0)</f>
        <v>5</v>
      </c>
      <c r="Q2108" s="3">
        <f>IF(Sales[[#This Row],[Sales Month]]=MAX(Sales[Sales Month]),Sales[[#This Row],[Upsell $ Per Non-Paying User]]*Sales[[#This Row],[Non-Paying Users]],0)</f>
        <v>50</v>
      </c>
      <c r="R2108" s="3" t="str" cm="1">
        <f t="array" ref="R2108" xml:space="preserve"> _xlfn.IFS(Sales[[#This Row],[Current Upsell $]]=0," ",Sales[[#This Row],[Current Upsell $]]&gt;=400,"high",Sales[[#This Row],[Current Upsell $]]&gt;=100,"medium",Sales[[#This Row],[Current Upsell $]]&lt;100,"low")</f>
        <v>low</v>
      </c>
      <c r="S2108" s="3" t="str">
        <f xml:space="preserve"> IF(Sales[[#This Row],[Current Upsell $]]&gt;0,_xlfn.CONCAT(Sales[[#This Row],[Subscription Type]],"  ",Sales[[#This Row],[Upsell Priority]],"  ",TEXT(Sales[[#This Row],[Current Upsell $]],"$#"))," ")</f>
        <v>Basic  low  $50</v>
      </c>
      <c r="T2108" s="3"/>
      <c r="U2108" s="1"/>
    </row>
    <row r="2109" spans="1:21" x14ac:dyDescent="0.3">
      <c r="A2109">
        <v>100299</v>
      </c>
      <c r="B2109" t="s">
        <v>3</v>
      </c>
      <c r="F2109" s="3">
        <v>0</v>
      </c>
      <c r="G2109" s="3">
        <v>6</v>
      </c>
      <c r="H2109" s="1">
        <v>44317</v>
      </c>
      <c r="I2109" s="1">
        <v>44348</v>
      </c>
      <c r="J2109">
        <v>1</v>
      </c>
      <c r="K2109">
        <v>0</v>
      </c>
      <c r="L2109" s="1">
        <v>44317</v>
      </c>
      <c r="M2109" s="3">
        <f>IF(Sales[[#This Row],[Sales Amount]] = 0, 0,N2109 / F2109)</f>
        <v>0</v>
      </c>
      <c r="N2109" s="3">
        <v>0</v>
      </c>
      <c r="O2109" s="3" t="str" cm="1">
        <f t="array" ref="O2109" xml:space="preserve"> _xlfn.SWITCH(Sales[[#This Row],[Subscription Type]],"Basic", "10",,"Premium","10","Business","25","Enterprise","27")</f>
        <v>10</v>
      </c>
      <c r="P2109" s="3">
        <f xml:space="preserve"> IF(Sales[[#This Row],[Number of Users]]-Sales[[#This Row],[Licenses Bought]] &gt; 0,Sales[[#This Row],[Number of Users]]-Sales[[#This Row],[Licenses Bought]],0)</f>
        <v>6</v>
      </c>
      <c r="Q2109" s="3">
        <f>IF(Sales[[#This Row],[Sales Month]]=MAX(Sales[Sales Month]),Sales[[#This Row],[Upsell $ Per Non-Paying User]]*Sales[[#This Row],[Non-Paying Users]],0)</f>
        <v>0</v>
      </c>
      <c r="R2109" s="3" t="str" cm="1">
        <f t="array" ref="R2109" xml:space="preserve"> _xlfn.IFS(Sales[[#This Row],[Current Upsell $]]=0," ",Sales[[#This Row],[Current Upsell $]]&gt;=400,"high",Sales[[#This Row],[Current Upsell $]]&gt;=100,"medium",Sales[[#This Row],[Current Upsell $]]&lt;100,"low")</f>
        <v xml:space="preserve"> </v>
      </c>
      <c r="S2109" s="3" t="str">
        <f xml:space="preserve"> IF(Sales[[#This Row],[Current Upsell $]]&gt;0,_xlfn.CONCAT(Sales[[#This Row],[Subscription Type]],"  ",Sales[[#This Row],[Upsell Priority]],"  ",TEXT(Sales[[#This Row],[Current Upsell $]],"$#"))," ")</f>
        <v xml:space="preserve"> </v>
      </c>
      <c r="T2109" s="3"/>
      <c r="U2109" s="1"/>
    </row>
    <row r="2110" spans="1:21" x14ac:dyDescent="0.3">
      <c r="A2110">
        <v>100299</v>
      </c>
      <c r="B2110" t="s">
        <v>3</v>
      </c>
      <c r="F2110" s="3">
        <v>0</v>
      </c>
      <c r="G2110" s="3">
        <v>4</v>
      </c>
      <c r="H2110" s="1">
        <v>44317</v>
      </c>
      <c r="I2110" s="1">
        <v>44348</v>
      </c>
      <c r="J2110">
        <v>1</v>
      </c>
      <c r="K2110">
        <v>0</v>
      </c>
      <c r="L2110" s="1">
        <v>44348</v>
      </c>
      <c r="M2110" s="3">
        <f>IF(Sales[[#This Row],[Sales Amount]] = 0, 0,N2110 / F2110)</f>
        <v>0</v>
      </c>
      <c r="N2110" s="3">
        <v>0</v>
      </c>
      <c r="O2110" s="3" t="str" cm="1">
        <f t="array" ref="O2110" xml:space="preserve"> _xlfn.SWITCH(Sales[[#This Row],[Subscription Type]],"Basic", "10",,"Premium","10","Business","25","Enterprise","27")</f>
        <v>10</v>
      </c>
      <c r="P2110" s="3">
        <f xml:space="preserve"> IF(Sales[[#This Row],[Number of Users]]-Sales[[#This Row],[Licenses Bought]] &gt; 0,Sales[[#This Row],[Number of Users]]-Sales[[#This Row],[Licenses Bought]],0)</f>
        <v>4</v>
      </c>
      <c r="Q2110" s="3">
        <f>IF(Sales[[#This Row],[Sales Month]]=MAX(Sales[Sales Month]),Sales[[#This Row],[Upsell $ Per Non-Paying User]]*Sales[[#This Row],[Non-Paying Users]],0)</f>
        <v>40</v>
      </c>
      <c r="R2110" s="3" t="str" cm="1">
        <f t="array" ref="R2110" xml:space="preserve"> _xlfn.IFS(Sales[[#This Row],[Current Upsell $]]=0," ",Sales[[#This Row],[Current Upsell $]]&gt;=400,"high",Sales[[#This Row],[Current Upsell $]]&gt;=100,"medium",Sales[[#This Row],[Current Upsell $]]&lt;100,"low")</f>
        <v>low</v>
      </c>
      <c r="S2110" s="3" t="str">
        <f xml:space="preserve"> IF(Sales[[#This Row],[Current Upsell $]]&gt;0,_xlfn.CONCAT(Sales[[#This Row],[Subscription Type]],"  ",Sales[[#This Row],[Upsell Priority]],"  ",TEXT(Sales[[#This Row],[Current Upsell $]],"$#"))," ")</f>
        <v>Basic  low  $40</v>
      </c>
      <c r="T2110" s="3"/>
      <c r="U2110" s="1"/>
    </row>
    <row r="2111" spans="1:21" x14ac:dyDescent="0.3">
      <c r="A2111">
        <v>100300</v>
      </c>
      <c r="B2111" t="s">
        <v>3</v>
      </c>
      <c r="D2111" s="1"/>
      <c r="E2111" s="1"/>
      <c r="F2111" s="3">
        <v>0</v>
      </c>
      <c r="G2111" s="3">
        <v>43</v>
      </c>
      <c r="H2111" s="1">
        <v>44317</v>
      </c>
      <c r="I2111" s="1">
        <v>44378</v>
      </c>
      <c r="J2111">
        <v>2</v>
      </c>
      <c r="K2111">
        <v>0</v>
      </c>
      <c r="L2111" s="1">
        <v>44317</v>
      </c>
      <c r="M2111" s="3">
        <f>IF(Sales[[#This Row],[Sales Amount]] = 0, 0,N2111 / F2111)</f>
        <v>0</v>
      </c>
      <c r="N2111" s="3">
        <v>0</v>
      </c>
      <c r="O2111" s="3" t="str" cm="1">
        <f t="array" ref="O2111" xml:space="preserve"> _xlfn.SWITCH(Sales[[#This Row],[Subscription Type]],"Basic", "10",,"Premium","10","Business","25","Enterprise","27")</f>
        <v>10</v>
      </c>
      <c r="P2111" s="3">
        <f xml:space="preserve"> IF(Sales[[#This Row],[Number of Users]]-Sales[[#This Row],[Licenses Bought]] &gt; 0,Sales[[#This Row],[Number of Users]]-Sales[[#This Row],[Licenses Bought]],0)</f>
        <v>43</v>
      </c>
      <c r="Q2111" s="3">
        <f>IF(Sales[[#This Row],[Sales Month]]=MAX(Sales[Sales Month]),Sales[[#This Row],[Upsell $ Per Non-Paying User]]*Sales[[#This Row],[Non-Paying Users]],0)</f>
        <v>0</v>
      </c>
      <c r="R2111" s="3" t="str" cm="1">
        <f t="array" ref="R2111" xml:space="preserve"> _xlfn.IFS(Sales[[#This Row],[Current Upsell $]]=0," ",Sales[[#This Row],[Current Upsell $]]&gt;=400,"high",Sales[[#This Row],[Current Upsell $]]&gt;=100,"medium",Sales[[#This Row],[Current Upsell $]]&lt;100,"low")</f>
        <v xml:space="preserve"> </v>
      </c>
      <c r="S2111" s="3" t="str">
        <f xml:space="preserve"> IF(Sales[[#This Row],[Current Upsell $]]&gt;0,_xlfn.CONCAT(Sales[[#This Row],[Subscription Type]],"  ",Sales[[#This Row],[Upsell Priority]],"  ",TEXT(Sales[[#This Row],[Current Upsell $]],"$#"))," ")</f>
        <v xml:space="preserve"> </v>
      </c>
      <c r="T2111" s="3"/>
      <c r="U2111" s="1"/>
    </row>
    <row r="2112" spans="1:21" x14ac:dyDescent="0.3">
      <c r="A2112">
        <v>100300</v>
      </c>
      <c r="B2112" t="s">
        <v>2</v>
      </c>
      <c r="C2112">
        <v>12</v>
      </c>
      <c r="D2112" s="1">
        <v>44531</v>
      </c>
      <c r="E2112" s="1">
        <v>44895</v>
      </c>
      <c r="F2112" s="3">
        <v>40</v>
      </c>
      <c r="G2112" s="3">
        <v>47</v>
      </c>
      <c r="H2112" s="1">
        <v>44317</v>
      </c>
      <c r="I2112" s="1">
        <v>44378</v>
      </c>
      <c r="J2112">
        <v>2</v>
      </c>
      <c r="K2112">
        <v>0</v>
      </c>
      <c r="L2112" s="1">
        <v>44348</v>
      </c>
      <c r="M2112" s="3">
        <f>IF(Sales[[#This Row],[Sales Amount]] = 0, 0,N2112 / F2112)</f>
        <v>28.5</v>
      </c>
      <c r="N2112" s="3">
        <v>1140</v>
      </c>
      <c r="O2112" s="3" t="str" cm="1">
        <f t="array" ref="O2112" xml:space="preserve"> _xlfn.SWITCH(Sales[[#This Row],[Subscription Type]],"Basic", "10",,"Premium","10","Business","25","Enterprise","27")</f>
        <v>27</v>
      </c>
      <c r="P2112" s="3">
        <f xml:space="preserve"> IF(Sales[[#This Row],[Number of Users]]-Sales[[#This Row],[Licenses Bought]] &gt; 0,Sales[[#This Row],[Number of Users]]-Sales[[#This Row],[Licenses Bought]],0)</f>
        <v>7</v>
      </c>
      <c r="Q2112" s="3">
        <f>IF(Sales[[#This Row],[Sales Month]]=MAX(Sales[Sales Month]),Sales[[#This Row],[Upsell $ Per Non-Paying User]]*Sales[[#This Row],[Non-Paying Users]],0)</f>
        <v>189</v>
      </c>
      <c r="R2112" s="3" t="str" cm="1">
        <f t="array" ref="R2112" xml:space="preserve"> _xlfn.IFS(Sales[[#This Row],[Current Upsell $]]=0," ",Sales[[#This Row],[Current Upsell $]]&gt;=400,"high",Sales[[#This Row],[Current Upsell $]]&gt;=100,"medium",Sales[[#This Row],[Current Upsell $]]&lt;100,"low")</f>
        <v>medium</v>
      </c>
      <c r="S2112" s="3" t="str">
        <f xml:space="preserve"> IF(Sales[[#This Row],[Current Upsell $]]&gt;0,_xlfn.CONCAT(Sales[[#This Row],[Subscription Type]],"  ",Sales[[#This Row],[Upsell Priority]],"  ",TEXT(Sales[[#This Row],[Current Upsell $]],"$#"))," ")</f>
        <v>Enterprise  medium  $189</v>
      </c>
      <c r="T2112" s="3"/>
      <c r="U2112" s="1"/>
    </row>
    <row r="2113" spans="1:21" x14ac:dyDescent="0.3">
      <c r="A2113">
        <v>100301</v>
      </c>
      <c r="B2113" t="s">
        <v>3</v>
      </c>
      <c r="D2113" s="1"/>
      <c r="E2113" s="1"/>
      <c r="F2113" s="3">
        <v>0</v>
      </c>
      <c r="G2113" s="3">
        <v>513</v>
      </c>
      <c r="H2113" s="1">
        <v>44317</v>
      </c>
      <c r="I2113" s="1">
        <v>44378</v>
      </c>
      <c r="J2113">
        <v>2</v>
      </c>
      <c r="K2113">
        <v>0</v>
      </c>
      <c r="L2113" s="1">
        <v>44317</v>
      </c>
      <c r="M2113" s="3">
        <f>IF(Sales[[#This Row],[Sales Amount]] = 0, 0,N2113 / F2113)</f>
        <v>0</v>
      </c>
      <c r="N2113" s="3">
        <v>0</v>
      </c>
      <c r="O2113" s="3" t="str" cm="1">
        <f t="array" ref="O2113" xml:space="preserve"> _xlfn.SWITCH(Sales[[#This Row],[Subscription Type]],"Basic", "10",,"Premium","10","Business","25","Enterprise","27")</f>
        <v>10</v>
      </c>
      <c r="P2113" s="3">
        <f xml:space="preserve"> IF(Sales[[#This Row],[Number of Users]]-Sales[[#This Row],[Licenses Bought]] &gt; 0,Sales[[#This Row],[Number of Users]]-Sales[[#This Row],[Licenses Bought]],0)</f>
        <v>513</v>
      </c>
      <c r="Q2113" s="3">
        <f>IF(Sales[[#This Row],[Sales Month]]=MAX(Sales[Sales Month]),Sales[[#This Row],[Upsell $ Per Non-Paying User]]*Sales[[#This Row],[Non-Paying Users]],0)</f>
        <v>0</v>
      </c>
      <c r="R2113" s="3" t="str" cm="1">
        <f t="array" ref="R2113" xml:space="preserve"> _xlfn.IFS(Sales[[#This Row],[Current Upsell $]]=0," ",Sales[[#This Row],[Current Upsell $]]&gt;=400,"high",Sales[[#This Row],[Current Upsell $]]&gt;=100,"medium",Sales[[#This Row],[Current Upsell $]]&lt;100,"low")</f>
        <v xml:space="preserve"> </v>
      </c>
      <c r="S2113" s="3" t="str">
        <f xml:space="preserve"> IF(Sales[[#This Row],[Current Upsell $]]&gt;0,_xlfn.CONCAT(Sales[[#This Row],[Subscription Type]],"  ",Sales[[#This Row],[Upsell Priority]],"  ",TEXT(Sales[[#This Row],[Current Upsell $]],"$#"))," ")</f>
        <v xml:space="preserve"> </v>
      </c>
      <c r="T2113" s="3"/>
      <c r="U2113" s="1"/>
    </row>
    <row r="2114" spans="1:21" x14ac:dyDescent="0.3">
      <c r="A2114">
        <v>100301</v>
      </c>
      <c r="B2114" t="s">
        <v>2</v>
      </c>
      <c r="C2114">
        <v>12</v>
      </c>
      <c r="D2114" s="1">
        <v>44562</v>
      </c>
      <c r="E2114" s="1">
        <v>44926</v>
      </c>
      <c r="F2114" s="3">
        <v>525</v>
      </c>
      <c r="G2114" s="3">
        <v>479</v>
      </c>
      <c r="H2114" s="1">
        <v>44317</v>
      </c>
      <c r="I2114" s="1">
        <v>44378</v>
      </c>
      <c r="J2114">
        <v>2</v>
      </c>
      <c r="K2114">
        <v>0</v>
      </c>
      <c r="L2114" s="1">
        <v>44348</v>
      </c>
      <c r="M2114" s="3">
        <f>IF(Sales[[#This Row],[Sales Amount]] = 0, 0,N2114 / F2114)</f>
        <v>12.571428571428571</v>
      </c>
      <c r="N2114" s="3">
        <v>6600</v>
      </c>
      <c r="O2114" s="3" t="str" cm="1">
        <f t="array" ref="O2114" xml:space="preserve"> _xlfn.SWITCH(Sales[[#This Row],[Subscription Type]],"Basic", "10",,"Premium","10","Business","25","Enterprise","27")</f>
        <v>27</v>
      </c>
      <c r="P2114" s="3">
        <f xml:space="preserve"> IF(Sales[[#This Row],[Number of Users]]-Sales[[#This Row],[Licenses Bought]] &gt; 0,Sales[[#This Row],[Number of Users]]-Sales[[#This Row],[Licenses Bought]],0)</f>
        <v>0</v>
      </c>
      <c r="Q2114" s="3">
        <f>IF(Sales[[#This Row],[Sales Month]]=MAX(Sales[Sales Month]),Sales[[#This Row],[Upsell $ Per Non-Paying User]]*Sales[[#This Row],[Non-Paying Users]],0)</f>
        <v>0</v>
      </c>
      <c r="R2114" s="3" t="str" cm="1">
        <f t="array" ref="R2114" xml:space="preserve"> _xlfn.IFS(Sales[[#This Row],[Current Upsell $]]=0," ",Sales[[#This Row],[Current Upsell $]]&gt;=400,"high",Sales[[#This Row],[Current Upsell $]]&gt;=100,"medium",Sales[[#This Row],[Current Upsell $]]&lt;100,"low")</f>
        <v xml:space="preserve"> </v>
      </c>
      <c r="S2114" s="3" t="str">
        <f xml:space="preserve"> IF(Sales[[#This Row],[Current Upsell $]]&gt;0,_xlfn.CONCAT(Sales[[#This Row],[Subscription Type]],"  ",Sales[[#This Row],[Upsell Priority]],"  ",TEXT(Sales[[#This Row],[Current Upsell $]],"$#"))," ")</f>
        <v xml:space="preserve"> </v>
      </c>
      <c r="T2114" s="3"/>
      <c r="U2114" s="1"/>
    </row>
    <row r="2115" spans="1:21" x14ac:dyDescent="0.3">
      <c r="A2115">
        <v>100302</v>
      </c>
      <c r="B2115" t="s">
        <v>3</v>
      </c>
      <c r="F2115" s="3">
        <v>0</v>
      </c>
      <c r="G2115" s="3">
        <v>4</v>
      </c>
      <c r="H2115" s="1">
        <v>44317</v>
      </c>
      <c r="I2115" s="1">
        <v>44348</v>
      </c>
      <c r="J2115">
        <v>1</v>
      </c>
      <c r="K2115">
        <v>0</v>
      </c>
      <c r="L2115" s="1">
        <v>44317</v>
      </c>
      <c r="M2115" s="3">
        <f>IF(Sales[[#This Row],[Sales Amount]] = 0, 0,N2115 / F2115)</f>
        <v>0</v>
      </c>
      <c r="N2115" s="3">
        <v>0</v>
      </c>
      <c r="O2115" s="3" t="str" cm="1">
        <f t="array" ref="O2115" xml:space="preserve"> _xlfn.SWITCH(Sales[[#This Row],[Subscription Type]],"Basic", "10",,"Premium","10","Business","25","Enterprise","27")</f>
        <v>10</v>
      </c>
      <c r="P2115" s="3">
        <f xml:space="preserve"> IF(Sales[[#This Row],[Number of Users]]-Sales[[#This Row],[Licenses Bought]] &gt; 0,Sales[[#This Row],[Number of Users]]-Sales[[#This Row],[Licenses Bought]],0)</f>
        <v>4</v>
      </c>
      <c r="Q2115" s="3">
        <f>IF(Sales[[#This Row],[Sales Month]]=MAX(Sales[Sales Month]),Sales[[#This Row],[Upsell $ Per Non-Paying User]]*Sales[[#This Row],[Non-Paying Users]],0)</f>
        <v>0</v>
      </c>
      <c r="R2115" s="3" t="str" cm="1">
        <f t="array" ref="R2115" xml:space="preserve"> _xlfn.IFS(Sales[[#This Row],[Current Upsell $]]=0," ",Sales[[#This Row],[Current Upsell $]]&gt;=400,"high",Sales[[#This Row],[Current Upsell $]]&gt;=100,"medium",Sales[[#This Row],[Current Upsell $]]&lt;100,"low")</f>
        <v xml:space="preserve"> </v>
      </c>
      <c r="S2115" s="3" t="str">
        <f xml:space="preserve"> IF(Sales[[#This Row],[Current Upsell $]]&gt;0,_xlfn.CONCAT(Sales[[#This Row],[Subscription Type]],"  ",Sales[[#This Row],[Upsell Priority]],"  ",TEXT(Sales[[#This Row],[Current Upsell $]],"$#"))," ")</f>
        <v xml:space="preserve"> </v>
      </c>
      <c r="T2115" s="3"/>
      <c r="U2115" s="1"/>
    </row>
    <row r="2116" spans="1:21" x14ac:dyDescent="0.3">
      <c r="A2116">
        <v>100302</v>
      </c>
      <c r="B2116" t="s">
        <v>3</v>
      </c>
      <c r="F2116" s="3">
        <v>0</v>
      </c>
      <c r="G2116" s="3">
        <v>4</v>
      </c>
      <c r="H2116" s="1">
        <v>44317</v>
      </c>
      <c r="I2116" s="1">
        <v>44348</v>
      </c>
      <c r="J2116">
        <v>1</v>
      </c>
      <c r="K2116">
        <v>0</v>
      </c>
      <c r="L2116" s="1">
        <v>44348</v>
      </c>
      <c r="M2116" s="3">
        <f>IF(Sales[[#This Row],[Sales Amount]] = 0, 0,N2116 / F2116)</f>
        <v>0</v>
      </c>
      <c r="N2116" s="3">
        <v>0</v>
      </c>
      <c r="O2116" s="3" t="str" cm="1">
        <f t="array" ref="O2116" xml:space="preserve"> _xlfn.SWITCH(Sales[[#This Row],[Subscription Type]],"Basic", "10",,"Premium","10","Business","25","Enterprise","27")</f>
        <v>10</v>
      </c>
      <c r="P2116" s="3">
        <f xml:space="preserve"> IF(Sales[[#This Row],[Number of Users]]-Sales[[#This Row],[Licenses Bought]] &gt; 0,Sales[[#This Row],[Number of Users]]-Sales[[#This Row],[Licenses Bought]],0)</f>
        <v>4</v>
      </c>
      <c r="Q2116" s="3">
        <f>IF(Sales[[#This Row],[Sales Month]]=MAX(Sales[Sales Month]),Sales[[#This Row],[Upsell $ Per Non-Paying User]]*Sales[[#This Row],[Non-Paying Users]],0)</f>
        <v>40</v>
      </c>
      <c r="R2116" s="3" t="str" cm="1">
        <f t="array" ref="R2116" xml:space="preserve"> _xlfn.IFS(Sales[[#This Row],[Current Upsell $]]=0," ",Sales[[#This Row],[Current Upsell $]]&gt;=400,"high",Sales[[#This Row],[Current Upsell $]]&gt;=100,"medium",Sales[[#This Row],[Current Upsell $]]&lt;100,"low")</f>
        <v>low</v>
      </c>
      <c r="S2116" s="3" t="str">
        <f xml:space="preserve"> IF(Sales[[#This Row],[Current Upsell $]]&gt;0,_xlfn.CONCAT(Sales[[#This Row],[Subscription Type]],"  ",Sales[[#This Row],[Upsell Priority]],"  ",TEXT(Sales[[#This Row],[Current Upsell $]],"$#"))," ")</f>
        <v>Basic  low  $40</v>
      </c>
      <c r="T2116" s="3"/>
      <c r="U2116" s="1"/>
    </row>
    <row r="2117" spans="1:21" x14ac:dyDescent="0.3">
      <c r="A2117">
        <v>100303</v>
      </c>
      <c r="B2117" t="s">
        <v>3</v>
      </c>
      <c r="F2117" s="3">
        <v>0</v>
      </c>
      <c r="G2117" s="3">
        <v>4</v>
      </c>
      <c r="H2117" s="1">
        <v>44317</v>
      </c>
      <c r="I2117" s="1">
        <v>44378</v>
      </c>
      <c r="J2117">
        <v>2</v>
      </c>
      <c r="K2117">
        <v>0</v>
      </c>
      <c r="L2117" s="1">
        <v>44317</v>
      </c>
      <c r="M2117" s="3">
        <f>IF(Sales[[#This Row],[Sales Amount]] = 0, 0,N2117 / F2117)</f>
        <v>0</v>
      </c>
      <c r="N2117" s="3">
        <v>0</v>
      </c>
      <c r="O2117" s="3" t="str" cm="1">
        <f t="array" ref="O2117" xml:space="preserve"> _xlfn.SWITCH(Sales[[#This Row],[Subscription Type]],"Basic", "10",,"Premium","10","Business","25","Enterprise","27")</f>
        <v>10</v>
      </c>
      <c r="P2117" s="3">
        <f xml:space="preserve"> IF(Sales[[#This Row],[Number of Users]]-Sales[[#This Row],[Licenses Bought]] &gt; 0,Sales[[#This Row],[Number of Users]]-Sales[[#This Row],[Licenses Bought]],0)</f>
        <v>4</v>
      </c>
      <c r="Q2117" s="3">
        <f>IF(Sales[[#This Row],[Sales Month]]=MAX(Sales[Sales Month]),Sales[[#This Row],[Upsell $ Per Non-Paying User]]*Sales[[#This Row],[Non-Paying Users]],0)</f>
        <v>0</v>
      </c>
      <c r="R2117" s="3" t="str" cm="1">
        <f t="array" ref="R2117" xml:space="preserve"> _xlfn.IFS(Sales[[#This Row],[Current Upsell $]]=0," ",Sales[[#This Row],[Current Upsell $]]&gt;=400,"high",Sales[[#This Row],[Current Upsell $]]&gt;=100,"medium",Sales[[#This Row],[Current Upsell $]]&lt;100,"low")</f>
        <v xml:space="preserve"> </v>
      </c>
      <c r="S2117" s="3" t="str">
        <f xml:space="preserve"> IF(Sales[[#This Row],[Current Upsell $]]&gt;0,_xlfn.CONCAT(Sales[[#This Row],[Subscription Type]],"  ",Sales[[#This Row],[Upsell Priority]],"  ",TEXT(Sales[[#This Row],[Current Upsell $]],"$#"))," ")</f>
        <v xml:space="preserve"> </v>
      </c>
      <c r="T2117" s="3"/>
      <c r="U2117" s="1"/>
    </row>
    <row r="2118" spans="1:21" x14ac:dyDescent="0.3">
      <c r="A2118">
        <v>100303</v>
      </c>
      <c r="B2118" t="s">
        <v>3</v>
      </c>
      <c r="F2118" s="3">
        <v>0</v>
      </c>
      <c r="G2118" s="3">
        <v>4</v>
      </c>
      <c r="H2118" s="1">
        <v>44317</v>
      </c>
      <c r="I2118" s="1">
        <v>44378</v>
      </c>
      <c r="J2118">
        <v>2</v>
      </c>
      <c r="K2118">
        <v>0</v>
      </c>
      <c r="L2118" s="1">
        <v>44348</v>
      </c>
      <c r="M2118" s="3">
        <f>IF(Sales[[#This Row],[Sales Amount]] = 0, 0,N2118 / F2118)</f>
        <v>0</v>
      </c>
      <c r="N2118" s="3">
        <v>0</v>
      </c>
      <c r="O2118" s="3" t="str" cm="1">
        <f t="array" ref="O2118" xml:space="preserve"> _xlfn.SWITCH(Sales[[#This Row],[Subscription Type]],"Basic", "10",,"Premium","10","Business","25","Enterprise","27")</f>
        <v>10</v>
      </c>
      <c r="P2118" s="3">
        <f xml:space="preserve"> IF(Sales[[#This Row],[Number of Users]]-Sales[[#This Row],[Licenses Bought]] &gt; 0,Sales[[#This Row],[Number of Users]]-Sales[[#This Row],[Licenses Bought]],0)</f>
        <v>4</v>
      </c>
      <c r="Q2118" s="3">
        <f>IF(Sales[[#This Row],[Sales Month]]=MAX(Sales[Sales Month]),Sales[[#This Row],[Upsell $ Per Non-Paying User]]*Sales[[#This Row],[Non-Paying Users]],0)</f>
        <v>40</v>
      </c>
      <c r="R2118" s="3" t="str" cm="1">
        <f t="array" ref="R2118" xml:space="preserve"> _xlfn.IFS(Sales[[#This Row],[Current Upsell $]]=0," ",Sales[[#This Row],[Current Upsell $]]&gt;=400,"high",Sales[[#This Row],[Current Upsell $]]&gt;=100,"medium",Sales[[#This Row],[Current Upsell $]]&lt;100,"low")</f>
        <v>low</v>
      </c>
      <c r="S2118" s="3" t="str">
        <f xml:space="preserve"> IF(Sales[[#This Row],[Current Upsell $]]&gt;0,_xlfn.CONCAT(Sales[[#This Row],[Subscription Type]],"  ",Sales[[#This Row],[Upsell Priority]],"  ",TEXT(Sales[[#This Row],[Current Upsell $]],"$#"))," ")</f>
        <v>Basic  low  $40</v>
      </c>
      <c r="T2118" s="3"/>
      <c r="U2118" s="1"/>
    </row>
    <row r="2119" spans="1:21" x14ac:dyDescent="0.3">
      <c r="A2119">
        <v>100304</v>
      </c>
      <c r="B2119" t="s">
        <v>3</v>
      </c>
      <c r="D2119" s="1"/>
      <c r="E2119" s="1"/>
      <c r="F2119" s="3">
        <v>0</v>
      </c>
      <c r="G2119" s="3">
        <v>3</v>
      </c>
      <c r="H2119" s="1">
        <v>44317</v>
      </c>
      <c r="I2119" s="1">
        <v>44378</v>
      </c>
      <c r="J2119">
        <v>2</v>
      </c>
      <c r="K2119">
        <v>0</v>
      </c>
      <c r="L2119" s="1">
        <v>44317</v>
      </c>
      <c r="M2119" s="3">
        <f>IF(Sales[[#This Row],[Sales Amount]] = 0, 0,N2119 / F2119)</f>
        <v>0</v>
      </c>
      <c r="N2119" s="3">
        <v>0</v>
      </c>
      <c r="O2119" s="3" t="str" cm="1">
        <f t="array" ref="O2119" xml:space="preserve"> _xlfn.SWITCH(Sales[[#This Row],[Subscription Type]],"Basic", "10",,"Premium","10","Business","25","Enterprise","27")</f>
        <v>10</v>
      </c>
      <c r="P2119" s="3">
        <f xml:space="preserve"> IF(Sales[[#This Row],[Number of Users]]-Sales[[#This Row],[Licenses Bought]] &gt; 0,Sales[[#This Row],[Number of Users]]-Sales[[#This Row],[Licenses Bought]],0)</f>
        <v>3</v>
      </c>
      <c r="Q2119" s="3">
        <f>IF(Sales[[#This Row],[Sales Month]]=MAX(Sales[Sales Month]),Sales[[#This Row],[Upsell $ Per Non-Paying User]]*Sales[[#This Row],[Non-Paying Users]],0)</f>
        <v>0</v>
      </c>
      <c r="R2119" s="3" t="str" cm="1">
        <f t="array" ref="R2119" xml:space="preserve"> _xlfn.IFS(Sales[[#This Row],[Current Upsell $]]=0," ",Sales[[#This Row],[Current Upsell $]]&gt;=400,"high",Sales[[#This Row],[Current Upsell $]]&gt;=100,"medium",Sales[[#This Row],[Current Upsell $]]&lt;100,"low")</f>
        <v xml:space="preserve"> </v>
      </c>
      <c r="S2119" s="3" t="str">
        <f xml:space="preserve"> IF(Sales[[#This Row],[Current Upsell $]]&gt;0,_xlfn.CONCAT(Sales[[#This Row],[Subscription Type]],"  ",Sales[[#This Row],[Upsell Priority]],"  ",TEXT(Sales[[#This Row],[Current Upsell $]],"$#"))," ")</f>
        <v xml:space="preserve"> </v>
      </c>
      <c r="T2119" s="3"/>
      <c r="U2119" s="1"/>
    </row>
    <row r="2120" spans="1:21" x14ac:dyDescent="0.3">
      <c r="A2120">
        <v>100304</v>
      </c>
      <c r="B2120" t="s">
        <v>0</v>
      </c>
      <c r="D2120" s="1"/>
      <c r="E2120" s="1"/>
      <c r="F2120" s="3">
        <v>2</v>
      </c>
      <c r="G2120" s="3">
        <v>3</v>
      </c>
      <c r="H2120" s="1">
        <v>44317</v>
      </c>
      <c r="I2120" s="1">
        <v>44378</v>
      </c>
      <c r="J2120">
        <v>2</v>
      </c>
      <c r="K2120">
        <v>0</v>
      </c>
      <c r="L2120" s="1">
        <v>44348</v>
      </c>
      <c r="M2120" s="3">
        <f>IF(Sales[[#This Row],[Sales Amount]] = 0, 0,N2120 / F2120)</f>
        <v>10</v>
      </c>
      <c r="N2120" s="3">
        <v>20</v>
      </c>
      <c r="O2120" s="3" t="str" cm="1">
        <f t="array" ref="O2120" xml:space="preserve"> _xlfn.SWITCH(Sales[[#This Row],[Subscription Type]],"Basic", "10",,"Premium","10","Business","25","Enterprise","27")</f>
        <v>27</v>
      </c>
      <c r="P2120" s="3">
        <f xml:space="preserve"> IF(Sales[[#This Row],[Number of Users]]-Sales[[#This Row],[Licenses Bought]] &gt; 0,Sales[[#This Row],[Number of Users]]-Sales[[#This Row],[Licenses Bought]],0)</f>
        <v>1</v>
      </c>
      <c r="Q2120" s="3">
        <f>IF(Sales[[#This Row],[Sales Month]]=MAX(Sales[Sales Month]),Sales[[#This Row],[Upsell $ Per Non-Paying User]]*Sales[[#This Row],[Non-Paying Users]],0)</f>
        <v>27</v>
      </c>
      <c r="R2120" s="3" t="str" cm="1">
        <f t="array" ref="R2120" xml:space="preserve"> _xlfn.IFS(Sales[[#This Row],[Current Upsell $]]=0," ",Sales[[#This Row],[Current Upsell $]]&gt;=400,"high",Sales[[#This Row],[Current Upsell $]]&gt;=100,"medium",Sales[[#This Row],[Current Upsell $]]&lt;100,"low")</f>
        <v>low</v>
      </c>
      <c r="S2120" s="3" t="str">
        <f xml:space="preserve"> IF(Sales[[#This Row],[Current Upsell $]]&gt;0,_xlfn.CONCAT(Sales[[#This Row],[Subscription Type]],"  ",Sales[[#This Row],[Upsell Priority]],"  ",TEXT(Sales[[#This Row],[Current Upsell $]],"$#"))," ")</f>
        <v>Premium  low  $27</v>
      </c>
      <c r="T2120" s="3"/>
      <c r="U2120" s="1"/>
    </row>
    <row r="2121" spans="1:21" x14ac:dyDescent="0.3">
      <c r="A2121">
        <v>100305</v>
      </c>
      <c r="B2121" t="s">
        <v>3</v>
      </c>
      <c r="F2121" s="3">
        <v>0</v>
      </c>
      <c r="G2121" s="3">
        <v>2</v>
      </c>
      <c r="H2121" s="1">
        <v>44317</v>
      </c>
      <c r="I2121" s="1">
        <v>44348</v>
      </c>
      <c r="J2121">
        <v>1</v>
      </c>
      <c r="K2121">
        <v>0</v>
      </c>
      <c r="L2121" s="1">
        <v>44317</v>
      </c>
      <c r="M2121" s="3">
        <f>IF(Sales[[#This Row],[Sales Amount]] = 0, 0,N2121 / F2121)</f>
        <v>0</v>
      </c>
      <c r="N2121" s="3">
        <v>0</v>
      </c>
      <c r="O2121" s="3" t="str" cm="1">
        <f t="array" ref="O2121" xml:space="preserve"> _xlfn.SWITCH(Sales[[#This Row],[Subscription Type]],"Basic", "10",,"Premium","10","Business","25","Enterprise","27")</f>
        <v>10</v>
      </c>
      <c r="P2121" s="3">
        <f xml:space="preserve"> IF(Sales[[#This Row],[Number of Users]]-Sales[[#This Row],[Licenses Bought]] &gt; 0,Sales[[#This Row],[Number of Users]]-Sales[[#This Row],[Licenses Bought]],0)</f>
        <v>2</v>
      </c>
      <c r="Q2121" s="3">
        <f>IF(Sales[[#This Row],[Sales Month]]=MAX(Sales[Sales Month]),Sales[[#This Row],[Upsell $ Per Non-Paying User]]*Sales[[#This Row],[Non-Paying Users]],0)</f>
        <v>0</v>
      </c>
      <c r="R2121" s="3" t="str" cm="1">
        <f t="array" ref="R2121" xml:space="preserve"> _xlfn.IFS(Sales[[#This Row],[Current Upsell $]]=0," ",Sales[[#This Row],[Current Upsell $]]&gt;=400,"high",Sales[[#This Row],[Current Upsell $]]&gt;=100,"medium",Sales[[#This Row],[Current Upsell $]]&lt;100,"low")</f>
        <v xml:space="preserve"> </v>
      </c>
      <c r="S2121" s="3" t="str">
        <f xml:space="preserve"> IF(Sales[[#This Row],[Current Upsell $]]&gt;0,_xlfn.CONCAT(Sales[[#This Row],[Subscription Type]],"  ",Sales[[#This Row],[Upsell Priority]],"  ",TEXT(Sales[[#This Row],[Current Upsell $]],"$#"))," ")</f>
        <v xml:space="preserve"> </v>
      </c>
      <c r="T2121" s="3"/>
      <c r="U2121" s="1"/>
    </row>
    <row r="2122" spans="1:21" x14ac:dyDescent="0.3">
      <c r="A2122">
        <v>100305</v>
      </c>
      <c r="B2122" t="s">
        <v>3</v>
      </c>
      <c r="F2122" s="3">
        <v>0</v>
      </c>
      <c r="G2122" s="3">
        <v>2</v>
      </c>
      <c r="H2122" s="1">
        <v>44317</v>
      </c>
      <c r="I2122" s="1">
        <v>44348</v>
      </c>
      <c r="J2122">
        <v>1</v>
      </c>
      <c r="K2122">
        <v>0</v>
      </c>
      <c r="L2122" s="1">
        <v>44348</v>
      </c>
      <c r="M2122" s="3">
        <f>IF(Sales[[#This Row],[Sales Amount]] = 0, 0,N2122 / F2122)</f>
        <v>0</v>
      </c>
      <c r="N2122" s="3">
        <v>0</v>
      </c>
      <c r="O2122" s="3" t="str" cm="1">
        <f t="array" ref="O2122" xml:space="preserve"> _xlfn.SWITCH(Sales[[#This Row],[Subscription Type]],"Basic", "10",,"Premium","10","Business","25","Enterprise","27")</f>
        <v>10</v>
      </c>
      <c r="P2122" s="3">
        <f xml:space="preserve"> IF(Sales[[#This Row],[Number of Users]]-Sales[[#This Row],[Licenses Bought]] &gt; 0,Sales[[#This Row],[Number of Users]]-Sales[[#This Row],[Licenses Bought]],0)</f>
        <v>2</v>
      </c>
      <c r="Q2122" s="3">
        <f>IF(Sales[[#This Row],[Sales Month]]=MAX(Sales[Sales Month]),Sales[[#This Row],[Upsell $ Per Non-Paying User]]*Sales[[#This Row],[Non-Paying Users]],0)</f>
        <v>20</v>
      </c>
      <c r="R2122" s="3" t="str" cm="1">
        <f t="array" ref="R2122" xml:space="preserve"> _xlfn.IFS(Sales[[#This Row],[Current Upsell $]]=0," ",Sales[[#This Row],[Current Upsell $]]&gt;=400,"high",Sales[[#This Row],[Current Upsell $]]&gt;=100,"medium",Sales[[#This Row],[Current Upsell $]]&lt;100,"low")</f>
        <v>low</v>
      </c>
      <c r="S2122" s="3" t="str">
        <f xml:space="preserve"> IF(Sales[[#This Row],[Current Upsell $]]&gt;0,_xlfn.CONCAT(Sales[[#This Row],[Subscription Type]],"  ",Sales[[#This Row],[Upsell Priority]],"  ",TEXT(Sales[[#This Row],[Current Upsell $]],"$#"))," ")</f>
        <v>Basic  low  $20</v>
      </c>
      <c r="T2122" s="3"/>
      <c r="U2122" s="1"/>
    </row>
    <row r="2123" spans="1:21" x14ac:dyDescent="0.3">
      <c r="A2123">
        <v>100306</v>
      </c>
      <c r="B2123" t="s">
        <v>3</v>
      </c>
      <c r="F2123" s="3">
        <v>0</v>
      </c>
      <c r="G2123" s="3">
        <v>2</v>
      </c>
      <c r="H2123" s="1">
        <v>44317</v>
      </c>
      <c r="I2123" s="1">
        <v>44348</v>
      </c>
      <c r="J2123">
        <v>1</v>
      </c>
      <c r="K2123">
        <v>0</v>
      </c>
      <c r="L2123" s="1">
        <v>44317</v>
      </c>
      <c r="M2123" s="3">
        <f>IF(Sales[[#This Row],[Sales Amount]] = 0, 0,N2123 / F2123)</f>
        <v>0</v>
      </c>
      <c r="N2123" s="3">
        <v>0</v>
      </c>
      <c r="O2123" s="3" t="str" cm="1">
        <f t="array" ref="O2123" xml:space="preserve"> _xlfn.SWITCH(Sales[[#This Row],[Subscription Type]],"Basic", "10",,"Premium","10","Business","25","Enterprise","27")</f>
        <v>10</v>
      </c>
      <c r="P2123" s="3">
        <f xml:space="preserve"> IF(Sales[[#This Row],[Number of Users]]-Sales[[#This Row],[Licenses Bought]] &gt; 0,Sales[[#This Row],[Number of Users]]-Sales[[#This Row],[Licenses Bought]],0)</f>
        <v>2</v>
      </c>
      <c r="Q2123" s="3">
        <f>IF(Sales[[#This Row],[Sales Month]]=MAX(Sales[Sales Month]),Sales[[#This Row],[Upsell $ Per Non-Paying User]]*Sales[[#This Row],[Non-Paying Users]],0)</f>
        <v>0</v>
      </c>
      <c r="R2123" s="3" t="str" cm="1">
        <f t="array" ref="R2123" xml:space="preserve"> _xlfn.IFS(Sales[[#This Row],[Current Upsell $]]=0," ",Sales[[#This Row],[Current Upsell $]]&gt;=400,"high",Sales[[#This Row],[Current Upsell $]]&gt;=100,"medium",Sales[[#This Row],[Current Upsell $]]&lt;100,"low")</f>
        <v xml:space="preserve"> </v>
      </c>
      <c r="S2123" s="3" t="str">
        <f xml:space="preserve"> IF(Sales[[#This Row],[Current Upsell $]]&gt;0,_xlfn.CONCAT(Sales[[#This Row],[Subscription Type]],"  ",Sales[[#This Row],[Upsell Priority]],"  ",TEXT(Sales[[#This Row],[Current Upsell $]],"$#"))," ")</f>
        <v xml:space="preserve"> </v>
      </c>
      <c r="T2123" s="3"/>
      <c r="U2123" s="1"/>
    </row>
    <row r="2124" spans="1:21" x14ac:dyDescent="0.3">
      <c r="A2124">
        <v>100306</v>
      </c>
      <c r="B2124" t="s">
        <v>3</v>
      </c>
      <c r="F2124" s="3">
        <v>0</v>
      </c>
      <c r="G2124" s="3">
        <v>2</v>
      </c>
      <c r="H2124" s="1">
        <v>44317</v>
      </c>
      <c r="I2124" s="1">
        <v>44348</v>
      </c>
      <c r="J2124">
        <v>1</v>
      </c>
      <c r="K2124">
        <v>0</v>
      </c>
      <c r="L2124" s="1">
        <v>44348</v>
      </c>
      <c r="M2124" s="3">
        <f>IF(Sales[[#This Row],[Sales Amount]] = 0, 0,N2124 / F2124)</f>
        <v>0</v>
      </c>
      <c r="N2124" s="3">
        <v>0</v>
      </c>
      <c r="O2124" s="3" t="str" cm="1">
        <f t="array" ref="O2124" xml:space="preserve"> _xlfn.SWITCH(Sales[[#This Row],[Subscription Type]],"Basic", "10",,"Premium","10","Business","25","Enterprise","27")</f>
        <v>10</v>
      </c>
      <c r="P2124" s="3">
        <f xml:space="preserve"> IF(Sales[[#This Row],[Number of Users]]-Sales[[#This Row],[Licenses Bought]] &gt; 0,Sales[[#This Row],[Number of Users]]-Sales[[#This Row],[Licenses Bought]],0)</f>
        <v>2</v>
      </c>
      <c r="Q2124" s="3">
        <f>IF(Sales[[#This Row],[Sales Month]]=MAX(Sales[Sales Month]),Sales[[#This Row],[Upsell $ Per Non-Paying User]]*Sales[[#This Row],[Non-Paying Users]],0)</f>
        <v>20</v>
      </c>
      <c r="R2124" s="3" t="str" cm="1">
        <f t="array" ref="R2124" xml:space="preserve"> _xlfn.IFS(Sales[[#This Row],[Current Upsell $]]=0," ",Sales[[#This Row],[Current Upsell $]]&gt;=400,"high",Sales[[#This Row],[Current Upsell $]]&gt;=100,"medium",Sales[[#This Row],[Current Upsell $]]&lt;100,"low")</f>
        <v>low</v>
      </c>
      <c r="S2124" s="3" t="str">
        <f xml:space="preserve"> IF(Sales[[#This Row],[Current Upsell $]]&gt;0,_xlfn.CONCAT(Sales[[#This Row],[Subscription Type]],"  ",Sales[[#This Row],[Upsell Priority]],"  ",TEXT(Sales[[#This Row],[Current Upsell $]],"$#"))," ")</f>
        <v>Basic  low  $20</v>
      </c>
      <c r="T2124" s="3"/>
      <c r="U2124" s="1"/>
    </row>
    <row r="2125" spans="1:21" x14ac:dyDescent="0.3">
      <c r="A2125">
        <v>100307</v>
      </c>
      <c r="B2125" t="s">
        <v>3</v>
      </c>
      <c r="F2125" s="3">
        <v>0</v>
      </c>
      <c r="G2125" s="3">
        <v>2</v>
      </c>
      <c r="H2125" s="1">
        <v>44317</v>
      </c>
      <c r="I2125" s="1">
        <v>44378</v>
      </c>
      <c r="J2125">
        <v>2</v>
      </c>
      <c r="K2125">
        <v>0</v>
      </c>
      <c r="L2125" s="1">
        <v>44317</v>
      </c>
      <c r="M2125" s="3">
        <f>IF(Sales[[#This Row],[Sales Amount]] = 0, 0,N2125 / F2125)</f>
        <v>0</v>
      </c>
      <c r="N2125" s="3">
        <v>0</v>
      </c>
      <c r="O2125" s="3" t="str" cm="1">
        <f t="array" ref="O2125" xml:space="preserve"> _xlfn.SWITCH(Sales[[#This Row],[Subscription Type]],"Basic", "10",,"Premium","10","Business","25","Enterprise","27")</f>
        <v>10</v>
      </c>
      <c r="P2125" s="3">
        <f xml:space="preserve"> IF(Sales[[#This Row],[Number of Users]]-Sales[[#This Row],[Licenses Bought]] &gt; 0,Sales[[#This Row],[Number of Users]]-Sales[[#This Row],[Licenses Bought]],0)</f>
        <v>2</v>
      </c>
      <c r="Q2125" s="3">
        <f>IF(Sales[[#This Row],[Sales Month]]=MAX(Sales[Sales Month]),Sales[[#This Row],[Upsell $ Per Non-Paying User]]*Sales[[#This Row],[Non-Paying Users]],0)</f>
        <v>0</v>
      </c>
      <c r="R2125" s="3" t="str" cm="1">
        <f t="array" ref="R2125" xml:space="preserve"> _xlfn.IFS(Sales[[#This Row],[Current Upsell $]]=0," ",Sales[[#This Row],[Current Upsell $]]&gt;=400,"high",Sales[[#This Row],[Current Upsell $]]&gt;=100,"medium",Sales[[#This Row],[Current Upsell $]]&lt;100,"low")</f>
        <v xml:space="preserve"> </v>
      </c>
      <c r="S2125" s="3" t="str">
        <f xml:space="preserve"> IF(Sales[[#This Row],[Current Upsell $]]&gt;0,_xlfn.CONCAT(Sales[[#This Row],[Subscription Type]],"  ",Sales[[#This Row],[Upsell Priority]],"  ",TEXT(Sales[[#This Row],[Current Upsell $]],"$#"))," ")</f>
        <v xml:space="preserve"> </v>
      </c>
      <c r="T2125" s="3"/>
      <c r="U2125" s="1"/>
    </row>
    <row r="2126" spans="1:21" x14ac:dyDescent="0.3">
      <c r="A2126">
        <v>100307</v>
      </c>
      <c r="B2126" t="s">
        <v>3</v>
      </c>
      <c r="F2126" s="3">
        <v>0</v>
      </c>
      <c r="G2126" s="3">
        <v>2</v>
      </c>
      <c r="H2126" s="1">
        <v>44317</v>
      </c>
      <c r="I2126" s="1">
        <v>44378</v>
      </c>
      <c r="J2126">
        <v>2</v>
      </c>
      <c r="K2126">
        <v>0</v>
      </c>
      <c r="L2126" s="1">
        <v>44348</v>
      </c>
      <c r="M2126" s="3">
        <f>IF(Sales[[#This Row],[Sales Amount]] = 0, 0,N2126 / F2126)</f>
        <v>0</v>
      </c>
      <c r="N2126" s="3">
        <v>0</v>
      </c>
      <c r="O2126" s="3" t="str" cm="1">
        <f t="array" ref="O2126" xml:space="preserve"> _xlfn.SWITCH(Sales[[#This Row],[Subscription Type]],"Basic", "10",,"Premium","10","Business","25","Enterprise","27")</f>
        <v>10</v>
      </c>
      <c r="P2126" s="3">
        <f xml:space="preserve"> IF(Sales[[#This Row],[Number of Users]]-Sales[[#This Row],[Licenses Bought]] &gt; 0,Sales[[#This Row],[Number of Users]]-Sales[[#This Row],[Licenses Bought]],0)</f>
        <v>2</v>
      </c>
      <c r="Q2126" s="3">
        <f>IF(Sales[[#This Row],[Sales Month]]=MAX(Sales[Sales Month]),Sales[[#This Row],[Upsell $ Per Non-Paying User]]*Sales[[#This Row],[Non-Paying Users]],0)</f>
        <v>20</v>
      </c>
      <c r="R2126" s="3" t="str" cm="1">
        <f t="array" ref="R2126" xml:space="preserve"> _xlfn.IFS(Sales[[#This Row],[Current Upsell $]]=0," ",Sales[[#This Row],[Current Upsell $]]&gt;=400,"high",Sales[[#This Row],[Current Upsell $]]&gt;=100,"medium",Sales[[#This Row],[Current Upsell $]]&lt;100,"low")</f>
        <v>low</v>
      </c>
      <c r="S2126" s="3" t="str">
        <f xml:space="preserve"> IF(Sales[[#This Row],[Current Upsell $]]&gt;0,_xlfn.CONCAT(Sales[[#This Row],[Subscription Type]],"  ",Sales[[#This Row],[Upsell Priority]],"  ",TEXT(Sales[[#This Row],[Current Upsell $]],"$#"))," ")</f>
        <v>Basic  low  $20</v>
      </c>
      <c r="T2126" s="3"/>
      <c r="U2126" s="1"/>
    </row>
    <row r="2127" spans="1:21" x14ac:dyDescent="0.3">
      <c r="A2127">
        <v>100308</v>
      </c>
      <c r="B2127" t="s">
        <v>3</v>
      </c>
      <c r="F2127" s="3">
        <v>0</v>
      </c>
      <c r="G2127" s="3">
        <v>2</v>
      </c>
      <c r="H2127" s="1">
        <v>44317</v>
      </c>
      <c r="I2127" s="1">
        <v>44348</v>
      </c>
      <c r="J2127">
        <v>1</v>
      </c>
      <c r="K2127">
        <v>0</v>
      </c>
      <c r="L2127" s="1">
        <v>44317</v>
      </c>
      <c r="M2127" s="3">
        <f>IF(Sales[[#This Row],[Sales Amount]] = 0, 0,N2127 / F2127)</f>
        <v>0</v>
      </c>
      <c r="N2127" s="3">
        <v>0</v>
      </c>
      <c r="O2127" s="3" t="str" cm="1">
        <f t="array" ref="O2127" xml:space="preserve"> _xlfn.SWITCH(Sales[[#This Row],[Subscription Type]],"Basic", "10",,"Premium","10","Business","25","Enterprise","27")</f>
        <v>10</v>
      </c>
      <c r="P2127" s="3">
        <f xml:space="preserve"> IF(Sales[[#This Row],[Number of Users]]-Sales[[#This Row],[Licenses Bought]] &gt; 0,Sales[[#This Row],[Number of Users]]-Sales[[#This Row],[Licenses Bought]],0)</f>
        <v>2</v>
      </c>
      <c r="Q2127" s="3">
        <f>IF(Sales[[#This Row],[Sales Month]]=MAX(Sales[Sales Month]),Sales[[#This Row],[Upsell $ Per Non-Paying User]]*Sales[[#This Row],[Non-Paying Users]],0)</f>
        <v>0</v>
      </c>
      <c r="R2127" s="3" t="str" cm="1">
        <f t="array" ref="R2127" xml:space="preserve"> _xlfn.IFS(Sales[[#This Row],[Current Upsell $]]=0," ",Sales[[#This Row],[Current Upsell $]]&gt;=400,"high",Sales[[#This Row],[Current Upsell $]]&gt;=100,"medium",Sales[[#This Row],[Current Upsell $]]&lt;100,"low")</f>
        <v xml:space="preserve"> </v>
      </c>
      <c r="S2127" s="3" t="str">
        <f xml:space="preserve"> IF(Sales[[#This Row],[Current Upsell $]]&gt;0,_xlfn.CONCAT(Sales[[#This Row],[Subscription Type]],"  ",Sales[[#This Row],[Upsell Priority]],"  ",TEXT(Sales[[#This Row],[Current Upsell $]],"$#"))," ")</f>
        <v xml:space="preserve"> </v>
      </c>
      <c r="T2127" s="3"/>
      <c r="U2127" s="1"/>
    </row>
    <row r="2128" spans="1:21" x14ac:dyDescent="0.3">
      <c r="A2128">
        <v>100308</v>
      </c>
      <c r="B2128" t="s">
        <v>3</v>
      </c>
      <c r="F2128" s="3">
        <v>0</v>
      </c>
      <c r="G2128" s="3">
        <v>2</v>
      </c>
      <c r="H2128" s="1">
        <v>44317</v>
      </c>
      <c r="I2128" s="1">
        <v>44348</v>
      </c>
      <c r="J2128">
        <v>1</v>
      </c>
      <c r="K2128">
        <v>0</v>
      </c>
      <c r="L2128" s="1">
        <v>44348</v>
      </c>
      <c r="M2128" s="3">
        <f>IF(Sales[[#This Row],[Sales Amount]] = 0, 0,N2128 / F2128)</f>
        <v>0</v>
      </c>
      <c r="N2128" s="3">
        <v>0</v>
      </c>
      <c r="O2128" s="3" t="str" cm="1">
        <f t="array" ref="O2128" xml:space="preserve"> _xlfn.SWITCH(Sales[[#This Row],[Subscription Type]],"Basic", "10",,"Premium","10","Business","25","Enterprise","27")</f>
        <v>10</v>
      </c>
      <c r="P2128" s="3">
        <f xml:space="preserve"> IF(Sales[[#This Row],[Number of Users]]-Sales[[#This Row],[Licenses Bought]] &gt; 0,Sales[[#This Row],[Number of Users]]-Sales[[#This Row],[Licenses Bought]],0)</f>
        <v>2</v>
      </c>
      <c r="Q2128" s="3">
        <f>IF(Sales[[#This Row],[Sales Month]]=MAX(Sales[Sales Month]),Sales[[#This Row],[Upsell $ Per Non-Paying User]]*Sales[[#This Row],[Non-Paying Users]],0)</f>
        <v>20</v>
      </c>
      <c r="R2128" s="3" t="str" cm="1">
        <f t="array" ref="R2128" xml:space="preserve"> _xlfn.IFS(Sales[[#This Row],[Current Upsell $]]=0," ",Sales[[#This Row],[Current Upsell $]]&gt;=400,"high",Sales[[#This Row],[Current Upsell $]]&gt;=100,"medium",Sales[[#This Row],[Current Upsell $]]&lt;100,"low")</f>
        <v>low</v>
      </c>
      <c r="S2128" s="3" t="str">
        <f xml:space="preserve"> IF(Sales[[#This Row],[Current Upsell $]]&gt;0,_xlfn.CONCAT(Sales[[#This Row],[Subscription Type]],"  ",Sales[[#This Row],[Upsell Priority]],"  ",TEXT(Sales[[#This Row],[Current Upsell $]],"$#"))," ")</f>
        <v>Basic  low  $20</v>
      </c>
      <c r="T2128" s="3"/>
      <c r="U2128" s="1"/>
    </row>
    <row r="2129" spans="1:21" x14ac:dyDescent="0.3">
      <c r="A2129">
        <v>100309</v>
      </c>
      <c r="B2129" t="s">
        <v>3</v>
      </c>
      <c r="F2129" s="3">
        <v>0</v>
      </c>
      <c r="G2129" s="3">
        <v>2</v>
      </c>
      <c r="H2129" s="1">
        <v>44317</v>
      </c>
      <c r="I2129" s="1">
        <v>44348</v>
      </c>
      <c r="J2129">
        <v>1</v>
      </c>
      <c r="K2129">
        <v>0</v>
      </c>
      <c r="L2129" s="1">
        <v>44317</v>
      </c>
      <c r="M2129" s="3">
        <f>IF(Sales[[#This Row],[Sales Amount]] = 0, 0,N2129 / F2129)</f>
        <v>0</v>
      </c>
      <c r="N2129" s="3">
        <v>0</v>
      </c>
      <c r="O2129" s="3" t="str" cm="1">
        <f t="array" ref="O2129" xml:space="preserve"> _xlfn.SWITCH(Sales[[#This Row],[Subscription Type]],"Basic", "10",,"Premium","10","Business","25","Enterprise","27")</f>
        <v>10</v>
      </c>
      <c r="P2129" s="3">
        <f xml:space="preserve"> IF(Sales[[#This Row],[Number of Users]]-Sales[[#This Row],[Licenses Bought]] &gt; 0,Sales[[#This Row],[Number of Users]]-Sales[[#This Row],[Licenses Bought]],0)</f>
        <v>2</v>
      </c>
      <c r="Q2129" s="3">
        <f>IF(Sales[[#This Row],[Sales Month]]=MAX(Sales[Sales Month]),Sales[[#This Row],[Upsell $ Per Non-Paying User]]*Sales[[#This Row],[Non-Paying Users]],0)</f>
        <v>0</v>
      </c>
      <c r="R2129" s="3" t="str" cm="1">
        <f t="array" ref="R2129" xml:space="preserve"> _xlfn.IFS(Sales[[#This Row],[Current Upsell $]]=0," ",Sales[[#This Row],[Current Upsell $]]&gt;=400,"high",Sales[[#This Row],[Current Upsell $]]&gt;=100,"medium",Sales[[#This Row],[Current Upsell $]]&lt;100,"low")</f>
        <v xml:space="preserve"> </v>
      </c>
      <c r="S2129" s="3" t="str">
        <f xml:space="preserve"> IF(Sales[[#This Row],[Current Upsell $]]&gt;0,_xlfn.CONCAT(Sales[[#This Row],[Subscription Type]],"  ",Sales[[#This Row],[Upsell Priority]],"  ",TEXT(Sales[[#This Row],[Current Upsell $]],"$#"))," ")</f>
        <v xml:space="preserve"> </v>
      </c>
      <c r="T2129" s="3"/>
      <c r="U2129" s="1"/>
    </row>
    <row r="2130" spans="1:21" x14ac:dyDescent="0.3">
      <c r="A2130">
        <v>100309</v>
      </c>
      <c r="B2130" t="s">
        <v>3</v>
      </c>
      <c r="F2130" s="3">
        <v>0</v>
      </c>
      <c r="G2130" s="3">
        <v>2</v>
      </c>
      <c r="H2130" s="1">
        <v>44317</v>
      </c>
      <c r="I2130" s="1">
        <v>44348</v>
      </c>
      <c r="J2130">
        <v>1</v>
      </c>
      <c r="K2130">
        <v>0</v>
      </c>
      <c r="L2130" s="1">
        <v>44348</v>
      </c>
      <c r="M2130" s="3">
        <f>IF(Sales[[#This Row],[Sales Amount]] = 0, 0,N2130 / F2130)</f>
        <v>0</v>
      </c>
      <c r="N2130" s="3">
        <v>0</v>
      </c>
      <c r="O2130" s="3" t="str" cm="1">
        <f t="array" ref="O2130" xml:space="preserve"> _xlfn.SWITCH(Sales[[#This Row],[Subscription Type]],"Basic", "10",,"Premium","10","Business","25","Enterprise","27")</f>
        <v>10</v>
      </c>
      <c r="P2130" s="3">
        <f xml:space="preserve"> IF(Sales[[#This Row],[Number of Users]]-Sales[[#This Row],[Licenses Bought]] &gt; 0,Sales[[#This Row],[Number of Users]]-Sales[[#This Row],[Licenses Bought]],0)</f>
        <v>2</v>
      </c>
      <c r="Q2130" s="3">
        <f>IF(Sales[[#This Row],[Sales Month]]=MAX(Sales[Sales Month]),Sales[[#This Row],[Upsell $ Per Non-Paying User]]*Sales[[#This Row],[Non-Paying Users]],0)</f>
        <v>20</v>
      </c>
      <c r="R2130" s="3" t="str" cm="1">
        <f t="array" ref="R2130" xml:space="preserve"> _xlfn.IFS(Sales[[#This Row],[Current Upsell $]]=0," ",Sales[[#This Row],[Current Upsell $]]&gt;=400,"high",Sales[[#This Row],[Current Upsell $]]&gt;=100,"medium",Sales[[#This Row],[Current Upsell $]]&lt;100,"low")</f>
        <v>low</v>
      </c>
      <c r="S2130" s="3" t="str">
        <f xml:space="preserve"> IF(Sales[[#This Row],[Current Upsell $]]&gt;0,_xlfn.CONCAT(Sales[[#This Row],[Subscription Type]],"  ",Sales[[#This Row],[Upsell Priority]],"  ",TEXT(Sales[[#This Row],[Current Upsell $]],"$#"))," ")</f>
        <v>Basic  low  $20</v>
      </c>
      <c r="T2130" s="3"/>
      <c r="U2130" s="1"/>
    </row>
    <row r="2131" spans="1:21" x14ac:dyDescent="0.3">
      <c r="A2131">
        <v>100310</v>
      </c>
      <c r="B2131" t="s">
        <v>3</v>
      </c>
      <c r="F2131" s="3">
        <v>0</v>
      </c>
      <c r="G2131" s="3">
        <v>2</v>
      </c>
      <c r="H2131" s="1">
        <v>44317</v>
      </c>
      <c r="I2131" s="1">
        <v>44378</v>
      </c>
      <c r="J2131">
        <v>2</v>
      </c>
      <c r="K2131">
        <v>0</v>
      </c>
      <c r="L2131" s="1">
        <v>44317</v>
      </c>
      <c r="M2131" s="3">
        <f>IF(Sales[[#This Row],[Sales Amount]] = 0, 0,N2131 / F2131)</f>
        <v>0</v>
      </c>
      <c r="N2131" s="3">
        <v>0</v>
      </c>
      <c r="O2131" s="3" t="str" cm="1">
        <f t="array" ref="O2131" xml:space="preserve"> _xlfn.SWITCH(Sales[[#This Row],[Subscription Type]],"Basic", "10",,"Premium","10","Business","25","Enterprise","27")</f>
        <v>10</v>
      </c>
      <c r="P2131" s="3">
        <f xml:space="preserve"> IF(Sales[[#This Row],[Number of Users]]-Sales[[#This Row],[Licenses Bought]] &gt; 0,Sales[[#This Row],[Number of Users]]-Sales[[#This Row],[Licenses Bought]],0)</f>
        <v>2</v>
      </c>
      <c r="Q2131" s="3">
        <f>IF(Sales[[#This Row],[Sales Month]]=MAX(Sales[Sales Month]),Sales[[#This Row],[Upsell $ Per Non-Paying User]]*Sales[[#This Row],[Non-Paying Users]],0)</f>
        <v>0</v>
      </c>
      <c r="R2131" s="3" t="str" cm="1">
        <f t="array" ref="R2131" xml:space="preserve"> _xlfn.IFS(Sales[[#This Row],[Current Upsell $]]=0," ",Sales[[#This Row],[Current Upsell $]]&gt;=400,"high",Sales[[#This Row],[Current Upsell $]]&gt;=100,"medium",Sales[[#This Row],[Current Upsell $]]&lt;100,"low")</f>
        <v xml:space="preserve"> </v>
      </c>
      <c r="S2131" s="3" t="str">
        <f xml:space="preserve"> IF(Sales[[#This Row],[Current Upsell $]]&gt;0,_xlfn.CONCAT(Sales[[#This Row],[Subscription Type]],"  ",Sales[[#This Row],[Upsell Priority]],"  ",TEXT(Sales[[#This Row],[Current Upsell $]],"$#"))," ")</f>
        <v xml:space="preserve"> </v>
      </c>
      <c r="T2131" s="3"/>
      <c r="U2131" s="1"/>
    </row>
    <row r="2132" spans="1:21" x14ac:dyDescent="0.3">
      <c r="A2132">
        <v>100310</v>
      </c>
      <c r="B2132" t="s">
        <v>0</v>
      </c>
      <c r="F2132" s="3">
        <v>1</v>
      </c>
      <c r="G2132" s="3">
        <v>2</v>
      </c>
      <c r="H2132" s="1">
        <v>44317</v>
      </c>
      <c r="I2132" s="1">
        <v>44378</v>
      </c>
      <c r="J2132">
        <v>2</v>
      </c>
      <c r="K2132">
        <v>0</v>
      </c>
      <c r="L2132" s="1">
        <v>44348</v>
      </c>
      <c r="M2132" s="3">
        <f>IF(Sales[[#This Row],[Sales Amount]] = 0, 0,N2132 / F2132)</f>
        <v>10</v>
      </c>
      <c r="N2132" s="3">
        <v>10</v>
      </c>
      <c r="O2132" s="3" t="str" cm="1">
        <f t="array" ref="O2132" xml:space="preserve"> _xlfn.SWITCH(Sales[[#This Row],[Subscription Type]],"Basic", "10",,"Premium","10","Business","25","Enterprise","27")</f>
        <v>27</v>
      </c>
      <c r="P2132" s="3">
        <f xml:space="preserve"> IF(Sales[[#This Row],[Number of Users]]-Sales[[#This Row],[Licenses Bought]] &gt; 0,Sales[[#This Row],[Number of Users]]-Sales[[#This Row],[Licenses Bought]],0)</f>
        <v>1</v>
      </c>
      <c r="Q2132" s="3">
        <f>IF(Sales[[#This Row],[Sales Month]]=MAX(Sales[Sales Month]),Sales[[#This Row],[Upsell $ Per Non-Paying User]]*Sales[[#This Row],[Non-Paying Users]],0)</f>
        <v>27</v>
      </c>
      <c r="R2132" s="3" t="str" cm="1">
        <f t="array" ref="R2132" xml:space="preserve"> _xlfn.IFS(Sales[[#This Row],[Current Upsell $]]=0," ",Sales[[#This Row],[Current Upsell $]]&gt;=400,"high",Sales[[#This Row],[Current Upsell $]]&gt;=100,"medium",Sales[[#This Row],[Current Upsell $]]&lt;100,"low")</f>
        <v>low</v>
      </c>
      <c r="S2132" s="3" t="str">
        <f xml:space="preserve"> IF(Sales[[#This Row],[Current Upsell $]]&gt;0,_xlfn.CONCAT(Sales[[#This Row],[Subscription Type]],"  ",Sales[[#This Row],[Upsell Priority]],"  ",TEXT(Sales[[#This Row],[Current Upsell $]],"$#"))," ")</f>
        <v>Premium  low  $27</v>
      </c>
      <c r="T2132" s="3"/>
      <c r="U2132" s="1"/>
    </row>
    <row r="2133" spans="1:21" x14ac:dyDescent="0.3">
      <c r="A2133">
        <v>100311</v>
      </c>
      <c r="B2133" t="s">
        <v>3</v>
      </c>
      <c r="F2133" s="3">
        <v>0</v>
      </c>
      <c r="G2133" s="3">
        <v>1</v>
      </c>
      <c r="H2133" s="1">
        <v>44317</v>
      </c>
      <c r="I2133" s="1">
        <v>44378</v>
      </c>
      <c r="J2133">
        <v>2</v>
      </c>
      <c r="K2133">
        <v>0</v>
      </c>
      <c r="L2133" s="1">
        <v>44317</v>
      </c>
      <c r="M2133" s="3">
        <f>IF(Sales[[#This Row],[Sales Amount]] = 0, 0,N2133 / F2133)</f>
        <v>0</v>
      </c>
      <c r="N2133" s="3">
        <v>0</v>
      </c>
      <c r="O2133" s="3" t="str" cm="1">
        <f t="array" ref="O2133" xml:space="preserve"> _xlfn.SWITCH(Sales[[#This Row],[Subscription Type]],"Basic", "10",,"Premium","10","Business","25","Enterprise","27")</f>
        <v>10</v>
      </c>
      <c r="P2133" s="3">
        <f xml:space="preserve"> IF(Sales[[#This Row],[Number of Users]]-Sales[[#This Row],[Licenses Bought]] &gt; 0,Sales[[#This Row],[Number of Users]]-Sales[[#This Row],[Licenses Bought]],0)</f>
        <v>1</v>
      </c>
      <c r="Q2133" s="3">
        <f>IF(Sales[[#This Row],[Sales Month]]=MAX(Sales[Sales Month]),Sales[[#This Row],[Upsell $ Per Non-Paying User]]*Sales[[#This Row],[Non-Paying Users]],0)</f>
        <v>0</v>
      </c>
      <c r="R2133" s="3" t="str" cm="1">
        <f t="array" ref="R2133" xml:space="preserve"> _xlfn.IFS(Sales[[#This Row],[Current Upsell $]]=0," ",Sales[[#This Row],[Current Upsell $]]&gt;=400,"high",Sales[[#This Row],[Current Upsell $]]&gt;=100,"medium",Sales[[#This Row],[Current Upsell $]]&lt;100,"low")</f>
        <v xml:space="preserve"> </v>
      </c>
      <c r="S2133" s="3" t="str">
        <f xml:space="preserve"> IF(Sales[[#This Row],[Current Upsell $]]&gt;0,_xlfn.CONCAT(Sales[[#This Row],[Subscription Type]],"  ",Sales[[#This Row],[Upsell Priority]],"  ",TEXT(Sales[[#This Row],[Current Upsell $]],"$#"))," ")</f>
        <v xml:space="preserve"> </v>
      </c>
      <c r="T2133" s="3"/>
      <c r="U2133" s="1"/>
    </row>
    <row r="2134" spans="1:21" x14ac:dyDescent="0.3">
      <c r="A2134">
        <v>100311</v>
      </c>
      <c r="B2134" t="s">
        <v>0</v>
      </c>
      <c r="F2134" s="3">
        <v>1</v>
      </c>
      <c r="G2134" s="3">
        <v>2</v>
      </c>
      <c r="H2134" s="1">
        <v>44317</v>
      </c>
      <c r="I2134" s="1">
        <v>44378</v>
      </c>
      <c r="J2134">
        <v>2</v>
      </c>
      <c r="K2134">
        <v>0</v>
      </c>
      <c r="L2134" s="1">
        <v>44348</v>
      </c>
      <c r="M2134" s="3">
        <f>IF(Sales[[#This Row],[Sales Amount]] = 0, 0,N2134 / F2134)</f>
        <v>10</v>
      </c>
      <c r="N2134" s="3">
        <v>10</v>
      </c>
      <c r="O2134" s="3" t="str" cm="1">
        <f t="array" ref="O2134" xml:space="preserve"> _xlfn.SWITCH(Sales[[#This Row],[Subscription Type]],"Basic", "10",,"Premium","10","Business","25","Enterprise","27")</f>
        <v>27</v>
      </c>
      <c r="P2134" s="3">
        <f xml:space="preserve"> IF(Sales[[#This Row],[Number of Users]]-Sales[[#This Row],[Licenses Bought]] &gt; 0,Sales[[#This Row],[Number of Users]]-Sales[[#This Row],[Licenses Bought]],0)</f>
        <v>1</v>
      </c>
      <c r="Q2134" s="3">
        <f>IF(Sales[[#This Row],[Sales Month]]=MAX(Sales[Sales Month]),Sales[[#This Row],[Upsell $ Per Non-Paying User]]*Sales[[#This Row],[Non-Paying Users]],0)</f>
        <v>27</v>
      </c>
      <c r="R2134" s="3" t="str" cm="1">
        <f t="array" ref="R2134" xml:space="preserve"> _xlfn.IFS(Sales[[#This Row],[Current Upsell $]]=0," ",Sales[[#This Row],[Current Upsell $]]&gt;=400,"high",Sales[[#This Row],[Current Upsell $]]&gt;=100,"medium",Sales[[#This Row],[Current Upsell $]]&lt;100,"low")</f>
        <v>low</v>
      </c>
      <c r="S2134" s="3" t="str">
        <f xml:space="preserve"> IF(Sales[[#This Row],[Current Upsell $]]&gt;0,_xlfn.CONCAT(Sales[[#This Row],[Subscription Type]],"  ",Sales[[#This Row],[Upsell Priority]],"  ",TEXT(Sales[[#This Row],[Current Upsell $]],"$#"))," ")</f>
        <v>Premium  low  $27</v>
      </c>
      <c r="T2134" s="3"/>
      <c r="U2134" s="1"/>
    </row>
    <row r="2135" spans="1:21" x14ac:dyDescent="0.3">
      <c r="A2135">
        <v>100312</v>
      </c>
      <c r="B2135" t="s">
        <v>3</v>
      </c>
      <c r="F2135" s="3">
        <v>0</v>
      </c>
      <c r="G2135" s="3">
        <v>2</v>
      </c>
      <c r="H2135" s="1">
        <v>44317</v>
      </c>
      <c r="I2135" s="1">
        <v>44378</v>
      </c>
      <c r="J2135">
        <v>2</v>
      </c>
      <c r="K2135">
        <v>0</v>
      </c>
      <c r="L2135" s="1">
        <v>44317</v>
      </c>
      <c r="M2135" s="3">
        <f>IF(Sales[[#This Row],[Sales Amount]] = 0, 0,N2135 / F2135)</f>
        <v>0</v>
      </c>
      <c r="N2135" s="3">
        <v>0</v>
      </c>
      <c r="O2135" s="3" t="str" cm="1">
        <f t="array" ref="O2135" xml:space="preserve"> _xlfn.SWITCH(Sales[[#This Row],[Subscription Type]],"Basic", "10",,"Premium","10","Business","25","Enterprise","27")</f>
        <v>10</v>
      </c>
      <c r="P2135" s="3">
        <f xml:space="preserve"> IF(Sales[[#This Row],[Number of Users]]-Sales[[#This Row],[Licenses Bought]] &gt; 0,Sales[[#This Row],[Number of Users]]-Sales[[#This Row],[Licenses Bought]],0)</f>
        <v>2</v>
      </c>
      <c r="Q2135" s="3">
        <f>IF(Sales[[#This Row],[Sales Month]]=MAX(Sales[Sales Month]),Sales[[#This Row],[Upsell $ Per Non-Paying User]]*Sales[[#This Row],[Non-Paying Users]],0)</f>
        <v>0</v>
      </c>
      <c r="R2135" s="3" t="str" cm="1">
        <f t="array" ref="R2135" xml:space="preserve"> _xlfn.IFS(Sales[[#This Row],[Current Upsell $]]=0," ",Sales[[#This Row],[Current Upsell $]]&gt;=400,"high",Sales[[#This Row],[Current Upsell $]]&gt;=100,"medium",Sales[[#This Row],[Current Upsell $]]&lt;100,"low")</f>
        <v xml:space="preserve"> </v>
      </c>
      <c r="S2135" s="3" t="str">
        <f xml:space="preserve"> IF(Sales[[#This Row],[Current Upsell $]]&gt;0,_xlfn.CONCAT(Sales[[#This Row],[Subscription Type]],"  ",Sales[[#This Row],[Upsell Priority]],"  ",TEXT(Sales[[#This Row],[Current Upsell $]],"$#"))," ")</f>
        <v xml:space="preserve"> </v>
      </c>
      <c r="T2135" s="3"/>
      <c r="U2135" s="1"/>
    </row>
    <row r="2136" spans="1:21" x14ac:dyDescent="0.3">
      <c r="A2136">
        <v>100312</v>
      </c>
      <c r="B2136" t="s">
        <v>3</v>
      </c>
      <c r="F2136" s="3">
        <v>0</v>
      </c>
      <c r="G2136" s="3">
        <v>2</v>
      </c>
      <c r="H2136" s="1">
        <v>44317</v>
      </c>
      <c r="I2136" s="1">
        <v>44378</v>
      </c>
      <c r="J2136">
        <v>2</v>
      </c>
      <c r="K2136">
        <v>0</v>
      </c>
      <c r="L2136" s="1">
        <v>44348</v>
      </c>
      <c r="M2136" s="3">
        <f>IF(Sales[[#This Row],[Sales Amount]] = 0, 0,N2136 / F2136)</f>
        <v>0</v>
      </c>
      <c r="N2136" s="3">
        <v>0</v>
      </c>
      <c r="O2136" s="3" t="str" cm="1">
        <f t="array" ref="O2136" xml:space="preserve"> _xlfn.SWITCH(Sales[[#This Row],[Subscription Type]],"Basic", "10",,"Premium","10","Business","25","Enterprise","27")</f>
        <v>10</v>
      </c>
      <c r="P2136" s="3">
        <f xml:space="preserve"> IF(Sales[[#This Row],[Number of Users]]-Sales[[#This Row],[Licenses Bought]] &gt; 0,Sales[[#This Row],[Number of Users]]-Sales[[#This Row],[Licenses Bought]],0)</f>
        <v>2</v>
      </c>
      <c r="Q2136" s="3">
        <f>IF(Sales[[#This Row],[Sales Month]]=MAX(Sales[Sales Month]),Sales[[#This Row],[Upsell $ Per Non-Paying User]]*Sales[[#This Row],[Non-Paying Users]],0)</f>
        <v>20</v>
      </c>
      <c r="R2136" s="3" t="str" cm="1">
        <f t="array" ref="R2136" xml:space="preserve"> _xlfn.IFS(Sales[[#This Row],[Current Upsell $]]=0," ",Sales[[#This Row],[Current Upsell $]]&gt;=400,"high",Sales[[#This Row],[Current Upsell $]]&gt;=100,"medium",Sales[[#This Row],[Current Upsell $]]&lt;100,"low")</f>
        <v>low</v>
      </c>
      <c r="S2136" s="3" t="str">
        <f xml:space="preserve"> IF(Sales[[#This Row],[Current Upsell $]]&gt;0,_xlfn.CONCAT(Sales[[#This Row],[Subscription Type]],"  ",Sales[[#This Row],[Upsell Priority]],"  ",TEXT(Sales[[#This Row],[Current Upsell $]],"$#"))," ")</f>
        <v>Basic  low  $20</v>
      </c>
      <c r="T2136" s="3"/>
      <c r="U2136" s="1"/>
    </row>
    <row r="2137" spans="1:21" x14ac:dyDescent="0.3">
      <c r="A2137">
        <v>100313</v>
      </c>
      <c r="B2137" t="s">
        <v>3</v>
      </c>
      <c r="F2137" s="3">
        <v>0</v>
      </c>
      <c r="G2137" s="3">
        <v>2</v>
      </c>
      <c r="H2137" s="1">
        <v>44317</v>
      </c>
      <c r="I2137" s="1">
        <v>44378</v>
      </c>
      <c r="J2137">
        <v>2</v>
      </c>
      <c r="K2137">
        <v>0</v>
      </c>
      <c r="L2137" s="1">
        <v>44317</v>
      </c>
      <c r="M2137" s="3">
        <f>IF(Sales[[#This Row],[Sales Amount]] = 0, 0,N2137 / F2137)</f>
        <v>0</v>
      </c>
      <c r="N2137" s="3">
        <v>0</v>
      </c>
      <c r="O2137" s="3" t="str" cm="1">
        <f t="array" ref="O2137" xml:space="preserve"> _xlfn.SWITCH(Sales[[#This Row],[Subscription Type]],"Basic", "10",,"Premium","10","Business","25","Enterprise","27")</f>
        <v>10</v>
      </c>
      <c r="P2137" s="3">
        <f xml:space="preserve"> IF(Sales[[#This Row],[Number of Users]]-Sales[[#This Row],[Licenses Bought]] &gt; 0,Sales[[#This Row],[Number of Users]]-Sales[[#This Row],[Licenses Bought]],0)</f>
        <v>2</v>
      </c>
      <c r="Q2137" s="3">
        <f>IF(Sales[[#This Row],[Sales Month]]=MAX(Sales[Sales Month]),Sales[[#This Row],[Upsell $ Per Non-Paying User]]*Sales[[#This Row],[Non-Paying Users]],0)</f>
        <v>0</v>
      </c>
      <c r="R2137" s="3" t="str" cm="1">
        <f t="array" ref="R2137" xml:space="preserve"> _xlfn.IFS(Sales[[#This Row],[Current Upsell $]]=0," ",Sales[[#This Row],[Current Upsell $]]&gt;=400,"high",Sales[[#This Row],[Current Upsell $]]&gt;=100,"medium",Sales[[#This Row],[Current Upsell $]]&lt;100,"low")</f>
        <v xml:space="preserve"> </v>
      </c>
      <c r="S2137" s="3" t="str">
        <f xml:space="preserve"> IF(Sales[[#This Row],[Current Upsell $]]&gt;0,_xlfn.CONCAT(Sales[[#This Row],[Subscription Type]],"  ",Sales[[#This Row],[Upsell Priority]],"  ",TEXT(Sales[[#This Row],[Current Upsell $]],"$#"))," ")</f>
        <v xml:space="preserve"> </v>
      </c>
      <c r="T2137" s="3"/>
      <c r="U2137" s="1"/>
    </row>
    <row r="2138" spans="1:21" x14ac:dyDescent="0.3">
      <c r="A2138">
        <v>100313</v>
      </c>
      <c r="B2138" t="s">
        <v>3</v>
      </c>
      <c r="F2138" s="3">
        <v>0</v>
      </c>
      <c r="G2138" s="3">
        <v>2</v>
      </c>
      <c r="H2138" s="1">
        <v>44317</v>
      </c>
      <c r="I2138" s="1">
        <v>44378</v>
      </c>
      <c r="J2138">
        <v>2</v>
      </c>
      <c r="K2138">
        <v>0</v>
      </c>
      <c r="L2138" s="1">
        <v>44348</v>
      </c>
      <c r="M2138" s="3">
        <f>IF(Sales[[#This Row],[Sales Amount]] = 0, 0,N2138 / F2138)</f>
        <v>0</v>
      </c>
      <c r="N2138" s="3">
        <v>0</v>
      </c>
      <c r="O2138" s="3" t="str" cm="1">
        <f t="array" ref="O2138" xml:space="preserve"> _xlfn.SWITCH(Sales[[#This Row],[Subscription Type]],"Basic", "10",,"Premium","10","Business","25","Enterprise","27")</f>
        <v>10</v>
      </c>
      <c r="P2138" s="3">
        <f xml:space="preserve"> IF(Sales[[#This Row],[Number of Users]]-Sales[[#This Row],[Licenses Bought]] &gt; 0,Sales[[#This Row],[Number of Users]]-Sales[[#This Row],[Licenses Bought]],0)</f>
        <v>2</v>
      </c>
      <c r="Q2138" s="3">
        <f>IF(Sales[[#This Row],[Sales Month]]=MAX(Sales[Sales Month]),Sales[[#This Row],[Upsell $ Per Non-Paying User]]*Sales[[#This Row],[Non-Paying Users]],0)</f>
        <v>20</v>
      </c>
      <c r="R2138" s="3" t="str" cm="1">
        <f t="array" ref="R2138" xml:space="preserve"> _xlfn.IFS(Sales[[#This Row],[Current Upsell $]]=0," ",Sales[[#This Row],[Current Upsell $]]&gt;=400,"high",Sales[[#This Row],[Current Upsell $]]&gt;=100,"medium",Sales[[#This Row],[Current Upsell $]]&lt;100,"low")</f>
        <v>low</v>
      </c>
      <c r="S2138" s="3" t="str">
        <f xml:space="preserve"> IF(Sales[[#This Row],[Current Upsell $]]&gt;0,_xlfn.CONCAT(Sales[[#This Row],[Subscription Type]],"  ",Sales[[#This Row],[Upsell Priority]],"  ",TEXT(Sales[[#This Row],[Current Upsell $]],"$#"))," ")</f>
        <v>Basic  low  $20</v>
      </c>
      <c r="T2138" s="3"/>
      <c r="U2138" s="1"/>
    </row>
    <row r="2139" spans="1:21" x14ac:dyDescent="0.3">
      <c r="A2139">
        <v>100314</v>
      </c>
      <c r="B2139" t="s">
        <v>3</v>
      </c>
      <c r="F2139" s="3">
        <v>0</v>
      </c>
      <c r="G2139" s="3">
        <v>2</v>
      </c>
      <c r="H2139" s="1">
        <v>44317</v>
      </c>
      <c r="I2139" s="1">
        <v>44378</v>
      </c>
      <c r="J2139">
        <v>2</v>
      </c>
      <c r="K2139">
        <v>0</v>
      </c>
      <c r="L2139" s="1">
        <v>44317</v>
      </c>
      <c r="M2139" s="3">
        <f>IF(Sales[[#This Row],[Sales Amount]] = 0, 0,N2139 / F2139)</f>
        <v>0</v>
      </c>
      <c r="N2139" s="3">
        <v>0</v>
      </c>
      <c r="O2139" s="3" t="str" cm="1">
        <f t="array" ref="O2139" xml:space="preserve"> _xlfn.SWITCH(Sales[[#This Row],[Subscription Type]],"Basic", "10",,"Premium","10","Business","25","Enterprise","27")</f>
        <v>10</v>
      </c>
      <c r="P2139" s="3">
        <f xml:space="preserve"> IF(Sales[[#This Row],[Number of Users]]-Sales[[#This Row],[Licenses Bought]] &gt; 0,Sales[[#This Row],[Number of Users]]-Sales[[#This Row],[Licenses Bought]],0)</f>
        <v>2</v>
      </c>
      <c r="Q2139" s="3">
        <f>IF(Sales[[#This Row],[Sales Month]]=MAX(Sales[Sales Month]),Sales[[#This Row],[Upsell $ Per Non-Paying User]]*Sales[[#This Row],[Non-Paying Users]],0)</f>
        <v>0</v>
      </c>
      <c r="R2139" s="3" t="str" cm="1">
        <f t="array" ref="R2139" xml:space="preserve"> _xlfn.IFS(Sales[[#This Row],[Current Upsell $]]=0," ",Sales[[#This Row],[Current Upsell $]]&gt;=400,"high",Sales[[#This Row],[Current Upsell $]]&gt;=100,"medium",Sales[[#This Row],[Current Upsell $]]&lt;100,"low")</f>
        <v xml:space="preserve"> </v>
      </c>
      <c r="S2139" s="3" t="str">
        <f xml:space="preserve"> IF(Sales[[#This Row],[Current Upsell $]]&gt;0,_xlfn.CONCAT(Sales[[#This Row],[Subscription Type]],"  ",Sales[[#This Row],[Upsell Priority]],"  ",TEXT(Sales[[#This Row],[Current Upsell $]],"$#"))," ")</f>
        <v xml:space="preserve"> </v>
      </c>
      <c r="T2139" s="3"/>
      <c r="U2139" s="1"/>
    </row>
    <row r="2140" spans="1:21" x14ac:dyDescent="0.3">
      <c r="A2140">
        <v>100314</v>
      </c>
      <c r="B2140" t="s">
        <v>3</v>
      </c>
      <c r="F2140" s="3">
        <v>0</v>
      </c>
      <c r="G2140" s="3">
        <v>2</v>
      </c>
      <c r="H2140" s="1">
        <v>44317</v>
      </c>
      <c r="I2140" s="1">
        <v>44378</v>
      </c>
      <c r="J2140">
        <v>2</v>
      </c>
      <c r="K2140">
        <v>0</v>
      </c>
      <c r="L2140" s="1">
        <v>44348</v>
      </c>
      <c r="M2140" s="3">
        <f>IF(Sales[[#This Row],[Sales Amount]] = 0, 0,N2140 / F2140)</f>
        <v>0</v>
      </c>
      <c r="N2140" s="3">
        <v>0</v>
      </c>
      <c r="O2140" s="3" t="str" cm="1">
        <f t="array" ref="O2140" xml:space="preserve"> _xlfn.SWITCH(Sales[[#This Row],[Subscription Type]],"Basic", "10",,"Premium","10","Business","25","Enterprise","27")</f>
        <v>10</v>
      </c>
      <c r="P2140" s="3">
        <f xml:space="preserve"> IF(Sales[[#This Row],[Number of Users]]-Sales[[#This Row],[Licenses Bought]] &gt; 0,Sales[[#This Row],[Number of Users]]-Sales[[#This Row],[Licenses Bought]],0)</f>
        <v>2</v>
      </c>
      <c r="Q2140" s="3">
        <f>IF(Sales[[#This Row],[Sales Month]]=MAX(Sales[Sales Month]),Sales[[#This Row],[Upsell $ Per Non-Paying User]]*Sales[[#This Row],[Non-Paying Users]],0)</f>
        <v>20</v>
      </c>
      <c r="R2140" s="3" t="str" cm="1">
        <f t="array" ref="R2140" xml:space="preserve"> _xlfn.IFS(Sales[[#This Row],[Current Upsell $]]=0," ",Sales[[#This Row],[Current Upsell $]]&gt;=400,"high",Sales[[#This Row],[Current Upsell $]]&gt;=100,"medium",Sales[[#This Row],[Current Upsell $]]&lt;100,"low")</f>
        <v>low</v>
      </c>
      <c r="S2140" s="3" t="str">
        <f xml:space="preserve"> IF(Sales[[#This Row],[Current Upsell $]]&gt;0,_xlfn.CONCAT(Sales[[#This Row],[Subscription Type]],"  ",Sales[[#This Row],[Upsell Priority]],"  ",TEXT(Sales[[#This Row],[Current Upsell $]],"$#"))," ")</f>
        <v>Basic  low  $20</v>
      </c>
      <c r="T2140" s="3"/>
      <c r="U2140" s="1"/>
    </row>
    <row r="2141" spans="1:21" x14ac:dyDescent="0.3">
      <c r="A2141">
        <v>100315</v>
      </c>
      <c r="B2141" t="s">
        <v>3</v>
      </c>
      <c r="F2141" s="3">
        <v>0</v>
      </c>
      <c r="G2141" s="3">
        <v>2</v>
      </c>
      <c r="H2141" s="1">
        <v>44317</v>
      </c>
      <c r="I2141" s="1">
        <v>44348</v>
      </c>
      <c r="J2141">
        <v>1</v>
      </c>
      <c r="K2141">
        <v>0</v>
      </c>
      <c r="L2141" s="1">
        <v>44317</v>
      </c>
      <c r="M2141" s="3">
        <f>IF(Sales[[#This Row],[Sales Amount]] = 0, 0,N2141 / F2141)</f>
        <v>0</v>
      </c>
      <c r="N2141" s="3">
        <v>0</v>
      </c>
      <c r="O2141" s="3" t="str" cm="1">
        <f t="array" ref="O2141" xml:space="preserve"> _xlfn.SWITCH(Sales[[#This Row],[Subscription Type]],"Basic", "10",,"Premium","10","Business","25","Enterprise","27")</f>
        <v>10</v>
      </c>
      <c r="P2141" s="3">
        <f xml:space="preserve"> IF(Sales[[#This Row],[Number of Users]]-Sales[[#This Row],[Licenses Bought]] &gt; 0,Sales[[#This Row],[Number of Users]]-Sales[[#This Row],[Licenses Bought]],0)</f>
        <v>2</v>
      </c>
      <c r="Q2141" s="3">
        <f>IF(Sales[[#This Row],[Sales Month]]=MAX(Sales[Sales Month]),Sales[[#This Row],[Upsell $ Per Non-Paying User]]*Sales[[#This Row],[Non-Paying Users]],0)</f>
        <v>0</v>
      </c>
      <c r="R2141" s="3" t="str" cm="1">
        <f t="array" ref="R2141" xml:space="preserve"> _xlfn.IFS(Sales[[#This Row],[Current Upsell $]]=0," ",Sales[[#This Row],[Current Upsell $]]&gt;=400,"high",Sales[[#This Row],[Current Upsell $]]&gt;=100,"medium",Sales[[#This Row],[Current Upsell $]]&lt;100,"low")</f>
        <v xml:space="preserve"> </v>
      </c>
      <c r="S2141" s="3" t="str">
        <f xml:space="preserve"> IF(Sales[[#This Row],[Current Upsell $]]&gt;0,_xlfn.CONCAT(Sales[[#This Row],[Subscription Type]],"  ",Sales[[#This Row],[Upsell Priority]],"  ",TEXT(Sales[[#This Row],[Current Upsell $]],"$#"))," ")</f>
        <v xml:space="preserve"> </v>
      </c>
      <c r="T2141" s="3"/>
      <c r="U2141" s="1"/>
    </row>
    <row r="2142" spans="1:21" x14ac:dyDescent="0.3">
      <c r="A2142">
        <v>100315</v>
      </c>
      <c r="B2142" t="s">
        <v>3</v>
      </c>
      <c r="F2142" s="3">
        <v>0</v>
      </c>
      <c r="G2142" s="3">
        <v>2</v>
      </c>
      <c r="H2142" s="1">
        <v>44317</v>
      </c>
      <c r="I2142" s="1">
        <v>44348</v>
      </c>
      <c r="J2142">
        <v>1</v>
      </c>
      <c r="K2142">
        <v>0</v>
      </c>
      <c r="L2142" s="1">
        <v>44348</v>
      </c>
      <c r="M2142" s="3">
        <f>IF(Sales[[#This Row],[Sales Amount]] = 0, 0,N2142 / F2142)</f>
        <v>0</v>
      </c>
      <c r="N2142" s="3">
        <v>0</v>
      </c>
      <c r="O2142" s="3" t="str" cm="1">
        <f t="array" ref="O2142" xml:space="preserve"> _xlfn.SWITCH(Sales[[#This Row],[Subscription Type]],"Basic", "10",,"Premium","10","Business","25","Enterprise","27")</f>
        <v>10</v>
      </c>
      <c r="P2142" s="3">
        <f xml:space="preserve"> IF(Sales[[#This Row],[Number of Users]]-Sales[[#This Row],[Licenses Bought]] &gt; 0,Sales[[#This Row],[Number of Users]]-Sales[[#This Row],[Licenses Bought]],0)</f>
        <v>2</v>
      </c>
      <c r="Q2142" s="3">
        <f>IF(Sales[[#This Row],[Sales Month]]=MAX(Sales[Sales Month]),Sales[[#This Row],[Upsell $ Per Non-Paying User]]*Sales[[#This Row],[Non-Paying Users]],0)</f>
        <v>20</v>
      </c>
      <c r="R2142" s="3" t="str" cm="1">
        <f t="array" ref="R2142" xml:space="preserve"> _xlfn.IFS(Sales[[#This Row],[Current Upsell $]]=0," ",Sales[[#This Row],[Current Upsell $]]&gt;=400,"high",Sales[[#This Row],[Current Upsell $]]&gt;=100,"medium",Sales[[#This Row],[Current Upsell $]]&lt;100,"low")</f>
        <v>low</v>
      </c>
      <c r="S2142" s="3" t="str">
        <f xml:space="preserve"> IF(Sales[[#This Row],[Current Upsell $]]&gt;0,_xlfn.CONCAT(Sales[[#This Row],[Subscription Type]],"  ",Sales[[#This Row],[Upsell Priority]],"  ",TEXT(Sales[[#This Row],[Current Upsell $]],"$#"))," ")</f>
        <v>Basic  low  $20</v>
      </c>
      <c r="T2142" s="3"/>
      <c r="U2142" s="1"/>
    </row>
    <row r="2143" spans="1:21" x14ac:dyDescent="0.3">
      <c r="A2143">
        <v>100316</v>
      </c>
      <c r="B2143" t="s">
        <v>3</v>
      </c>
      <c r="F2143" s="3">
        <v>0</v>
      </c>
      <c r="G2143" s="3">
        <v>2</v>
      </c>
      <c r="H2143" s="1">
        <v>44317</v>
      </c>
      <c r="I2143" s="1">
        <v>44378</v>
      </c>
      <c r="J2143">
        <v>2</v>
      </c>
      <c r="K2143">
        <v>0</v>
      </c>
      <c r="L2143" s="1">
        <v>44317</v>
      </c>
      <c r="M2143" s="3">
        <f>IF(Sales[[#This Row],[Sales Amount]] = 0, 0,N2143 / F2143)</f>
        <v>0</v>
      </c>
      <c r="N2143" s="3">
        <v>0</v>
      </c>
      <c r="O2143" s="3" t="str" cm="1">
        <f t="array" ref="O2143" xml:space="preserve"> _xlfn.SWITCH(Sales[[#This Row],[Subscription Type]],"Basic", "10",,"Premium","10","Business","25","Enterprise","27")</f>
        <v>10</v>
      </c>
      <c r="P2143" s="3">
        <f xml:space="preserve"> IF(Sales[[#This Row],[Number of Users]]-Sales[[#This Row],[Licenses Bought]] &gt; 0,Sales[[#This Row],[Number of Users]]-Sales[[#This Row],[Licenses Bought]],0)</f>
        <v>2</v>
      </c>
      <c r="Q2143" s="3">
        <f>IF(Sales[[#This Row],[Sales Month]]=MAX(Sales[Sales Month]),Sales[[#This Row],[Upsell $ Per Non-Paying User]]*Sales[[#This Row],[Non-Paying Users]],0)</f>
        <v>0</v>
      </c>
      <c r="R2143" s="3" t="str" cm="1">
        <f t="array" ref="R2143" xml:space="preserve"> _xlfn.IFS(Sales[[#This Row],[Current Upsell $]]=0," ",Sales[[#This Row],[Current Upsell $]]&gt;=400,"high",Sales[[#This Row],[Current Upsell $]]&gt;=100,"medium",Sales[[#This Row],[Current Upsell $]]&lt;100,"low")</f>
        <v xml:space="preserve"> </v>
      </c>
      <c r="S2143" s="3" t="str">
        <f xml:space="preserve"> IF(Sales[[#This Row],[Current Upsell $]]&gt;0,_xlfn.CONCAT(Sales[[#This Row],[Subscription Type]],"  ",Sales[[#This Row],[Upsell Priority]],"  ",TEXT(Sales[[#This Row],[Current Upsell $]],"$#"))," ")</f>
        <v xml:space="preserve"> </v>
      </c>
      <c r="T2143" s="3"/>
      <c r="U2143" s="1"/>
    </row>
    <row r="2144" spans="1:21" x14ac:dyDescent="0.3">
      <c r="A2144">
        <v>100316</v>
      </c>
      <c r="B2144" t="s">
        <v>3</v>
      </c>
      <c r="F2144" s="3">
        <v>0</v>
      </c>
      <c r="G2144" s="3">
        <v>2</v>
      </c>
      <c r="H2144" s="1">
        <v>44317</v>
      </c>
      <c r="I2144" s="1">
        <v>44378</v>
      </c>
      <c r="J2144">
        <v>2</v>
      </c>
      <c r="K2144">
        <v>0</v>
      </c>
      <c r="L2144" s="1">
        <v>44348</v>
      </c>
      <c r="M2144" s="3">
        <f>IF(Sales[[#This Row],[Sales Amount]] = 0, 0,N2144 / F2144)</f>
        <v>0</v>
      </c>
      <c r="N2144" s="3">
        <v>0</v>
      </c>
      <c r="O2144" s="3" t="str" cm="1">
        <f t="array" ref="O2144" xml:space="preserve"> _xlfn.SWITCH(Sales[[#This Row],[Subscription Type]],"Basic", "10",,"Premium","10","Business","25","Enterprise","27")</f>
        <v>10</v>
      </c>
      <c r="P2144" s="3">
        <f xml:space="preserve"> IF(Sales[[#This Row],[Number of Users]]-Sales[[#This Row],[Licenses Bought]] &gt; 0,Sales[[#This Row],[Number of Users]]-Sales[[#This Row],[Licenses Bought]],0)</f>
        <v>2</v>
      </c>
      <c r="Q2144" s="3">
        <f>IF(Sales[[#This Row],[Sales Month]]=MAX(Sales[Sales Month]),Sales[[#This Row],[Upsell $ Per Non-Paying User]]*Sales[[#This Row],[Non-Paying Users]],0)</f>
        <v>20</v>
      </c>
      <c r="R2144" s="3" t="str" cm="1">
        <f t="array" ref="R2144" xml:space="preserve"> _xlfn.IFS(Sales[[#This Row],[Current Upsell $]]=0," ",Sales[[#This Row],[Current Upsell $]]&gt;=400,"high",Sales[[#This Row],[Current Upsell $]]&gt;=100,"medium",Sales[[#This Row],[Current Upsell $]]&lt;100,"low")</f>
        <v>low</v>
      </c>
      <c r="S2144" s="3" t="str">
        <f xml:space="preserve"> IF(Sales[[#This Row],[Current Upsell $]]&gt;0,_xlfn.CONCAT(Sales[[#This Row],[Subscription Type]],"  ",Sales[[#This Row],[Upsell Priority]],"  ",TEXT(Sales[[#This Row],[Current Upsell $]],"$#"))," ")</f>
        <v>Basic  low  $20</v>
      </c>
      <c r="T2144" s="3"/>
      <c r="U2144" s="1"/>
    </row>
    <row r="2145" spans="1:21" x14ac:dyDescent="0.3">
      <c r="A2145">
        <v>100317</v>
      </c>
      <c r="B2145" t="s">
        <v>3</v>
      </c>
      <c r="F2145" s="3">
        <v>0</v>
      </c>
      <c r="G2145" s="3">
        <v>2</v>
      </c>
      <c r="H2145" s="1">
        <v>44317</v>
      </c>
      <c r="I2145" s="1">
        <v>44348</v>
      </c>
      <c r="J2145">
        <v>1</v>
      </c>
      <c r="K2145">
        <v>0</v>
      </c>
      <c r="L2145" s="1">
        <v>44317</v>
      </c>
      <c r="M2145" s="3">
        <f>IF(Sales[[#This Row],[Sales Amount]] = 0, 0,N2145 / F2145)</f>
        <v>0</v>
      </c>
      <c r="N2145" s="3">
        <v>0</v>
      </c>
      <c r="O2145" s="3" t="str" cm="1">
        <f t="array" ref="O2145" xml:space="preserve"> _xlfn.SWITCH(Sales[[#This Row],[Subscription Type]],"Basic", "10",,"Premium","10","Business","25","Enterprise","27")</f>
        <v>10</v>
      </c>
      <c r="P2145" s="3">
        <f xml:space="preserve"> IF(Sales[[#This Row],[Number of Users]]-Sales[[#This Row],[Licenses Bought]] &gt; 0,Sales[[#This Row],[Number of Users]]-Sales[[#This Row],[Licenses Bought]],0)</f>
        <v>2</v>
      </c>
      <c r="Q2145" s="3">
        <f>IF(Sales[[#This Row],[Sales Month]]=MAX(Sales[Sales Month]),Sales[[#This Row],[Upsell $ Per Non-Paying User]]*Sales[[#This Row],[Non-Paying Users]],0)</f>
        <v>0</v>
      </c>
      <c r="R2145" s="3" t="str" cm="1">
        <f t="array" ref="R2145" xml:space="preserve"> _xlfn.IFS(Sales[[#This Row],[Current Upsell $]]=0," ",Sales[[#This Row],[Current Upsell $]]&gt;=400,"high",Sales[[#This Row],[Current Upsell $]]&gt;=100,"medium",Sales[[#This Row],[Current Upsell $]]&lt;100,"low")</f>
        <v xml:space="preserve"> </v>
      </c>
      <c r="S2145" s="3" t="str">
        <f xml:space="preserve"> IF(Sales[[#This Row],[Current Upsell $]]&gt;0,_xlfn.CONCAT(Sales[[#This Row],[Subscription Type]],"  ",Sales[[#This Row],[Upsell Priority]],"  ",TEXT(Sales[[#This Row],[Current Upsell $]],"$#"))," ")</f>
        <v xml:space="preserve"> </v>
      </c>
      <c r="T2145" s="3"/>
      <c r="U2145" s="1"/>
    </row>
    <row r="2146" spans="1:21" x14ac:dyDescent="0.3">
      <c r="A2146">
        <v>100317</v>
      </c>
      <c r="B2146" t="s">
        <v>0</v>
      </c>
      <c r="F2146" s="3">
        <v>1</v>
      </c>
      <c r="G2146" s="3">
        <v>2</v>
      </c>
      <c r="H2146" s="1">
        <v>44317</v>
      </c>
      <c r="I2146" s="1">
        <v>44348</v>
      </c>
      <c r="J2146">
        <v>1</v>
      </c>
      <c r="K2146">
        <v>0</v>
      </c>
      <c r="L2146" s="1">
        <v>44348</v>
      </c>
      <c r="M2146" s="3">
        <f>IF(Sales[[#This Row],[Sales Amount]] = 0, 0,N2146 / F2146)</f>
        <v>10</v>
      </c>
      <c r="N2146" s="3">
        <v>10</v>
      </c>
      <c r="O2146" s="3" t="str" cm="1">
        <f t="array" ref="O2146" xml:space="preserve"> _xlfn.SWITCH(Sales[[#This Row],[Subscription Type]],"Basic", "10",,"Premium","10","Business","25","Enterprise","27")</f>
        <v>27</v>
      </c>
      <c r="P2146" s="3">
        <f xml:space="preserve"> IF(Sales[[#This Row],[Number of Users]]-Sales[[#This Row],[Licenses Bought]] &gt; 0,Sales[[#This Row],[Number of Users]]-Sales[[#This Row],[Licenses Bought]],0)</f>
        <v>1</v>
      </c>
      <c r="Q2146" s="3">
        <f>IF(Sales[[#This Row],[Sales Month]]=MAX(Sales[Sales Month]),Sales[[#This Row],[Upsell $ Per Non-Paying User]]*Sales[[#This Row],[Non-Paying Users]],0)</f>
        <v>27</v>
      </c>
      <c r="R2146" s="3" t="str" cm="1">
        <f t="array" ref="R2146" xml:space="preserve"> _xlfn.IFS(Sales[[#This Row],[Current Upsell $]]=0," ",Sales[[#This Row],[Current Upsell $]]&gt;=400,"high",Sales[[#This Row],[Current Upsell $]]&gt;=100,"medium",Sales[[#This Row],[Current Upsell $]]&lt;100,"low")</f>
        <v>low</v>
      </c>
      <c r="S2146" s="3" t="str">
        <f xml:space="preserve"> IF(Sales[[#This Row],[Current Upsell $]]&gt;0,_xlfn.CONCAT(Sales[[#This Row],[Subscription Type]],"  ",Sales[[#This Row],[Upsell Priority]],"  ",TEXT(Sales[[#This Row],[Current Upsell $]],"$#"))," ")</f>
        <v>Premium  low  $27</v>
      </c>
      <c r="T2146" s="3"/>
      <c r="U2146" s="1"/>
    </row>
    <row r="2147" spans="1:21" x14ac:dyDescent="0.3">
      <c r="A2147">
        <v>100318</v>
      </c>
      <c r="B2147" t="s">
        <v>3</v>
      </c>
      <c r="D2147" s="1"/>
      <c r="E2147" s="1"/>
      <c r="F2147" s="3">
        <v>0</v>
      </c>
      <c r="G2147" s="3">
        <v>2</v>
      </c>
      <c r="H2147" s="1">
        <v>44317</v>
      </c>
      <c r="I2147" s="1">
        <v>44378</v>
      </c>
      <c r="J2147">
        <v>2</v>
      </c>
      <c r="K2147">
        <v>0</v>
      </c>
      <c r="L2147" s="1">
        <v>44317</v>
      </c>
      <c r="M2147" s="3">
        <f>IF(Sales[[#This Row],[Sales Amount]] = 0, 0,N2147 / F2147)</f>
        <v>0</v>
      </c>
      <c r="N2147" s="3">
        <v>0</v>
      </c>
      <c r="O2147" s="3" t="str" cm="1">
        <f t="array" ref="O2147" xml:space="preserve"> _xlfn.SWITCH(Sales[[#This Row],[Subscription Type]],"Basic", "10",,"Premium","10","Business","25","Enterprise","27")</f>
        <v>10</v>
      </c>
      <c r="P2147" s="3">
        <f xml:space="preserve"> IF(Sales[[#This Row],[Number of Users]]-Sales[[#This Row],[Licenses Bought]] &gt; 0,Sales[[#This Row],[Number of Users]]-Sales[[#This Row],[Licenses Bought]],0)</f>
        <v>2</v>
      </c>
      <c r="Q2147" s="3">
        <f>IF(Sales[[#This Row],[Sales Month]]=MAX(Sales[Sales Month]),Sales[[#This Row],[Upsell $ Per Non-Paying User]]*Sales[[#This Row],[Non-Paying Users]],0)</f>
        <v>0</v>
      </c>
      <c r="R2147" s="3" t="str" cm="1">
        <f t="array" ref="R2147" xml:space="preserve"> _xlfn.IFS(Sales[[#This Row],[Current Upsell $]]=0," ",Sales[[#This Row],[Current Upsell $]]&gt;=400,"high",Sales[[#This Row],[Current Upsell $]]&gt;=100,"medium",Sales[[#This Row],[Current Upsell $]]&lt;100,"low")</f>
        <v xml:space="preserve"> </v>
      </c>
      <c r="S2147" s="3" t="str">
        <f xml:space="preserve"> IF(Sales[[#This Row],[Current Upsell $]]&gt;0,_xlfn.CONCAT(Sales[[#This Row],[Subscription Type]],"  ",Sales[[#This Row],[Upsell Priority]],"  ",TEXT(Sales[[#This Row],[Current Upsell $]],"$#"))," ")</f>
        <v xml:space="preserve"> </v>
      </c>
      <c r="T2147" s="3"/>
      <c r="U2147" s="1"/>
    </row>
    <row r="2148" spans="1:21" x14ac:dyDescent="0.3">
      <c r="A2148">
        <v>100318</v>
      </c>
      <c r="B2148" t="s">
        <v>0</v>
      </c>
      <c r="D2148" s="1"/>
      <c r="E2148" s="1"/>
      <c r="F2148" s="3">
        <v>1</v>
      </c>
      <c r="G2148" s="3">
        <v>2</v>
      </c>
      <c r="H2148" s="1">
        <v>44317</v>
      </c>
      <c r="I2148" s="1">
        <v>44378</v>
      </c>
      <c r="J2148">
        <v>2</v>
      </c>
      <c r="K2148">
        <v>0</v>
      </c>
      <c r="L2148" s="1">
        <v>44348</v>
      </c>
      <c r="M2148" s="3">
        <f>IF(Sales[[#This Row],[Sales Amount]] = 0, 0,N2148 / F2148)</f>
        <v>10</v>
      </c>
      <c r="N2148" s="3">
        <v>10</v>
      </c>
      <c r="O2148" s="3" t="str" cm="1">
        <f t="array" ref="O2148" xml:space="preserve"> _xlfn.SWITCH(Sales[[#This Row],[Subscription Type]],"Basic", "10",,"Premium","10","Business","25","Enterprise","27")</f>
        <v>27</v>
      </c>
      <c r="P2148" s="3">
        <f xml:space="preserve"> IF(Sales[[#This Row],[Number of Users]]-Sales[[#This Row],[Licenses Bought]] &gt; 0,Sales[[#This Row],[Number of Users]]-Sales[[#This Row],[Licenses Bought]],0)</f>
        <v>1</v>
      </c>
      <c r="Q2148" s="3">
        <f>IF(Sales[[#This Row],[Sales Month]]=MAX(Sales[Sales Month]),Sales[[#This Row],[Upsell $ Per Non-Paying User]]*Sales[[#This Row],[Non-Paying Users]],0)</f>
        <v>27</v>
      </c>
      <c r="R2148" s="3" t="str" cm="1">
        <f t="array" ref="R2148" xml:space="preserve"> _xlfn.IFS(Sales[[#This Row],[Current Upsell $]]=0," ",Sales[[#This Row],[Current Upsell $]]&gt;=400,"high",Sales[[#This Row],[Current Upsell $]]&gt;=100,"medium",Sales[[#This Row],[Current Upsell $]]&lt;100,"low")</f>
        <v>low</v>
      </c>
      <c r="S2148" s="3" t="str">
        <f xml:space="preserve"> IF(Sales[[#This Row],[Current Upsell $]]&gt;0,_xlfn.CONCAT(Sales[[#This Row],[Subscription Type]],"  ",Sales[[#This Row],[Upsell Priority]],"  ",TEXT(Sales[[#This Row],[Current Upsell $]],"$#"))," ")</f>
        <v>Premium  low  $27</v>
      </c>
      <c r="T2148" s="3"/>
      <c r="U2148" s="1"/>
    </row>
    <row r="2149" spans="1:21" x14ac:dyDescent="0.3">
      <c r="A2149">
        <v>100319</v>
      </c>
      <c r="B2149" t="s">
        <v>3</v>
      </c>
      <c r="D2149" s="1"/>
      <c r="E2149" s="1"/>
      <c r="F2149" s="3">
        <v>0</v>
      </c>
      <c r="G2149" s="3">
        <v>72</v>
      </c>
      <c r="H2149" s="1">
        <v>44348</v>
      </c>
      <c r="I2149" s="1">
        <v>44378</v>
      </c>
      <c r="J2149">
        <v>1</v>
      </c>
      <c r="K2149">
        <v>0</v>
      </c>
      <c r="L2149" s="1">
        <v>44348</v>
      </c>
      <c r="M2149" s="3">
        <f>IF(Sales[[#This Row],[Sales Amount]] = 0, 0,N2149 / F2149)</f>
        <v>0</v>
      </c>
      <c r="N2149" s="3">
        <v>0</v>
      </c>
      <c r="O2149" s="3" t="str" cm="1">
        <f t="array" ref="O2149" xml:space="preserve"> _xlfn.SWITCH(Sales[[#This Row],[Subscription Type]],"Basic", "10",,"Premium","10","Business","25","Enterprise","27")</f>
        <v>10</v>
      </c>
      <c r="P2149" s="3">
        <f xml:space="preserve"> IF(Sales[[#This Row],[Number of Users]]-Sales[[#This Row],[Licenses Bought]] &gt; 0,Sales[[#This Row],[Number of Users]]-Sales[[#This Row],[Licenses Bought]],0)</f>
        <v>72</v>
      </c>
      <c r="Q2149" s="3">
        <f>IF(Sales[[#This Row],[Sales Month]]=MAX(Sales[Sales Month]),Sales[[#This Row],[Upsell $ Per Non-Paying User]]*Sales[[#This Row],[Non-Paying Users]],0)</f>
        <v>720</v>
      </c>
      <c r="R2149" s="3" t="str" cm="1">
        <f t="array" ref="R2149" xml:space="preserve"> _xlfn.IFS(Sales[[#This Row],[Current Upsell $]]=0," ",Sales[[#This Row],[Current Upsell $]]&gt;=400,"high",Sales[[#This Row],[Current Upsell $]]&gt;=100,"medium",Sales[[#This Row],[Current Upsell $]]&lt;100,"low")</f>
        <v>high</v>
      </c>
      <c r="S2149" s="3" t="str">
        <f xml:space="preserve"> IF(Sales[[#This Row],[Current Upsell $]]&gt;0,_xlfn.CONCAT(Sales[[#This Row],[Subscription Type]],"  ",Sales[[#This Row],[Upsell Priority]],"  ",TEXT(Sales[[#This Row],[Current Upsell $]],"$#"))," ")</f>
        <v>Basic  high  $720</v>
      </c>
      <c r="T2149" s="3"/>
      <c r="U2149" s="1"/>
    </row>
    <row r="2150" spans="1:21" x14ac:dyDescent="0.3">
      <c r="A2150">
        <v>100320</v>
      </c>
      <c r="B2150" t="s">
        <v>3</v>
      </c>
      <c r="D2150" s="1"/>
      <c r="E2150" s="1"/>
      <c r="F2150" s="3">
        <v>0</v>
      </c>
      <c r="G2150" s="3">
        <v>84</v>
      </c>
      <c r="H2150" s="1">
        <v>44348</v>
      </c>
      <c r="I2150" s="1">
        <v>44378</v>
      </c>
      <c r="J2150">
        <v>1</v>
      </c>
      <c r="K2150">
        <v>0</v>
      </c>
      <c r="L2150" s="1">
        <v>44348</v>
      </c>
      <c r="M2150" s="3">
        <f>IF(Sales[[#This Row],[Sales Amount]] = 0, 0,N2150 / F2150)</f>
        <v>0</v>
      </c>
      <c r="N2150" s="3">
        <v>0</v>
      </c>
      <c r="O2150" s="3" t="str" cm="1">
        <f t="array" ref="O2150" xml:space="preserve"> _xlfn.SWITCH(Sales[[#This Row],[Subscription Type]],"Basic", "10",,"Premium","10","Business","25","Enterprise","27")</f>
        <v>10</v>
      </c>
      <c r="P2150" s="3">
        <f xml:space="preserve"> IF(Sales[[#This Row],[Number of Users]]-Sales[[#This Row],[Licenses Bought]] &gt; 0,Sales[[#This Row],[Number of Users]]-Sales[[#This Row],[Licenses Bought]],0)</f>
        <v>84</v>
      </c>
      <c r="Q2150" s="3">
        <f>IF(Sales[[#This Row],[Sales Month]]=MAX(Sales[Sales Month]),Sales[[#This Row],[Upsell $ Per Non-Paying User]]*Sales[[#This Row],[Non-Paying Users]],0)</f>
        <v>840</v>
      </c>
      <c r="R2150" s="3" t="str" cm="1">
        <f t="array" ref="R2150" xml:space="preserve"> _xlfn.IFS(Sales[[#This Row],[Current Upsell $]]=0," ",Sales[[#This Row],[Current Upsell $]]&gt;=400,"high",Sales[[#This Row],[Current Upsell $]]&gt;=100,"medium",Sales[[#This Row],[Current Upsell $]]&lt;100,"low")</f>
        <v>high</v>
      </c>
      <c r="S2150" s="3" t="str">
        <f xml:space="preserve"> IF(Sales[[#This Row],[Current Upsell $]]&gt;0,_xlfn.CONCAT(Sales[[#This Row],[Subscription Type]],"  ",Sales[[#This Row],[Upsell Priority]],"  ",TEXT(Sales[[#This Row],[Current Upsell $]],"$#"))," ")</f>
        <v>Basic  high  $840</v>
      </c>
      <c r="T2150" s="3"/>
      <c r="U2150" s="1"/>
    </row>
    <row r="2151" spans="1:21" x14ac:dyDescent="0.3">
      <c r="A2151">
        <v>100321</v>
      </c>
      <c r="B2151" t="s">
        <v>3</v>
      </c>
      <c r="D2151" s="1"/>
      <c r="E2151" s="1"/>
      <c r="F2151" s="3">
        <v>0</v>
      </c>
      <c r="G2151" s="3">
        <v>50</v>
      </c>
      <c r="H2151" s="1">
        <v>44348</v>
      </c>
      <c r="I2151" s="1">
        <v>44378</v>
      </c>
      <c r="J2151">
        <v>1</v>
      </c>
      <c r="K2151">
        <v>0</v>
      </c>
      <c r="L2151" s="1">
        <v>44348</v>
      </c>
      <c r="M2151" s="3">
        <f>IF(Sales[[#This Row],[Sales Amount]] = 0, 0,N2151 / F2151)</f>
        <v>0</v>
      </c>
      <c r="N2151" s="3">
        <v>0</v>
      </c>
      <c r="O2151" s="3" t="str" cm="1">
        <f t="array" ref="O2151" xml:space="preserve"> _xlfn.SWITCH(Sales[[#This Row],[Subscription Type]],"Basic", "10",,"Premium","10","Business","25","Enterprise","27")</f>
        <v>10</v>
      </c>
      <c r="P2151" s="3">
        <f xml:space="preserve"> IF(Sales[[#This Row],[Number of Users]]-Sales[[#This Row],[Licenses Bought]] &gt; 0,Sales[[#This Row],[Number of Users]]-Sales[[#This Row],[Licenses Bought]],0)</f>
        <v>50</v>
      </c>
      <c r="Q2151" s="3">
        <f>IF(Sales[[#This Row],[Sales Month]]=MAX(Sales[Sales Month]),Sales[[#This Row],[Upsell $ Per Non-Paying User]]*Sales[[#This Row],[Non-Paying Users]],0)</f>
        <v>500</v>
      </c>
      <c r="R2151" s="3" t="str" cm="1">
        <f t="array" ref="R2151" xml:space="preserve"> _xlfn.IFS(Sales[[#This Row],[Current Upsell $]]=0," ",Sales[[#This Row],[Current Upsell $]]&gt;=400,"high",Sales[[#This Row],[Current Upsell $]]&gt;=100,"medium",Sales[[#This Row],[Current Upsell $]]&lt;100,"low")</f>
        <v>high</v>
      </c>
      <c r="S2151" s="3" t="str">
        <f xml:space="preserve"> IF(Sales[[#This Row],[Current Upsell $]]&gt;0,_xlfn.CONCAT(Sales[[#This Row],[Subscription Type]],"  ",Sales[[#This Row],[Upsell Priority]],"  ",TEXT(Sales[[#This Row],[Current Upsell $]],"$#"))," ")</f>
        <v>Basic  high  $500</v>
      </c>
      <c r="T2151" s="3"/>
      <c r="U2151" s="1"/>
    </row>
    <row r="2152" spans="1:21" x14ac:dyDescent="0.3">
      <c r="A2152">
        <v>100322</v>
      </c>
      <c r="B2152" t="s">
        <v>3</v>
      </c>
      <c r="D2152" s="1"/>
      <c r="E2152" s="1"/>
      <c r="F2152" s="3">
        <v>0</v>
      </c>
      <c r="G2152" s="3">
        <v>68</v>
      </c>
      <c r="H2152" s="1">
        <v>44348</v>
      </c>
      <c r="I2152" s="1">
        <v>44378</v>
      </c>
      <c r="J2152">
        <v>1</v>
      </c>
      <c r="K2152">
        <v>0</v>
      </c>
      <c r="L2152" s="1">
        <v>44348</v>
      </c>
      <c r="M2152" s="3">
        <f>IF(Sales[[#This Row],[Sales Amount]] = 0, 0,N2152 / F2152)</f>
        <v>0</v>
      </c>
      <c r="N2152" s="3">
        <v>0</v>
      </c>
      <c r="O2152" s="3" t="str" cm="1">
        <f t="array" ref="O2152" xml:space="preserve"> _xlfn.SWITCH(Sales[[#This Row],[Subscription Type]],"Basic", "10",,"Premium","10","Business","25","Enterprise","27")</f>
        <v>10</v>
      </c>
      <c r="P2152" s="3">
        <f xml:space="preserve"> IF(Sales[[#This Row],[Number of Users]]-Sales[[#This Row],[Licenses Bought]] &gt; 0,Sales[[#This Row],[Number of Users]]-Sales[[#This Row],[Licenses Bought]],0)</f>
        <v>68</v>
      </c>
      <c r="Q2152" s="3">
        <f>IF(Sales[[#This Row],[Sales Month]]=MAX(Sales[Sales Month]),Sales[[#This Row],[Upsell $ Per Non-Paying User]]*Sales[[#This Row],[Non-Paying Users]],0)</f>
        <v>680</v>
      </c>
      <c r="R2152" s="3" t="str" cm="1">
        <f t="array" ref="R2152" xml:space="preserve"> _xlfn.IFS(Sales[[#This Row],[Current Upsell $]]=0," ",Sales[[#This Row],[Current Upsell $]]&gt;=400,"high",Sales[[#This Row],[Current Upsell $]]&gt;=100,"medium",Sales[[#This Row],[Current Upsell $]]&lt;100,"low")</f>
        <v>high</v>
      </c>
      <c r="S2152" s="3" t="str">
        <f xml:space="preserve"> IF(Sales[[#This Row],[Current Upsell $]]&gt;0,_xlfn.CONCAT(Sales[[#This Row],[Subscription Type]],"  ",Sales[[#This Row],[Upsell Priority]],"  ",TEXT(Sales[[#This Row],[Current Upsell $]],"$#"))," ")</f>
        <v>Basic  high  $680</v>
      </c>
      <c r="T2152" s="3"/>
      <c r="U2152" s="1"/>
    </row>
    <row r="2153" spans="1:21" x14ac:dyDescent="0.3">
      <c r="A2153">
        <v>100323</v>
      </c>
      <c r="B2153" t="s">
        <v>3</v>
      </c>
      <c r="D2153" s="1"/>
      <c r="E2153" s="1"/>
      <c r="F2153" s="3">
        <v>0</v>
      </c>
      <c r="G2153" s="3">
        <v>51</v>
      </c>
      <c r="H2153" s="1">
        <v>44348</v>
      </c>
      <c r="I2153" s="1">
        <v>44378</v>
      </c>
      <c r="J2153">
        <v>1</v>
      </c>
      <c r="K2153">
        <v>0</v>
      </c>
      <c r="L2153" s="1">
        <v>44348</v>
      </c>
      <c r="M2153" s="3">
        <f>IF(Sales[[#This Row],[Sales Amount]] = 0, 0,N2153 / F2153)</f>
        <v>0</v>
      </c>
      <c r="N2153" s="3">
        <v>0</v>
      </c>
      <c r="O2153" s="3" t="str" cm="1">
        <f t="array" ref="O2153" xml:space="preserve"> _xlfn.SWITCH(Sales[[#This Row],[Subscription Type]],"Basic", "10",,"Premium","10","Business","25","Enterprise","27")</f>
        <v>10</v>
      </c>
      <c r="P2153" s="3">
        <f xml:space="preserve"> IF(Sales[[#This Row],[Number of Users]]-Sales[[#This Row],[Licenses Bought]] &gt; 0,Sales[[#This Row],[Number of Users]]-Sales[[#This Row],[Licenses Bought]],0)</f>
        <v>51</v>
      </c>
      <c r="Q2153" s="3">
        <f>IF(Sales[[#This Row],[Sales Month]]=MAX(Sales[Sales Month]),Sales[[#This Row],[Upsell $ Per Non-Paying User]]*Sales[[#This Row],[Non-Paying Users]],0)</f>
        <v>510</v>
      </c>
      <c r="R2153" s="3" t="str" cm="1">
        <f t="array" ref="R2153" xml:space="preserve"> _xlfn.IFS(Sales[[#This Row],[Current Upsell $]]=0," ",Sales[[#This Row],[Current Upsell $]]&gt;=400,"high",Sales[[#This Row],[Current Upsell $]]&gt;=100,"medium",Sales[[#This Row],[Current Upsell $]]&lt;100,"low")</f>
        <v>high</v>
      </c>
      <c r="S2153" s="3" t="str">
        <f xml:space="preserve"> IF(Sales[[#This Row],[Current Upsell $]]&gt;0,_xlfn.CONCAT(Sales[[#This Row],[Subscription Type]],"  ",Sales[[#This Row],[Upsell Priority]],"  ",TEXT(Sales[[#This Row],[Current Upsell $]],"$#"))," ")</f>
        <v>Basic  high  $510</v>
      </c>
      <c r="T2153" s="3"/>
      <c r="U2153" s="1"/>
    </row>
    <row r="2154" spans="1:21" x14ac:dyDescent="0.3">
      <c r="A2154">
        <v>100324</v>
      </c>
      <c r="B2154" t="s">
        <v>3</v>
      </c>
      <c r="D2154" s="1"/>
      <c r="E2154" s="1"/>
      <c r="F2154" s="3">
        <v>0</v>
      </c>
      <c r="G2154" s="3">
        <v>68</v>
      </c>
      <c r="H2154" s="1">
        <v>44348</v>
      </c>
      <c r="I2154" s="1">
        <v>44378</v>
      </c>
      <c r="J2154">
        <v>1</v>
      </c>
      <c r="K2154">
        <v>0</v>
      </c>
      <c r="L2154" s="1">
        <v>44348</v>
      </c>
      <c r="M2154" s="3">
        <f>IF(Sales[[#This Row],[Sales Amount]] = 0, 0,N2154 / F2154)</f>
        <v>0</v>
      </c>
      <c r="N2154" s="3">
        <v>0</v>
      </c>
      <c r="O2154" s="3" t="str" cm="1">
        <f t="array" ref="O2154" xml:space="preserve"> _xlfn.SWITCH(Sales[[#This Row],[Subscription Type]],"Basic", "10",,"Premium","10","Business","25","Enterprise","27")</f>
        <v>10</v>
      </c>
      <c r="P2154" s="3">
        <f xml:space="preserve"> IF(Sales[[#This Row],[Number of Users]]-Sales[[#This Row],[Licenses Bought]] &gt; 0,Sales[[#This Row],[Number of Users]]-Sales[[#This Row],[Licenses Bought]],0)</f>
        <v>68</v>
      </c>
      <c r="Q2154" s="3">
        <f>IF(Sales[[#This Row],[Sales Month]]=MAX(Sales[Sales Month]),Sales[[#This Row],[Upsell $ Per Non-Paying User]]*Sales[[#This Row],[Non-Paying Users]],0)</f>
        <v>680</v>
      </c>
      <c r="R2154" s="3" t="str" cm="1">
        <f t="array" ref="R2154" xml:space="preserve"> _xlfn.IFS(Sales[[#This Row],[Current Upsell $]]=0," ",Sales[[#This Row],[Current Upsell $]]&gt;=400,"high",Sales[[#This Row],[Current Upsell $]]&gt;=100,"medium",Sales[[#This Row],[Current Upsell $]]&lt;100,"low")</f>
        <v>high</v>
      </c>
      <c r="S2154" s="3" t="str">
        <f xml:space="preserve"> IF(Sales[[#This Row],[Current Upsell $]]&gt;0,_xlfn.CONCAT(Sales[[#This Row],[Subscription Type]],"  ",Sales[[#This Row],[Upsell Priority]],"  ",TEXT(Sales[[#This Row],[Current Upsell $]],"$#"))," ")</f>
        <v>Basic  high  $680</v>
      </c>
      <c r="T2154" s="3"/>
      <c r="U2154" s="1"/>
    </row>
    <row r="2155" spans="1:21" x14ac:dyDescent="0.3">
      <c r="A2155">
        <v>100325</v>
      </c>
      <c r="B2155" t="s">
        <v>3</v>
      </c>
      <c r="D2155" s="1"/>
      <c r="E2155" s="1"/>
      <c r="F2155" s="3">
        <v>0</v>
      </c>
      <c r="G2155" s="3">
        <v>59</v>
      </c>
      <c r="H2155" s="1">
        <v>44348</v>
      </c>
      <c r="I2155" s="1">
        <v>44378</v>
      </c>
      <c r="J2155">
        <v>1</v>
      </c>
      <c r="K2155">
        <v>0</v>
      </c>
      <c r="L2155" s="1">
        <v>44348</v>
      </c>
      <c r="M2155" s="3">
        <f>IF(Sales[[#This Row],[Sales Amount]] = 0, 0,N2155 / F2155)</f>
        <v>0</v>
      </c>
      <c r="N2155" s="3">
        <v>0</v>
      </c>
      <c r="O2155" s="3" t="str" cm="1">
        <f t="array" ref="O2155" xml:space="preserve"> _xlfn.SWITCH(Sales[[#This Row],[Subscription Type]],"Basic", "10",,"Premium","10","Business","25","Enterprise","27")</f>
        <v>10</v>
      </c>
      <c r="P2155" s="3">
        <f xml:space="preserve"> IF(Sales[[#This Row],[Number of Users]]-Sales[[#This Row],[Licenses Bought]] &gt; 0,Sales[[#This Row],[Number of Users]]-Sales[[#This Row],[Licenses Bought]],0)</f>
        <v>59</v>
      </c>
      <c r="Q2155" s="3">
        <f>IF(Sales[[#This Row],[Sales Month]]=MAX(Sales[Sales Month]),Sales[[#This Row],[Upsell $ Per Non-Paying User]]*Sales[[#This Row],[Non-Paying Users]],0)</f>
        <v>590</v>
      </c>
      <c r="R2155" s="3" t="str" cm="1">
        <f t="array" ref="R2155" xml:space="preserve"> _xlfn.IFS(Sales[[#This Row],[Current Upsell $]]=0," ",Sales[[#This Row],[Current Upsell $]]&gt;=400,"high",Sales[[#This Row],[Current Upsell $]]&gt;=100,"medium",Sales[[#This Row],[Current Upsell $]]&lt;100,"low")</f>
        <v>high</v>
      </c>
      <c r="S2155" s="3" t="str">
        <f xml:space="preserve"> IF(Sales[[#This Row],[Current Upsell $]]&gt;0,_xlfn.CONCAT(Sales[[#This Row],[Subscription Type]],"  ",Sales[[#This Row],[Upsell Priority]],"  ",TEXT(Sales[[#This Row],[Current Upsell $]],"$#"))," ")</f>
        <v>Basic  high  $590</v>
      </c>
      <c r="T2155" s="3"/>
      <c r="U2155" s="1"/>
    </row>
    <row r="2156" spans="1:21" x14ac:dyDescent="0.3">
      <c r="A2156">
        <v>100326</v>
      </c>
      <c r="B2156" t="s">
        <v>3</v>
      </c>
      <c r="D2156" s="1"/>
      <c r="E2156" s="1"/>
      <c r="F2156" s="3">
        <v>0</v>
      </c>
      <c r="G2156" s="3">
        <v>50</v>
      </c>
      <c r="H2156" s="1">
        <v>44348</v>
      </c>
      <c r="I2156" s="1">
        <v>44378</v>
      </c>
      <c r="J2156">
        <v>1</v>
      </c>
      <c r="K2156">
        <v>0</v>
      </c>
      <c r="L2156" s="1">
        <v>44348</v>
      </c>
      <c r="M2156" s="3">
        <f>IF(Sales[[#This Row],[Sales Amount]] = 0, 0,N2156 / F2156)</f>
        <v>0</v>
      </c>
      <c r="N2156" s="3">
        <v>0</v>
      </c>
      <c r="O2156" s="3" t="str" cm="1">
        <f t="array" ref="O2156" xml:space="preserve"> _xlfn.SWITCH(Sales[[#This Row],[Subscription Type]],"Basic", "10",,"Premium","10","Business","25","Enterprise","27")</f>
        <v>10</v>
      </c>
      <c r="P2156" s="3">
        <f xml:space="preserve"> IF(Sales[[#This Row],[Number of Users]]-Sales[[#This Row],[Licenses Bought]] &gt; 0,Sales[[#This Row],[Number of Users]]-Sales[[#This Row],[Licenses Bought]],0)</f>
        <v>50</v>
      </c>
      <c r="Q2156" s="3">
        <f>IF(Sales[[#This Row],[Sales Month]]=MAX(Sales[Sales Month]),Sales[[#This Row],[Upsell $ Per Non-Paying User]]*Sales[[#This Row],[Non-Paying Users]],0)</f>
        <v>500</v>
      </c>
      <c r="R2156" s="3" t="str" cm="1">
        <f t="array" ref="R2156" xml:space="preserve"> _xlfn.IFS(Sales[[#This Row],[Current Upsell $]]=0," ",Sales[[#This Row],[Current Upsell $]]&gt;=400,"high",Sales[[#This Row],[Current Upsell $]]&gt;=100,"medium",Sales[[#This Row],[Current Upsell $]]&lt;100,"low")</f>
        <v>high</v>
      </c>
      <c r="S2156" s="3" t="str">
        <f xml:space="preserve"> IF(Sales[[#This Row],[Current Upsell $]]&gt;0,_xlfn.CONCAT(Sales[[#This Row],[Subscription Type]],"  ",Sales[[#This Row],[Upsell Priority]],"  ",TEXT(Sales[[#This Row],[Current Upsell $]],"$#"))," ")</f>
        <v>Basic  high  $500</v>
      </c>
      <c r="T2156" s="3"/>
      <c r="U2156" s="1"/>
    </row>
    <row r="2157" spans="1:21" x14ac:dyDescent="0.3">
      <c r="A2157">
        <v>100327</v>
      </c>
      <c r="B2157" t="s">
        <v>3</v>
      </c>
      <c r="D2157" s="1"/>
      <c r="E2157" s="1"/>
      <c r="F2157" s="3">
        <v>0</v>
      </c>
      <c r="G2157" s="3">
        <v>54</v>
      </c>
      <c r="H2157" s="1">
        <v>44348</v>
      </c>
      <c r="I2157" s="1">
        <v>44378</v>
      </c>
      <c r="J2157">
        <v>1</v>
      </c>
      <c r="K2157">
        <v>0</v>
      </c>
      <c r="L2157" s="1">
        <v>44348</v>
      </c>
      <c r="M2157" s="3">
        <f>IF(Sales[[#This Row],[Sales Amount]] = 0, 0,N2157 / F2157)</f>
        <v>0</v>
      </c>
      <c r="N2157" s="3">
        <v>0</v>
      </c>
      <c r="O2157" s="3" t="str" cm="1">
        <f t="array" ref="O2157" xml:space="preserve"> _xlfn.SWITCH(Sales[[#This Row],[Subscription Type]],"Basic", "10",,"Premium","10","Business","25","Enterprise","27")</f>
        <v>10</v>
      </c>
      <c r="P2157" s="3">
        <f xml:space="preserve"> IF(Sales[[#This Row],[Number of Users]]-Sales[[#This Row],[Licenses Bought]] &gt; 0,Sales[[#This Row],[Number of Users]]-Sales[[#This Row],[Licenses Bought]],0)</f>
        <v>54</v>
      </c>
      <c r="Q2157" s="3">
        <f>IF(Sales[[#This Row],[Sales Month]]=MAX(Sales[Sales Month]),Sales[[#This Row],[Upsell $ Per Non-Paying User]]*Sales[[#This Row],[Non-Paying Users]],0)</f>
        <v>540</v>
      </c>
      <c r="R2157" s="3" t="str" cm="1">
        <f t="array" ref="R2157" xml:space="preserve"> _xlfn.IFS(Sales[[#This Row],[Current Upsell $]]=0," ",Sales[[#This Row],[Current Upsell $]]&gt;=400,"high",Sales[[#This Row],[Current Upsell $]]&gt;=100,"medium",Sales[[#This Row],[Current Upsell $]]&lt;100,"low")</f>
        <v>high</v>
      </c>
      <c r="S2157" s="3" t="str">
        <f xml:space="preserve"> IF(Sales[[#This Row],[Current Upsell $]]&gt;0,_xlfn.CONCAT(Sales[[#This Row],[Subscription Type]],"  ",Sales[[#This Row],[Upsell Priority]],"  ",TEXT(Sales[[#This Row],[Current Upsell $]],"$#"))," ")</f>
        <v>Basic  high  $540</v>
      </c>
      <c r="T2157" s="3"/>
      <c r="U2157" s="1"/>
    </row>
    <row r="2158" spans="1:21" x14ac:dyDescent="0.3">
      <c r="A2158">
        <v>100328</v>
      </c>
      <c r="B2158" t="s">
        <v>3</v>
      </c>
      <c r="D2158" s="1"/>
      <c r="E2158" s="1"/>
      <c r="F2158" s="3">
        <v>0</v>
      </c>
      <c r="G2158" s="3">
        <v>55</v>
      </c>
      <c r="H2158" s="1">
        <v>44348</v>
      </c>
      <c r="I2158" s="1">
        <v>44378</v>
      </c>
      <c r="J2158">
        <v>1</v>
      </c>
      <c r="K2158">
        <v>0</v>
      </c>
      <c r="L2158" s="1">
        <v>44348</v>
      </c>
      <c r="M2158" s="3">
        <f>IF(Sales[[#This Row],[Sales Amount]] = 0, 0,N2158 / F2158)</f>
        <v>0</v>
      </c>
      <c r="N2158" s="3">
        <v>0</v>
      </c>
      <c r="O2158" s="3" t="str" cm="1">
        <f t="array" ref="O2158" xml:space="preserve"> _xlfn.SWITCH(Sales[[#This Row],[Subscription Type]],"Basic", "10",,"Premium","10","Business","25","Enterprise","27")</f>
        <v>10</v>
      </c>
      <c r="P2158" s="3">
        <f xml:space="preserve"> IF(Sales[[#This Row],[Number of Users]]-Sales[[#This Row],[Licenses Bought]] &gt; 0,Sales[[#This Row],[Number of Users]]-Sales[[#This Row],[Licenses Bought]],0)</f>
        <v>55</v>
      </c>
      <c r="Q2158" s="3">
        <f>IF(Sales[[#This Row],[Sales Month]]=MAX(Sales[Sales Month]),Sales[[#This Row],[Upsell $ Per Non-Paying User]]*Sales[[#This Row],[Non-Paying Users]],0)</f>
        <v>550</v>
      </c>
      <c r="R2158" s="3" t="str" cm="1">
        <f t="array" ref="R2158" xml:space="preserve"> _xlfn.IFS(Sales[[#This Row],[Current Upsell $]]=0," ",Sales[[#This Row],[Current Upsell $]]&gt;=400,"high",Sales[[#This Row],[Current Upsell $]]&gt;=100,"medium",Sales[[#This Row],[Current Upsell $]]&lt;100,"low")</f>
        <v>high</v>
      </c>
      <c r="S2158" s="3" t="str">
        <f xml:space="preserve"> IF(Sales[[#This Row],[Current Upsell $]]&gt;0,_xlfn.CONCAT(Sales[[#This Row],[Subscription Type]],"  ",Sales[[#This Row],[Upsell Priority]],"  ",TEXT(Sales[[#This Row],[Current Upsell $]],"$#"))," ")</f>
        <v>Basic  high  $550</v>
      </c>
      <c r="T2158" s="3"/>
      <c r="U2158" s="1"/>
    </row>
    <row r="2159" spans="1:21" x14ac:dyDescent="0.3">
      <c r="A2159">
        <v>100329</v>
      </c>
      <c r="B2159" t="s">
        <v>3</v>
      </c>
      <c r="D2159" s="1"/>
      <c r="E2159" s="1"/>
      <c r="F2159" s="3">
        <v>0</v>
      </c>
      <c r="G2159" s="3">
        <v>50</v>
      </c>
      <c r="H2159" s="1">
        <v>44348</v>
      </c>
      <c r="I2159" s="1">
        <v>44378</v>
      </c>
      <c r="J2159">
        <v>1</v>
      </c>
      <c r="K2159">
        <v>0</v>
      </c>
      <c r="L2159" s="1">
        <v>44348</v>
      </c>
      <c r="M2159" s="3">
        <f>IF(Sales[[#This Row],[Sales Amount]] = 0, 0,N2159 / F2159)</f>
        <v>0</v>
      </c>
      <c r="N2159" s="3">
        <v>0</v>
      </c>
      <c r="O2159" s="3" t="str" cm="1">
        <f t="array" ref="O2159" xml:space="preserve"> _xlfn.SWITCH(Sales[[#This Row],[Subscription Type]],"Basic", "10",,"Premium","10","Business","25","Enterprise","27")</f>
        <v>10</v>
      </c>
      <c r="P2159" s="3">
        <f xml:space="preserve"> IF(Sales[[#This Row],[Number of Users]]-Sales[[#This Row],[Licenses Bought]] &gt; 0,Sales[[#This Row],[Number of Users]]-Sales[[#This Row],[Licenses Bought]],0)</f>
        <v>50</v>
      </c>
      <c r="Q2159" s="3">
        <f>IF(Sales[[#This Row],[Sales Month]]=MAX(Sales[Sales Month]),Sales[[#This Row],[Upsell $ Per Non-Paying User]]*Sales[[#This Row],[Non-Paying Users]],0)</f>
        <v>500</v>
      </c>
      <c r="R2159" s="3" t="str" cm="1">
        <f t="array" ref="R2159" xml:space="preserve"> _xlfn.IFS(Sales[[#This Row],[Current Upsell $]]=0," ",Sales[[#This Row],[Current Upsell $]]&gt;=400,"high",Sales[[#This Row],[Current Upsell $]]&gt;=100,"medium",Sales[[#This Row],[Current Upsell $]]&lt;100,"low")</f>
        <v>high</v>
      </c>
      <c r="S2159" s="3" t="str">
        <f xml:space="preserve"> IF(Sales[[#This Row],[Current Upsell $]]&gt;0,_xlfn.CONCAT(Sales[[#This Row],[Subscription Type]],"  ",Sales[[#This Row],[Upsell Priority]],"  ",TEXT(Sales[[#This Row],[Current Upsell $]],"$#"))," ")</f>
        <v>Basic  high  $500</v>
      </c>
      <c r="T2159" s="3"/>
      <c r="U2159" s="1"/>
    </row>
    <row r="2160" spans="1:21" x14ac:dyDescent="0.3">
      <c r="A2160">
        <v>100330</v>
      </c>
      <c r="B2160" t="s">
        <v>3</v>
      </c>
      <c r="D2160" s="1"/>
      <c r="E2160" s="1"/>
      <c r="F2160" s="3">
        <v>0</v>
      </c>
      <c r="G2160" s="3">
        <v>41</v>
      </c>
      <c r="H2160" s="1">
        <v>44348</v>
      </c>
      <c r="I2160" s="1">
        <v>44378</v>
      </c>
      <c r="J2160">
        <v>1</v>
      </c>
      <c r="K2160">
        <v>0</v>
      </c>
      <c r="L2160" s="1">
        <v>44348</v>
      </c>
      <c r="M2160" s="3">
        <f>IF(Sales[[#This Row],[Sales Amount]] = 0, 0,N2160 / F2160)</f>
        <v>0</v>
      </c>
      <c r="N2160" s="3">
        <v>0</v>
      </c>
      <c r="O2160" s="3" t="str" cm="1">
        <f t="array" ref="O2160" xml:space="preserve"> _xlfn.SWITCH(Sales[[#This Row],[Subscription Type]],"Basic", "10",,"Premium","10","Business","25","Enterprise","27")</f>
        <v>10</v>
      </c>
      <c r="P2160" s="3">
        <f xml:space="preserve"> IF(Sales[[#This Row],[Number of Users]]-Sales[[#This Row],[Licenses Bought]] &gt; 0,Sales[[#This Row],[Number of Users]]-Sales[[#This Row],[Licenses Bought]],0)</f>
        <v>41</v>
      </c>
      <c r="Q2160" s="3">
        <f>IF(Sales[[#This Row],[Sales Month]]=MAX(Sales[Sales Month]),Sales[[#This Row],[Upsell $ Per Non-Paying User]]*Sales[[#This Row],[Non-Paying Users]],0)</f>
        <v>410</v>
      </c>
      <c r="R2160" s="3" t="str" cm="1">
        <f t="array" ref="R2160" xml:space="preserve"> _xlfn.IFS(Sales[[#This Row],[Current Upsell $]]=0," ",Sales[[#This Row],[Current Upsell $]]&gt;=400,"high",Sales[[#This Row],[Current Upsell $]]&gt;=100,"medium",Sales[[#This Row],[Current Upsell $]]&lt;100,"low")</f>
        <v>high</v>
      </c>
      <c r="S2160" s="3" t="str">
        <f xml:space="preserve"> IF(Sales[[#This Row],[Current Upsell $]]&gt;0,_xlfn.CONCAT(Sales[[#This Row],[Subscription Type]],"  ",Sales[[#This Row],[Upsell Priority]],"  ",TEXT(Sales[[#This Row],[Current Upsell $]],"$#"))," ")</f>
        <v>Basic  high  $410</v>
      </c>
      <c r="T2160" s="3"/>
      <c r="U2160" s="1"/>
    </row>
    <row r="2161" spans="1:21" x14ac:dyDescent="0.3">
      <c r="A2161">
        <v>100331</v>
      </c>
      <c r="B2161" t="s">
        <v>3</v>
      </c>
      <c r="D2161" s="1"/>
      <c r="E2161" s="1"/>
      <c r="F2161" s="3">
        <v>0</v>
      </c>
      <c r="G2161" s="3">
        <v>45</v>
      </c>
      <c r="H2161" s="1">
        <v>44348</v>
      </c>
      <c r="I2161" s="1">
        <v>44378</v>
      </c>
      <c r="J2161">
        <v>1</v>
      </c>
      <c r="K2161">
        <v>0</v>
      </c>
      <c r="L2161" s="1">
        <v>44348</v>
      </c>
      <c r="M2161" s="3">
        <f>IF(Sales[[#This Row],[Sales Amount]] = 0, 0,N2161 / F2161)</f>
        <v>0</v>
      </c>
      <c r="N2161" s="3">
        <v>0</v>
      </c>
      <c r="O2161" s="3" t="str" cm="1">
        <f t="array" ref="O2161" xml:space="preserve"> _xlfn.SWITCH(Sales[[#This Row],[Subscription Type]],"Basic", "10",,"Premium","10","Business","25","Enterprise","27")</f>
        <v>10</v>
      </c>
      <c r="P2161" s="3">
        <f xml:space="preserve"> IF(Sales[[#This Row],[Number of Users]]-Sales[[#This Row],[Licenses Bought]] &gt; 0,Sales[[#This Row],[Number of Users]]-Sales[[#This Row],[Licenses Bought]],0)</f>
        <v>45</v>
      </c>
      <c r="Q2161" s="3">
        <f>IF(Sales[[#This Row],[Sales Month]]=MAX(Sales[Sales Month]),Sales[[#This Row],[Upsell $ Per Non-Paying User]]*Sales[[#This Row],[Non-Paying Users]],0)</f>
        <v>450</v>
      </c>
      <c r="R2161" s="3" t="str" cm="1">
        <f t="array" ref="R2161" xml:space="preserve"> _xlfn.IFS(Sales[[#This Row],[Current Upsell $]]=0," ",Sales[[#This Row],[Current Upsell $]]&gt;=400,"high",Sales[[#This Row],[Current Upsell $]]&gt;=100,"medium",Sales[[#This Row],[Current Upsell $]]&lt;100,"low")</f>
        <v>high</v>
      </c>
      <c r="S2161" s="3" t="str">
        <f xml:space="preserve"> IF(Sales[[#This Row],[Current Upsell $]]&gt;0,_xlfn.CONCAT(Sales[[#This Row],[Subscription Type]],"  ",Sales[[#This Row],[Upsell Priority]],"  ",TEXT(Sales[[#This Row],[Current Upsell $]],"$#"))," ")</f>
        <v>Basic  high  $450</v>
      </c>
      <c r="T2161" s="3"/>
      <c r="U2161" s="1"/>
    </row>
    <row r="2162" spans="1:21" x14ac:dyDescent="0.3">
      <c r="A2162">
        <v>100332</v>
      </c>
      <c r="B2162" t="s">
        <v>3</v>
      </c>
      <c r="D2162" s="1"/>
      <c r="E2162" s="1"/>
      <c r="F2162" s="3">
        <v>0</v>
      </c>
      <c r="G2162" s="3">
        <v>37</v>
      </c>
      <c r="H2162" s="1">
        <v>44348</v>
      </c>
      <c r="I2162" s="1">
        <v>44378</v>
      </c>
      <c r="J2162">
        <v>1</v>
      </c>
      <c r="K2162">
        <v>0</v>
      </c>
      <c r="L2162" s="1">
        <v>44348</v>
      </c>
      <c r="M2162" s="3">
        <f>IF(Sales[[#This Row],[Sales Amount]] = 0, 0,N2162 / F2162)</f>
        <v>0</v>
      </c>
      <c r="N2162" s="3">
        <v>0</v>
      </c>
      <c r="O2162" s="3" t="str" cm="1">
        <f t="array" ref="O2162" xml:space="preserve"> _xlfn.SWITCH(Sales[[#This Row],[Subscription Type]],"Basic", "10",,"Premium","10","Business","25","Enterprise","27")</f>
        <v>10</v>
      </c>
      <c r="P2162" s="3">
        <f xml:space="preserve"> IF(Sales[[#This Row],[Number of Users]]-Sales[[#This Row],[Licenses Bought]] &gt; 0,Sales[[#This Row],[Number of Users]]-Sales[[#This Row],[Licenses Bought]],0)</f>
        <v>37</v>
      </c>
      <c r="Q2162" s="3">
        <f>IF(Sales[[#This Row],[Sales Month]]=MAX(Sales[Sales Month]),Sales[[#This Row],[Upsell $ Per Non-Paying User]]*Sales[[#This Row],[Non-Paying Users]],0)</f>
        <v>370</v>
      </c>
      <c r="R2162" s="3" t="str" cm="1">
        <f t="array" ref="R2162" xml:space="preserve"> _xlfn.IFS(Sales[[#This Row],[Current Upsell $]]=0," ",Sales[[#This Row],[Current Upsell $]]&gt;=400,"high",Sales[[#This Row],[Current Upsell $]]&gt;=100,"medium",Sales[[#This Row],[Current Upsell $]]&lt;100,"low")</f>
        <v>medium</v>
      </c>
      <c r="S2162" s="3" t="str">
        <f xml:space="preserve"> IF(Sales[[#This Row],[Current Upsell $]]&gt;0,_xlfn.CONCAT(Sales[[#This Row],[Subscription Type]],"  ",Sales[[#This Row],[Upsell Priority]],"  ",TEXT(Sales[[#This Row],[Current Upsell $]],"$#"))," ")</f>
        <v>Basic  medium  $370</v>
      </c>
      <c r="T2162" s="3"/>
      <c r="U2162" s="1"/>
    </row>
    <row r="2163" spans="1:21" x14ac:dyDescent="0.3">
      <c r="A2163">
        <v>100333</v>
      </c>
      <c r="B2163" t="s">
        <v>3</v>
      </c>
      <c r="D2163" s="1"/>
      <c r="E2163" s="1"/>
      <c r="F2163" s="3">
        <v>0</v>
      </c>
      <c r="G2163" s="3">
        <v>39</v>
      </c>
      <c r="H2163" s="1">
        <v>44348</v>
      </c>
      <c r="I2163" s="1">
        <v>44378</v>
      </c>
      <c r="J2163">
        <v>1</v>
      </c>
      <c r="K2163">
        <v>0</v>
      </c>
      <c r="L2163" s="1">
        <v>44348</v>
      </c>
      <c r="M2163" s="3">
        <f>IF(Sales[[#This Row],[Sales Amount]] = 0, 0,N2163 / F2163)</f>
        <v>0</v>
      </c>
      <c r="N2163" s="3">
        <v>0</v>
      </c>
      <c r="O2163" s="3" t="str" cm="1">
        <f t="array" ref="O2163" xml:space="preserve"> _xlfn.SWITCH(Sales[[#This Row],[Subscription Type]],"Basic", "10",,"Premium","10","Business","25","Enterprise","27")</f>
        <v>10</v>
      </c>
      <c r="P2163" s="3">
        <f xml:space="preserve"> IF(Sales[[#This Row],[Number of Users]]-Sales[[#This Row],[Licenses Bought]] &gt; 0,Sales[[#This Row],[Number of Users]]-Sales[[#This Row],[Licenses Bought]],0)</f>
        <v>39</v>
      </c>
      <c r="Q2163" s="3">
        <f>IF(Sales[[#This Row],[Sales Month]]=MAX(Sales[Sales Month]),Sales[[#This Row],[Upsell $ Per Non-Paying User]]*Sales[[#This Row],[Non-Paying Users]],0)</f>
        <v>390</v>
      </c>
      <c r="R2163" s="3" t="str" cm="1">
        <f t="array" ref="R2163" xml:space="preserve"> _xlfn.IFS(Sales[[#This Row],[Current Upsell $]]=0," ",Sales[[#This Row],[Current Upsell $]]&gt;=400,"high",Sales[[#This Row],[Current Upsell $]]&gt;=100,"medium",Sales[[#This Row],[Current Upsell $]]&lt;100,"low")</f>
        <v>medium</v>
      </c>
      <c r="S2163" s="3" t="str">
        <f xml:space="preserve"> IF(Sales[[#This Row],[Current Upsell $]]&gt;0,_xlfn.CONCAT(Sales[[#This Row],[Subscription Type]],"  ",Sales[[#This Row],[Upsell Priority]],"  ",TEXT(Sales[[#This Row],[Current Upsell $]],"$#"))," ")</f>
        <v>Basic  medium  $390</v>
      </c>
      <c r="T2163" s="3"/>
      <c r="U2163" s="1"/>
    </row>
    <row r="2164" spans="1:21" x14ac:dyDescent="0.3">
      <c r="A2164">
        <v>100334</v>
      </c>
      <c r="B2164" t="s">
        <v>3</v>
      </c>
      <c r="D2164" s="1"/>
      <c r="E2164" s="1"/>
      <c r="F2164" s="3">
        <v>0</v>
      </c>
      <c r="G2164" s="3">
        <v>37</v>
      </c>
      <c r="H2164" s="1">
        <v>44348</v>
      </c>
      <c r="I2164" s="1">
        <v>44378</v>
      </c>
      <c r="J2164">
        <v>1</v>
      </c>
      <c r="K2164">
        <v>0</v>
      </c>
      <c r="L2164" s="1">
        <v>44348</v>
      </c>
      <c r="M2164" s="3">
        <f>IF(Sales[[#This Row],[Sales Amount]] = 0, 0,N2164 / F2164)</f>
        <v>0</v>
      </c>
      <c r="N2164" s="3">
        <v>0</v>
      </c>
      <c r="O2164" s="3" t="str" cm="1">
        <f t="array" ref="O2164" xml:space="preserve"> _xlfn.SWITCH(Sales[[#This Row],[Subscription Type]],"Basic", "10",,"Premium","10","Business","25","Enterprise","27")</f>
        <v>10</v>
      </c>
      <c r="P2164" s="3">
        <f xml:space="preserve"> IF(Sales[[#This Row],[Number of Users]]-Sales[[#This Row],[Licenses Bought]] &gt; 0,Sales[[#This Row],[Number of Users]]-Sales[[#This Row],[Licenses Bought]],0)</f>
        <v>37</v>
      </c>
      <c r="Q2164" s="3">
        <f>IF(Sales[[#This Row],[Sales Month]]=MAX(Sales[Sales Month]),Sales[[#This Row],[Upsell $ Per Non-Paying User]]*Sales[[#This Row],[Non-Paying Users]],0)</f>
        <v>370</v>
      </c>
      <c r="R2164" s="3" t="str" cm="1">
        <f t="array" ref="R2164" xml:space="preserve"> _xlfn.IFS(Sales[[#This Row],[Current Upsell $]]=0," ",Sales[[#This Row],[Current Upsell $]]&gt;=400,"high",Sales[[#This Row],[Current Upsell $]]&gt;=100,"medium",Sales[[#This Row],[Current Upsell $]]&lt;100,"low")</f>
        <v>medium</v>
      </c>
      <c r="S2164" s="3" t="str">
        <f xml:space="preserve"> IF(Sales[[#This Row],[Current Upsell $]]&gt;0,_xlfn.CONCAT(Sales[[#This Row],[Subscription Type]],"  ",Sales[[#This Row],[Upsell Priority]],"  ",TEXT(Sales[[#This Row],[Current Upsell $]],"$#"))," ")</f>
        <v>Basic  medium  $370</v>
      </c>
      <c r="T2164" s="3"/>
      <c r="U2164" s="1"/>
    </row>
    <row r="2165" spans="1:21" x14ac:dyDescent="0.3">
      <c r="A2165">
        <v>100335</v>
      </c>
      <c r="B2165" t="s">
        <v>3</v>
      </c>
      <c r="D2165" s="1"/>
      <c r="E2165" s="1"/>
      <c r="F2165" s="3">
        <v>0</v>
      </c>
      <c r="G2165" s="3">
        <v>28</v>
      </c>
      <c r="H2165" s="1">
        <v>44348</v>
      </c>
      <c r="I2165" s="1">
        <v>44378</v>
      </c>
      <c r="J2165">
        <v>1</v>
      </c>
      <c r="K2165">
        <v>0</v>
      </c>
      <c r="L2165" s="1">
        <v>44348</v>
      </c>
      <c r="M2165" s="3">
        <f>IF(Sales[[#This Row],[Sales Amount]] = 0, 0,N2165 / F2165)</f>
        <v>0</v>
      </c>
      <c r="N2165" s="3">
        <v>0</v>
      </c>
      <c r="O2165" s="3" t="str" cm="1">
        <f t="array" ref="O2165" xml:space="preserve"> _xlfn.SWITCH(Sales[[#This Row],[Subscription Type]],"Basic", "10",,"Premium","10","Business","25","Enterprise","27")</f>
        <v>10</v>
      </c>
      <c r="P2165" s="3">
        <f xml:space="preserve"> IF(Sales[[#This Row],[Number of Users]]-Sales[[#This Row],[Licenses Bought]] &gt; 0,Sales[[#This Row],[Number of Users]]-Sales[[#This Row],[Licenses Bought]],0)</f>
        <v>28</v>
      </c>
      <c r="Q2165" s="3">
        <f>IF(Sales[[#This Row],[Sales Month]]=MAX(Sales[Sales Month]),Sales[[#This Row],[Upsell $ Per Non-Paying User]]*Sales[[#This Row],[Non-Paying Users]],0)</f>
        <v>280</v>
      </c>
      <c r="R2165" s="3" t="str" cm="1">
        <f t="array" ref="R2165" xml:space="preserve"> _xlfn.IFS(Sales[[#This Row],[Current Upsell $]]=0," ",Sales[[#This Row],[Current Upsell $]]&gt;=400,"high",Sales[[#This Row],[Current Upsell $]]&gt;=100,"medium",Sales[[#This Row],[Current Upsell $]]&lt;100,"low")</f>
        <v>medium</v>
      </c>
      <c r="S2165" s="3" t="str">
        <f xml:space="preserve"> IF(Sales[[#This Row],[Current Upsell $]]&gt;0,_xlfn.CONCAT(Sales[[#This Row],[Subscription Type]],"  ",Sales[[#This Row],[Upsell Priority]],"  ",TEXT(Sales[[#This Row],[Current Upsell $]],"$#"))," ")</f>
        <v>Basic  medium  $280</v>
      </c>
      <c r="T2165" s="3"/>
      <c r="U2165" s="1"/>
    </row>
    <row r="2166" spans="1:21" x14ac:dyDescent="0.3">
      <c r="A2166">
        <v>100336</v>
      </c>
      <c r="B2166" t="s">
        <v>3</v>
      </c>
      <c r="D2166" s="1"/>
      <c r="E2166" s="1"/>
      <c r="F2166" s="3">
        <v>0</v>
      </c>
      <c r="G2166" s="3">
        <v>20</v>
      </c>
      <c r="H2166" s="1">
        <v>44348</v>
      </c>
      <c r="I2166" s="1">
        <v>44378</v>
      </c>
      <c r="J2166">
        <v>1</v>
      </c>
      <c r="K2166">
        <v>0</v>
      </c>
      <c r="L2166" s="1">
        <v>44348</v>
      </c>
      <c r="M2166" s="3">
        <f>IF(Sales[[#This Row],[Sales Amount]] = 0, 0,N2166 / F2166)</f>
        <v>0</v>
      </c>
      <c r="N2166" s="3">
        <v>0</v>
      </c>
      <c r="O2166" s="3" t="str" cm="1">
        <f t="array" ref="O2166" xml:space="preserve"> _xlfn.SWITCH(Sales[[#This Row],[Subscription Type]],"Basic", "10",,"Premium","10","Business","25","Enterprise","27")</f>
        <v>10</v>
      </c>
      <c r="P2166" s="3">
        <f xml:space="preserve"> IF(Sales[[#This Row],[Number of Users]]-Sales[[#This Row],[Licenses Bought]] &gt; 0,Sales[[#This Row],[Number of Users]]-Sales[[#This Row],[Licenses Bought]],0)</f>
        <v>20</v>
      </c>
      <c r="Q2166" s="3">
        <f>IF(Sales[[#This Row],[Sales Month]]=MAX(Sales[Sales Month]),Sales[[#This Row],[Upsell $ Per Non-Paying User]]*Sales[[#This Row],[Non-Paying Users]],0)</f>
        <v>200</v>
      </c>
      <c r="R2166" s="3" t="str" cm="1">
        <f t="array" ref="R2166" xml:space="preserve"> _xlfn.IFS(Sales[[#This Row],[Current Upsell $]]=0," ",Sales[[#This Row],[Current Upsell $]]&gt;=400,"high",Sales[[#This Row],[Current Upsell $]]&gt;=100,"medium",Sales[[#This Row],[Current Upsell $]]&lt;100,"low")</f>
        <v>medium</v>
      </c>
      <c r="S2166" s="3" t="str">
        <f xml:space="preserve"> IF(Sales[[#This Row],[Current Upsell $]]&gt;0,_xlfn.CONCAT(Sales[[#This Row],[Subscription Type]],"  ",Sales[[#This Row],[Upsell Priority]],"  ",TEXT(Sales[[#This Row],[Current Upsell $]],"$#"))," ")</f>
        <v>Basic  medium  $200</v>
      </c>
      <c r="T2166" s="3"/>
      <c r="U2166" s="1"/>
    </row>
    <row r="2167" spans="1:21" x14ac:dyDescent="0.3">
      <c r="A2167">
        <v>100337</v>
      </c>
      <c r="B2167" t="s">
        <v>3</v>
      </c>
      <c r="D2167" s="1"/>
      <c r="E2167" s="1"/>
      <c r="F2167" s="3">
        <v>0</v>
      </c>
      <c r="G2167" s="3">
        <v>26</v>
      </c>
      <c r="H2167" s="1">
        <v>44348</v>
      </c>
      <c r="I2167" s="1">
        <v>44378</v>
      </c>
      <c r="J2167">
        <v>1</v>
      </c>
      <c r="K2167">
        <v>0</v>
      </c>
      <c r="L2167" s="1">
        <v>44348</v>
      </c>
      <c r="M2167" s="3">
        <f>IF(Sales[[#This Row],[Sales Amount]] = 0, 0,N2167 / F2167)</f>
        <v>0</v>
      </c>
      <c r="N2167" s="3">
        <v>0</v>
      </c>
      <c r="O2167" s="3" t="str" cm="1">
        <f t="array" ref="O2167" xml:space="preserve"> _xlfn.SWITCH(Sales[[#This Row],[Subscription Type]],"Basic", "10",,"Premium","10","Business","25","Enterprise","27")</f>
        <v>10</v>
      </c>
      <c r="P2167" s="3">
        <f xml:space="preserve"> IF(Sales[[#This Row],[Number of Users]]-Sales[[#This Row],[Licenses Bought]] &gt; 0,Sales[[#This Row],[Number of Users]]-Sales[[#This Row],[Licenses Bought]],0)</f>
        <v>26</v>
      </c>
      <c r="Q2167" s="3">
        <f>IF(Sales[[#This Row],[Sales Month]]=MAX(Sales[Sales Month]),Sales[[#This Row],[Upsell $ Per Non-Paying User]]*Sales[[#This Row],[Non-Paying Users]],0)</f>
        <v>260</v>
      </c>
      <c r="R2167" s="3" t="str" cm="1">
        <f t="array" ref="R2167" xml:space="preserve"> _xlfn.IFS(Sales[[#This Row],[Current Upsell $]]=0," ",Sales[[#This Row],[Current Upsell $]]&gt;=400,"high",Sales[[#This Row],[Current Upsell $]]&gt;=100,"medium",Sales[[#This Row],[Current Upsell $]]&lt;100,"low")</f>
        <v>medium</v>
      </c>
      <c r="S2167" s="3" t="str">
        <f xml:space="preserve"> IF(Sales[[#This Row],[Current Upsell $]]&gt;0,_xlfn.CONCAT(Sales[[#This Row],[Subscription Type]],"  ",Sales[[#This Row],[Upsell Priority]],"  ",TEXT(Sales[[#This Row],[Current Upsell $]],"$#"))," ")</f>
        <v>Basic  medium  $260</v>
      </c>
      <c r="T2167" s="3"/>
      <c r="U2167" s="1"/>
    </row>
    <row r="2168" spans="1:21" x14ac:dyDescent="0.3">
      <c r="A2168">
        <v>100338</v>
      </c>
      <c r="B2168" t="s">
        <v>3</v>
      </c>
      <c r="D2168" s="1"/>
      <c r="E2168" s="1"/>
      <c r="F2168" s="3">
        <v>0</v>
      </c>
      <c r="G2168" s="3">
        <v>32</v>
      </c>
      <c r="H2168" s="1">
        <v>44348</v>
      </c>
      <c r="I2168" s="1">
        <v>44378</v>
      </c>
      <c r="J2168">
        <v>1</v>
      </c>
      <c r="K2168">
        <v>0</v>
      </c>
      <c r="L2168" s="1">
        <v>44348</v>
      </c>
      <c r="M2168" s="3">
        <f>IF(Sales[[#This Row],[Sales Amount]] = 0, 0,N2168 / F2168)</f>
        <v>0</v>
      </c>
      <c r="N2168" s="3">
        <v>0</v>
      </c>
      <c r="O2168" s="3" t="str" cm="1">
        <f t="array" ref="O2168" xml:space="preserve"> _xlfn.SWITCH(Sales[[#This Row],[Subscription Type]],"Basic", "10",,"Premium","10","Business","25","Enterprise","27")</f>
        <v>10</v>
      </c>
      <c r="P2168" s="3">
        <f xml:space="preserve"> IF(Sales[[#This Row],[Number of Users]]-Sales[[#This Row],[Licenses Bought]] &gt; 0,Sales[[#This Row],[Number of Users]]-Sales[[#This Row],[Licenses Bought]],0)</f>
        <v>32</v>
      </c>
      <c r="Q2168" s="3">
        <f>IF(Sales[[#This Row],[Sales Month]]=MAX(Sales[Sales Month]),Sales[[#This Row],[Upsell $ Per Non-Paying User]]*Sales[[#This Row],[Non-Paying Users]],0)</f>
        <v>320</v>
      </c>
      <c r="R2168" s="3" t="str" cm="1">
        <f t="array" ref="R2168" xml:space="preserve"> _xlfn.IFS(Sales[[#This Row],[Current Upsell $]]=0," ",Sales[[#This Row],[Current Upsell $]]&gt;=400,"high",Sales[[#This Row],[Current Upsell $]]&gt;=100,"medium",Sales[[#This Row],[Current Upsell $]]&lt;100,"low")</f>
        <v>medium</v>
      </c>
      <c r="S2168" s="3" t="str">
        <f xml:space="preserve"> IF(Sales[[#This Row],[Current Upsell $]]&gt;0,_xlfn.CONCAT(Sales[[#This Row],[Subscription Type]],"  ",Sales[[#This Row],[Upsell Priority]],"  ",TEXT(Sales[[#This Row],[Current Upsell $]],"$#"))," ")</f>
        <v>Basic  medium  $320</v>
      </c>
      <c r="T2168" s="3"/>
      <c r="U2168" s="1"/>
    </row>
    <row r="2169" spans="1:21" x14ac:dyDescent="0.3">
      <c r="A2169">
        <v>100339</v>
      </c>
      <c r="B2169" t="s">
        <v>3</v>
      </c>
      <c r="D2169" s="1"/>
      <c r="E2169" s="1"/>
      <c r="F2169" s="3">
        <v>0</v>
      </c>
      <c r="G2169" s="3">
        <v>20</v>
      </c>
      <c r="H2169" s="1">
        <v>44348</v>
      </c>
      <c r="I2169" s="1">
        <v>44378</v>
      </c>
      <c r="J2169">
        <v>1</v>
      </c>
      <c r="K2169">
        <v>0</v>
      </c>
      <c r="L2169" s="1">
        <v>44348</v>
      </c>
      <c r="M2169" s="3">
        <f>IF(Sales[[#This Row],[Sales Amount]] = 0, 0,N2169 / F2169)</f>
        <v>0</v>
      </c>
      <c r="N2169" s="3">
        <v>0</v>
      </c>
      <c r="O2169" s="3" t="str" cm="1">
        <f t="array" ref="O2169" xml:space="preserve"> _xlfn.SWITCH(Sales[[#This Row],[Subscription Type]],"Basic", "10",,"Premium","10","Business","25","Enterprise","27")</f>
        <v>10</v>
      </c>
      <c r="P2169" s="3">
        <f xml:space="preserve"> IF(Sales[[#This Row],[Number of Users]]-Sales[[#This Row],[Licenses Bought]] &gt; 0,Sales[[#This Row],[Number of Users]]-Sales[[#This Row],[Licenses Bought]],0)</f>
        <v>20</v>
      </c>
      <c r="Q2169" s="3">
        <f>IF(Sales[[#This Row],[Sales Month]]=MAX(Sales[Sales Month]),Sales[[#This Row],[Upsell $ Per Non-Paying User]]*Sales[[#This Row],[Non-Paying Users]],0)</f>
        <v>200</v>
      </c>
      <c r="R2169" s="3" t="str" cm="1">
        <f t="array" ref="R2169" xml:space="preserve"> _xlfn.IFS(Sales[[#This Row],[Current Upsell $]]=0," ",Sales[[#This Row],[Current Upsell $]]&gt;=400,"high",Sales[[#This Row],[Current Upsell $]]&gt;=100,"medium",Sales[[#This Row],[Current Upsell $]]&lt;100,"low")</f>
        <v>medium</v>
      </c>
      <c r="S2169" s="3" t="str">
        <f xml:space="preserve"> IF(Sales[[#This Row],[Current Upsell $]]&gt;0,_xlfn.CONCAT(Sales[[#This Row],[Subscription Type]],"  ",Sales[[#This Row],[Upsell Priority]],"  ",TEXT(Sales[[#This Row],[Current Upsell $]],"$#"))," ")</f>
        <v>Basic  medium  $200</v>
      </c>
      <c r="T2169" s="3"/>
      <c r="U2169" s="1"/>
    </row>
    <row r="2170" spans="1:21" x14ac:dyDescent="0.3">
      <c r="A2170">
        <v>100340</v>
      </c>
      <c r="B2170" t="s">
        <v>3</v>
      </c>
      <c r="D2170" s="1"/>
      <c r="E2170" s="1"/>
      <c r="F2170" s="3">
        <v>0</v>
      </c>
      <c r="G2170" s="3">
        <v>21</v>
      </c>
      <c r="H2170" s="1">
        <v>44348</v>
      </c>
      <c r="I2170" s="1">
        <v>44378</v>
      </c>
      <c r="J2170">
        <v>1</v>
      </c>
      <c r="K2170">
        <v>0</v>
      </c>
      <c r="L2170" s="1">
        <v>44348</v>
      </c>
      <c r="M2170" s="3">
        <f>IF(Sales[[#This Row],[Sales Amount]] = 0, 0,N2170 / F2170)</f>
        <v>0</v>
      </c>
      <c r="N2170" s="3">
        <v>0</v>
      </c>
      <c r="O2170" s="3" t="str" cm="1">
        <f t="array" ref="O2170" xml:space="preserve"> _xlfn.SWITCH(Sales[[#This Row],[Subscription Type]],"Basic", "10",,"Premium","10","Business","25","Enterprise","27")</f>
        <v>10</v>
      </c>
      <c r="P2170" s="3">
        <f xml:space="preserve"> IF(Sales[[#This Row],[Number of Users]]-Sales[[#This Row],[Licenses Bought]] &gt; 0,Sales[[#This Row],[Number of Users]]-Sales[[#This Row],[Licenses Bought]],0)</f>
        <v>21</v>
      </c>
      <c r="Q2170" s="3">
        <f>IF(Sales[[#This Row],[Sales Month]]=MAX(Sales[Sales Month]),Sales[[#This Row],[Upsell $ Per Non-Paying User]]*Sales[[#This Row],[Non-Paying Users]],0)</f>
        <v>210</v>
      </c>
      <c r="R2170" s="3" t="str" cm="1">
        <f t="array" ref="R2170" xml:space="preserve"> _xlfn.IFS(Sales[[#This Row],[Current Upsell $]]=0," ",Sales[[#This Row],[Current Upsell $]]&gt;=400,"high",Sales[[#This Row],[Current Upsell $]]&gt;=100,"medium",Sales[[#This Row],[Current Upsell $]]&lt;100,"low")</f>
        <v>medium</v>
      </c>
      <c r="S2170" s="3" t="str">
        <f xml:space="preserve"> IF(Sales[[#This Row],[Current Upsell $]]&gt;0,_xlfn.CONCAT(Sales[[#This Row],[Subscription Type]],"  ",Sales[[#This Row],[Upsell Priority]],"  ",TEXT(Sales[[#This Row],[Current Upsell $]],"$#"))," ")</f>
        <v>Basic  medium  $210</v>
      </c>
      <c r="T2170" s="3"/>
      <c r="U2170" s="1"/>
    </row>
    <row r="2171" spans="1:21" x14ac:dyDescent="0.3">
      <c r="A2171">
        <v>100341</v>
      </c>
      <c r="B2171" t="s">
        <v>3</v>
      </c>
      <c r="D2171" s="1"/>
      <c r="E2171" s="1"/>
      <c r="F2171" s="3">
        <v>0</v>
      </c>
      <c r="G2171" s="3">
        <v>20</v>
      </c>
      <c r="H2171" s="1">
        <v>44348</v>
      </c>
      <c r="I2171" s="1">
        <v>44378</v>
      </c>
      <c r="J2171">
        <v>1</v>
      </c>
      <c r="K2171">
        <v>0</v>
      </c>
      <c r="L2171" s="1">
        <v>44348</v>
      </c>
      <c r="M2171" s="3">
        <f>IF(Sales[[#This Row],[Sales Amount]] = 0, 0,N2171 / F2171)</f>
        <v>0</v>
      </c>
      <c r="N2171" s="3">
        <v>0</v>
      </c>
      <c r="O2171" s="3" t="str" cm="1">
        <f t="array" ref="O2171" xml:space="preserve"> _xlfn.SWITCH(Sales[[#This Row],[Subscription Type]],"Basic", "10",,"Premium","10","Business","25","Enterprise","27")</f>
        <v>10</v>
      </c>
      <c r="P2171" s="3">
        <f xml:space="preserve"> IF(Sales[[#This Row],[Number of Users]]-Sales[[#This Row],[Licenses Bought]] &gt; 0,Sales[[#This Row],[Number of Users]]-Sales[[#This Row],[Licenses Bought]],0)</f>
        <v>20</v>
      </c>
      <c r="Q2171" s="3">
        <f>IF(Sales[[#This Row],[Sales Month]]=MAX(Sales[Sales Month]),Sales[[#This Row],[Upsell $ Per Non-Paying User]]*Sales[[#This Row],[Non-Paying Users]],0)</f>
        <v>200</v>
      </c>
      <c r="R2171" s="3" t="str" cm="1">
        <f t="array" ref="R2171" xml:space="preserve"> _xlfn.IFS(Sales[[#This Row],[Current Upsell $]]=0," ",Sales[[#This Row],[Current Upsell $]]&gt;=400,"high",Sales[[#This Row],[Current Upsell $]]&gt;=100,"medium",Sales[[#This Row],[Current Upsell $]]&lt;100,"low")</f>
        <v>medium</v>
      </c>
      <c r="S2171" s="3" t="str">
        <f xml:space="preserve"> IF(Sales[[#This Row],[Current Upsell $]]&gt;0,_xlfn.CONCAT(Sales[[#This Row],[Subscription Type]],"  ",Sales[[#This Row],[Upsell Priority]],"  ",TEXT(Sales[[#This Row],[Current Upsell $]],"$#"))," ")</f>
        <v>Basic  medium  $200</v>
      </c>
      <c r="T2171" s="3"/>
      <c r="U2171" s="1"/>
    </row>
    <row r="2172" spans="1:21" x14ac:dyDescent="0.3">
      <c r="A2172">
        <v>100342</v>
      </c>
      <c r="B2172" t="s">
        <v>3</v>
      </c>
      <c r="D2172" s="1"/>
      <c r="E2172" s="1"/>
      <c r="F2172" s="3">
        <v>0</v>
      </c>
      <c r="G2172" s="3">
        <v>21</v>
      </c>
      <c r="H2172" s="1">
        <v>44348</v>
      </c>
      <c r="I2172" s="1">
        <v>44378</v>
      </c>
      <c r="J2172">
        <v>1</v>
      </c>
      <c r="K2172">
        <v>0</v>
      </c>
      <c r="L2172" s="1">
        <v>44348</v>
      </c>
      <c r="M2172" s="3">
        <f>IF(Sales[[#This Row],[Sales Amount]] = 0, 0,N2172 / F2172)</f>
        <v>0</v>
      </c>
      <c r="N2172" s="3">
        <v>0</v>
      </c>
      <c r="O2172" s="3" t="str" cm="1">
        <f t="array" ref="O2172" xml:space="preserve"> _xlfn.SWITCH(Sales[[#This Row],[Subscription Type]],"Basic", "10",,"Premium","10","Business","25","Enterprise","27")</f>
        <v>10</v>
      </c>
      <c r="P2172" s="3">
        <f xml:space="preserve"> IF(Sales[[#This Row],[Number of Users]]-Sales[[#This Row],[Licenses Bought]] &gt; 0,Sales[[#This Row],[Number of Users]]-Sales[[#This Row],[Licenses Bought]],0)</f>
        <v>21</v>
      </c>
      <c r="Q2172" s="3">
        <f>IF(Sales[[#This Row],[Sales Month]]=MAX(Sales[Sales Month]),Sales[[#This Row],[Upsell $ Per Non-Paying User]]*Sales[[#This Row],[Non-Paying Users]],0)</f>
        <v>210</v>
      </c>
      <c r="R2172" s="3" t="str" cm="1">
        <f t="array" ref="R2172" xml:space="preserve"> _xlfn.IFS(Sales[[#This Row],[Current Upsell $]]=0," ",Sales[[#This Row],[Current Upsell $]]&gt;=400,"high",Sales[[#This Row],[Current Upsell $]]&gt;=100,"medium",Sales[[#This Row],[Current Upsell $]]&lt;100,"low")</f>
        <v>medium</v>
      </c>
      <c r="S2172" s="3" t="str">
        <f xml:space="preserve"> IF(Sales[[#This Row],[Current Upsell $]]&gt;0,_xlfn.CONCAT(Sales[[#This Row],[Subscription Type]],"  ",Sales[[#This Row],[Upsell Priority]],"  ",TEXT(Sales[[#This Row],[Current Upsell $]],"$#"))," ")</f>
        <v>Basic  medium  $210</v>
      </c>
      <c r="T2172" s="3"/>
      <c r="U2172" s="1"/>
    </row>
    <row r="2173" spans="1:21" x14ac:dyDescent="0.3">
      <c r="A2173">
        <v>100343</v>
      </c>
      <c r="B2173" t="s">
        <v>3</v>
      </c>
      <c r="D2173" s="1"/>
      <c r="E2173" s="1"/>
      <c r="F2173" s="3">
        <v>0</v>
      </c>
      <c r="G2173" s="3">
        <v>23</v>
      </c>
      <c r="H2173" s="1">
        <v>44348</v>
      </c>
      <c r="I2173" s="1">
        <v>44378</v>
      </c>
      <c r="J2173">
        <v>1</v>
      </c>
      <c r="K2173">
        <v>0</v>
      </c>
      <c r="L2173" s="1">
        <v>44348</v>
      </c>
      <c r="M2173" s="3">
        <f>IF(Sales[[#This Row],[Sales Amount]] = 0, 0,N2173 / F2173)</f>
        <v>0</v>
      </c>
      <c r="N2173" s="3">
        <v>0</v>
      </c>
      <c r="O2173" s="3" t="str" cm="1">
        <f t="array" ref="O2173" xml:space="preserve"> _xlfn.SWITCH(Sales[[#This Row],[Subscription Type]],"Basic", "10",,"Premium","10","Business","25","Enterprise","27")</f>
        <v>10</v>
      </c>
      <c r="P2173" s="3">
        <f xml:space="preserve"> IF(Sales[[#This Row],[Number of Users]]-Sales[[#This Row],[Licenses Bought]] &gt; 0,Sales[[#This Row],[Number of Users]]-Sales[[#This Row],[Licenses Bought]],0)</f>
        <v>23</v>
      </c>
      <c r="Q2173" s="3">
        <f>IF(Sales[[#This Row],[Sales Month]]=MAX(Sales[Sales Month]),Sales[[#This Row],[Upsell $ Per Non-Paying User]]*Sales[[#This Row],[Non-Paying Users]],0)</f>
        <v>230</v>
      </c>
      <c r="R2173" s="3" t="str" cm="1">
        <f t="array" ref="R2173" xml:space="preserve"> _xlfn.IFS(Sales[[#This Row],[Current Upsell $]]=0," ",Sales[[#This Row],[Current Upsell $]]&gt;=400,"high",Sales[[#This Row],[Current Upsell $]]&gt;=100,"medium",Sales[[#This Row],[Current Upsell $]]&lt;100,"low")</f>
        <v>medium</v>
      </c>
      <c r="S2173" s="3" t="str">
        <f xml:space="preserve"> IF(Sales[[#This Row],[Current Upsell $]]&gt;0,_xlfn.CONCAT(Sales[[#This Row],[Subscription Type]],"  ",Sales[[#This Row],[Upsell Priority]],"  ",TEXT(Sales[[#This Row],[Current Upsell $]],"$#"))," ")</f>
        <v>Basic  medium  $230</v>
      </c>
      <c r="T2173" s="3"/>
      <c r="U2173" s="1"/>
    </row>
    <row r="2174" spans="1:21" x14ac:dyDescent="0.3">
      <c r="A2174">
        <v>100344</v>
      </c>
      <c r="B2174" t="s">
        <v>3</v>
      </c>
      <c r="F2174" s="3">
        <v>0</v>
      </c>
      <c r="G2174" s="3">
        <v>12</v>
      </c>
      <c r="H2174" s="1">
        <v>44348</v>
      </c>
      <c r="I2174" s="1">
        <v>44378</v>
      </c>
      <c r="J2174">
        <v>1</v>
      </c>
      <c r="K2174">
        <v>0</v>
      </c>
      <c r="L2174" s="1">
        <v>44348</v>
      </c>
      <c r="M2174" s="3">
        <f>IF(Sales[[#This Row],[Sales Amount]] = 0, 0,N2174 / F2174)</f>
        <v>0</v>
      </c>
      <c r="N2174" s="3">
        <v>0</v>
      </c>
      <c r="O2174" s="3" t="str" cm="1">
        <f t="array" ref="O2174" xml:space="preserve"> _xlfn.SWITCH(Sales[[#This Row],[Subscription Type]],"Basic", "10",,"Premium","10","Business","25","Enterprise","27")</f>
        <v>10</v>
      </c>
      <c r="P2174" s="3">
        <f xml:space="preserve"> IF(Sales[[#This Row],[Number of Users]]-Sales[[#This Row],[Licenses Bought]] &gt; 0,Sales[[#This Row],[Number of Users]]-Sales[[#This Row],[Licenses Bought]],0)</f>
        <v>12</v>
      </c>
      <c r="Q2174" s="3">
        <f>IF(Sales[[#This Row],[Sales Month]]=MAX(Sales[Sales Month]),Sales[[#This Row],[Upsell $ Per Non-Paying User]]*Sales[[#This Row],[Non-Paying Users]],0)</f>
        <v>120</v>
      </c>
      <c r="R2174" s="3" t="str" cm="1">
        <f t="array" ref="R2174" xml:space="preserve"> _xlfn.IFS(Sales[[#This Row],[Current Upsell $]]=0," ",Sales[[#This Row],[Current Upsell $]]&gt;=400,"high",Sales[[#This Row],[Current Upsell $]]&gt;=100,"medium",Sales[[#This Row],[Current Upsell $]]&lt;100,"low")</f>
        <v>medium</v>
      </c>
      <c r="S2174" s="3" t="str">
        <f xml:space="preserve"> IF(Sales[[#This Row],[Current Upsell $]]&gt;0,_xlfn.CONCAT(Sales[[#This Row],[Subscription Type]],"  ",Sales[[#This Row],[Upsell Priority]],"  ",TEXT(Sales[[#This Row],[Current Upsell $]],"$#"))," ")</f>
        <v>Basic  medium  $120</v>
      </c>
      <c r="T2174" s="3"/>
      <c r="U2174" s="1"/>
    </row>
    <row r="2175" spans="1:21" x14ac:dyDescent="0.3">
      <c r="A2175">
        <v>100345</v>
      </c>
      <c r="B2175" t="s">
        <v>3</v>
      </c>
      <c r="F2175" s="3">
        <v>0</v>
      </c>
      <c r="G2175" s="3">
        <v>14</v>
      </c>
      <c r="H2175" s="1">
        <v>44348</v>
      </c>
      <c r="I2175" s="1">
        <v>44378</v>
      </c>
      <c r="J2175">
        <v>1</v>
      </c>
      <c r="K2175">
        <v>0</v>
      </c>
      <c r="L2175" s="1">
        <v>44348</v>
      </c>
      <c r="M2175" s="3">
        <f>IF(Sales[[#This Row],[Sales Amount]] = 0, 0,N2175 / F2175)</f>
        <v>0</v>
      </c>
      <c r="N2175" s="3">
        <v>0</v>
      </c>
      <c r="O2175" s="3" t="str" cm="1">
        <f t="array" ref="O2175" xml:space="preserve"> _xlfn.SWITCH(Sales[[#This Row],[Subscription Type]],"Basic", "10",,"Premium","10","Business","25","Enterprise","27")</f>
        <v>10</v>
      </c>
      <c r="P2175" s="3">
        <f xml:space="preserve"> IF(Sales[[#This Row],[Number of Users]]-Sales[[#This Row],[Licenses Bought]] &gt; 0,Sales[[#This Row],[Number of Users]]-Sales[[#This Row],[Licenses Bought]],0)</f>
        <v>14</v>
      </c>
      <c r="Q2175" s="3">
        <f>IF(Sales[[#This Row],[Sales Month]]=MAX(Sales[Sales Month]),Sales[[#This Row],[Upsell $ Per Non-Paying User]]*Sales[[#This Row],[Non-Paying Users]],0)</f>
        <v>140</v>
      </c>
      <c r="R2175" s="3" t="str" cm="1">
        <f t="array" ref="R2175" xml:space="preserve"> _xlfn.IFS(Sales[[#This Row],[Current Upsell $]]=0," ",Sales[[#This Row],[Current Upsell $]]&gt;=400,"high",Sales[[#This Row],[Current Upsell $]]&gt;=100,"medium",Sales[[#This Row],[Current Upsell $]]&lt;100,"low")</f>
        <v>medium</v>
      </c>
      <c r="S2175" s="3" t="str">
        <f xml:space="preserve"> IF(Sales[[#This Row],[Current Upsell $]]&gt;0,_xlfn.CONCAT(Sales[[#This Row],[Subscription Type]],"  ",Sales[[#This Row],[Upsell Priority]],"  ",TEXT(Sales[[#This Row],[Current Upsell $]],"$#"))," ")</f>
        <v>Basic  medium  $140</v>
      </c>
      <c r="T2175" s="3"/>
      <c r="U2175" s="1"/>
    </row>
    <row r="2176" spans="1:21" x14ac:dyDescent="0.3">
      <c r="A2176">
        <v>100346</v>
      </c>
      <c r="B2176" t="s">
        <v>3</v>
      </c>
      <c r="F2176" s="3">
        <v>0</v>
      </c>
      <c r="G2176" s="3">
        <v>11</v>
      </c>
      <c r="H2176" s="1">
        <v>44348</v>
      </c>
      <c r="I2176" s="1">
        <v>44378</v>
      </c>
      <c r="J2176">
        <v>1</v>
      </c>
      <c r="K2176">
        <v>0</v>
      </c>
      <c r="L2176" s="1">
        <v>44348</v>
      </c>
      <c r="M2176" s="3">
        <f>IF(Sales[[#This Row],[Sales Amount]] = 0, 0,N2176 / F2176)</f>
        <v>0</v>
      </c>
      <c r="N2176" s="3">
        <v>0</v>
      </c>
      <c r="O2176" s="3" t="str" cm="1">
        <f t="array" ref="O2176" xml:space="preserve"> _xlfn.SWITCH(Sales[[#This Row],[Subscription Type]],"Basic", "10",,"Premium","10","Business","25","Enterprise","27")</f>
        <v>10</v>
      </c>
      <c r="P2176" s="3">
        <f xml:space="preserve"> IF(Sales[[#This Row],[Number of Users]]-Sales[[#This Row],[Licenses Bought]] &gt; 0,Sales[[#This Row],[Number of Users]]-Sales[[#This Row],[Licenses Bought]],0)</f>
        <v>11</v>
      </c>
      <c r="Q2176" s="3">
        <f>IF(Sales[[#This Row],[Sales Month]]=MAX(Sales[Sales Month]),Sales[[#This Row],[Upsell $ Per Non-Paying User]]*Sales[[#This Row],[Non-Paying Users]],0)</f>
        <v>110</v>
      </c>
      <c r="R2176" s="3" t="str" cm="1">
        <f t="array" ref="R2176" xml:space="preserve"> _xlfn.IFS(Sales[[#This Row],[Current Upsell $]]=0," ",Sales[[#This Row],[Current Upsell $]]&gt;=400,"high",Sales[[#This Row],[Current Upsell $]]&gt;=100,"medium",Sales[[#This Row],[Current Upsell $]]&lt;100,"low")</f>
        <v>medium</v>
      </c>
      <c r="S2176" s="3" t="str">
        <f xml:space="preserve"> IF(Sales[[#This Row],[Current Upsell $]]&gt;0,_xlfn.CONCAT(Sales[[#This Row],[Subscription Type]],"  ",Sales[[#This Row],[Upsell Priority]],"  ",TEXT(Sales[[#This Row],[Current Upsell $]],"$#"))," ")</f>
        <v>Basic  medium  $110</v>
      </c>
      <c r="T2176" s="3"/>
      <c r="U2176" s="1"/>
    </row>
    <row r="2177" spans="1:21" x14ac:dyDescent="0.3">
      <c r="A2177">
        <v>100347</v>
      </c>
      <c r="B2177" t="s">
        <v>3</v>
      </c>
      <c r="F2177" s="3">
        <v>0</v>
      </c>
      <c r="G2177" s="3">
        <v>11</v>
      </c>
      <c r="H2177" s="1">
        <v>44348</v>
      </c>
      <c r="I2177" s="1">
        <v>44378</v>
      </c>
      <c r="J2177">
        <v>1</v>
      </c>
      <c r="K2177">
        <v>0</v>
      </c>
      <c r="L2177" s="1">
        <v>44348</v>
      </c>
      <c r="M2177" s="3">
        <f>IF(Sales[[#This Row],[Sales Amount]] = 0, 0,N2177 / F2177)</f>
        <v>0</v>
      </c>
      <c r="N2177" s="3">
        <v>0</v>
      </c>
      <c r="O2177" s="3" t="str" cm="1">
        <f t="array" ref="O2177" xml:space="preserve"> _xlfn.SWITCH(Sales[[#This Row],[Subscription Type]],"Basic", "10",,"Premium","10","Business","25","Enterprise","27")</f>
        <v>10</v>
      </c>
      <c r="P2177" s="3">
        <f xml:space="preserve"> IF(Sales[[#This Row],[Number of Users]]-Sales[[#This Row],[Licenses Bought]] &gt; 0,Sales[[#This Row],[Number of Users]]-Sales[[#This Row],[Licenses Bought]],0)</f>
        <v>11</v>
      </c>
      <c r="Q2177" s="3">
        <f>IF(Sales[[#This Row],[Sales Month]]=MAX(Sales[Sales Month]),Sales[[#This Row],[Upsell $ Per Non-Paying User]]*Sales[[#This Row],[Non-Paying Users]],0)</f>
        <v>110</v>
      </c>
      <c r="R2177" s="3" t="str" cm="1">
        <f t="array" ref="R2177" xml:space="preserve"> _xlfn.IFS(Sales[[#This Row],[Current Upsell $]]=0," ",Sales[[#This Row],[Current Upsell $]]&gt;=400,"high",Sales[[#This Row],[Current Upsell $]]&gt;=100,"medium",Sales[[#This Row],[Current Upsell $]]&lt;100,"low")</f>
        <v>medium</v>
      </c>
      <c r="S2177" s="3" t="str">
        <f xml:space="preserve"> IF(Sales[[#This Row],[Current Upsell $]]&gt;0,_xlfn.CONCAT(Sales[[#This Row],[Subscription Type]],"  ",Sales[[#This Row],[Upsell Priority]],"  ",TEXT(Sales[[#This Row],[Current Upsell $]],"$#"))," ")</f>
        <v>Basic  medium  $110</v>
      </c>
      <c r="T2177" s="3"/>
      <c r="U2177" s="1"/>
    </row>
    <row r="2178" spans="1:21" x14ac:dyDescent="0.3">
      <c r="A2178">
        <v>100348</v>
      </c>
      <c r="B2178" t="s">
        <v>3</v>
      </c>
      <c r="D2178" s="1"/>
      <c r="E2178" s="1"/>
      <c r="F2178" s="3">
        <v>0</v>
      </c>
      <c r="G2178" s="3">
        <v>13</v>
      </c>
      <c r="H2178" s="1">
        <v>44348</v>
      </c>
      <c r="I2178" s="1">
        <v>44378</v>
      </c>
      <c r="J2178">
        <v>1</v>
      </c>
      <c r="K2178">
        <v>0</v>
      </c>
      <c r="L2178" s="1">
        <v>44348</v>
      </c>
      <c r="M2178" s="3">
        <f>IF(Sales[[#This Row],[Sales Amount]] = 0, 0,N2178 / F2178)</f>
        <v>0</v>
      </c>
      <c r="N2178" s="3">
        <v>0</v>
      </c>
      <c r="O2178" s="3" t="str" cm="1">
        <f t="array" ref="O2178" xml:space="preserve"> _xlfn.SWITCH(Sales[[#This Row],[Subscription Type]],"Basic", "10",,"Premium","10","Business","25","Enterprise","27")</f>
        <v>10</v>
      </c>
      <c r="P2178" s="3">
        <f xml:space="preserve"> IF(Sales[[#This Row],[Number of Users]]-Sales[[#This Row],[Licenses Bought]] &gt; 0,Sales[[#This Row],[Number of Users]]-Sales[[#This Row],[Licenses Bought]],0)</f>
        <v>13</v>
      </c>
      <c r="Q2178" s="3">
        <f>IF(Sales[[#This Row],[Sales Month]]=MAX(Sales[Sales Month]),Sales[[#This Row],[Upsell $ Per Non-Paying User]]*Sales[[#This Row],[Non-Paying Users]],0)</f>
        <v>130</v>
      </c>
      <c r="R2178" s="3" t="str" cm="1">
        <f t="array" ref="R2178" xml:space="preserve"> _xlfn.IFS(Sales[[#This Row],[Current Upsell $]]=0," ",Sales[[#This Row],[Current Upsell $]]&gt;=400,"high",Sales[[#This Row],[Current Upsell $]]&gt;=100,"medium",Sales[[#This Row],[Current Upsell $]]&lt;100,"low")</f>
        <v>medium</v>
      </c>
      <c r="S2178" s="3" t="str">
        <f xml:space="preserve"> IF(Sales[[#This Row],[Current Upsell $]]&gt;0,_xlfn.CONCAT(Sales[[#This Row],[Subscription Type]],"  ",Sales[[#This Row],[Upsell Priority]],"  ",TEXT(Sales[[#This Row],[Current Upsell $]],"$#"))," ")</f>
        <v>Basic  medium  $130</v>
      </c>
      <c r="T2178" s="3"/>
      <c r="U2178" s="1"/>
    </row>
    <row r="2179" spans="1:21" x14ac:dyDescent="0.3">
      <c r="A2179">
        <v>100349</v>
      </c>
      <c r="B2179" t="s">
        <v>3</v>
      </c>
      <c r="F2179" s="3">
        <v>0</v>
      </c>
      <c r="G2179" s="3">
        <v>11</v>
      </c>
      <c r="H2179" s="1">
        <v>44348</v>
      </c>
      <c r="I2179" s="1">
        <v>44378</v>
      </c>
      <c r="J2179">
        <v>1</v>
      </c>
      <c r="K2179">
        <v>0</v>
      </c>
      <c r="L2179" s="1">
        <v>44348</v>
      </c>
      <c r="M2179" s="3">
        <f>IF(Sales[[#This Row],[Sales Amount]] = 0, 0,N2179 / F2179)</f>
        <v>0</v>
      </c>
      <c r="N2179" s="3">
        <v>0</v>
      </c>
      <c r="O2179" s="3" t="str" cm="1">
        <f t="array" ref="O2179" xml:space="preserve"> _xlfn.SWITCH(Sales[[#This Row],[Subscription Type]],"Basic", "10",,"Premium","10","Business","25","Enterprise","27")</f>
        <v>10</v>
      </c>
      <c r="P2179" s="3">
        <f xml:space="preserve"> IF(Sales[[#This Row],[Number of Users]]-Sales[[#This Row],[Licenses Bought]] &gt; 0,Sales[[#This Row],[Number of Users]]-Sales[[#This Row],[Licenses Bought]],0)</f>
        <v>11</v>
      </c>
      <c r="Q2179" s="3">
        <f>IF(Sales[[#This Row],[Sales Month]]=MAX(Sales[Sales Month]),Sales[[#This Row],[Upsell $ Per Non-Paying User]]*Sales[[#This Row],[Non-Paying Users]],0)</f>
        <v>110</v>
      </c>
      <c r="R2179" s="3" t="str" cm="1">
        <f t="array" ref="R2179" xml:space="preserve"> _xlfn.IFS(Sales[[#This Row],[Current Upsell $]]=0," ",Sales[[#This Row],[Current Upsell $]]&gt;=400,"high",Sales[[#This Row],[Current Upsell $]]&gt;=100,"medium",Sales[[#This Row],[Current Upsell $]]&lt;100,"low")</f>
        <v>medium</v>
      </c>
      <c r="S2179" s="3" t="str">
        <f xml:space="preserve"> IF(Sales[[#This Row],[Current Upsell $]]&gt;0,_xlfn.CONCAT(Sales[[#This Row],[Subscription Type]],"  ",Sales[[#This Row],[Upsell Priority]],"  ",TEXT(Sales[[#This Row],[Current Upsell $]],"$#"))," ")</f>
        <v>Basic  medium  $110</v>
      </c>
      <c r="T2179" s="3"/>
      <c r="U2179" s="1"/>
    </row>
    <row r="2180" spans="1:21" x14ac:dyDescent="0.3">
      <c r="A2180">
        <v>100350</v>
      </c>
      <c r="B2180" t="s">
        <v>3</v>
      </c>
      <c r="F2180" s="3">
        <v>0</v>
      </c>
      <c r="G2180" s="3">
        <v>8</v>
      </c>
      <c r="H2180" s="1">
        <v>44348</v>
      </c>
      <c r="I2180" s="1">
        <v>44378</v>
      </c>
      <c r="J2180">
        <v>1</v>
      </c>
      <c r="K2180">
        <v>0</v>
      </c>
      <c r="L2180" s="1">
        <v>44348</v>
      </c>
      <c r="M2180" s="3">
        <f>IF(Sales[[#This Row],[Sales Amount]] = 0, 0,N2180 / F2180)</f>
        <v>0</v>
      </c>
      <c r="N2180" s="3">
        <v>0</v>
      </c>
      <c r="O2180" s="3" t="str" cm="1">
        <f t="array" ref="O2180" xml:space="preserve"> _xlfn.SWITCH(Sales[[#This Row],[Subscription Type]],"Basic", "10",,"Premium","10","Business","25","Enterprise","27")</f>
        <v>10</v>
      </c>
      <c r="P2180" s="3">
        <f xml:space="preserve"> IF(Sales[[#This Row],[Number of Users]]-Sales[[#This Row],[Licenses Bought]] &gt; 0,Sales[[#This Row],[Number of Users]]-Sales[[#This Row],[Licenses Bought]],0)</f>
        <v>8</v>
      </c>
      <c r="Q2180" s="3">
        <f>IF(Sales[[#This Row],[Sales Month]]=MAX(Sales[Sales Month]),Sales[[#This Row],[Upsell $ Per Non-Paying User]]*Sales[[#This Row],[Non-Paying Users]],0)</f>
        <v>80</v>
      </c>
      <c r="R2180" s="3" t="str" cm="1">
        <f t="array" ref="R2180" xml:space="preserve"> _xlfn.IFS(Sales[[#This Row],[Current Upsell $]]=0," ",Sales[[#This Row],[Current Upsell $]]&gt;=400,"high",Sales[[#This Row],[Current Upsell $]]&gt;=100,"medium",Sales[[#This Row],[Current Upsell $]]&lt;100,"low")</f>
        <v>low</v>
      </c>
      <c r="S2180" s="3" t="str">
        <f xml:space="preserve"> IF(Sales[[#This Row],[Current Upsell $]]&gt;0,_xlfn.CONCAT(Sales[[#This Row],[Subscription Type]],"  ",Sales[[#This Row],[Upsell Priority]],"  ",TEXT(Sales[[#This Row],[Current Upsell $]],"$#"))," ")</f>
        <v>Basic  low  $80</v>
      </c>
      <c r="T2180" s="3"/>
      <c r="U2180" s="1"/>
    </row>
    <row r="2181" spans="1:21" x14ac:dyDescent="0.3">
      <c r="A2181">
        <v>100351</v>
      </c>
      <c r="B2181" t="s">
        <v>3</v>
      </c>
      <c r="F2181" s="3">
        <v>0</v>
      </c>
      <c r="G2181" s="3">
        <v>8</v>
      </c>
      <c r="H2181" s="1">
        <v>44348</v>
      </c>
      <c r="I2181" s="1">
        <v>44378</v>
      </c>
      <c r="J2181">
        <v>1</v>
      </c>
      <c r="K2181">
        <v>0</v>
      </c>
      <c r="L2181" s="1">
        <v>44348</v>
      </c>
      <c r="M2181" s="3">
        <f>IF(Sales[[#This Row],[Sales Amount]] = 0, 0,N2181 / F2181)</f>
        <v>0</v>
      </c>
      <c r="N2181" s="3">
        <v>0</v>
      </c>
      <c r="O2181" s="3" t="str" cm="1">
        <f t="array" ref="O2181" xml:space="preserve"> _xlfn.SWITCH(Sales[[#This Row],[Subscription Type]],"Basic", "10",,"Premium","10","Business","25","Enterprise","27")</f>
        <v>10</v>
      </c>
      <c r="P2181" s="3">
        <f xml:space="preserve"> IF(Sales[[#This Row],[Number of Users]]-Sales[[#This Row],[Licenses Bought]] &gt; 0,Sales[[#This Row],[Number of Users]]-Sales[[#This Row],[Licenses Bought]],0)</f>
        <v>8</v>
      </c>
      <c r="Q2181" s="3">
        <f>IF(Sales[[#This Row],[Sales Month]]=MAX(Sales[Sales Month]),Sales[[#This Row],[Upsell $ Per Non-Paying User]]*Sales[[#This Row],[Non-Paying Users]],0)</f>
        <v>80</v>
      </c>
      <c r="R2181" s="3" t="str" cm="1">
        <f t="array" ref="R2181" xml:space="preserve"> _xlfn.IFS(Sales[[#This Row],[Current Upsell $]]=0," ",Sales[[#This Row],[Current Upsell $]]&gt;=400,"high",Sales[[#This Row],[Current Upsell $]]&gt;=100,"medium",Sales[[#This Row],[Current Upsell $]]&lt;100,"low")</f>
        <v>low</v>
      </c>
      <c r="S2181" s="3" t="str">
        <f xml:space="preserve"> IF(Sales[[#This Row],[Current Upsell $]]&gt;0,_xlfn.CONCAT(Sales[[#This Row],[Subscription Type]],"  ",Sales[[#This Row],[Upsell Priority]],"  ",TEXT(Sales[[#This Row],[Current Upsell $]],"$#"))," ")</f>
        <v>Basic  low  $80</v>
      </c>
      <c r="T2181" s="3"/>
      <c r="U2181" s="1"/>
    </row>
    <row r="2182" spans="1:21" x14ac:dyDescent="0.3">
      <c r="A2182">
        <v>100352</v>
      </c>
      <c r="B2182" t="s">
        <v>3</v>
      </c>
      <c r="D2182" s="1"/>
      <c r="E2182" s="1"/>
      <c r="F2182" s="3">
        <v>0</v>
      </c>
      <c r="G2182" s="3">
        <v>9</v>
      </c>
      <c r="H2182" s="1">
        <v>44348</v>
      </c>
      <c r="I2182" s="1">
        <v>44378</v>
      </c>
      <c r="J2182">
        <v>1</v>
      </c>
      <c r="K2182">
        <v>0</v>
      </c>
      <c r="L2182" s="1">
        <v>44348</v>
      </c>
      <c r="M2182" s="3">
        <f>IF(Sales[[#This Row],[Sales Amount]] = 0, 0,N2182 / F2182)</f>
        <v>0</v>
      </c>
      <c r="N2182" s="3">
        <v>0</v>
      </c>
      <c r="O2182" s="3" t="str" cm="1">
        <f t="array" ref="O2182" xml:space="preserve"> _xlfn.SWITCH(Sales[[#This Row],[Subscription Type]],"Basic", "10",,"Premium","10","Business","25","Enterprise","27")</f>
        <v>10</v>
      </c>
      <c r="P2182" s="3">
        <f xml:space="preserve"> IF(Sales[[#This Row],[Number of Users]]-Sales[[#This Row],[Licenses Bought]] &gt; 0,Sales[[#This Row],[Number of Users]]-Sales[[#This Row],[Licenses Bought]],0)</f>
        <v>9</v>
      </c>
      <c r="Q2182" s="3">
        <f>IF(Sales[[#This Row],[Sales Month]]=MAX(Sales[Sales Month]),Sales[[#This Row],[Upsell $ Per Non-Paying User]]*Sales[[#This Row],[Non-Paying Users]],0)</f>
        <v>90</v>
      </c>
      <c r="R2182" s="3" t="str" cm="1">
        <f t="array" ref="R2182" xml:space="preserve"> _xlfn.IFS(Sales[[#This Row],[Current Upsell $]]=0," ",Sales[[#This Row],[Current Upsell $]]&gt;=400,"high",Sales[[#This Row],[Current Upsell $]]&gt;=100,"medium",Sales[[#This Row],[Current Upsell $]]&lt;100,"low")</f>
        <v>low</v>
      </c>
      <c r="S2182" s="3" t="str">
        <f xml:space="preserve"> IF(Sales[[#This Row],[Current Upsell $]]&gt;0,_xlfn.CONCAT(Sales[[#This Row],[Subscription Type]],"  ",Sales[[#This Row],[Upsell Priority]],"  ",TEXT(Sales[[#This Row],[Current Upsell $]],"$#"))," ")</f>
        <v>Basic  low  $90</v>
      </c>
      <c r="T2182" s="3"/>
      <c r="U2182" s="1"/>
    </row>
    <row r="2183" spans="1:21" x14ac:dyDescent="0.3">
      <c r="A2183">
        <v>100353</v>
      </c>
      <c r="B2183" t="s">
        <v>3</v>
      </c>
      <c r="F2183" s="3">
        <v>0</v>
      </c>
      <c r="G2183" s="3">
        <v>8</v>
      </c>
      <c r="H2183" s="1">
        <v>44348</v>
      </c>
      <c r="I2183" s="1">
        <v>44378</v>
      </c>
      <c r="J2183">
        <v>1</v>
      </c>
      <c r="K2183">
        <v>0</v>
      </c>
      <c r="L2183" s="1">
        <v>44348</v>
      </c>
      <c r="M2183" s="3">
        <f>IF(Sales[[#This Row],[Sales Amount]] = 0, 0,N2183 / F2183)</f>
        <v>0</v>
      </c>
      <c r="N2183" s="3">
        <v>0</v>
      </c>
      <c r="O2183" s="3" t="str" cm="1">
        <f t="array" ref="O2183" xml:space="preserve"> _xlfn.SWITCH(Sales[[#This Row],[Subscription Type]],"Basic", "10",,"Premium","10","Business","25","Enterprise","27")</f>
        <v>10</v>
      </c>
      <c r="P2183" s="3">
        <f xml:space="preserve"> IF(Sales[[#This Row],[Number of Users]]-Sales[[#This Row],[Licenses Bought]] &gt; 0,Sales[[#This Row],[Number of Users]]-Sales[[#This Row],[Licenses Bought]],0)</f>
        <v>8</v>
      </c>
      <c r="Q2183" s="3">
        <f>IF(Sales[[#This Row],[Sales Month]]=MAX(Sales[Sales Month]),Sales[[#This Row],[Upsell $ Per Non-Paying User]]*Sales[[#This Row],[Non-Paying Users]],0)</f>
        <v>80</v>
      </c>
      <c r="R2183" s="3" t="str" cm="1">
        <f t="array" ref="R2183" xml:space="preserve"> _xlfn.IFS(Sales[[#This Row],[Current Upsell $]]=0," ",Sales[[#This Row],[Current Upsell $]]&gt;=400,"high",Sales[[#This Row],[Current Upsell $]]&gt;=100,"medium",Sales[[#This Row],[Current Upsell $]]&lt;100,"low")</f>
        <v>low</v>
      </c>
      <c r="S2183" s="3" t="str">
        <f xml:space="preserve"> IF(Sales[[#This Row],[Current Upsell $]]&gt;0,_xlfn.CONCAT(Sales[[#This Row],[Subscription Type]],"  ",Sales[[#This Row],[Upsell Priority]],"  ",TEXT(Sales[[#This Row],[Current Upsell $]],"$#"))," ")</f>
        <v>Basic  low  $80</v>
      </c>
      <c r="T2183" s="3"/>
      <c r="U2183" s="1"/>
    </row>
    <row r="2184" spans="1:21" x14ac:dyDescent="0.3">
      <c r="A2184">
        <v>100354</v>
      </c>
      <c r="B2184" t="s">
        <v>3</v>
      </c>
      <c r="F2184" s="3">
        <v>0</v>
      </c>
      <c r="G2184" s="3">
        <v>10</v>
      </c>
      <c r="H2184" s="1">
        <v>44348</v>
      </c>
      <c r="I2184" s="1">
        <v>44378</v>
      </c>
      <c r="J2184">
        <v>1</v>
      </c>
      <c r="K2184">
        <v>0</v>
      </c>
      <c r="L2184" s="1">
        <v>44348</v>
      </c>
      <c r="M2184" s="3">
        <f>IF(Sales[[#This Row],[Sales Amount]] = 0, 0,N2184 / F2184)</f>
        <v>0</v>
      </c>
      <c r="N2184" s="3">
        <v>0</v>
      </c>
      <c r="O2184" s="3" t="str" cm="1">
        <f t="array" ref="O2184" xml:space="preserve"> _xlfn.SWITCH(Sales[[#This Row],[Subscription Type]],"Basic", "10",,"Premium","10","Business","25","Enterprise","27")</f>
        <v>10</v>
      </c>
      <c r="P2184" s="3">
        <f xml:space="preserve"> IF(Sales[[#This Row],[Number of Users]]-Sales[[#This Row],[Licenses Bought]] &gt; 0,Sales[[#This Row],[Number of Users]]-Sales[[#This Row],[Licenses Bought]],0)</f>
        <v>10</v>
      </c>
      <c r="Q2184" s="3">
        <f>IF(Sales[[#This Row],[Sales Month]]=MAX(Sales[Sales Month]),Sales[[#This Row],[Upsell $ Per Non-Paying User]]*Sales[[#This Row],[Non-Paying Users]],0)</f>
        <v>100</v>
      </c>
      <c r="R2184" s="3" t="str" cm="1">
        <f t="array" ref="R2184" xml:space="preserve"> _xlfn.IFS(Sales[[#This Row],[Current Upsell $]]=0," ",Sales[[#This Row],[Current Upsell $]]&gt;=400,"high",Sales[[#This Row],[Current Upsell $]]&gt;=100,"medium",Sales[[#This Row],[Current Upsell $]]&lt;100,"low")</f>
        <v>medium</v>
      </c>
      <c r="S2184" s="3" t="str">
        <f xml:space="preserve"> IF(Sales[[#This Row],[Current Upsell $]]&gt;0,_xlfn.CONCAT(Sales[[#This Row],[Subscription Type]],"  ",Sales[[#This Row],[Upsell Priority]],"  ",TEXT(Sales[[#This Row],[Current Upsell $]],"$#"))," ")</f>
        <v>Basic  medium  $100</v>
      </c>
      <c r="T2184" s="3"/>
      <c r="U2184" s="1"/>
    </row>
    <row r="2185" spans="1:21" x14ac:dyDescent="0.3">
      <c r="A2185">
        <v>100355</v>
      </c>
      <c r="B2185" t="s">
        <v>3</v>
      </c>
      <c r="F2185" s="3">
        <v>0</v>
      </c>
      <c r="G2185" s="3">
        <v>10</v>
      </c>
      <c r="H2185" s="1">
        <v>44348</v>
      </c>
      <c r="I2185" s="1">
        <v>44378</v>
      </c>
      <c r="J2185">
        <v>1</v>
      </c>
      <c r="K2185">
        <v>0</v>
      </c>
      <c r="L2185" s="1">
        <v>44348</v>
      </c>
      <c r="M2185" s="3">
        <f>IF(Sales[[#This Row],[Sales Amount]] = 0, 0,N2185 / F2185)</f>
        <v>0</v>
      </c>
      <c r="N2185" s="3">
        <v>0</v>
      </c>
      <c r="O2185" s="3" t="str" cm="1">
        <f t="array" ref="O2185" xml:space="preserve"> _xlfn.SWITCH(Sales[[#This Row],[Subscription Type]],"Basic", "10",,"Premium","10","Business","25","Enterprise","27")</f>
        <v>10</v>
      </c>
      <c r="P2185" s="3">
        <f xml:space="preserve"> IF(Sales[[#This Row],[Number of Users]]-Sales[[#This Row],[Licenses Bought]] &gt; 0,Sales[[#This Row],[Number of Users]]-Sales[[#This Row],[Licenses Bought]],0)</f>
        <v>10</v>
      </c>
      <c r="Q2185" s="3">
        <f>IF(Sales[[#This Row],[Sales Month]]=MAX(Sales[Sales Month]),Sales[[#This Row],[Upsell $ Per Non-Paying User]]*Sales[[#This Row],[Non-Paying Users]],0)</f>
        <v>100</v>
      </c>
      <c r="R2185" s="3" t="str" cm="1">
        <f t="array" ref="R2185" xml:space="preserve"> _xlfn.IFS(Sales[[#This Row],[Current Upsell $]]=0," ",Sales[[#This Row],[Current Upsell $]]&gt;=400,"high",Sales[[#This Row],[Current Upsell $]]&gt;=100,"medium",Sales[[#This Row],[Current Upsell $]]&lt;100,"low")</f>
        <v>medium</v>
      </c>
      <c r="S2185" s="3" t="str">
        <f xml:space="preserve"> IF(Sales[[#This Row],[Current Upsell $]]&gt;0,_xlfn.CONCAT(Sales[[#This Row],[Subscription Type]],"  ",Sales[[#This Row],[Upsell Priority]],"  ",TEXT(Sales[[#This Row],[Current Upsell $]],"$#"))," ")</f>
        <v>Basic  medium  $100</v>
      </c>
      <c r="T2185" s="3"/>
      <c r="U2185" s="1"/>
    </row>
    <row r="2186" spans="1:21" x14ac:dyDescent="0.3">
      <c r="A2186">
        <v>100356</v>
      </c>
      <c r="B2186" t="s">
        <v>3</v>
      </c>
      <c r="F2186" s="3">
        <v>0</v>
      </c>
      <c r="G2186" s="3">
        <v>6</v>
      </c>
      <c r="H2186" s="1">
        <v>44348</v>
      </c>
      <c r="I2186" s="1">
        <v>44378</v>
      </c>
      <c r="J2186">
        <v>1</v>
      </c>
      <c r="K2186">
        <v>0</v>
      </c>
      <c r="L2186" s="1">
        <v>44348</v>
      </c>
      <c r="M2186" s="3">
        <f>IF(Sales[[#This Row],[Sales Amount]] = 0, 0,N2186 / F2186)</f>
        <v>0</v>
      </c>
      <c r="N2186" s="3">
        <v>0</v>
      </c>
      <c r="O2186" s="3" t="str" cm="1">
        <f t="array" ref="O2186" xml:space="preserve"> _xlfn.SWITCH(Sales[[#This Row],[Subscription Type]],"Basic", "10",,"Premium","10","Business","25","Enterprise","27")</f>
        <v>10</v>
      </c>
      <c r="P2186" s="3">
        <f xml:space="preserve"> IF(Sales[[#This Row],[Number of Users]]-Sales[[#This Row],[Licenses Bought]] &gt; 0,Sales[[#This Row],[Number of Users]]-Sales[[#This Row],[Licenses Bought]],0)</f>
        <v>6</v>
      </c>
      <c r="Q2186" s="3">
        <f>IF(Sales[[#This Row],[Sales Month]]=MAX(Sales[Sales Month]),Sales[[#This Row],[Upsell $ Per Non-Paying User]]*Sales[[#This Row],[Non-Paying Users]],0)</f>
        <v>60</v>
      </c>
      <c r="R2186" s="3" t="str" cm="1">
        <f t="array" ref="R2186" xml:space="preserve"> _xlfn.IFS(Sales[[#This Row],[Current Upsell $]]=0," ",Sales[[#This Row],[Current Upsell $]]&gt;=400,"high",Sales[[#This Row],[Current Upsell $]]&gt;=100,"medium",Sales[[#This Row],[Current Upsell $]]&lt;100,"low")</f>
        <v>low</v>
      </c>
      <c r="S2186" s="3" t="str">
        <f xml:space="preserve"> IF(Sales[[#This Row],[Current Upsell $]]&gt;0,_xlfn.CONCAT(Sales[[#This Row],[Subscription Type]],"  ",Sales[[#This Row],[Upsell Priority]],"  ",TEXT(Sales[[#This Row],[Current Upsell $]],"$#"))," ")</f>
        <v>Basic  low  $60</v>
      </c>
      <c r="T2186" s="3"/>
      <c r="U2186" s="1"/>
    </row>
    <row r="2187" spans="1:21" x14ac:dyDescent="0.3">
      <c r="A2187">
        <v>100357</v>
      </c>
      <c r="B2187" t="s">
        <v>3</v>
      </c>
      <c r="F2187" s="3">
        <v>0</v>
      </c>
      <c r="G2187" s="3">
        <v>6</v>
      </c>
      <c r="H2187" s="1">
        <v>44348</v>
      </c>
      <c r="I2187" s="1">
        <v>44378</v>
      </c>
      <c r="J2187">
        <v>1</v>
      </c>
      <c r="K2187">
        <v>0</v>
      </c>
      <c r="L2187" s="1">
        <v>44348</v>
      </c>
      <c r="M2187" s="3">
        <f>IF(Sales[[#This Row],[Sales Amount]] = 0, 0,N2187 / F2187)</f>
        <v>0</v>
      </c>
      <c r="N2187" s="3">
        <v>0</v>
      </c>
      <c r="O2187" s="3" t="str" cm="1">
        <f t="array" ref="O2187" xml:space="preserve"> _xlfn.SWITCH(Sales[[#This Row],[Subscription Type]],"Basic", "10",,"Premium","10","Business","25","Enterprise","27")</f>
        <v>10</v>
      </c>
      <c r="P2187" s="3">
        <f xml:space="preserve"> IF(Sales[[#This Row],[Number of Users]]-Sales[[#This Row],[Licenses Bought]] &gt; 0,Sales[[#This Row],[Number of Users]]-Sales[[#This Row],[Licenses Bought]],0)</f>
        <v>6</v>
      </c>
      <c r="Q2187" s="3">
        <f>IF(Sales[[#This Row],[Sales Month]]=MAX(Sales[Sales Month]),Sales[[#This Row],[Upsell $ Per Non-Paying User]]*Sales[[#This Row],[Non-Paying Users]],0)</f>
        <v>60</v>
      </c>
      <c r="R2187" s="3" t="str" cm="1">
        <f t="array" ref="R2187" xml:space="preserve"> _xlfn.IFS(Sales[[#This Row],[Current Upsell $]]=0," ",Sales[[#This Row],[Current Upsell $]]&gt;=400,"high",Sales[[#This Row],[Current Upsell $]]&gt;=100,"medium",Sales[[#This Row],[Current Upsell $]]&lt;100,"low")</f>
        <v>low</v>
      </c>
      <c r="S2187" s="3" t="str">
        <f xml:space="preserve"> IF(Sales[[#This Row],[Current Upsell $]]&gt;0,_xlfn.CONCAT(Sales[[#This Row],[Subscription Type]],"  ",Sales[[#This Row],[Upsell Priority]],"  ",TEXT(Sales[[#This Row],[Current Upsell $]],"$#"))," ")</f>
        <v>Basic  low  $60</v>
      </c>
      <c r="T2187" s="3"/>
      <c r="U2187" s="1"/>
    </row>
    <row r="2188" spans="1:21" x14ac:dyDescent="0.3">
      <c r="A2188">
        <v>100358</v>
      </c>
      <c r="B2188" t="s">
        <v>3</v>
      </c>
      <c r="F2188" s="3">
        <v>0</v>
      </c>
      <c r="G2188" s="3">
        <v>6</v>
      </c>
      <c r="H2188" s="1">
        <v>44348</v>
      </c>
      <c r="I2188" s="1">
        <v>44378</v>
      </c>
      <c r="J2188">
        <v>1</v>
      </c>
      <c r="K2188">
        <v>0</v>
      </c>
      <c r="L2188" s="1">
        <v>44348</v>
      </c>
      <c r="M2188" s="3">
        <f>IF(Sales[[#This Row],[Sales Amount]] = 0, 0,N2188 / F2188)</f>
        <v>0</v>
      </c>
      <c r="N2188" s="3">
        <v>0</v>
      </c>
      <c r="O2188" s="3" t="str" cm="1">
        <f t="array" ref="O2188" xml:space="preserve"> _xlfn.SWITCH(Sales[[#This Row],[Subscription Type]],"Basic", "10",,"Premium","10","Business","25","Enterprise","27")</f>
        <v>10</v>
      </c>
      <c r="P2188" s="3">
        <f xml:space="preserve"> IF(Sales[[#This Row],[Number of Users]]-Sales[[#This Row],[Licenses Bought]] &gt; 0,Sales[[#This Row],[Number of Users]]-Sales[[#This Row],[Licenses Bought]],0)</f>
        <v>6</v>
      </c>
      <c r="Q2188" s="3">
        <f>IF(Sales[[#This Row],[Sales Month]]=MAX(Sales[Sales Month]),Sales[[#This Row],[Upsell $ Per Non-Paying User]]*Sales[[#This Row],[Non-Paying Users]],0)</f>
        <v>60</v>
      </c>
      <c r="R2188" s="3" t="str" cm="1">
        <f t="array" ref="R2188" xml:space="preserve"> _xlfn.IFS(Sales[[#This Row],[Current Upsell $]]=0," ",Sales[[#This Row],[Current Upsell $]]&gt;=400,"high",Sales[[#This Row],[Current Upsell $]]&gt;=100,"medium",Sales[[#This Row],[Current Upsell $]]&lt;100,"low")</f>
        <v>low</v>
      </c>
      <c r="S2188" s="3" t="str">
        <f xml:space="preserve"> IF(Sales[[#This Row],[Current Upsell $]]&gt;0,_xlfn.CONCAT(Sales[[#This Row],[Subscription Type]],"  ",Sales[[#This Row],[Upsell Priority]],"  ",TEXT(Sales[[#This Row],[Current Upsell $]],"$#"))," ")</f>
        <v>Basic  low  $60</v>
      </c>
      <c r="T2188" s="3"/>
      <c r="U2188" s="1"/>
    </row>
    <row r="2189" spans="1:21" x14ac:dyDescent="0.3">
      <c r="A2189">
        <v>100359</v>
      </c>
      <c r="B2189" t="s">
        <v>3</v>
      </c>
      <c r="F2189" s="3">
        <v>0</v>
      </c>
      <c r="G2189" s="3">
        <v>6</v>
      </c>
      <c r="H2189" s="1">
        <v>44348</v>
      </c>
      <c r="I2189" s="1">
        <v>44378</v>
      </c>
      <c r="J2189">
        <v>1</v>
      </c>
      <c r="K2189">
        <v>0</v>
      </c>
      <c r="L2189" s="1">
        <v>44348</v>
      </c>
      <c r="M2189" s="3">
        <f>IF(Sales[[#This Row],[Sales Amount]] = 0, 0,N2189 / F2189)</f>
        <v>0</v>
      </c>
      <c r="N2189" s="3">
        <v>0</v>
      </c>
      <c r="O2189" s="3" t="str" cm="1">
        <f t="array" ref="O2189" xml:space="preserve"> _xlfn.SWITCH(Sales[[#This Row],[Subscription Type]],"Basic", "10",,"Premium","10","Business","25","Enterprise","27")</f>
        <v>10</v>
      </c>
      <c r="P2189" s="3">
        <f xml:space="preserve"> IF(Sales[[#This Row],[Number of Users]]-Sales[[#This Row],[Licenses Bought]] &gt; 0,Sales[[#This Row],[Number of Users]]-Sales[[#This Row],[Licenses Bought]],0)</f>
        <v>6</v>
      </c>
      <c r="Q2189" s="3">
        <f>IF(Sales[[#This Row],[Sales Month]]=MAX(Sales[Sales Month]),Sales[[#This Row],[Upsell $ Per Non-Paying User]]*Sales[[#This Row],[Non-Paying Users]],0)</f>
        <v>60</v>
      </c>
      <c r="R2189" s="3" t="str" cm="1">
        <f t="array" ref="R2189" xml:space="preserve"> _xlfn.IFS(Sales[[#This Row],[Current Upsell $]]=0," ",Sales[[#This Row],[Current Upsell $]]&gt;=400,"high",Sales[[#This Row],[Current Upsell $]]&gt;=100,"medium",Sales[[#This Row],[Current Upsell $]]&lt;100,"low")</f>
        <v>low</v>
      </c>
      <c r="S2189" s="3" t="str">
        <f xml:space="preserve"> IF(Sales[[#This Row],[Current Upsell $]]&gt;0,_xlfn.CONCAT(Sales[[#This Row],[Subscription Type]],"  ",Sales[[#This Row],[Upsell Priority]],"  ",TEXT(Sales[[#This Row],[Current Upsell $]],"$#"))," ")</f>
        <v>Basic  low  $60</v>
      </c>
      <c r="T2189" s="3"/>
      <c r="U2189" s="1"/>
    </row>
    <row r="2190" spans="1:21" x14ac:dyDescent="0.3">
      <c r="A2190">
        <v>100360</v>
      </c>
      <c r="B2190" t="s">
        <v>3</v>
      </c>
      <c r="F2190" s="3">
        <v>0</v>
      </c>
      <c r="G2190" s="3">
        <v>7</v>
      </c>
      <c r="H2190" s="1">
        <v>44348</v>
      </c>
      <c r="I2190" s="1">
        <v>44378</v>
      </c>
      <c r="J2190">
        <v>1</v>
      </c>
      <c r="K2190">
        <v>0</v>
      </c>
      <c r="L2190" s="1">
        <v>44348</v>
      </c>
      <c r="M2190" s="3">
        <f>IF(Sales[[#This Row],[Sales Amount]] = 0, 0,N2190 / F2190)</f>
        <v>0</v>
      </c>
      <c r="N2190" s="3">
        <v>0</v>
      </c>
      <c r="O2190" s="3" t="str" cm="1">
        <f t="array" ref="O2190" xml:space="preserve"> _xlfn.SWITCH(Sales[[#This Row],[Subscription Type]],"Basic", "10",,"Premium","10","Business","25","Enterprise","27")</f>
        <v>10</v>
      </c>
      <c r="P2190" s="3">
        <f xml:space="preserve"> IF(Sales[[#This Row],[Number of Users]]-Sales[[#This Row],[Licenses Bought]] &gt; 0,Sales[[#This Row],[Number of Users]]-Sales[[#This Row],[Licenses Bought]],0)</f>
        <v>7</v>
      </c>
      <c r="Q2190" s="3">
        <f>IF(Sales[[#This Row],[Sales Month]]=MAX(Sales[Sales Month]),Sales[[#This Row],[Upsell $ Per Non-Paying User]]*Sales[[#This Row],[Non-Paying Users]],0)</f>
        <v>70</v>
      </c>
      <c r="R2190" s="3" t="str" cm="1">
        <f t="array" ref="R2190" xml:space="preserve"> _xlfn.IFS(Sales[[#This Row],[Current Upsell $]]=0," ",Sales[[#This Row],[Current Upsell $]]&gt;=400,"high",Sales[[#This Row],[Current Upsell $]]&gt;=100,"medium",Sales[[#This Row],[Current Upsell $]]&lt;100,"low")</f>
        <v>low</v>
      </c>
      <c r="S2190" s="3" t="str">
        <f xml:space="preserve"> IF(Sales[[#This Row],[Current Upsell $]]&gt;0,_xlfn.CONCAT(Sales[[#This Row],[Subscription Type]],"  ",Sales[[#This Row],[Upsell Priority]],"  ",TEXT(Sales[[#This Row],[Current Upsell $]],"$#"))," ")</f>
        <v>Basic  low  $70</v>
      </c>
      <c r="T2190" s="3"/>
      <c r="U2190" s="1"/>
    </row>
    <row r="2191" spans="1:21" x14ac:dyDescent="0.3">
      <c r="A2191">
        <v>100361</v>
      </c>
      <c r="B2191" t="s">
        <v>3</v>
      </c>
      <c r="F2191" s="3">
        <v>0</v>
      </c>
      <c r="G2191" s="3">
        <v>6</v>
      </c>
      <c r="H2191" s="1">
        <v>44348</v>
      </c>
      <c r="I2191" s="1">
        <v>44378</v>
      </c>
      <c r="J2191">
        <v>1</v>
      </c>
      <c r="K2191">
        <v>0</v>
      </c>
      <c r="L2191" s="1">
        <v>44348</v>
      </c>
      <c r="M2191" s="3">
        <f>IF(Sales[[#This Row],[Sales Amount]] = 0, 0,N2191 / F2191)</f>
        <v>0</v>
      </c>
      <c r="N2191" s="3">
        <v>0</v>
      </c>
      <c r="O2191" s="3" t="str" cm="1">
        <f t="array" ref="O2191" xml:space="preserve"> _xlfn.SWITCH(Sales[[#This Row],[Subscription Type]],"Basic", "10",,"Premium","10","Business","25","Enterprise","27")</f>
        <v>10</v>
      </c>
      <c r="P2191" s="3">
        <f xml:space="preserve"> IF(Sales[[#This Row],[Number of Users]]-Sales[[#This Row],[Licenses Bought]] &gt; 0,Sales[[#This Row],[Number of Users]]-Sales[[#This Row],[Licenses Bought]],0)</f>
        <v>6</v>
      </c>
      <c r="Q2191" s="3">
        <f>IF(Sales[[#This Row],[Sales Month]]=MAX(Sales[Sales Month]),Sales[[#This Row],[Upsell $ Per Non-Paying User]]*Sales[[#This Row],[Non-Paying Users]],0)</f>
        <v>60</v>
      </c>
      <c r="R2191" s="3" t="str" cm="1">
        <f t="array" ref="R2191" xml:space="preserve"> _xlfn.IFS(Sales[[#This Row],[Current Upsell $]]=0," ",Sales[[#This Row],[Current Upsell $]]&gt;=400,"high",Sales[[#This Row],[Current Upsell $]]&gt;=100,"medium",Sales[[#This Row],[Current Upsell $]]&lt;100,"low")</f>
        <v>low</v>
      </c>
      <c r="S2191" s="3" t="str">
        <f xml:space="preserve"> IF(Sales[[#This Row],[Current Upsell $]]&gt;0,_xlfn.CONCAT(Sales[[#This Row],[Subscription Type]],"  ",Sales[[#This Row],[Upsell Priority]],"  ",TEXT(Sales[[#This Row],[Current Upsell $]],"$#"))," ")</f>
        <v>Basic  low  $60</v>
      </c>
      <c r="T2191" s="3"/>
      <c r="U2191" s="1"/>
    </row>
    <row r="2192" spans="1:21" x14ac:dyDescent="0.3">
      <c r="A2192">
        <v>100362</v>
      </c>
      <c r="B2192" t="s">
        <v>3</v>
      </c>
      <c r="F2192" s="3">
        <v>0</v>
      </c>
      <c r="G2192" s="3">
        <v>5</v>
      </c>
      <c r="H2192" s="1">
        <v>44348</v>
      </c>
      <c r="I2192" s="1">
        <v>44378</v>
      </c>
      <c r="J2192">
        <v>1</v>
      </c>
      <c r="K2192">
        <v>0</v>
      </c>
      <c r="L2192" s="1">
        <v>44348</v>
      </c>
      <c r="M2192" s="3">
        <f>IF(Sales[[#This Row],[Sales Amount]] = 0, 0,N2192 / F2192)</f>
        <v>0</v>
      </c>
      <c r="N2192" s="3">
        <v>0</v>
      </c>
      <c r="O2192" s="3" t="str" cm="1">
        <f t="array" ref="O2192" xml:space="preserve"> _xlfn.SWITCH(Sales[[#This Row],[Subscription Type]],"Basic", "10",,"Premium","10","Business","25","Enterprise","27")</f>
        <v>10</v>
      </c>
      <c r="P2192" s="3">
        <f xml:space="preserve"> IF(Sales[[#This Row],[Number of Users]]-Sales[[#This Row],[Licenses Bought]] &gt; 0,Sales[[#This Row],[Number of Users]]-Sales[[#This Row],[Licenses Bought]],0)</f>
        <v>5</v>
      </c>
      <c r="Q2192" s="3">
        <f>IF(Sales[[#This Row],[Sales Month]]=MAX(Sales[Sales Month]),Sales[[#This Row],[Upsell $ Per Non-Paying User]]*Sales[[#This Row],[Non-Paying Users]],0)</f>
        <v>50</v>
      </c>
      <c r="R2192" s="3" t="str" cm="1">
        <f t="array" ref="R2192" xml:space="preserve"> _xlfn.IFS(Sales[[#This Row],[Current Upsell $]]=0," ",Sales[[#This Row],[Current Upsell $]]&gt;=400,"high",Sales[[#This Row],[Current Upsell $]]&gt;=100,"medium",Sales[[#This Row],[Current Upsell $]]&lt;100,"low")</f>
        <v>low</v>
      </c>
      <c r="S2192" s="3" t="str">
        <f xml:space="preserve"> IF(Sales[[#This Row],[Current Upsell $]]&gt;0,_xlfn.CONCAT(Sales[[#This Row],[Subscription Type]],"  ",Sales[[#This Row],[Upsell Priority]],"  ",TEXT(Sales[[#This Row],[Current Upsell $]],"$#"))," ")</f>
        <v>Basic  low  $50</v>
      </c>
      <c r="T2192" s="3"/>
      <c r="U2192" s="1"/>
    </row>
    <row r="2193" spans="1:21" x14ac:dyDescent="0.3">
      <c r="A2193">
        <v>100363</v>
      </c>
      <c r="B2193" t="s">
        <v>3</v>
      </c>
      <c r="F2193" s="3">
        <v>0</v>
      </c>
      <c r="G2193" s="3">
        <v>5</v>
      </c>
      <c r="H2193" s="1">
        <v>44348</v>
      </c>
      <c r="I2193" s="1">
        <v>44378</v>
      </c>
      <c r="J2193">
        <v>1</v>
      </c>
      <c r="K2193">
        <v>0</v>
      </c>
      <c r="L2193" s="1">
        <v>44348</v>
      </c>
      <c r="M2193" s="3">
        <f>IF(Sales[[#This Row],[Sales Amount]] = 0, 0,N2193 / F2193)</f>
        <v>0</v>
      </c>
      <c r="N2193" s="3">
        <v>0</v>
      </c>
      <c r="O2193" s="3" t="str" cm="1">
        <f t="array" ref="O2193" xml:space="preserve"> _xlfn.SWITCH(Sales[[#This Row],[Subscription Type]],"Basic", "10",,"Premium","10","Business","25","Enterprise","27")</f>
        <v>10</v>
      </c>
      <c r="P2193" s="3">
        <f xml:space="preserve"> IF(Sales[[#This Row],[Number of Users]]-Sales[[#This Row],[Licenses Bought]] &gt; 0,Sales[[#This Row],[Number of Users]]-Sales[[#This Row],[Licenses Bought]],0)</f>
        <v>5</v>
      </c>
      <c r="Q2193" s="3">
        <f>IF(Sales[[#This Row],[Sales Month]]=MAX(Sales[Sales Month]),Sales[[#This Row],[Upsell $ Per Non-Paying User]]*Sales[[#This Row],[Non-Paying Users]],0)</f>
        <v>50</v>
      </c>
      <c r="R2193" s="3" t="str" cm="1">
        <f t="array" ref="R2193" xml:space="preserve"> _xlfn.IFS(Sales[[#This Row],[Current Upsell $]]=0," ",Sales[[#This Row],[Current Upsell $]]&gt;=400,"high",Sales[[#This Row],[Current Upsell $]]&gt;=100,"medium",Sales[[#This Row],[Current Upsell $]]&lt;100,"low")</f>
        <v>low</v>
      </c>
      <c r="S2193" s="3" t="str">
        <f xml:space="preserve"> IF(Sales[[#This Row],[Current Upsell $]]&gt;0,_xlfn.CONCAT(Sales[[#This Row],[Subscription Type]],"  ",Sales[[#This Row],[Upsell Priority]],"  ",TEXT(Sales[[#This Row],[Current Upsell $]],"$#"))," ")</f>
        <v>Basic  low  $50</v>
      </c>
      <c r="T2193" s="3"/>
      <c r="U2193" s="1"/>
    </row>
    <row r="2194" spans="1:21" x14ac:dyDescent="0.3">
      <c r="A2194">
        <v>100364</v>
      </c>
      <c r="B2194" t="s">
        <v>3</v>
      </c>
      <c r="F2194" s="3">
        <v>0</v>
      </c>
      <c r="G2194" s="3">
        <v>6</v>
      </c>
      <c r="H2194" s="1">
        <v>44348</v>
      </c>
      <c r="I2194" s="1">
        <v>44378</v>
      </c>
      <c r="J2194">
        <v>1</v>
      </c>
      <c r="K2194">
        <v>0</v>
      </c>
      <c r="L2194" s="1">
        <v>44348</v>
      </c>
      <c r="M2194" s="3">
        <f>IF(Sales[[#This Row],[Sales Amount]] = 0, 0,N2194 / F2194)</f>
        <v>0</v>
      </c>
      <c r="N2194" s="3">
        <v>0</v>
      </c>
      <c r="O2194" s="3" t="str" cm="1">
        <f t="array" ref="O2194" xml:space="preserve"> _xlfn.SWITCH(Sales[[#This Row],[Subscription Type]],"Basic", "10",,"Premium","10","Business","25","Enterprise","27")</f>
        <v>10</v>
      </c>
      <c r="P2194" s="3">
        <f xml:space="preserve"> IF(Sales[[#This Row],[Number of Users]]-Sales[[#This Row],[Licenses Bought]] &gt; 0,Sales[[#This Row],[Number of Users]]-Sales[[#This Row],[Licenses Bought]],0)</f>
        <v>6</v>
      </c>
      <c r="Q2194" s="3">
        <f>IF(Sales[[#This Row],[Sales Month]]=MAX(Sales[Sales Month]),Sales[[#This Row],[Upsell $ Per Non-Paying User]]*Sales[[#This Row],[Non-Paying Users]],0)</f>
        <v>60</v>
      </c>
      <c r="R2194" s="3" t="str" cm="1">
        <f t="array" ref="R2194" xml:space="preserve"> _xlfn.IFS(Sales[[#This Row],[Current Upsell $]]=0," ",Sales[[#This Row],[Current Upsell $]]&gt;=400,"high",Sales[[#This Row],[Current Upsell $]]&gt;=100,"medium",Sales[[#This Row],[Current Upsell $]]&lt;100,"low")</f>
        <v>low</v>
      </c>
      <c r="S2194" s="3" t="str">
        <f xml:space="preserve"> IF(Sales[[#This Row],[Current Upsell $]]&gt;0,_xlfn.CONCAT(Sales[[#This Row],[Subscription Type]],"  ",Sales[[#This Row],[Upsell Priority]],"  ",TEXT(Sales[[#This Row],[Current Upsell $]],"$#"))," ")</f>
        <v>Basic  low  $60</v>
      </c>
      <c r="T2194" s="3"/>
      <c r="U2194" s="1"/>
    </row>
    <row r="2195" spans="1:21" x14ac:dyDescent="0.3">
      <c r="A2195">
        <v>100365</v>
      </c>
      <c r="B2195" t="s">
        <v>3</v>
      </c>
      <c r="F2195" s="3">
        <v>0</v>
      </c>
      <c r="G2195" s="3">
        <v>5</v>
      </c>
      <c r="H2195" s="1">
        <v>44348</v>
      </c>
      <c r="I2195" s="1">
        <v>44378</v>
      </c>
      <c r="J2195">
        <v>1</v>
      </c>
      <c r="K2195">
        <v>0</v>
      </c>
      <c r="L2195" s="1">
        <v>44348</v>
      </c>
      <c r="M2195" s="3">
        <f>IF(Sales[[#This Row],[Sales Amount]] = 0, 0,N2195 / F2195)</f>
        <v>0</v>
      </c>
      <c r="N2195" s="3">
        <v>0</v>
      </c>
      <c r="O2195" s="3" t="str" cm="1">
        <f t="array" ref="O2195" xml:space="preserve"> _xlfn.SWITCH(Sales[[#This Row],[Subscription Type]],"Basic", "10",,"Premium","10","Business","25","Enterprise","27")</f>
        <v>10</v>
      </c>
      <c r="P2195" s="3">
        <f xml:space="preserve"> IF(Sales[[#This Row],[Number of Users]]-Sales[[#This Row],[Licenses Bought]] &gt; 0,Sales[[#This Row],[Number of Users]]-Sales[[#This Row],[Licenses Bought]],0)</f>
        <v>5</v>
      </c>
      <c r="Q2195" s="3">
        <f>IF(Sales[[#This Row],[Sales Month]]=MAX(Sales[Sales Month]),Sales[[#This Row],[Upsell $ Per Non-Paying User]]*Sales[[#This Row],[Non-Paying Users]],0)</f>
        <v>50</v>
      </c>
      <c r="R2195" s="3" t="str" cm="1">
        <f t="array" ref="R2195" xml:space="preserve"> _xlfn.IFS(Sales[[#This Row],[Current Upsell $]]=0," ",Sales[[#This Row],[Current Upsell $]]&gt;=400,"high",Sales[[#This Row],[Current Upsell $]]&gt;=100,"medium",Sales[[#This Row],[Current Upsell $]]&lt;100,"low")</f>
        <v>low</v>
      </c>
      <c r="S2195" s="3" t="str">
        <f xml:space="preserve"> IF(Sales[[#This Row],[Current Upsell $]]&gt;0,_xlfn.CONCAT(Sales[[#This Row],[Subscription Type]],"  ",Sales[[#This Row],[Upsell Priority]],"  ",TEXT(Sales[[#This Row],[Current Upsell $]],"$#"))," ")</f>
        <v>Basic  low  $50</v>
      </c>
      <c r="T2195" s="3"/>
      <c r="U2195" s="1"/>
    </row>
    <row r="2196" spans="1:21" x14ac:dyDescent="0.3">
      <c r="A2196">
        <v>100366</v>
      </c>
      <c r="B2196" t="s">
        <v>3</v>
      </c>
      <c r="F2196" s="3">
        <v>0</v>
      </c>
      <c r="G2196" s="3">
        <v>5</v>
      </c>
      <c r="H2196" s="1">
        <v>44348</v>
      </c>
      <c r="I2196" s="1">
        <v>44378</v>
      </c>
      <c r="J2196">
        <v>1</v>
      </c>
      <c r="K2196">
        <v>0</v>
      </c>
      <c r="L2196" s="1">
        <v>44348</v>
      </c>
      <c r="M2196" s="3">
        <f>IF(Sales[[#This Row],[Sales Amount]] = 0, 0,N2196 / F2196)</f>
        <v>0</v>
      </c>
      <c r="N2196" s="3">
        <v>0</v>
      </c>
      <c r="O2196" s="3" t="str" cm="1">
        <f t="array" ref="O2196" xml:space="preserve"> _xlfn.SWITCH(Sales[[#This Row],[Subscription Type]],"Basic", "10",,"Premium","10","Business","25","Enterprise","27")</f>
        <v>10</v>
      </c>
      <c r="P2196" s="3">
        <f xml:space="preserve"> IF(Sales[[#This Row],[Number of Users]]-Sales[[#This Row],[Licenses Bought]] &gt; 0,Sales[[#This Row],[Number of Users]]-Sales[[#This Row],[Licenses Bought]],0)</f>
        <v>5</v>
      </c>
      <c r="Q2196" s="3">
        <f>IF(Sales[[#This Row],[Sales Month]]=MAX(Sales[Sales Month]),Sales[[#This Row],[Upsell $ Per Non-Paying User]]*Sales[[#This Row],[Non-Paying Users]],0)</f>
        <v>50</v>
      </c>
      <c r="R2196" s="3" t="str" cm="1">
        <f t="array" ref="R2196" xml:space="preserve"> _xlfn.IFS(Sales[[#This Row],[Current Upsell $]]=0," ",Sales[[#This Row],[Current Upsell $]]&gt;=400,"high",Sales[[#This Row],[Current Upsell $]]&gt;=100,"medium",Sales[[#This Row],[Current Upsell $]]&lt;100,"low")</f>
        <v>low</v>
      </c>
      <c r="S2196" s="3" t="str">
        <f xml:space="preserve"> IF(Sales[[#This Row],[Current Upsell $]]&gt;0,_xlfn.CONCAT(Sales[[#This Row],[Subscription Type]],"  ",Sales[[#This Row],[Upsell Priority]],"  ",TEXT(Sales[[#This Row],[Current Upsell $]],"$#"))," ")</f>
        <v>Basic  low  $50</v>
      </c>
      <c r="T2196" s="3"/>
      <c r="U2196" s="1"/>
    </row>
    <row r="2197" spans="1:21" x14ac:dyDescent="0.3">
      <c r="A2197">
        <v>100367</v>
      </c>
      <c r="B2197" t="s">
        <v>3</v>
      </c>
      <c r="F2197" s="3">
        <v>0</v>
      </c>
      <c r="G2197" s="3">
        <v>5</v>
      </c>
      <c r="H2197" s="1">
        <v>44348</v>
      </c>
      <c r="I2197" s="1">
        <v>44378</v>
      </c>
      <c r="J2197">
        <v>1</v>
      </c>
      <c r="K2197">
        <v>0</v>
      </c>
      <c r="L2197" s="1">
        <v>44348</v>
      </c>
      <c r="M2197" s="3">
        <f>IF(Sales[[#This Row],[Sales Amount]] = 0, 0,N2197 / F2197)</f>
        <v>0</v>
      </c>
      <c r="N2197" s="3">
        <v>0</v>
      </c>
      <c r="O2197" s="3" t="str" cm="1">
        <f t="array" ref="O2197" xml:space="preserve"> _xlfn.SWITCH(Sales[[#This Row],[Subscription Type]],"Basic", "10",,"Premium","10","Business","25","Enterprise","27")</f>
        <v>10</v>
      </c>
      <c r="P2197" s="3">
        <f xml:space="preserve"> IF(Sales[[#This Row],[Number of Users]]-Sales[[#This Row],[Licenses Bought]] &gt; 0,Sales[[#This Row],[Number of Users]]-Sales[[#This Row],[Licenses Bought]],0)</f>
        <v>5</v>
      </c>
      <c r="Q2197" s="3">
        <f>IF(Sales[[#This Row],[Sales Month]]=MAX(Sales[Sales Month]),Sales[[#This Row],[Upsell $ Per Non-Paying User]]*Sales[[#This Row],[Non-Paying Users]],0)</f>
        <v>50</v>
      </c>
      <c r="R2197" s="3" t="str" cm="1">
        <f t="array" ref="R2197" xml:space="preserve"> _xlfn.IFS(Sales[[#This Row],[Current Upsell $]]=0," ",Sales[[#This Row],[Current Upsell $]]&gt;=400,"high",Sales[[#This Row],[Current Upsell $]]&gt;=100,"medium",Sales[[#This Row],[Current Upsell $]]&lt;100,"low")</f>
        <v>low</v>
      </c>
      <c r="S2197" s="3" t="str">
        <f xml:space="preserve"> IF(Sales[[#This Row],[Current Upsell $]]&gt;0,_xlfn.CONCAT(Sales[[#This Row],[Subscription Type]],"  ",Sales[[#This Row],[Upsell Priority]],"  ",TEXT(Sales[[#This Row],[Current Upsell $]],"$#"))," ")</f>
        <v>Basic  low  $50</v>
      </c>
      <c r="T2197" s="3"/>
      <c r="U2197" s="1"/>
    </row>
    <row r="2198" spans="1:21" x14ac:dyDescent="0.3">
      <c r="A2198">
        <v>100368</v>
      </c>
      <c r="B2198" t="s">
        <v>3</v>
      </c>
      <c r="F2198" s="3">
        <v>0</v>
      </c>
      <c r="G2198" s="3">
        <v>5</v>
      </c>
      <c r="H2198" s="1">
        <v>44348</v>
      </c>
      <c r="I2198" s="1">
        <v>44378</v>
      </c>
      <c r="J2198">
        <v>1</v>
      </c>
      <c r="K2198">
        <v>0</v>
      </c>
      <c r="L2198" s="1">
        <v>44348</v>
      </c>
      <c r="M2198" s="3">
        <f>IF(Sales[[#This Row],[Sales Amount]] = 0, 0,N2198 / F2198)</f>
        <v>0</v>
      </c>
      <c r="N2198" s="3">
        <v>0</v>
      </c>
      <c r="O2198" s="3" t="str" cm="1">
        <f t="array" ref="O2198" xml:space="preserve"> _xlfn.SWITCH(Sales[[#This Row],[Subscription Type]],"Basic", "10",,"Premium","10","Business","25","Enterprise","27")</f>
        <v>10</v>
      </c>
      <c r="P2198" s="3">
        <f xml:space="preserve"> IF(Sales[[#This Row],[Number of Users]]-Sales[[#This Row],[Licenses Bought]] &gt; 0,Sales[[#This Row],[Number of Users]]-Sales[[#This Row],[Licenses Bought]],0)</f>
        <v>5</v>
      </c>
      <c r="Q2198" s="3">
        <f>IF(Sales[[#This Row],[Sales Month]]=MAX(Sales[Sales Month]),Sales[[#This Row],[Upsell $ Per Non-Paying User]]*Sales[[#This Row],[Non-Paying Users]],0)</f>
        <v>50</v>
      </c>
      <c r="R2198" s="3" t="str" cm="1">
        <f t="array" ref="R2198" xml:space="preserve"> _xlfn.IFS(Sales[[#This Row],[Current Upsell $]]=0," ",Sales[[#This Row],[Current Upsell $]]&gt;=400,"high",Sales[[#This Row],[Current Upsell $]]&gt;=100,"medium",Sales[[#This Row],[Current Upsell $]]&lt;100,"low")</f>
        <v>low</v>
      </c>
      <c r="S2198" s="3" t="str">
        <f xml:space="preserve"> IF(Sales[[#This Row],[Current Upsell $]]&gt;0,_xlfn.CONCAT(Sales[[#This Row],[Subscription Type]],"  ",Sales[[#This Row],[Upsell Priority]],"  ",TEXT(Sales[[#This Row],[Current Upsell $]],"$#"))," ")</f>
        <v>Basic  low  $50</v>
      </c>
      <c r="T2198" s="3"/>
      <c r="U2198" s="1"/>
    </row>
    <row r="2199" spans="1:21" x14ac:dyDescent="0.3">
      <c r="A2199">
        <v>100369</v>
      </c>
      <c r="B2199" t="s">
        <v>3</v>
      </c>
      <c r="F2199" s="3">
        <v>0</v>
      </c>
      <c r="G2199" s="3">
        <v>5</v>
      </c>
      <c r="H2199" s="1">
        <v>44348</v>
      </c>
      <c r="I2199" s="1">
        <v>44378</v>
      </c>
      <c r="J2199">
        <v>1</v>
      </c>
      <c r="K2199">
        <v>0</v>
      </c>
      <c r="L2199" s="1">
        <v>44348</v>
      </c>
      <c r="M2199" s="3">
        <f>IF(Sales[[#This Row],[Sales Amount]] = 0, 0,N2199 / F2199)</f>
        <v>0</v>
      </c>
      <c r="N2199" s="3">
        <v>0</v>
      </c>
      <c r="O2199" s="3" t="str" cm="1">
        <f t="array" ref="O2199" xml:space="preserve"> _xlfn.SWITCH(Sales[[#This Row],[Subscription Type]],"Basic", "10",,"Premium","10","Business","25","Enterprise","27")</f>
        <v>10</v>
      </c>
      <c r="P2199" s="3">
        <f xml:space="preserve"> IF(Sales[[#This Row],[Number of Users]]-Sales[[#This Row],[Licenses Bought]] &gt; 0,Sales[[#This Row],[Number of Users]]-Sales[[#This Row],[Licenses Bought]],0)</f>
        <v>5</v>
      </c>
      <c r="Q2199" s="3">
        <f>IF(Sales[[#This Row],[Sales Month]]=MAX(Sales[Sales Month]),Sales[[#This Row],[Upsell $ Per Non-Paying User]]*Sales[[#This Row],[Non-Paying Users]],0)</f>
        <v>50</v>
      </c>
      <c r="R2199" s="3" t="str" cm="1">
        <f t="array" ref="R2199" xml:space="preserve"> _xlfn.IFS(Sales[[#This Row],[Current Upsell $]]=0," ",Sales[[#This Row],[Current Upsell $]]&gt;=400,"high",Sales[[#This Row],[Current Upsell $]]&gt;=100,"medium",Sales[[#This Row],[Current Upsell $]]&lt;100,"low")</f>
        <v>low</v>
      </c>
      <c r="S2199" s="3" t="str">
        <f xml:space="preserve"> IF(Sales[[#This Row],[Current Upsell $]]&gt;0,_xlfn.CONCAT(Sales[[#This Row],[Subscription Type]],"  ",Sales[[#This Row],[Upsell Priority]],"  ",TEXT(Sales[[#This Row],[Current Upsell $]],"$#"))," ")</f>
        <v>Basic  low  $50</v>
      </c>
      <c r="T2199" s="3"/>
      <c r="U2199" s="1"/>
    </row>
    <row r="2200" spans="1:21" x14ac:dyDescent="0.3">
      <c r="A2200">
        <v>100370</v>
      </c>
      <c r="B2200" t="s">
        <v>3</v>
      </c>
      <c r="D2200" s="1"/>
      <c r="E2200" s="1"/>
      <c r="F2200" s="3">
        <v>0</v>
      </c>
      <c r="G2200" s="3">
        <v>85</v>
      </c>
      <c r="H2200" s="1">
        <v>44348</v>
      </c>
      <c r="I2200" s="1">
        <v>44378</v>
      </c>
      <c r="J2200">
        <v>1</v>
      </c>
      <c r="K2200">
        <v>0</v>
      </c>
      <c r="L2200" s="1">
        <v>44348</v>
      </c>
      <c r="M2200" s="3">
        <f>IF(Sales[[#This Row],[Sales Amount]] = 0, 0,N2200 / F2200)</f>
        <v>0</v>
      </c>
      <c r="N2200" s="3">
        <v>0</v>
      </c>
      <c r="O2200" s="3" t="str" cm="1">
        <f t="array" ref="O2200" xml:space="preserve"> _xlfn.SWITCH(Sales[[#This Row],[Subscription Type]],"Basic", "10",,"Premium","10","Business","25","Enterprise","27")</f>
        <v>10</v>
      </c>
      <c r="P2200" s="3">
        <f xml:space="preserve"> IF(Sales[[#This Row],[Number of Users]]-Sales[[#This Row],[Licenses Bought]] &gt; 0,Sales[[#This Row],[Number of Users]]-Sales[[#This Row],[Licenses Bought]],0)</f>
        <v>85</v>
      </c>
      <c r="Q2200" s="3">
        <f>IF(Sales[[#This Row],[Sales Month]]=MAX(Sales[Sales Month]),Sales[[#This Row],[Upsell $ Per Non-Paying User]]*Sales[[#This Row],[Non-Paying Users]],0)</f>
        <v>850</v>
      </c>
      <c r="R2200" s="3" t="str" cm="1">
        <f t="array" ref="R2200" xml:space="preserve"> _xlfn.IFS(Sales[[#This Row],[Current Upsell $]]=0," ",Sales[[#This Row],[Current Upsell $]]&gt;=400,"high",Sales[[#This Row],[Current Upsell $]]&gt;=100,"medium",Sales[[#This Row],[Current Upsell $]]&lt;100,"low")</f>
        <v>high</v>
      </c>
      <c r="S2200" s="3" t="str">
        <f xml:space="preserve"> IF(Sales[[#This Row],[Current Upsell $]]&gt;0,_xlfn.CONCAT(Sales[[#This Row],[Subscription Type]],"  ",Sales[[#This Row],[Upsell Priority]],"  ",TEXT(Sales[[#This Row],[Current Upsell $]],"$#"))," ")</f>
        <v>Basic  high  $850</v>
      </c>
      <c r="T2200" s="3"/>
      <c r="U2200" s="1"/>
    </row>
    <row r="2201" spans="1:21" x14ac:dyDescent="0.3">
      <c r="A2201">
        <v>100371</v>
      </c>
      <c r="B2201" t="s">
        <v>3</v>
      </c>
      <c r="F2201" s="3">
        <v>0</v>
      </c>
      <c r="G2201" s="3">
        <v>5</v>
      </c>
      <c r="H2201" s="1">
        <v>44348</v>
      </c>
      <c r="I2201" s="1">
        <v>44378</v>
      </c>
      <c r="J2201">
        <v>1</v>
      </c>
      <c r="K2201">
        <v>0</v>
      </c>
      <c r="L2201" s="1">
        <v>44348</v>
      </c>
      <c r="M2201" s="3">
        <f>IF(Sales[[#This Row],[Sales Amount]] = 0, 0,N2201 / F2201)</f>
        <v>0</v>
      </c>
      <c r="N2201" s="3">
        <v>0</v>
      </c>
      <c r="O2201" s="3" t="str" cm="1">
        <f t="array" ref="O2201" xml:space="preserve"> _xlfn.SWITCH(Sales[[#This Row],[Subscription Type]],"Basic", "10",,"Premium","10","Business","25","Enterprise","27")</f>
        <v>10</v>
      </c>
      <c r="P2201" s="3">
        <f xml:space="preserve"> IF(Sales[[#This Row],[Number of Users]]-Sales[[#This Row],[Licenses Bought]] &gt; 0,Sales[[#This Row],[Number of Users]]-Sales[[#This Row],[Licenses Bought]],0)</f>
        <v>5</v>
      </c>
      <c r="Q2201" s="3">
        <f>IF(Sales[[#This Row],[Sales Month]]=MAX(Sales[Sales Month]),Sales[[#This Row],[Upsell $ Per Non-Paying User]]*Sales[[#This Row],[Non-Paying Users]],0)</f>
        <v>50</v>
      </c>
      <c r="R2201" s="3" t="str" cm="1">
        <f t="array" ref="R2201" xml:space="preserve"> _xlfn.IFS(Sales[[#This Row],[Current Upsell $]]=0," ",Sales[[#This Row],[Current Upsell $]]&gt;=400,"high",Sales[[#This Row],[Current Upsell $]]&gt;=100,"medium",Sales[[#This Row],[Current Upsell $]]&lt;100,"low")</f>
        <v>low</v>
      </c>
      <c r="S2201" s="3" t="str">
        <f xml:space="preserve"> IF(Sales[[#This Row],[Current Upsell $]]&gt;0,_xlfn.CONCAT(Sales[[#This Row],[Subscription Type]],"  ",Sales[[#This Row],[Upsell Priority]],"  ",TEXT(Sales[[#This Row],[Current Upsell $]],"$#"))," ")</f>
        <v>Basic  low  $50</v>
      </c>
      <c r="T2201" s="3"/>
      <c r="U2201" s="1"/>
    </row>
    <row r="2202" spans="1:21" x14ac:dyDescent="0.3">
      <c r="A2202">
        <v>100372</v>
      </c>
      <c r="B2202" t="s">
        <v>3</v>
      </c>
      <c r="F2202" s="3">
        <v>0</v>
      </c>
      <c r="G2202" s="3">
        <v>4</v>
      </c>
      <c r="H2202" s="1">
        <v>44348</v>
      </c>
      <c r="I2202" s="1">
        <v>44378</v>
      </c>
      <c r="J2202">
        <v>1</v>
      </c>
      <c r="K2202">
        <v>0</v>
      </c>
      <c r="L2202" s="1">
        <v>44348</v>
      </c>
      <c r="M2202" s="3">
        <f>IF(Sales[[#This Row],[Sales Amount]] = 0, 0,N2202 / F2202)</f>
        <v>0</v>
      </c>
      <c r="N2202" s="3">
        <v>0</v>
      </c>
      <c r="O2202" s="3" t="str" cm="1">
        <f t="array" ref="O2202" xml:space="preserve"> _xlfn.SWITCH(Sales[[#This Row],[Subscription Type]],"Basic", "10",,"Premium","10","Business","25","Enterprise","27")</f>
        <v>10</v>
      </c>
      <c r="P2202" s="3">
        <f xml:space="preserve"> IF(Sales[[#This Row],[Number of Users]]-Sales[[#This Row],[Licenses Bought]] &gt; 0,Sales[[#This Row],[Number of Users]]-Sales[[#This Row],[Licenses Bought]],0)</f>
        <v>4</v>
      </c>
      <c r="Q2202" s="3">
        <f>IF(Sales[[#This Row],[Sales Month]]=MAX(Sales[Sales Month]),Sales[[#This Row],[Upsell $ Per Non-Paying User]]*Sales[[#This Row],[Non-Paying Users]],0)</f>
        <v>40</v>
      </c>
      <c r="R2202" s="3" t="str" cm="1">
        <f t="array" ref="R2202" xml:space="preserve"> _xlfn.IFS(Sales[[#This Row],[Current Upsell $]]=0," ",Sales[[#This Row],[Current Upsell $]]&gt;=400,"high",Sales[[#This Row],[Current Upsell $]]&gt;=100,"medium",Sales[[#This Row],[Current Upsell $]]&lt;100,"low")</f>
        <v>low</v>
      </c>
      <c r="S2202" s="3" t="str">
        <f xml:space="preserve"> IF(Sales[[#This Row],[Current Upsell $]]&gt;0,_xlfn.CONCAT(Sales[[#This Row],[Subscription Type]],"  ",Sales[[#This Row],[Upsell Priority]],"  ",TEXT(Sales[[#This Row],[Current Upsell $]],"$#"))," ")</f>
        <v>Basic  low  $40</v>
      </c>
      <c r="T2202" s="3"/>
      <c r="U2202" s="1"/>
    </row>
    <row r="2203" spans="1:21" x14ac:dyDescent="0.3">
      <c r="A2203">
        <v>100373</v>
      </c>
      <c r="B2203" t="s">
        <v>3</v>
      </c>
      <c r="F2203" s="3">
        <v>0</v>
      </c>
      <c r="G2203" s="3">
        <v>5</v>
      </c>
      <c r="H2203" s="1">
        <v>44348</v>
      </c>
      <c r="I2203" s="1">
        <v>44378</v>
      </c>
      <c r="J2203">
        <v>1</v>
      </c>
      <c r="K2203">
        <v>0</v>
      </c>
      <c r="L2203" s="1">
        <v>44348</v>
      </c>
      <c r="M2203" s="3">
        <f>IF(Sales[[#This Row],[Sales Amount]] = 0, 0,N2203 / F2203)</f>
        <v>0</v>
      </c>
      <c r="N2203" s="3">
        <v>0</v>
      </c>
      <c r="O2203" s="3" t="str" cm="1">
        <f t="array" ref="O2203" xml:space="preserve"> _xlfn.SWITCH(Sales[[#This Row],[Subscription Type]],"Basic", "10",,"Premium","10","Business","25","Enterprise","27")</f>
        <v>10</v>
      </c>
      <c r="P2203" s="3">
        <f xml:space="preserve"> IF(Sales[[#This Row],[Number of Users]]-Sales[[#This Row],[Licenses Bought]] &gt; 0,Sales[[#This Row],[Number of Users]]-Sales[[#This Row],[Licenses Bought]],0)</f>
        <v>5</v>
      </c>
      <c r="Q2203" s="3">
        <f>IF(Sales[[#This Row],[Sales Month]]=MAX(Sales[Sales Month]),Sales[[#This Row],[Upsell $ Per Non-Paying User]]*Sales[[#This Row],[Non-Paying Users]],0)</f>
        <v>50</v>
      </c>
      <c r="R2203" s="3" t="str" cm="1">
        <f t="array" ref="R2203" xml:space="preserve"> _xlfn.IFS(Sales[[#This Row],[Current Upsell $]]=0," ",Sales[[#This Row],[Current Upsell $]]&gt;=400,"high",Sales[[#This Row],[Current Upsell $]]&gt;=100,"medium",Sales[[#This Row],[Current Upsell $]]&lt;100,"low")</f>
        <v>low</v>
      </c>
      <c r="S2203" s="3" t="str">
        <f xml:space="preserve"> IF(Sales[[#This Row],[Current Upsell $]]&gt;0,_xlfn.CONCAT(Sales[[#This Row],[Subscription Type]],"  ",Sales[[#This Row],[Upsell Priority]],"  ",TEXT(Sales[[#This Row],[Current Upsell $]],"$#"))," ")</f>
        <v>Basic  low  $50</v>
      </c>
      <c r="T2203" s="3"/>
      <c r="U2203" s="1"/>
    </row>
    <row r="2204" spans="1:21" x14ac:dyDescent="0.3">
      <c r="A2204">
        <v>100374</v>
      </c>
      <c r="B2204" t="s">
        <v>3</v>
      </c>
      <c r="F2204" s="3">
        <v>0</v>
      </c>
      <c r="G2204" s="3">
        <v>2</v>
      </c>
      <c r="H2204" s="1">
        <v>44348</v>
      </c>
      <c r="I2204" s="1">
        <v>44378</v>
      </c>
      <c r="J2204">
        <v>1</v>
      </c>
      <c r="K2204">
        <v>0</v>
      </c>
      <c r="L2204" s="1">
        <v>44348</v>
      </c>
      <c r="M2204" s="3">
        <f>IF(Sales[[#This Row],[Sales Amount]] = 0, 0,N2204 / F2204)</f>
        <v>0</v>
      </c>
      <c r="N2204" s="3">
        <v>0</v>
      </c>
      <c r="O2204" s="3" t="str" cm="1">
        <f t="array" ref="O2204" xml:space="preserve"> _xlfn.SWITCH(Sales[[#This Row],[Subscription Type]],"Basic", "10",,"Premium","10","Business","25","Enterprise","27")</f>
        <v>10</v>
      </c>
      <c r="P2204" s="3">
        <f xml:space="preserve"> IF(Sales[[#This Row],[Number of Users]]-Sales[[#This Row],[Licenses Bought]] &gt; 0,Sales[[#This Row],[Number of Users]]-Sales[[#This Row],[Licenses Bought]],0)</f>
        <v>2</v>
      </c>
      <c r="Q2204" s="3">
        <f>IF(Sales[[#This Row],[Sales Month]]=MAX(Sales[Sales Month]),Sales[[#This Row],[Upsell $ Per Non-Paying User]]*Sales[[#This Row],[Non-Paying Users]],0)</f>
        <v>20</v>
      </c>
      <c r="R2204" s="3" t="str" cm="1">
        <f t="array" ref="R2204" xml:space="preserve"> _xlfn.IFS(Sales[[#This Row],[Current Upsell $]]=0," ",Sales[[#This Row],[Current Upsell $]]&gt;=400,"high",Sales[[#This Row],[Current Upsell $]]&gt;=100,"medium",Sales[[#This Row],[Current Upsell $]]&lt;100,"low")</f>
        <v>low</v>
      </c>
      <c r="S2204" s="3" t="str">
        <f xml:space="preserve"> IF(Sales[[#This Row],[Current Upsell $]]&gt;0,_xlfn.CONCAT(Sales[[#This Row],[Subscription Type]],"  ",Sales[[#This Row],[Upsell Priority]],"  ",TEXT(Sales[[#This Row],[Current Upsell $]],"$#"))," ")</f>
        <v>Basic  low  $20</v>
      </c>
      <c r="T2204" s="3"/>
      <c r="U2204" s="1"/>
    </row>
    <row r="2205" spans="1:21" x14ac:dyDescent="0.3">
      <c r="A2205">
        <v>100375</v>
      </c>
      <c r="B2205" t="s">
        <v>3</v>
      </c>
      <c r="F2205" s="3">
        <v>0</v>
      </c>
      <c r="G2205" s="3">
        <v>2</v>
      </c>
      <c r="H2205" s="1">
        <v>44348</v>
      </c>
      <c r="I2205" s="1">
        <v>44378</v>
      </c>
      <c r="J2205">
        <v>1</v>
      </c>
      <c r="K2205">
        <v>0</v>
      </c>
      <c r="L2205" s="1">
        <v>44348</v>
      </c>
      <c r="M2205" s="3">
        <f>IF(Sales[[#This Row],[Sales Amount]] = 0, 0,N2205 / F2205)</f>
        <v>0</v>
      </c>
      <c r="N2205" s="3">
        <v>0</v>
      </c>
      <c r="O2205" s="3" t="str" cm="1">
        <f t="array" ref="O2205" xml:space="preserve"> _xlfn.SWITCH(Sales[[#This Row],[Subscription Type]],"Basic", "10",,"Premium","10","Business","25","Enterprise","27")</f>
        <v>10</v>
      </c>
      <c r="P2205" s="3">
        <f xml:space="preserve"> IF(Sales[[#This Row],[Number of Users]]-Sales[[#This Row],[Licenses Bought]] &gt; 0,Sales[[#This Row],[Number of Users]]-Sales[[#This Row],[Licenses Bought]],0)</f>
        <v>2</v>
      </c>
      <c r="Q2205" s="3">
        <f>IF(Sales[[#This Row],[Sales Month]]=MAX(Sales[Sales Month]),Sales[[#This Row],[Upsell $ Per Non-Paying User]]*Sales[[#This Row],[Non-Paying Users]],0)</f>
        <v>20</v>
      </c>
      <c r="R2205" s="3" t="str" cm="1">
        <f t="array" ref="R2205" xml:space="preserve"> _xlfn.IFS(Sales[[#This Row],[Current Upsell $]]=0," ",Sales[[#This Row],[Current Upsell $]]&gt;=400,"high",Sales[[#This Row],[Current Upsell $]]&gt;=100,"medium",Sales[[#This Row],[Current Upsell $]]&lt;100,"low")</f>
        <v>low</v>
      </c>
      <c r="S2205" s="3" t="str">
        <f xml:space="preserve"> IF(Sales[[#This Row],[Current Upsell $]]&gt;0,_xlfn.CONCAT(Sales[[#This Row],[Subscription Type]],"  ",Sales[[#This Row],[Upsell Priority]],"  ",TEXT(Sales[[#This Row],[Current Upsell $]],"$#"))," ")</f>
        <v>Basic  low  $20</v>
      </c>
      <c r="T2205" s="3"/>
      <c r="U2205" s="1"/>
    </row>
    <row r="2206" spans="1:21" x14ac:dyDescent="0.3">
      <c r="A2206">
        <v>100376</v>
      </c>
      <c r="B2206" t="s">
        <v>3</v>
      </c>
      <c r="F2206" s="3">
        <v>0</v>
      </c>
      <c r="G2206" s="3">
        <v>2</v>
      </c>
      <c r="H2206" s="1">
        <v>44348</v>
      </c>
      <c r="I2206" s="1">
        <v>44378</v>
      </c>
      <c r="J2206">
        <v>1</v>
      </c>
      <c r="K2206">
        <v>0</v>
      </c>
      <c r="L2206" s="1">
        <v>44348</v>
      </c>
      <c r="M2206" s="3">
        <f>IF(Sales[[#This Row],[Sales Amount]] = 0, 0,N2206 / F2206)</f>
        <v>0</v>
      </c>
      <c r="N2206" s="3">
        <v>0</v>
      </c>
      <c r="O2206" s="3" t="str" cm="1">
        <f t="array" ref="O2206" xml:space="preserve"> _xlfn.SWITCH(Sales[[#This Row],[Subscription Type]],"Basic", "10",,"Premium","10","Business","25","Enterprise","27")</f>
        <v>10</v>
      </c>
      <c r="P2206" s="3">
        <f xml:space="preserve"> IF(Sales[[#This Row],[Number of Users]]-Sales[[#This Row],[Licenses Bought]] &gt; 0,Sales[[#This Row],[Number of Users]]-Sales[[#This Row],[Licenses Bought]],0)</f>
        <v>2</v>
      </c>
      <c r="Q2206" s="3">
        <f>IF(Sales[[#This Row],[Sales Month]]=MAX(Sales[Sales Month]),Sales[[#This Row],[Upsell $ Per Non-Paying User]]*Sales[[#This Row],[Non-Paying Users]],0)</f>
        <v>20</v>
      </c>
      <c r="R2206" s="3" t="str" cm="1">
        <f t="array" ref="R2206" xml:space="preserve"> _xlfn.IFS(Sales[[#This Row],[Current Upsell $]]=0," ",Sales[[#This Row],[Current Upsell $]]&gt;=400,"high",Sales[[#This Row],[Current Upsell $]]&gt;=100,"medium",Sales[[#This Row],[Current Upsell $]]&lt;100,"low")</f>
        <v>low</v>
      </c>
      <c r="S2206" s="3" t="str">
        <f xml:space="preserve"> IF(Sales[[#This Row],[Current Upsell $]]&gt;0,_xlfn.CONCAT(Sales[[#This Row],[Subscription Type]],"  ",Sales[[#This Row],[Upsell Priority]],"  ",TEXT(Sales[[#This Row],[Current Upsell $]],"$#"))," ")</f>
        <v>Basic  low  $20</v>
      </c>
      <c r="T2206" s="3"/>
      <c r="U2206" s="1"/>
    </row>
    <row r="2207" spans="1:21" x14ac:dyDescent="0.3">
      <c r="A2207">
        <v>100377</v>
      </c>
      <c r="B2207" t="s">
        <v>3</v>
      </c>
      <c r="F2207" s="3">
        <v>0</v>
      </c>
      <c r="G2207" s="3">
        <v>2</v>
      </c>
      <c r="H2207" s="1">
        <v>44348</v>
      </c>
      <c r="I2207" s="1">
        <v>44378</v>
      </c>
      <c r="J2207">
        <v>1</v>
      </c>
      <c r="K2207">
        <v>0</v>
      </c>
      <c r="L2207" s="1">
        <v>44348</v>
      </c>
      <c r="M2207" s="3">
        <f>IF(Sales[[#This Row],[Sales Amount]] = 0, 0,N2207 / F2207)</f>
        <v>0</v>
      </c>
      <c r="N2207" s="3">
        <v>0</v>
      </c>
      <c r="O2207" s="3" t="str" cm="1">
        <f t="array" ref="O2207" xml:space="preserve"> _xlfn.SWITCH(Sales[[#This Row],[Subscription Type]],"Basic", "10",,"Premium","10","Business","25","Enterprise","27")</f>
        <v>10</v>
      </c>
      <c r="P2207" s="3">
        <f xml:space="preserve"> IF(Sales[[#This Row],[Number of Users]]-Sales[[#This Row],[Licenses Bought]] &gt; 0,Sales[[#This Row],[Number of Users]]-Sales[[#This Row],[Licenses Bought]],0)</f>
        <v>2</v>
      </c>
      <c r="Q2207" s="3">
        <f>IF(Sales[[#This Row],[Sales Month]]=MAX(Sales[Sales Month]),Sales[[#This Row],[Upsell $ Per Non-Paying User]]*Sales[[#This Row],[Non-Paying Users]],0)</f>
        <v>20</v>
      </c>
      <c r="R2207" s="3" t="str" cm="1">
        <f t="array" ref="R2207" xml:space="preserve"> _xlfn.IFS(Sales[[#This Row],[Current Upsell $]]=0," ",Sales[[#This Row],[Current Upsell $]]&gt;=400,"high",Sales[[#This Row],[Current Upsell $]]&gt;=100,"medium",Sales[[#This Row],[Current Upsell $]]&lt;100,"low")</f>
        <v>low</v>
      </c>
      <c r="S2207" s="3" t="str">
        <f xml:space="preserve"> IF(Sales[[#This Row],[Current Upsell $]]&gt;0,_xlfn.CONCAT(Sales[[#This Row],[Subscription Type]],"  ",Sales[[#This Row],[Upsell Priority]],"  ",TEXT(Sales[[#This Row],[Current Upsell $]],"$#"))," ")</f>
        <v>Basic  low  $20</v>
      </c>
      <c r="T2207" s="3"/>
      <c r="U2207" s="1"/>
    </row>
    <row r="2208" spans="1:21" x14ac:dyDescent="0.3">
      <c r="A2208">
        <v>100378</v>
      </c>
      <c r="B2208" t="s">
        <v>3</v>
      </c>
      <c r="F2208" s="3">
        <v>0</v>
      </c>
      <c r="G2208" s="3">
        <v>2</v>
      </c>
      <c r="H2208" s="1">
        <v>44348</v>
      </c>
      <c r="I2208" s="1">
        <v>44378</v>
      </c>
      <c r="J2208">
        <v>1</v>
      </c>
      <c r="K2208">
        <v>0</v>
      </c>
      <c r="L2208" s="1">
        <v>44348</v>
      </c>
      <c r="M2208" s="3">
        <f>IF(Sales[[#This Row],[Sales Amount]] = 0, 0,N2208 / F2208)</f>
        <v>0</v>
      </c>
      <c r="N2208" s="3">
        <v>0</v>
      </c>
      <c r="O2208" s="3" t="str" cm="1">
        <f t="array" ref="O2208" xml:space="preserve"> _xlfn.SWITCH(Sales[[#This Row],[Subscription Type]],"Basic", "10",,"Premium","10","Business","25","Enterprise","27")</f>
        <v>10</v>
      </c>
      <c r="P2208" s="3">
        <f xml:space="preserve"> IF(Sales[[#This Row],[Number of Users]]-Sales[[#This Row],[Licenses Bought]] &gt; 0,Sales[[#This Row],[Number of Users]]-Sales[[#This Row],[Licenses Bought]],0)</f>
        <v>2</v>
      </c>
      <c r="Q2208" s="3">
        <f>IF(Sales[[#This Row],[Sales Month]]=MAX(Sales[Sales Month]),Sales[[#This Row],[Upsell $ Per Non-Paying User]]*Sales[[#This Row],[Non-Paying Users]],0)</f>
        <v>20</v>
      </c>
      <c r="R2208" s="3" t="str" cm="1">
        <f t="array" ref="R2208" xml:space="preserve"> _xlfn.IFS(Sales[[#This Row],[Current Upsell $]]=0," ",Sales[[#This Row],[Current Upsell $]]&gt;=400,"high",Sales[[#This Row],[Current Upsell $]]&gt;=100,"medium",Sales[[#This Row],[Current Upsell $]]&lt;100,"low")</f>
        <v>low</v>
      </c>
      <c r="S2208" s="3" t="str">
        <f xml:space="preserve"> IF(Sales[[#This Row],[Current Upsell $]]&gt;0,_xlfn.CONCAT(Sales[[#This Row],[Subscription Type]],"  ",Sales[[#This Row],[Upsell Priority]],"  ",TEXT(Sales[[#This Row],[Current Upsell $]],"$#"))," ")</f>
        <v>Basic  low  $20</v>
      </c>
      <c r="T2208" s="3"/>
      <c r="U2208" s="1"/>
    </row>
    <row r="2209" spans="1:21" x14ac:dyDescent="0.3">
      <c r="A2209">
        <v>100379</v>
      </c>
      <c r="B2209" t="s">
        <v>3</v>
      </c>
      <c r="F2209" s="3">
        <v>0</v>
      </c>
      <c r="G2209" s="3">
        <v>2</v>
      </c>
      <c r="H2209" s="1">
        <v>44348</v>
      </c>
      <c r="I2209" s="1">
        <v>44378</v>
      </c>
      <c r="J2209">
        <v>1</v>
      </c>
      <c r="K2209">
        <v>0</v>
      </c>
      <c r="L2209" s="1">
        <v>44348</v>
      </c>
      <c r="M2209" s="3">
        <f>IF(Sales[[#This Row],[Sales Amount]] = 0, 0,N2209 / F2209)</f>
        <v>0</v>
      </c>
      <c r="N2209" s="3">
        <v>0</v>
      </c>
      <c r="O2209" s="3" t="str" cm="1">
        <f t="array" ref="O2209" xml:space="preserve"> _xlfn.SWITCH(Sales[[#This Row],[Subscription Type]],"Basic", "10",,"Premium","10","Business","25","Enterprise","27")</f>
        <v>10</v>
      </c>
      <c r="P2209" s="3">
        <f xml:space="preserve"> IF(Sales[[#This Row],[Number of Users]]-Sales[[#This Row],[Licenses Bought]] &gt; 0,Sales[[#This Row],[Number of Users]]-Sales[[#This Row],[Licenses Bought]],0)</f>
        <v>2</v>
      </c>
      <c r="Q2209" s="3">
        <f>IF(Sales[[#This Row],[Sales Month]]=MAX(Sales[Sales Month]),Sales[[#This Row],[Upsell $ Per Non-Paying User]]*Sales[[#This Row],[Non-Paying Users]],0)</f>
        <v>20</v>
      </c>
      <c r="R2209" s="3" t="str" cm="1">
        <f t="array" ref="R2209" xml:space="preserve"> _xlfn.IFS(Sales[[#This Row],[Current Upsell $]]=0," ",Sales[[#This Row],[Current Upsell $]]&gt;=400,"high",Sales[[#This Row],[Current Upsell $]]&gt;=100,"medium",Sales[[#This Row],[Current Upsell $]]&lt;100,"low")</f>
        <v>low</v>
      </c>
      <c r="S2209" s="3" t="str">
        <f xml:space="preserve"> IF(Sales[[#This Row],[Current Upsell $]]&gt;0,_xlfn.CONCAT(Sales[[#This Row],[Subscription Type]],"  ",Sales[[#This Row],[Upsell Priority]],"  ",TEXT(Sales[[#This Row],[Current Upsell $]],"$#"))," ")</f>
        <v>Basic  low  $20</v>
      </c>
      <c r="T2209" s="3"/>
      <c r="U2209" s="1"/>
    </row>
    <row r="2210" spans="1:21" x14ac:dyDescent="0.3">
      <c r="A2210">
        <v>100380</v>
      </c>
      <c r="B2210" t="s">
        <v>3</v>
      </c>
      <c r="F2210" s="3">
        <v>0</v>
      </c>
      <c r="G2210" s="3">
        <v>2</v>
      </c>
      <c r="H2210" s="1">
        <v>44348</v>
      </c>
      <c r="I2210" s="1">
        <v>44378</v>
      </c>
      <c r="J2210">
        <v>1</v>
      </c>
      <c r="K2210">
        <v>0</v>
      </c>
      <c r="L2210" s="1">
        <v>44348</v>
      </c>
      <c r="M2210" s="3">
        <f>IF(Sales[[#This Row],[Sales Amount]] = 0, 0,N2210 / F2210)</f>
        <v>0</v>
      </c>
      <c r="N2210" s="3">
        <v>0</v>
      </c>
      <c r="O2210" s="3" t="str" cm="1">
        <f t="array" ref="O2210" xml:space="preserve"> _xlfn.SWITCH(Sales[[#This Row],[Subscription Type]],"Basic", "10",,"Premium","10","Business","25","Enterprise","27")</f>
        <v>10</v>
      </c>
      <c r="P2210" s="3">
        <f xml:space="preserve"> IF(Sales[[#This Row],[Number of Users]]-Sales[[#This Row],[Licenses Bought]] &gt; 0,Sales[[#This Row],[Number of Users]]-Sales[[#This Row],[Licenses Bought]],0)</f>
        <v>2</v>
      </c>
      <c r="Q2210" s="3">
        <f>IF(Sales[[#This Row],[Sales Month]]=MAX(Sales[Sales Month]),Sales[[#This Row],[Upsell $ Per Non-Paying User]]*Sales[[#This Row],[Non-Paying Users]],0)</f>
        <v>20</v>
      </c>
      <c r="R2210" s="3" t="str" cm="1">
        <f t="array" ref="R2210" xml:space="preserve"> _xlfn.IFS(Sales[[#This Row],[Current Upsell $]]=0," ",Sales[[#This Row],[Current Upsell $]]&gt;=400,"high",Sales[[#This Row],[Current Upsell $]]&gt;=100,"medium",Sales[[#This Row],[Current Upsell $]]&lt;100,"low")</f>
        <v>low</v>
      </c>
      <c r="S2210" s="3" t="str">
        <f xml:space="preserve"> IF(Sales[[#This Row],[Current Upsell $]]&gt;0,_xlfn.CONCAT(Sales[[#This Row],[Subscription Type]],"  ",Sales[[#This Row],[Upsell Priority]],"  ",TEXT(Sales[[#This Row],[Current Upsell $]],"$#"))," ")</f>
        <v>Basic  low  $20</v>
      </c>
      <c r="T2210" s="3"/>
      <c r="U2210" s="1"/>
    </row>
    <row r="2211" spans="1:21" x14ac:dyDescent="0.3">
      <c r="A2211">
        <v>100381</v>
      </c>
      <c r="B2211" t="s">
        <v>3</v>
      </c>
      <c r="F2211" s="3">
        <v>0</v>
      </c>
      <c r="G2211" s="3">
        <v>2</v>
      </c>
      <c r="H2211" s="1">
        <v>44348</v>
      </c>
      <c r="I2211" s="1">
        <v>44378</v>
      </c>
      <c r="J2211">
        <v>1</v>
      </c>
      <c r="K2211">
        <v>0</v>
      </c>
      <c r="L2211" s="1">
        <v>44348</v>
      </c>
      <c r="M2211" s="3">
        <f>IF(Sales[[#This Row],[Sales Amount]] = 0, 0,N2211 / F2211)</f>
        <v>0</v>
      </c>
      <c r="N2211" s="3">
        <v>0</v>
      </c>
      <c r="O2211" s="3" t="str" cm="1">
        <f t="array" ref="O2211" xml:space="preserve"> _xlfn.SWITCH(Sales[[#This Row],[Subscription Type]],"Basic", "10",,"Premium","10","Business","25","Enterprise","27")</f>
        <v>10</v>
      </c>
      <c r="P2211" s="3">
        <f xml:space="preserve"> IF(Sales[[#This Row],[Number of Users]]-Sales[[#This Row],[Licenses Bought]] &gt; 0,Sales[[#This Row],[Number of Users]]-Sales[[#This Row],[Licenses Bought]],0)</f>
        <v>2</v>
      </c>
      <c r="Q2211" s="3">
        <f>IF(Sales[[#This Row],[Sales Month]]=MAX(Sales[Sales Month]),Sales[[#This Row],[Upsell $ Per Non-Paying User]]*Sales[[#This Row],[Non-Paying Users]],0)</f>
        <v>20</v>
      </c>
      <c r="R2211" s="3" t="str" cm="1">
        <f t="array" ref="R2211" xml:space="preserve"> _xlfn.IFS(Sales[[#This Row],[Current Upsell $]]=0," ",Sales[[#This Row],[Current Upsell $]]&gt;=400,"high",Sales[[#This Row],[Current Upsell $]]&gt;=100,"medium",Sales[[#This Row],[Current Upsell $]]&lt;100,"low")</f>
        <v>low</v>
      </c>
      <c r="S2211" s="3" t="str">
        <f xml:space="preserve"> IF(Sales[[#This Row],[Current Upsell $]]&gt;0,_xlfn.CONCAT(Sales[[#This Row],[Subscription Type]],"  ",Sales[[#This Row],[Upsell Priority]],"  ",TEXT(Sales[[#This Row],[Current Upsell $]],"$#"))," ")</f>
        <v>Basic  low  $20</v>
      </c>
      <c r="T2211" s="3"/>
      <c r="U2211" s="1"/>
    </row>
    <row r="2212" spans="1:21" x14ac:dyDescent="0.3">
      <c r="A2212">
        <v>100382</v>
      </c>
      <c r="B2212" t="s">
        <v>3</v>
      </c>
      <c r="F2212" s="3">
        <v>0</v>
      </c>
      <c r="G2212" s="3">
        <v>2</v>
      </c>
      <c r="H2212" s="1">
        <v>44348</v>
      </c>
      <c r="I2212" s="1">
        <v>44378</v>
      </c>
      <c r="J2212">
        <v>1</v>
      </c>
      <c r="K2212">
        <v>0</v>
      </c>
      <c r="L2212" s="1">
        <v>44348</v>
      </c>
      <c r="M2212" s="3">
        <f>IF(Sales[[#This Row],[Sales Amount]] = 0, 0,N2212 / F2212)</f>
        <v>0</v>
      </c>
      <c r="N2212" s="3">
        <v>0</v>
      </c>
      <c r="O2212" s="3" t="str" cm="1">
        <f t="array" ref="O2212" xml:space="preserve"> _xlfn.SWITCH(Sales[[#This Row],[Subscription Type]],"Basic", "10",,"Premium","10","Business","25","Enterprise","27")</f>
        <v>10</v>
      </c>
      <c r="P2212" s="3">
        <f xml:space="preserve"> IF(Sales[[#This Row],[Number of Users]]-Sales[[#This Row],[Licenses Bought]] &gt; 0,Sales[[#This Row],[Number of Users]]-Sales[[#This Row],[Licenses Bought]],0)</f>
        <v>2</v>
      </c>
      <c r="Q2212" s="3">
        <f>IF(Sales[[#This Row],[Sales Month]]=MAX(Sales[Sales Month]),Sales[[#This Row],[Upsell $ Per Non-Paying User]]*Sales[[#This Row],[Non-Paying Users]],0)</f>
        <v>20</v>
      </c>
      <c r="R2212" s="3" t="str" cm="1">
        <f t="array" ref="R2212" xml:space="preserve"> _xlfn.IFS(Sales[[#This Row],[Current Upsell $]]=0," ",Sales[[#This Row],[Current Upsell $]]&gt;=400,"high",Sales[[#This Row],[Current Upsell $]]&gt;=100,"medium",Sales[[#This Row],[Current Upsell $]]&lt;100,"low")</f>
        <v>low</v>
      </c>
      <c r="S2212" s="3" t="str">
        <f xml:space="preserve"> IF(Sales[[#This Row],[Current Upsell $]]&gt;0,_xlfn.CONCAT(Sales[[#This Row],[Subscription Type]],"  ",Sales[[#This Row],[Upsell Priority]],"  ",TEXT(Sales[[#This Row],[Current Upsell $]],"$#"))," ")</f>
        <v>Basic  low  $20</v>
      </c>
      <c r="T2212" s="3"/>
      <c r="U2212" s="1"/>
    </row>
    <row r="2213" spans="1:21" x14ac:dyDescent="0.3">
      <c r="A2213">
        <v>100383</v>
      </c>
      <c r="B2213" t="s">
        <v>3</v>
      </c>
      <c r="F2213" s="3">
        <v>0</v>
      </c>
      <c r="G2213" s="3">
        <v>2</v>
      </c>
      <c r="H2213" s="1">
        <v>44348</v>
      </c>
      <c r="I2213" s="1">
        <v>44378</v>
      </c>
      <c r="J2213">
        <v>1</v>
      </c>
      <c r="K2213">
        <v>0</v>
      </c>
      <c r="L2213" s="1">
        <v>44348</v>
      </c>
      <c r="M2213" s="3">
        <f>IF(Sales[[#This Row],[Sales Amount]] = 0, 0,N2213 / F2213)</f>
        <v>0</v>
      </c>
      <c r="N2213" s="3">
        <v>0</v>
      </c>
      <c r="O2213" s="3" t="str" cm="1">
        <f t="array" ref="O2213" xml:space="preserve"> _xlfn.SWITCH(Sales[[#This Row],[Subscription Type]],"Basic", "10",,"Premium","10","Business","25","Enterprise","27")</f>
        <v>10</v>
      </c>
      <c r="P2213" s="3">
        <f xml:space="preserve"> IF(Sales[[#This Row],[Number of Users]]-Sales[[#This Row],[Licenses Bought]] &gt; 0,Sales[[#This Row],[Number of Users]]-Sales[[#This Row],[Licenses Bought]],0)</f>
        <v>2</v>
      </c>
      <c r="Q2213" s="3">
        <f>IF(Sales[[#This Row],[Sales Month]]=MAX(Sales[Sales Month]),Sales[[#This Row],[Upsell $ Per Non-Paying User]]*Sales[[#This Row],[Non-Paying Users]],0)</f>
        <v>20</v>
      </c>
      <c r="R2213" s="3" t="str" cm="1">
        <f t="array" ref="R2213" xml:space="preserve"> _xlfn.IFS(Sales[[#This Row],[Current Upsell $]]=0," ",Sales[[#This Row],[Current Upsell $]]&gt;=400,"high",Sales[[#This Row],[Current Upsell $]]&gt;=100,"medium",Sales[[#This Row],[Current Upsell $]]&lt;100,"low")</f>
        <v>low</v>
      </c>
      <c r="S2213" s="3" t="str">
        <f xml:space="preserve"> IF(Sales[[#This Row],[Current Upsell $]]&gt;0,_xlfn.CONCAT(Sales[[#This Row],[Subscription Type]],"  ",Sales[[#This Row],[Upsell Priority]],"  ",TEXT(Sales[[#This Row],[Current Upsell $]],"$#"))," ")</f>
        <v>Basic  low  $20</v>
      </c>
      <c r="T2213" s="3"/>
      <c r="U2213" s="1"/>
    </row>
    <row r="2214" spans="1:21" x14ac:dyDescent="0.3">
      <c r="A2214">
        <v>100384</v>
      </c>
      <c r="B2214" t="s">
        <v>3</v>
      </c>
      <c r="F2214" s="3">
        <v>0</v>
      </c>
      <c r="G2214" s="3">
        <v>2</v>
      </c>
      <c r="H2214" s="1">
        <v>44348</v>
      </c>
      <c r="I2214" s="1">
        <v>44378</v>
      </c>
      <c r="J2214">
        <v>1</v>
      </c>
      <c r="K2214">
        <v>0</v>
      </c>
      <c r="L2214" s="1">
        <v>44348</v>
      </c>
      <c r="M2214" s="3">
        <f>IF(Sales[[#This Row],[Sales Amount]] = 0, 0,N2214 / F2214)</f>
        <v>0</v>
      </c>
      <c r="N2214" s="3">
        <v>0</v>
      </c>
      <c r="O2214" s="3" t="str" cm="1">
        <f t="array" ref="O2214" xml:space="preserve"> _xlfn.SWITCH(Sales[[#This Row],[Subscription Type]],"Basic", "10",,"Premium","10","Business","25","Enterprise","27")</f>
        <v>10</v>
      </c>
      <c r="P2214" s="3">
        <f xml:space="preserve"> IF(Sales[[#This Row],[Number of Users]]-Sales[[#This Row],[Licenses Bought]] &gt; 0,Sales[[#This Row],[Number of Users]]-Sales[[#This Row],[Licenses Bought]],0)</f>
        <v>2</v>
      </c>
      <c r="Q2214" s="3">
        <f>IF(Sales[[#This Row],[Sales Month]]=MAX(Sales[Sales Month]),Sales[[#This Row],[Upsell $ Per Non-Paying User]]*Sales[[#This Row],[Non-Paying Users]],0)</f>
        <v>20</v>
      </c>
      <c r="R2214" s="3" t="str" cm="1">
        <f t="array" ref="R2214" xml:space="preserve"> _xlfn.IFS(Sales[[#This Row],[Current Upsell $]]=0," ",Sales[[#This Row],[Current Upsell $]]&gt;=400,"high",Sales[[#This Row],[Current Upsell $]]&gt;=100,"medium",Sales[[#This Row],[Current Upsell $]]&lt;100,"low")</f>
        <v>low</v>
      </c>
      <c r="S2214" s="3" t="str">
        <f xml:space="preserve"> IF(Sales[[#This Row],[Current Upsell $]]&gt;0,_xlfn.CONCAT(Sales[[#This Row],[Subscription Type]],"  ",Sales[[#This Row],[Upsell Priority]],"  ",TEXT(Sales[[#This Row],[Current Upsell $]],"$#"))," ")</f>
        <v>Basic  low  $20</v>
      </c>
      <c r="T2214" s="3"/>
      <c r="U2214" s="1"/>
    </row>
    <row r="2215" spans="1:21" x14ac:dyDescent="0.3">
      <c r="A2215">
        <v>100385</v>
      </c>
      <c r="B2215" t="s">
        <v>3</v>
      </c>
      <c r="F2215" s="3">
        <v>0</v>
      </c>
      <c r="G2215" s="3">
        <v>2</v>
      </c>
      <c r="H2215" s="1">
        <v>44348</v>
      </c>
      <c r="I2215" s="1">
        <v>44378</v>
      </c>
      <c r="J2215">
        <v>1</v>
      </c>
      <c r="K2215">
        <v>0</v>
      </c>
      <c r="L2215" s="1">
        <v>44348</v>
      </c>
      <c r="M2215" s="3">
        <f>IF(Sales[[#This Row],[Sales Amount]] = 0, 0,N2215 / F2215)</f>
        <v>0</v>
      </c>
      <c r="N2215" s="3">
        <v>0</v>
      </c>
      <c r="O2215" s="3" t="str" cm="1">
        <f t="array" ref="O2215" xml:space="preserve"> _xlfn.SWITCH(Sales[[#This Row],[Subscription Type]],"Basic", "10",,"Premium","10","Business","25","Enterprise","27")</f>
        <v>10</v>
      </c>
      <c r="P2215" s="3">
        <f xml:space="preserve"> IF(Sales[[#This Row],[Number of Users]]-Sales[[#This Row],[Licenses Bought]] &gt; 0,Sales[[#This Row],[Number of Users]]-Sales[[#This Row],[Licenses Bought]],0)</f>
        <v>2</v>
      </c>
      <c r="Q2215" s="3">
        <f>IF(Sales[[#This Row],[Sales Month]]=MAX(Sales[Sales Month]),Sales[[#This Row],[Upsell $ Per Non-Paying User]]*Sales[[#This Row],[Non-Paying Users]],0)</f>
        <v>20</v>
      </c>
      <c r="R2215" s="3" t="str" cm="1">
        <f t="array" ref="R2215" xml:space="preserve"> _xlfn.IFS(Sales[[#This Row],[Current Upsell $]]=0," ",Sales[[#This Row],[Current Upsell $]]&gt;=400,"high",Sales[[#This Row],[Current Upsell $]]&gt;=100,"medium",Sales[[#This Row],[Current Upsell $]]&lt;100,"low")</f>
        <v>low</v>
      </c>
      <c r="S2215" s="3" t="str">
        <f xml:space="preserve"> IF(Sales[[#This Row],[Current Upsell $]]&gt;0,_xlfn.CONCAT(Sales[[#This Row],[Subscription Type]],"  ",Sales[[#This Row],[Upsell Priority]],"  ",TEXT(Sales[[#This Row],[Current Upsell $]],"$#"))," ")</f>
        <v>Basic  low  $20</v>
      </c>
      <c r="T2215" s="3"/>
      <c r="U2215" s="1"/>
    </row>
    <row r="2216" spans="1:21" x14ac:dyDescent="0.3">
      <c r="A2216">
        <v>100386</v>
      </c>
      <c r="B2216" t="s">
        <v>3</v>
      </c>
      <c r="F2216" s="3">
        <v>0</v>
      </c>
      <c r="G2216" s="3">
        <v>1</v>
      </c>
      <c r="H2216" s="1">
        <v>44348</v>
      </c>
      <c r="I2216" s="1">
        <v>44378</v>
      </c>
      <c r="J2216">
        <v>1</v>
      </c>
      <c r="K2216">
        <v>0</v>
      </c>
      <c r="L2216" s="1">
        <v>44348</v>
      </c>
      <c r="M2216" s="3">
        <f>IF(Sales[[#This Row],[Sales Amount]] = 0, 0,N2216 / F2216)</f>
        <v>0</v>
      </c>
      <c r="N2216" s="3">
        <v>0</v>
      </c>
      <c r="O2216" s="3" t="str" cm="1">
        <f t="array" ref="O2216" xml:space="preserve"> _xlfn.SWITCH(Sales[[#This Row],[Subscription Type]],"Basic", "10",,"Premium","10","Business","25","Enterprise","27")</f>
        <v>10</v>
      </c>
      <c r="P2216" s="3">
        <f xml:space="preserve"> IF(Sales[[#This Row],[Number of Users]]-Sales[[#This Row],[Licenses Bought]] &gt; 0,Sales[[#This Row],[Number of Users]]-Sales[[#This Row],[Licenses Bought]],0)</f>
        <v>1</v>
      </c>
      <c r="Q2216" s="3">
        <f>IF(Sales[[#This Row],[Sales Month]]=MAX(Sales[Sales Month]),Sales[[#This Row],[Upsell $ Per Non-Paying User]]*Sales[[#This Row],[Non-Paying Users]],0)</f>
        <v>10</v>
      </c>
      <c r="R2216" s="3" t="str" cm="1">
        <f t="array" ref="R2216" xml:space="preserve"> _xlfn.IFS(Sales[[#This Row],[Current Upsell $]]=0," ",Sales[[#This Row],[Current Upsell $]]&gt;=400,"high",Sales[[#This Row],[Current Upsell $]]&gt;=100,"medium",Sales[[#This Row],[Current Upsell $]]&lt;100,"low")</f>
        <v>low</v>
      </c>
      <c r="S2216" s="3" t="str">
        <f xml:space="preserve"> IF(Sales[[#This Row],[Current Upsell $]]&gt;0,_xlfn.CONCAT(Sales[[#This Row],[Subscription Type]],"  ",Sales[[#This Row],[Upsell Priority]],"  ",TEXT(Sales[[#This Row],[Current Upsell $]],"$#"))," ")</f>
        <v>Basic  low  $10</v>
      </c>
      <c r="T2216" s="3"/>
      <c r="U2216" s="1"/>
    </row>
    <row r="2217" spans="1:21" x14ac:dyDescent="0.3">
      <c r="A2217">
        <v>100387</v>
      </c>
      <c r="B2217" t="s">
        <v>3</v>
      </c>
      <c r="F2217" s="3">
        <v>0</v>
      </c>
      <c r="G2217" s="3">
        <v>2</v>
      </c>
      <c r="H2217" s="1">
        <v>44348</v>
      </c>
      <c r="I2217" s="1">
        <v>44378</v>
      </c>
      <c r="J2217">
        <v>1</v>
      </c>
      <c r="K2217">
        <v>0</v>
      </c>
      <c r="L2217" s="1">
        <v>44348</v>
      </c>
      <c r="M2217" s="3">
        <f>IF(Sales[[#This Row],[Sales Amount]] = 0, 0,N2217 / F2217)</f>
        <v>0</v>
      </c>
      <c r="N2217" s="3">
        <v>0</v>
      </c>
      <c r="O2217" s="3" t="str" cm="1">
        <f t="array" ref="O2217" xml:space="preserve"> _xlfn.SWITCH(Sales[[#This Row],[Subscription Type]],"Basic", "10",,"Premium","10","Business","25","Enterprise","27")</f>
        <v>10</v>
      </c>
      <c r="P2217" s="3">
        <f xml:space="preserve"> IF(Sales[[#This Row],[Number of Users]]-Sales[[#This Row],[Licenses Bought]] &gt; 0,Sales[[#This Row],[Number of Users]]-Sales[[#This Row],[Licenses Bought]],0)</f>
        <v>2</v>
      </c>
      <c r="Q2217" s="3">
        <f>IF(Sales[[#This Row],[Sales Month]]=MAX(Sales[Sales Month]),Sales[[#This Row],[Upsell $ Per Non-Paying User]]*Sales[[#This Row],[Non-Paying Users]],0)</f>
        <v>20</v>
      </c>
      <c r="R2217" s="3" t="str" cm="1">
        <f t="array" ref="R2217" xml:space="preserve"> _xlfn.IFS(Sales[[#This Row],[Current Upsell $]]=0," ",Sales[[#This Row],[Current Upsell $]]&gt;=400,"high",Sales[[#This Row],[Current Upsell $]]&gt;=100,"medium",Sales[[#This Row],[Current Upsell $]]&lt;100,"low")</f>
        <v>low</v>
      </c>
      <c r="S2217" s="3" t="str">
        <f xml:space="preserve"> IF(Sales[[#This Row],[Current Upsell $]]&gt;0,_xlfn.CONCAT(Sales[[#This Row],[Subscription Type]],"  ",Sales[[#This Row],[Upsell Priority]],"  ",TEXT(Sales[[#This Row],[Current Upsell $]],"$#"))," ")</f>
        <v>Basic  low  $20</v>
      </c>
      <c r="T2217" s="3"/>
      <c r="U2217" s="1"/>
    </row>
    <row r="2218" spans="1:21" x14ac:dyDescent="0.3">
      <c r="A2218">
        <v>100388</v>
      </c>
      <c r="B2218" t="s">
        <v>3</v>
      </c>
      <c r="F2218" s="3">
        <v>0</v>
      </c>
      <c r="G2218" s="3">
        <v>2</v>
      </c>
      <c r="H2218" s="1">
        <v>44348</v>
      </c>
      <c r="I2218" s="1">
        <v>44378</v>
      </c>
      <c r="J2218">
        <v>1</v>
      </c>
      <c r="K2218">
        <v>0</v>
      </c>
      <c r="L2218" s="1">
        <v>44348</v>
      </c>
      <c r="M2218" s="3">
        <f>IF(Sales[[#This Row],[Sales Amount]] = 0, 0,N2218 / F2218)</f>
        <v>0</v>
      </c>
      <c r="N2218" s="3">
        <v>0</v>
      </c>
      <c r="O2218" s="3" t="str" cm="1">
        <f t="array" ref="O2218" xml:space="preserve"> _xlfn.SWITCH(Sales[[#This Row],[Subscription Type]],"Basic", "10",,"Premium","10","Business","25","Enterprise","27")</f>
        <v>10</v>
      </c>
      <c r="P2218" s="3">
        <f xml:space="preserve"> IF(Sales[[#This Row],[Number of Users]]-Sales[[#This Row],[Licenses Bought]] &gt; 0,Sales[[#This Row],[Number of Users]]-Sales[[#This Row],[Licenses Bought]],0)</f>
        <v>2</v>
      </c>
      <c r="Q2218" s="3">
        <f>IF(Sales[[#This Row],[Sales Month]]=MAX(Sales[Sales Month]),Sales[[#This Row],[Upsell $ Per Non-Paying User]]*Sales[[#This Row],[Non-Paying Users]],0)</f>
        <v>20</v>
      </c>
      <c r="R2218" s="3" t="str" cm="1">
        <f t="array" ref="R2218" xml:space="preserve"> _xlfn.IFS(Sales[[#This Row],[Current Upsell $]]=0," ",Sales[[#This Row],[Current Upsell $]]&gt;=400,"high",Sales[[#This Row],[Current Upsell $]]&gt;=100,"medium",Sales[[#This Row],[Current Upsell $]]&lt;100,"low")</f>
        <v>low</v>
      </c>
      <c r="S2218" s="3" t="str">
        <f xml:space="preserve"> IF(Sales[[#This Row],[Current Upsell $]]&gt;0,_xlfn.CONCAT(Sales[[#This Row],[Subscription Type]],"  ",Sales[[#This Row],[Upsell Priority]],"  ",TEXT(Sales[[#This Row],[Current Upsell $]],"$#"))," ")</f>
        <v>Basic  low  $20</v>
      </c>
      <c r="T2218" s="3"/>
      <c r="U2218" s="1"/>
    </row>
    <row r="2219" spans="1:21" x14ac:dyDescent="0.3">
      <c r="A2219">
        <v>100389</v>
      </c>
      <c r="B2219" t="s">
        <v>3</v>
      </c>
      <c r="F2219" s="3">
        <v>0</v>
      </c>
      <c r="G2219" s="3">
        <v>2</v>
      </c>
      <c r="H2219" s="1">
        <v>44348</v>
      </c>
      <c r="I2219" s="1">
        <v>44378</v>
      </c>
      <c r="J2219">
        <v>1</v>
      </c>
      <c r="K2219">
        <v>0</v>
      </c>
      <c r="L2219" s="1">
        <v>44348</v>
      </c>
      <c r="M2219" s="3">
        <f>IF(Sales[[#This Row],[Sales Amount]] = 0, 0,N2219 / F2219)</f>
        <v>0</v>
      </c>
      <c r="N2219" s="3">
        <v>0</v>
      </c>
      <c r="O2219" s="3" t="str" cm="1">
        <f t="array" ref="O2219" xml:space="preserve"> _xlfn.SWITCH(Sales[[#This Row],[Subscription Type]],"Basic", "10",,"Premium","10","Business","25","Enterprise","27")</f>
        <v>10</v>
      </c>
      <c r="P2219" s="3">
        <f xml:space="preserve"> IF(Sales[[#This Row],[Number of Users]]-Sales[[#This Row],[Licenses Bought]] &gt; 0,Sales[[#This Row],[Number of Users]]-Sales[[#This Row],[Licenses Bought]],0)</f>
        <v>2</v>
      </c>
      <c r="Q2219" s="3">
        <f>IF(Sales[[#This Row],[Sales Month]]=MAX(Sales[Sales Month]),Sales[[#This Row],[Upsell $ Per Non-Paying User]]*Sales[[#This Row],[Non-Paying Users]],0)</f>
        <v>20</v>
      </c>
      <c r="R2219" s="3" t="str" cm="1">
        <f t="array" ref="R2219" xml:space="preserve"> _xlfn.IFS(Sales[[#This Row],[Current Upsell $]]=0," ",Sales[[#This Row],[Current Upsell $]]&gt;=400,"high",Sales[[#This Row],[Current Upsell $]]&gt;=100,"medium",Sales[[#This Row],[Current Upsell $]]&lt;100,"low")</f>
        <v>low</v>
      </c>
      <c r="S2219" s="3" t="str">
        <f xml:space="preserve"> IF(Sales[[#This Row],[Current Upsell $]]&gt;0,_xlfn.CONCAT(Sales[[#This Row],[Subscription Type]],"  ",Sales[[#This Row],[Upsell Priority]],"  ",TEXT(Sales[[#This Row],[Current Upsell $]],"$#"))," ")</f>
        <v>Basic  low  $20</v>
      </c>
      <c r="T2219" s="3"/>
      <c r="U2219" s="1"/>
    </row>
    <row r="2220" spans="1:21" x14ac:dyDescent="0.3">
      <c r="A2220">
        <v>100390</v>
      </c>
      <c r="B2220" t="s">
        <v>3</v>
      </c>
      <c r="D2220" s="1"/>
      <c r="E2220" s="1"/>
      <c r="F2220" s="3">
        <v>0</v>
      </c>
      <c r="G2220" s="3">
        <v>2</v>
      </c>
      <c r="H2220" s="1">
        <v>44348</v>
      </c>
      <c r="I2220" s="1">
        <v>44378</v>
      </c>
      <c r="J2220">
        <v>1</v>
      </c>
      <c r="K2220">
        <v>0</v>
      </c>
      <c r="L2220" s="1">
        <v>44348</v>
      </c>
      <c r="M2220" s="3">
        <f>IF(Sales[[#This Row],[Sales Amount]] = 0, 0,N2220 / F2220)</f>
        <v>0</v>
      </c>
      <c r="N2220" s="3">
        <v>0</v>
      </c>
      <c r="O2220" s="3" t="str" cm="1">
        <f t="array" ref="O2220" xml:space="preserve"> _xlfn.SWITCH(Sales[[#This Row],[Subscription Type]],"Basic", "10",,"Premium","10","Business","25","Enterprise","27")</f>
        <v>10</v>
      </c>
      <c r="P2220" s="3">
        <f xml:space="preserve"> IF(Sales[[#This Row],[Number of Users]]-Sales[[#This Row],[Licenses Bought]] &gt; 0,Sales[[#This Row],[Number of Users]]-Sales[[#This Row],[Licenses Bought]],0)</f>
        <v>2</v>
      </c>
      <c r="Q2220" s="3">
        <f>IF(Sales[[#This Row],[Sales Month]]=MAX(Sales[Sales Month]),Sales[[#This Row],[Upsell $ Per Non-Paying User]]*Sales[[#This Row],[Non-Paying Users]],0)</f>
        <v>20</v>
      </c>
      <c r="R2220" s="3" t="str" cm="1">
        <f t="array" ref="R2220" xml:space="preserve"> _xlfn.IFS(Sales[[#This Row],[Current Upsell $]]=0," ",Sales[[#This Row],[Current Upsell $]]&gt;=400,"high",Sales[[#This Row],[Current Upsell $]]&gt;=100,"medium",Sales[[#This Row],[Current Upsell $]]&lt;100,"low")</f>
        <v>low</v>
      </c>
      <c r="S2220" s="3" t="str">
        <f xml:space="preserve"> IF(Sales[[#This Row],[Current Upsell $]]&gt;0,_xlfn.CONCAT(Sales[[#This Row],[Subscription Type]],"  ",Sales[[#This Row],[Upsell Priority]],"  ",TEXT(Sales[[#This Row],[Current Upsell $]],"$#"))," ")</f>
        <v>Basic  low  $20</v>
      </c>
      <c r="T2220" s="3"/>
      <c r="U2220" s="1"/>
    </row>
    <row r="2221" spans="1:21" x14ac:dyDescent="0.3">
      <c r="A2221">
        <v>100391</v>
      </c>
      <c r="B2221" t="s">
        <v>3</v>
      </c>
      <c r="D2221" s="1"/>
      <c r="E2221" s="1"/>
      <c r="F2221" s="3">
        <v>0</v>
      </c>
      <c r="G2221" s="3">
        <v>1</v>
      </c>
      <c r="H2221" s="1">
        <v>44348</v>
      </c>
      <c r="I2221" s="1">
        <v>44378</v>
      </c>
      <c r="J2221">
        <v>1</v>
      </c>
      <c r="K2221">
        <v>0</v>
      </c>
      <c r="L2221" s="1">
        <v>44348</v>
      </c>
      <c r="M2221" s="3">
        <f>IF(Sales[[#This Row],[Sales Amount]] = 0, 0,N2221 / F2221)</f>
        <v>0</v>
      </c>
      <c r="N2221" s="3">
        <v>0</v>
      </c>
      <c r="O2221" s="3" t="str" cm="1">
        <f t="array" ref="O2221" xml:space="preserve"> _xlfn.SWITCH(Sales[[#This Row],[Subscription Type]],"Basic", "10",,"Premium","10","Business","25","Enterprise","27")</f>
        <v>10</v>
      </c>
      <c r="P2221" s="3">
        <f xml:space="preserve"> IF(Sales[[#This Row],[Number of Users]]-Sales[[#This Row],[Licenses Bought]] &gt; 0,Sales[[#This Row],[Number of Users]]-Sales[[#This Row],[Licenses Bought]],0)</f>
        <v>1</v>
      </c>
      <c r="Q2221" s="3">
        <f>IF(Sales[[#This Row],[Sales Month]]=MAX(Sales[Sales Month]),Sales[[#This Row],[Upsell $ Per Non-Paying User]]*Sales[[#This Row],[Non-Paying Users]],0)</f>
        <v>10</v>
      </c>
      <c r="R2221" s="3" t="str" cm="1">
        <f t="array" ref="R2221" xml:space="preserve"> _xlfn.IFS(Sales[[#This Row],[Current Upsell $]]=0," ",Sales[[#This Row],[Current Upsell $]]&gt;=400,"high",Sales[[#This Row],[Current Upsell $]]&gt;=100,"medium",Sales[[#This Row],[Current Upsell $]]&lt;100,"low")</f>
        <v>low</v>
      </c>
      <c r="S2221" s="3" t="str">
        <f xml:space="preserve"> IF(Sales[[#This Row],[Current Upsell $]]&gt;0,_xlfn.CONCAT(Sales[[#This Row],[Subscription Type]],"  ",Sales[[#This Row],[Upsell Priority]],"  ",TEXT(Sales[[#This Row],[Current Upsell $]],"$#"))," ")</f>
        <v>Basic  low  $10</v>
      </c>
      <c r="T2221" s="3"/>
      <c r="U2221" s="1"/>
    </row>
    <row r="2222" spans="1:21" x14ac:dyDescent="0.3">
      <c r="F2222" s="3"/>
      <c r="G2222" s="3"/>
      <c r="H2222" s="1"/>
      <c r="I2222" s="1"/>
      <c r="K2222" s="1"/>
      <c r="L2222" s="1"/>
      <c r="M2222" s="3"/>
      <c r="N2222" s="3"/>
      <c r="O2222" s="3"/>
      <c r="P2222" s="3"/>
      <c r="Q2222" s="3">
        <f xml:space="preserve"> SUBTOTAL(9,Sales[Current Upsell $])</f>
        <v>53153</v>
      </c>
    </row>
    <row r="2223" spans="1:21" x14ac:dyDescent="0.3">
      <c r="K2223" s="1"/>
      <c r="L2223" s="1"/>
      <c r="M2223" s="1"/>
      <c r="Q2223" s="1"/>
    </row>
    <row r="2224" spans="1:21" x14ac:dyDescent="0.3">
      <c r="K2224" s="1"/>
      <c r="L2224" s="1"/>
      <c r="M2224" s="1"/>
      <c r="Q2224" s="1"/>
    </row>
    <row r="2225" spans="11:17" x14ac:dyDescent="0.3">
      <c r="K2225" s="1"/>
      <c r="L2225" s="1"/>
      <c r="M2225" s="1"/>
      <c r="Q2225" s="1"/>
    </row>
    <row r="2226" spans="11:17" x14ac:dyDescent="0.3">
      <c r="K2226" s="1"/>
      <c r="L2226" s="1"/>
      <c r="M2226" s="1"/>
      <c r="Q2226" s="1"/>
    </row>
    <row r="2227" spans="11:17" x14ac:dyDescent="0.3">
      <c r="K2227" s="1"/>
      <c r="L2227" s="1"/>
      <c r="M2227" s="1"/>
      <c r="Q2227" s="1"/>
    </row>
    <row r="2228" spans="11:17" x14ac:dyDescent="0.3">
      <c r="K2228" s="1"/>
      <c r="L2228" s="1"/>
      <c r="M2228" s="1"/>
      <c r="Q2228" s="1"/>
    </row>
    <row r="2229" spans="11:17" x14ac:dyDescent="0.3">
      <c r="K2229" s="1"/>
      <c r="L2229" s="1"/>
      <c r="M2229" s="1"/>
      <c r="Q2229" s="1"/>
    </row>
    <row r="2230" spans="11:17" x14ac:dyDescent="0.3">
      <c r="K2230" s="1"/>
      <c r="L2230" s="1"/>
      <c r="M2230" s="1"/>
      <c r="Q2230" s="1"/>
    </row>
    <row r="2231" spans="11:17" x14ac:dyDescent="0.3">
      <c r="K2231" s="1"/>
      <c r="L2231" s="1"/>
      <c r="M2231" s="1"/>
      <c r="Q2231" s="1"/>
    </row>
    <row r="2232" spans="11:17" x14ac:dyDescent="0.3">
      <c r="K2232" s="1"/>
      <c r="L2232" s="1"/>
      <c r="M2232" s="1"/>
      <c r="Q2232" s="1"/>
    </row>
    <row r="2233" spans="11:17" x14ac:dyDescent="0.3">
      <c r="K2233" s="1"/>
      <c r="L2233" s="1"/>
      <c r="M2233" s="1"/>
      <c r="Q2233" s="1"/>
    </row>
    <row r="2234" spans="11:17" x14ac:dyDescent="0.3">
      <c r="K2234" s="1"/>
      <c r="L2234" s="1"/>
      <c r="M2234" s="1"/>
      <c r="Q2234" s="1"/>
    </row>
    <row r="2235" spans="11:17" x14ac:dyDescent="0.3">
      <c r="K2235" s="1"/>
      <c r="L2235" s="1"/>
      <c r="M2235" s="1"/>
      <c r="Q2235" s="1"/>
    </row>
    <row r="2236" spans="11:17" x14ac:dyDescent="0.3">
      <c r="K2236" s="1"/>
      <c r="L2236" s="1"/>
      <c r="M2236" s="1"/>
      <c r="Q2236" s="1"/>
    </row>
    <row r="2237" spans="11:17" x14ac:dyDescent="0.3">
      <c r="K2237" s="1"/>
      <c r="L2237" s="1"/>
      <c r="M2237" s="1"/>
      <c r="Q2237" s="1"/>
    </row>
    <row r="2238" spans="11:17" x14ac:dyDescent="0.3">
      <c r="K2238" s="1"/>
      <c r="L2238" s="1"/>
      <c r="M2238" s="1"/>
      <c r="Q2238" s="1"/>
    </row>
    <row r="2239" spans="11:17" x14ac:dyDescent="0.3">
      <c r="K2239" s="1"/>
      <c r="L2239" s="1"/>
      <c r="M2239" s="1"/>
      <c r="Q2239" s="1"/>
    </row>
    <row r="2240" spans="11:17" x14ac:dyDescent="0.3">
      <c r="K2240" s="1"/>
      <c r="L2240" s="1"/>
      <c r="M2240" s="1"/>
      <c r="Q2240" s="1"/>
    </row>
    <row r="2241" spans="11:17" x14ac:dyDescent="0.3">
      <c r="K2241" s="1"/>
      <c r="L2241" s="1"/>
      <c r="M2241" s="1"/>
      <c r="Q2241" s="1"/>
    </row>
    <row r="2242" spans="11:17" x14ac:dyDescent="0.3">
      <c r="K2242" s="1"/>
      <c r="L2242" s="1"/>
      <c r="M2242" s="1"/>
      <c r="Q2242" s="1"/>
    </row>
    <row r="2243" spans="11:17" x14ac:dyDescent="0.3">
      <c r="K2243" s="1"/>
      <c r="L2243" s="1"/>
      <c r="M2243" s="1"/>
      <c r="Q2243" s="1"/>
    </row>
    <row r="2244" spans="11:17" x14ac:dyDescent="0.3">
      <c r="K2244" s="1"/>
      <c r="L2244" s="1"/>
      <c r="M2244" s="1"/>
      <c r="Q2244" s="1"/>
    </row>
    <row r="2245" spans="11:17" x14ac:dyDescent="0.3">
      <c r="K2245" s="1"/>
      <c r="L2245" s="1"/>
      <c r="M2245" s="1"/>
      <c r="Q2245" s="1"/>
    </row>
    <row r="2246" spans="11:17" x14ac:dyDescent="0.3">
      <c r="K2246" s="1"/>
      <c r="L2246" s="1"/>
      <c r="M2246" s="1"/>
      <c r="Q2246" s="1"/>
    </row>
    <row r="2247" spans="11:17" x14ac:dyDescent="0.3">
      <c r="K2247" s="1"/>
      <c r="L2247" s="1"/>
      <c r="M2247" s="1"/>
      <c r="Q2247" s="1"/>
    </row>
    <row r="2248" spans="11:17" x14ac:dyDescent="0.3">
      <c r="K2248" s="1"/>
      <c r="L2248" s="1"/>
      <c r="M2248" s="1"/>
      <c r="Q2248" s="1"/>
    </row>
    <row r="2249" spans="11:17" x14ac:dyDescent="0.3">
      <c r="K2249" s="1"/>
      <c r="L2249" s="1"/>
      <c r="M2249" s="1"/>
      <c r="Q2249" s="1"/>
    </row>
    <row r="2250" spans="11:17" x14ac:dyDescent="0.3">
      <c r="K2250" s="1"/>
      <c r="L2250" s="1"/>
      <c r="M2250" s="1"/>
      <c r="Q2250" s="1"/>
    </row>
    <row r="2251" spans="11:17" x14ac:dyDescent="0.3">
      <c r="K2251" s="1"/>
      <c r="L2251" s="1"/>
      <c r="M2251" s="1"/>
      <c r="Q2251" s="1"/>
    </row>
    <row r="2252" spans="11:17" x14ac:dyDescent="0.3">
      <c r="K2252" s="1"/>
      <c r="L2252" s="1"/>
      <c r="M2252" s="1"/>
      <c r="Q2252" s="1"/>
    </row>
    <row r="2253" spans="11:17" x14ac:dyDescent="0.3">
      <c r="K2253" s="1"/>
      <c r="L2253" s="1"/>
      <c r="M2253" s="1"/>
      <c r="Q2253" s="1"/>
    </row>
    <row r="2254" spans="11:17" x14ac:dyDescent="0.3">
      <c r="K2254" s="1"/>
      <c r="L2254" s="1"/>
      <c r="M2254" s="1"/>
      <c r="Q2254" s="1"/>
    </row>
    <row r="2255" spans="11:17" x14ac:dyDescent="0.3">
      <c r="K2255" s="1"/>
      <c r="L2255" s="1"/>
      <c r="M2255" s="1"/>
      <c r="Q2255" s="1"/>
    </row>
    <row r="2256" spans="11:17" x14ac:dyDescent="0.3">
      <c r="K2256" s="1"/>
      <c r="L2256" s="1"/>
      <c r="M2256" s="1"/>
      <c r="Q2256" s="1"/>
    </row>
    <row r="2257" spans="11:17" x14ac:dyDescent="0.3">
      <c r="K2257" s="1"/>
      <c r="L2257" s="1"/>
      <c r="M2257" s="1"/>
      <c r="Q2257" s="1"/>
    </row>
    <row r="2258" spans="11:17" x14ac:dyDescent="0.3">
      <c r="K2258" s="1"/>
      <c r="L2258" s="1"/>
      <c r="M2258" s="1"/>
      <c r="Q2258" s="1"/>
    </row>
    <row r="2259" spans="11:17" x14ac:dyDescent="0.3">
      <c r="K2259" s="1"/>
      <c r="L2259" s="1"/>
      <c r="M2259" s="1"/>
      <c r="Q2259" s="1"/>
    </row>
    <row r="2260" spans="11:17" x14ac:dyDescent="0.3">
      <c r="K2260" s="1"/>
      <c r="L2260" s="1"/>
      <c r="M2260" s="1"/>
      <c r="Q2260" s="1"/>
    </row>
    <row r="2261" spans="11:17" x14ac:dyDescent="0.3">
      <c r="K2261" s="1"/>
      <c r="L2261" s="1"/>
      <c r="M2261" s="1"/>
      <c r="Q2261" s="1"/>
    </row>
    <row r="2262" spans="11:17" x14ac:dyDescent="0.3">
      <c r="K2262" s="1"/>
      <c r="L2262" s="1"/>
      <c r="M2262" s="1"/>
      <c r="Q2262" s="1"/>
    </row>
    <row r="2263" spans="11:17" x14ac:dyDescent="0.3">
      <c r="K2263" s="1"/>
      <c r="L2263" s="1"/>
      <c r="M2263" s="1"/>
      <c r="Q2263" s="1"/>
    </row>
    <row r="2264" spans="11:17" x14ac:dyDescent="0.3">
      <c r="K2264" s="1"/>
      <c r="L2264" s="1"/>
      <c r="M2264" s="1"/>
      <c r="Q2264" s="1"/>
    </row>
    <row r="2265" spans="11:17" x14ac:dyDescent="0.3">
      <c r="K2265" s="1"/>
      <c r="L2265" s="1"/>
      <c r="M2265" s="1"/>
      <c r="Q2265" s="1"/>
    </row>
    <row r="2266" spans="11:17" x14ac:dyDescent="0.3">
      <c r="K2266" s="1"/>
      <c r="L2266" s="1"/>
      <c r="M2266" s="1"/>
      <c r="Q2266" s="1"/>
    </row>
    <row r="2267" spans="11:17" x14ac:dyDescent="0.3">
      <c r="K2267" s="1"/>
      <c r="L2267" s="1"/>
      <c r="M2267" s="1"/>
      <c r="Q2267" s="1"/>
    </row>
    <row r="2268" spans="11:17" x14ac:dyDescent="0.3">
      <c r="K2268" s="1"/>
      <c r="L2268" s="1"/>
      <c r="M2268" s="1"/>
      <c r="Q2268" s="1"/>
    </row>
    <row r="2269" spans="11:17" x14ac:dyDescent="0.3">
      <c r="K2269" s="1"/>
      <c r="L2269" s="1"/>
      <c r="M2269" s="1"/>
      <c r="Q2269" s="1"/>
    </row>
    <row r="2270" spans="11:17" x14ac:dyDescent="0.3">
      <c r="K2270" s="1"/>
      <c r="L2270" s="1"/>
      <c r="M2270" s="1"/>
      <c r="Q2270" s="1"/>
    </row>
    <row r="2271" spans="11:17" x14ac:dyDescent="0.3">
      <c r="K2271" s="1"/>
      <c r="L2271" s="1"/>
      <c r="M2271" s="1"/>
      <c r="Q2271" s="1"/>
    </row>
    <row r="2272" spans="11:17" x14ac:dyDescent="0.3">
      <c r="K2272" s="1"/>
      <c r="L2272" s="1"/>
      <c r="M2272" s="1"/>
      <c r="Q2272" s="1"/>
    </row>
    <row r="2273" spans="4:17" x14ac:dyDescent="0.3">
      <c r="K2273" s="1"/>
      <c r="L2273" s="1"/>
      <c r="M2273" s="1"/>
      <c r="Q2273" s="1"/>
    </row>
    <row r="2274" spans="4:17" x14ac:dyDescent="0.3">
      <c r="K2274" s="1"/>
      <c r="L2274" s="1"/>
      <c r="M2274" s="1"/>
      <c r="Q2274" s="1"/>
    </row>
    <row r="2275" spans="4:17" x14ac:dyDescent="0.3">
      <c r="K2275" s="1"/>
      <c r="L2275" s="1"/>
      <c r="M2275" s="1"/>
      <c r="Q2275" s="1"/>
    </row>
    <row r="2276" spans="4:17" x14ac:dyDescent="0.3">
      <c r="K2276" s="1"/>
      <c r="L2276" s="1"/>
      <c r="M2276" s="1"/>
      <c r="Q2276" s="1"/>
    </row>
    <row r="2277" spans="4:17" x14ac:dyDescent="0.3">
      <c r="K2277" s="1"/>
      <c r="L2277" s="1"/>
      <c r="M2277" s="1"/>
      <c r="Q2277" s="1"/>
    </row>
    <row r="2278" spans="4:17" x14ac:dyDescent="0.3">
      <c r="K2278" s="1"/>
      <c r="L2278" s="1"/>
      <c r="M2278" s="1"/>
      <c r="Q2278" s="1"/>
    </row>
    <row r="2279" spans="4:17" x14ac:dyDescent="0.3">
      <c r="K2279" s="1"/>
      <c r="L2279" s="1"/>
      <c r="M2279" s="1"/>
      <c r="Q2279" s="1"/>
    </row>
    <row r="2280" spans="4:17" x14ac:dyDescent="0.3">
      <c r="K2280" s="1"/>
      <c r="L2280" s="1"/>
      <c r="M2280" s="1"/>
      <c r="Q2280" s="1"/>
    </row>
    <row r="2281" spans="4:17" x14ac:dyDescent="0.3">
      <c r="K2281" s="1"/>
      <c r="L2281" s="1"/>
      <c r="M2281" s="1"/>
      <c r="Q2281" s="1"/>
    </row>
    <row r="2282" spans="4:17" x14ac:dyDescent="0.3">
      <c r="D2282" s="1"/>
      <c r="E2282" s="1"/>
      <c r="K2282" s="1"/>
      <c r="L2282" s="1"/>
      <c r="M2282" s="1"/>
      <c r="Q2282" s="1"/>
    </row>
    <row r="2283" spans="4:17" x14ac:dyDescent="0.3">
      <c r="D2283" s="1"/>
      <c r="E2283" s="1"/>
      <c r="K2283" s="1"/>
      <c r="L2283" s="1"/>
      <c r="M2283" s="1"/>
      <c r="Q2283" s="1"/>
    </row>
    <row r="2284" spans="4:17" x14ac:dyDescent="0.3">
      <c r="D2284" s="1"/>
      <c r="E2284" s="1"/>
      <c r="K2284" s="1"/>
      <c r="L2284" s="1"/>
      <c r="M2284" s="1"/>
      <c r="Q2284" s="1"/>
    </row>
    <row r="2285" spans="4:17" x14ac:dyDescent="0.3">
      <c r="D2285" s="1"/>
      <c r="E2285" s="1"/>
      <c r="K2285" s="1"/>
      <c r="L2285" s="1"/>
      <c r="M2285" s="1"/>
      <c r="Q2285" s="1"/>
    </row>
    <row r="2286" spans="4:17" x14ac:dyDescent="0.3">
      <c r="D2286" s="1"/>
      <c r="E2286" s="1"/>
      <c r="K2286" s="1"/>
      <c r="L2286" s="1"/>
      <c r="M2286" s="1"/>
      <c r="Q2286" s="1"/>
    </row>
    <row r="2287" spans="4:17" x14ac:dyDescent="0.3">
      <c r="D2287" s="1"/>
      <c r="E2287" s="1"/>
      <c r="K2287" s="1"/>
      <c r="L2287" s="1"/>
      <c r="M2287" s="1"/>
      <c r="Q2287" s="1"/>
    </row>
    <row r="2288" spans="4:17" x14ac:dyDescent="0.3">
      <c r="D2288" s="1"/>
      <c r="E2288" s="1"/>
      <c r="K2288" s="1"/>
      <c r="L2288" s="1"/>
      <c r="M2288" s="1"/>
      <c r="Q2288" s="1"/>
    </row>
    <row r="2289" spans="4:17" x14ac:dyDescent="0.3">
      <c r="D2289" s="1"/>
      <c r="E2289" s="1"/>
      <c r="K2289" s="1"/>
      <c r="L2289" s="1"/>
      <c r="M2289" s="1"/>
      <c r="Q2289" s="1"/>
    </row>
    <row r="2290" spans="4:17" x14ac:dyDescent="0.3">
      <c r="D2290" s="1"/>
      <c r="E2290" s="1"/>
      <c r="K2290" s="1"/>
      <c r="L2290" s="1"/>
      <c r="M2290" s="1"/>
      <c r="Q2290" s="1"/>
    </row>
    <row r="2291" spans="4:17" x14ac:dyDescent="0.3">
      <c r="D2291" s="1"/>
      <c r="E2291" s="1"/>
      <c r="K2291" s="1"/>
      <c r="L2291" s="1"/>
      <c r="M2291" s="1"/>
      <c r="Q2291" s="1"/>
    </row>
    <row r="2292" spans="4:17" x14ac:dyDescent="0.3">
      <c r="D2292" s="1"/>
      <c r="E2292" s="1"/>
      <c r="K2292" s="1"/>
      <c r="L2292" s="1"/>
      <c r="M2292" s="1"/>
      <c r="Q2292" s="1"/>
    </row>
    <row r="2293" spans="4:17" x14ac:dyDescent="0.3">
      <c r="D2293" s="1"/>
      <c r="E2293" s="1"/>
      <c r="K2293" s="1"/>
      <c r="L2293" s="1"/>
      <c r="M2293" s="1"/>
      <c r="Q2293" s="1"/>
    </row>
    <row r="2294" spans="4:17" x14ac:dyDescent="0.3">
      <c r="D2294" s="1"/>
      <c r="E2294" s="1"/>
      <c r="K2294" s="1"/>
      <c r="L2294" s="1"/>
      <c r="M2294" s="1"/>
      <c r="Q2294" s="1"/>
    </row>
    <row r="2295" spans="4:17" x14ac:dyDescent="0.3">
      <c r="D2295" s="1"/>
      <c r="E2295" s="1"/>
      <c r="K2295" s="1"/>
      <c r="L2295" s="1"/>
      <c r="M2295" s="1"/>
      <c r="Q2295" s="1"/>
    </row>
    <row r="2296" spans="4:17" x14ac:dyDescent="0.3">
      <c r="D2296" s="1"/>
      <c r="E2296" s="1"/>
      <c r="K2296" s="1"/>
      <c r="L2296" s="1"/>
      <c r="M2296" s="1"/>
      <c r="Q2296" s="1"/>
    </row>
    <row r="2297" spans="4:17" x14ac:dyDescent="0.3">
      <c r="D2297" s="1"/>
      <c r="E2297" s="1"/>
      <c r="K2297" s="1"/>
      <c r="L2297" s="1"/>
      <c r="M2297" s="1"/>
      <c r="Q2297" s="1"/>
    </row>
    <row r="2298" spans="4:17" x14ac:dyDescent="0.3">
      <c r="D2298" s="1"/>
      <c r="E2298" s="1"/>
      <c r="K2298" s="1"/>
      <c r="L2298" s="1"/>
      <c r="M2298" s="1"/>
      <c r="Q2298" s="1"/>
    </row>
    <row r="2299" spans="4:17" x14ac:dyDescent="0.3">
      <c r="D2299" s="1"/>
      <c r="E2299" s="1"/>
      <c r="K2299" s="1"/>
      <c r="L2299" s="1"/>
      <c r="M2299" s="1"/>
      <c r="Q2299" s="1"/>
    </row>
    <row r="2300" spans="4:17" x14ac:dyDescent="0.3">
      <c r="D2300" s="1"/>
      <c r="E2300" s="1"/>
      <c r="K2300" s="1"/>
      <c r="L2300" s="1"/>
      <c r="M2300" s="1"/>
      <c r="Q2300" s="1"/>
    </row>
    <row r="2301" spans="4:17" x14ac:dyDescent="0.3">
      <c r="D2301" s="1"/>
      <c r="E2301" s="1"/>
      <c r="K2301" s="1"/>
      <c r="L2301" s="1"/>
      <c r="M2301" s="1"/>
      <c r="Q2301" s="1"/>
    </row>
    <row r="2302" spans="4:17" x14ac:dyDescent="0.3">
      <c r="D2302" s="1"/>
      <c r="E2302" s="1"/>
      <c r="K2302" s="1"/>
      <c r="L2302" s="1"/>
      <c r="M2302" s="1"/>
      <c r="Q2302" s="1"/>
    </row>
    <row r="2303" spans="4:17" x14ac:dyDescent="0.3">
      <c r="D2303" s="1"/>
      <c r="E2303" s="1"/>
      <c r="K2303" s="1"/>
      <c r="L2303" s="1"/>
      <c r="M2303" s="1"/>
      <c r="Q2303" s="1"/>
    </row>
    <row r="2304" spans="4:17" x14ac:dyDescent="0.3">
      <c r="D2304" s="1"/>
      <c r="E2304" s="1"/>
      <c r="K2304" s="1"/>
      <c r="L2304" s="1"/>
      <c r="M2304" s="1"/>
      <c r="Q2304" s="1"/>
    </row>
    <row r="2305" spans="4:17" x14ac:dyDescent="0.3">
      <c r="D2305" s="1"/>
      <c r="E2305" s="1"/>
      <c r="K2305" s="1"/>
      <c r="L2305" s="1"/>
      <c r="M2305" s="1"/>
      <c r="Q2305" s="1"/>
    </row>
    <row r="2306" spans="4:17" x14ac:dyDescent="0.3">
      <c r="K2306" s="1"/>
      <c r="L2306" s="1"/>
      <c r="M2306" s="1"/>
      <c r="Q2306" s="1"/>
    </row>
    <row r="2307" spans="4:17" x14ac:dyDescent="0.3">
      <c r="K2307" s="1"/>
      <c r="L2307" s="1"/>
      <c r="M2307" s="1"/>
      <c r="Q2307" s="1"/>
    </row>
    <row r="2308" spans="4:17" x14ac:dyDescent="0.3">
      <c r="K2308" s="1"/>
      <c r="L2308" s="1"/>
      <c r="M2308" s="1"/>
      <c r="Q2308" s="1"/>
    </row>
    <row r="2309" spans="4:17" x14ac:dyDescent="0.3">
      <c r="K2309" s="1"/>
      <c r="L2309" s="1"/>
      <c r="M2309" s="1"/>
      <c r="Q2309" s="1"/>
    </row>
    <row r="2310" spans="4:17" x14ac:dyDescent="0.3">
      <c r="K2310" s="1"/>
      <c r="L2310" s="1"/>
      <c r="M2310" s="1"/>
      <c r="Q2310" s="1"/>
    </row>
    <row r="2311" spans="4:17" x14ac:dyDescent="0.3">
      <c r="K2311" s="1"/>
      <c r="L2311" s="1"/>
      <c r="M2311" s="1"/>
      <c r="Q2311" s="1"/>
    </row>
    <row r="2312" spans="4:17" x14ac:dyDescent="0.3">
      <c r="K2312" s="1"/>
      <c r="L2312" s="1"/>
      <c r="M2312" s="1"/>
      <c r="Q2312" s="1"/>
    </row>
    <row r="2313" spans="4:17" x14ac:dyDescent="0.3">
      <c r="K2313" s="1"/>
      <c r="L2313" s="1"/>
      <c r="M2313" s="1"/>
      <c r="Q2313" s="1"/>
    </row>
    <row r="2314" spans="4:17" x14ac:dyDescent="0.3">
      <c r="K2314" s="1"/>
      <c r="L2314" s="1"/>
      <c r="M2314" s="1"/>
      <c r="Q2314" s="1"/>
    </row>
    <row r="2315" spans="4:17" x14ac:dyDescent="0.3">
      <c r="K2315" s="1"/>
      <c r="L2315" s="1"/>
      <c r="M2315" s="1"/>
      <c r="Q2315" s="1"/>
    </row>
    <row r="2316" spans="4:17" x14ac:dyDescent="0.3">
      <c r="K2316" s="1"/>
      <c r="L2316" s="1"/>
      <c r="M2316" s="1"/>
      <c r="Q2316" s="1"/>
    </row>
    <row r="2317" spans="4:17" x14ac:dyDescent="0.3">
      <c r="K2317" s="1"/>
      <c r="L2317" s="1"/>
      <c r="M2317" s="1"/>
      <c r="Q2317" s="1"/>
    </row>
    <row r="2318" spans="4:17" x14ac:dyDescent="0.3">
      <c r="K2318" s="1"/>
      <c r="L2318" s="1"/>
      <c r="M2318" s="1"/>
      <c r="Q2318" s="1"/>
    </row>
    <row r="2319" spans="4:17" x14ac:dyDescent="0.3">
      <c r="K2319" s="1"/>
      <c r="L2319" s="1"/>
      <c r="M2319" s="1"/>
      <c r="Q2319" s="1"/>
    </row>
    <row r="2320" spans="4:17" x14ac:dyDescent="0.3">
      <c r="K2320" s="1"/>
      <c r="L2320" s="1"/>
      <c r="M2320" s="1"/>
      <c r="Q2320" s="1"/>
    </row>
    <row r="2321" spans="11:17" x14ac:dyDescent="0.3">
      <c r="K2321" s="1"/>
      <c r="L2321" s="1"/>
      <c r="M2321" s="1"/>
      <c r="Q2321" s="1"/>
    </row>
    <row r="2322" spans="11:17" x14ac:dyDescent="0.3">
      <c r="K2322" s="1"/>
      <c r="L2322" s="1"/>
      <c r="M2322" s="1"/>
      <c r="Q2322" s="1"/>
    </row>
    <row r="2323" spans="11:17" x14ac:dyDescent="0.3">
      <c r="K2323" s="1"/>
      <c r="L2323" s="1"/>
      <c r="M2323" s="1"/>
      <c r="Q2323" s="1"/>
    </row>
    <row r="2324" spans="11:17" x14ac:dyDescent="0.3">
      <c r="K2324" s="1"/>
      <c r="L2324" s="1"/>
      <c r="M2324" s="1"/>
      <c r="Q2324" s="1"/>
    </row>
    <row r="2325" spans="11:17" x14ac:dyDescent="0.3">
      <c r="K2325" s="1"/>
      <c r="L2325" s="1"/>
      <c r="M2325" s="1"/>
      <c r="Q2325" s="1"/>
    </row>
    <row r="2326" spans="11:17" x14ac:dyDescent="0.3">
      <c r="K2326" s="1"/>
      <c r="L2326" s="1"/>
      <c r="M2326" s="1"/>
      <c r="Q2326" s="1"/>
    </row>
    <row r="2327" spans="11:17" x14ac:dyDescent="0.3">
      <c r="K2327" s="1"/>
      <c r="L2327" s="1"/>
      <c r="M2327" s="1"/>
      <c r="Q2327" s="1"/>
    </row>
    <row r="2328" spans="11:17" x14ac:dyDescent="0.3">
      <c r="K2328" s="1"/>
      <c r="L2328" s="1"/>
      <c r="M2328" s="1"/>
      <c r="Q2328" s="1"/>
    </row>
    <row r="2329" spans="11:17" x14ac:dyDescent="0.3">
      <c r="K2329" s="1"/>
      <c r="L2329" s="1"/>
      <c r="M2329" s="1"/>
      <c r="Q2329" s="1"/>
    </row>
    <row r="2330" spans="11:17" x14ac:dyDescent="0.3">
      <c r="K2330" s="1"/>
      <c r="L2330" s="1"/>
      <c r="M2330" s="1"/>
      <c r="Q2330" s="1"/>
    </row>
    <row r="2331" spans="11:17" x14ac:dyDescent="0.3">
      <c r="K2331" s="1"/>
      <c r="L2331" s="1"/>
      <c r="M2331" s="1"/>
      <c r="Q2331" s="1"/>
    </row>
    <row r="2332" spans="11:17" x14ac:dyDescent="0.3">
      <c r="K2332" s="1"/>
      <c r="L2332" s="1"/>
      <c r="M2332" s="1"/>
      <c r="Q2332" s="1"/>
    </row>
    <row r="2333" spans="11:17" x14ac:dyDescent="0.3">
      <c r="K2333" s="1"/>
      <c r="L2333" s="1"/>
      <c r="M2333" s="1"/>
      <c r="Q2333" s="1"/>
    </row>
    <row r="2334" spans="11:17" x14ac:dyDescent="0.3">
      <c r="K2334" s="1"/>
      <c r="L2334" s="1"/>
      <c r="M2334" s="1"/>
      <c r="Q2334" s="1"/>
    </row>
    <row r="2335" spans="11:17" x14ac:dyDescent="0.3">
      <c r="K2335" s="1"/>
      <c r="L2335" s="1"/>
      <c r="M2335" s="1"/>
      <c r="Q2335" s="1"/>
    </row>
    <row r="2336" spans="11:17" x14ac:dyDescent="0.3">
      <c r="K2336" s="1"/>
      <c r="L2336" s="1"/>
      <c r="M2336" s="1"/>
      <c r="Q2336" s="1"/>
    </row>
    <row r="2337" spans="11:17" x14ac:dyDescent="0.3">
      <c r="K2337" s="1"/>
      <c r="L2337" s="1"/>
      <c r="M2337" s="1"/>
      <c r="Q2337" s="1"/>
    </row>
    <row r="2338" spans="11:17" x14ac:dyDescent="0.3">
      <c r="K2338" s="1"/>
      <c r="L2338" s="1"/>
      <c r="M2338" s="1"/>
      <c r="Q2338" s="1"/>
    </row>
    <row r="2339" spans="11:17" x14ac:dyDescent="0.3">
      <c r="K2339" s="1"/>
      <c r="L2339" s="1"/>
      <c r="M2339" s="1"/>
      <c r="Q2339" s="1"/>
    </row>
    <row r="2340" spans="11:17" x14ac:dyDescent="0.3">
      <c r="K2340" s="1"/>
      <c r="L2340" s="1"/>
      <c r="M2340" s="1"/>
      <c r="Q2340" s="1"/>
    </row>
    <row r="2341" spans="11:17" x14ac:dyDescent="0.3">
      <c r="K2341" s="1"/>
      <c r="L2341" s="1"/>
      <c r="M2341" s="1"/>
      <c r="Q2341" s="1"/>
    </row>
    <row r="2342" spans="11:17" x14ac:dyDescent="0.3">
      <c r="K2342" s="1"/>
      <c r="L2342" s="1"/>
      <c r="M2342" s="1"/>
      <c r="Q2342" s="1"/>
    </row>
    <row r="2343" spans="11:17" x14ac:dyDescent="0.3">
      <c r="K2343" s="1"/>
      <c r="L2343" s="1"/>
      <c r="M2343" s="1"/>
      <c r="Q2343" s="1"/>
    </row>
    <row r="2344" spans="11:17" x14ac:dyDescent="0.3">
      <c r="K2344" s="1"/>
      <c r="L2344" s="1"/>
      <c r="M2344" s="1"/>
      <c r="Q2344" s="1"/>
    </row>
    <row r="2345" spans="11:17" x14ac:dyDescent="0.3">
      <c r="K2345" s="1"/>
      <c r="L2345" s="1"/>
      <c r="M2345" s="1"/>
      <c r="Q2345" s="1"/>
    </row>
    <row r="2346" spans="11:17" x14ac:dyDescent="0.3">
      <c r="K2346" s="1"/>
      <c r="L2346" s="1"/>
      <c r="M2346" s="1"/>
      <c r="Q2346" s="1"/>
    </row>
    <row r="2347" spans="11:17" x14ac:dyDescent="0.3">
      <c r="K2347" s="1"/>
      <c r="L2347" s="1"/>
      <c r="M2347" s="1"/>
      <c r="Q2347" s="1"/>
    </row>
    <row r="2348" spans="11:17" x14ac:dyDescent="0.3">
      <c r="K2348" s="1"/>
      <c r="L2348" s="1"/>
      <c r="M2348" s="1"/>
      <c r="Q2348" s="1"/>
    </row>
    <row r="2349" spans="11:17" x14ac:dyDescent="0.3">
      <c r="K2349" s="1"/>
      <c r="L2349" s="1"/>
      <c r="M2349" s="1"/>
      <c r="Q2349" s="1"/>
    </row>
    <row r="2350" spans="11:17" x14ac:dyDescent="0.3">
      <c r="K2350" s="1"/>
      <c r="L2350" s="1"/>
      <c r="M2350" s="1"/>
      <c r="Q2350" s="1"/>
    </row>
    <row r="2351" spans="11:17" x14ac:dyDescent="0.3">
      <c r="K2351" s="1"/>
      <c r="L2351" s="1"/>
      <c r="M2351" s="1"/>
      <c r="Q2351" s="1"/>
    </row>
    <row r="2352" spans="11:17" x14ac:dyDescent="0.3">
      <c r="K2352" s="1"/>
      <c r="L2352" s="1"/>
      <c r="M2352" s="1"/>
      <c r="Q2352" s="1"/>
    </row>
    <row r="2353" spans="11:17" x14ac:dyDescent="0.3">
      <c r="K2353" s="1"/>
      <c r="L2353" s="1"/>
      <c r="M2353" s="1"/>
      <c r="Q2353" s="1"/>
    </row>
    <row r="2354" spans="11:17" x14ac:dyDescent="0.3">
      <c r="K2354" s="1"/>
      <c r="L2354" s="1"/>
      <c r="M2354" s="1"/>
      <c r="Q2354" s="1"/>
    </row>
    <row r="2355" spans="11:17" x14ac:dyDescent="0.3">
      <c r="K2355" s="1"/>
      <c r="L2355" s="1"/>
      <c r="M2355" s="1"/>
      <c r="Q2355" s="1"/>
    </row>
    <row r="2356" spans="11:17" x14ac:dyDescent="0.3">
      <c r="K2356" s="1"/>
      <c r="L2356" s="1"/>
      <c r="M2356" s="1"/>
      <c r="Q2356" s="1"/>
    </row>
    <row r="2357" spans="11:17" x14ac:dyDescent="0.3">
      <c r="K2357" s="1"/>
      <c r="L2357" s="1"/>
      <c r="M2357" s="1"/>
      <c r="Q2357" s="1"/>
    </row>
    <row r="2358" spans="11:17" x14ac:dyDescent="0.3">
      <c r="K2358" s="1"/>
      <c r="L2358" s="1"/>
      <c r="M2358" s="1"/>
      <c r="Q2358" s="1"/>
    </row>
    <row r="2359" spans="11:17" x14ac:dyDescent="0.3">
      <c r="K2359" s="1"/>
      <c r="L2359" s="1"/>
      <c r="M2359" s="1"/>
      <c r="Q2359" s="1"/>
    </row>
    <row r="2360" spans="11:17" x14ac:dyDescent="0.3">
      <c r="K2360" s="1"/>
      <c r="L2360" s="1"/>
      <c r="M2360" s="1"/>
      <c r="Q2360" s="1"/>
    </row>
    <row r="2361" spans="11:17" x14ac:dyDescent="0.3">
      <c r="K2361" s="1"/>
      <c r="L2361" s="1"/>
      <c r="M2361" s="1"/>
      <c r="Q2361" s="1"/>
    </row>
    <row r="2362" spans="11:17" x14ac:dyDescent="0.3">
      <c r="K2362" s="1"/>
      <c r="L2362" s="1"/>
      <c r="M2362" s="1"/>
      <c r="Q2362" s="1"/>
    </row>
    <row r="2363" spans="11:17" x14ac:dyDescent="0.3">
      <c r="K2363" s="1"/>
      <c r="L2363" s="1"/>
      <c r="M2363" s="1"/>
      <c r="Q2363" s="1"/>
    </row>
    <row r="2364" spans="11:17" x14ac:dyDescent="0.3">
      <c r="K2364" s="1"/>
      <c r="L2364" s="1"/>
      <c r="M2364" s="1"/>
      <c r="Q2364" s="1"/>
    </row>
    <row r="2365" spans="11:17" x14ac:dyDescent="0.3">
      <c r="K2365" s="1"/>
      <c r="L2365" s="1"/>
      <c r="M2365" s="1"/>
      <c r="Q2365" s="1"/>
    </row>
    <row r="2366" spans="11:17" x14ac:dyDescent="0.3">
      <c r="K2366" s="1"/>
      <c r="L2366" s="1"/>
      <c r="M2366" s="1"/>
      <c r="Q2366" s="1"/>
    </row>
    <row r="2367" spans="11:17" x14ac:dyDescent="0.3">
      <c r="K2367" s="1"/>
      <c r="L2367" s="1"/>
      <c r="M2367" s="1"/>
      <c r="Q2367" s="1"/>
    </row>
    <row r="2368" spans="11:17" x14ac:dyDescent="0.3">
      <c r="K2368" s="1"/>
      <c r="L2368" s="1"/>
      <c r="M2368" s="1"/>
      <c r="Q2368" s="1"/>
    </row>
    <row r="2369" spans="11:17" x14ac:dyDescent="0.3">
      <c r="K2369" s="1"/>
      <c r="L2369" s="1"/>
      <c r="M2369" s="1"/>
      <c r="Q2369" s="1"/>
    </row>
    <row r="2370" spans="11:17" x14ac:dyDescent="0.3">
      <c r="K2370" s="1"/>
      <c r="L2370" s="1"/>
      <c r="M2370" s="1"/>
      <c r="Q2370" s="1"/>
    </row>
    <row r="2371" spans="11:17" x14ac:dyDescent="0.3">
      <c r="K2371" s="1"/>
      <c r="L2371" s="1"/>
      <c r="M2371" s="1"/>
      <c r="Q2371" s="1"/>
    </row>
    <row r="2372" spans="11:17" x14ac:dyDescent="0.3">
      <c r="K2372" s="1"/>
      <c r="L2372" s="1"/>
      <c r="M2372" s="1"/>
      <c r="Q2372" s="1"/>
    </row>
    <row r="2373" spans="11:17" x14ac:dyDescent="0.3">
      <c r="K2373" s="1"/>
      <c r="L2373" s="1"/>
      <c r="M2373" s="1"/>
      <c r="Q2373" s="1"/>
    </row>
    <row r="2374" spans="11:17" x14ac:dyDescent="0.3">
      <c r="K2374" s="1"/>
      <c r="L2374" s="1"/>
      <c r="M2374" s="1"/>
      <c r="Q2374" s="1"/>
    </row>
    <row r="2375" spans="11:17" x14ac:dyDescent="0.3">
      <c r="K2375" s="1"/>
      <c r="L2375" s="1"/>
      <c r="M2375" s="1"/>
      <c r="Q2375" s="1"/>
    </row>
    <row r="2376" spans="11:17" x14ac:dyDescent="0.3">
      <c r="K2376" s="1"/>
      <c r="L2376" s="1"/>
      <c r="M2376" s="1"/>
      <c r="Q2376" s="1"/>
    </row>
    <row r="2377" spans="11:17" x14ac:dyDescent="0.3">
      <c r="K2377" s="1"/>
      <c r="L2377" s="1"/>
      <c r="M2377" s="1"/>
      <c r="Q2377" s="1"/>
    </row>
    <row r="2378" spans="11:17" x14ac:dyDescent="0.3">
      <c r="K2378" s="1"/>
      <c r="L2378" s="1"/>
      <c r="M2378" s="1"/>
      <c r="Q2378" s="1"/>
    </row>
    <row r="2379" spans="11:17" x14ac:dyDescent="0.3">
      <c r="K2379" s="1"/>
      <c r="L2379" s="1"/>
      <c r="M2379" s="1"/>
      <c r="Q2379" s="1"/>
    </row>
    <row r="2380" spans="11:17" x14ac:dyDescent="0.3">
      <c r="K2380" s="1"/>
      <c r="L2380" s="1"/>
      <c r="M2380" s="1"/>
      <c r="Q2380" s="1"/>
    </row>
    <row r="2381" spans="11:17" x14ac:dyDescent="0.3">
      <c r="K2381" s="1"/>
      <c r="L2381" s="1"/>
      <c r="M2381" s="1"/>
      <c r="Q2381" s="1"/>
    </row>
    <row r="2382" spans="11:17" x14ac:dyDescent="0.3">
      <c r="K2382" s="1"/>
      <c r="L2382" s="1"/>
      <c r="M2382" s="1"/>
      <c r="Q2382" s="1"/>
    </row>
    <row r="2383" spans="11:17" x14ac:dyDescent="0.3">
      <c r="K2383" s="1"/>
      <c r="L2383" s="1"/>
      <c r="M2383" s="1"/>
      <c r="Q2383" s="1"/>
    </row>
    <row r="2384" spans="11:17" x14ac:dyDescent="0.3">
      <c r="K2384" s="1"/>
      <c r="L2384" s="1"/>
      <c r="M2384" s="1"/>
      <c r="Q2384" s="1"/>
    </row>
    <row r="2385" spans="11:17" x14ac:dyDescent="0.3">
      <c r="K2385" s="1"/>
      <c r="L2385" s="1"/>
      <c r="M2385" s="1"/>
      <c r="Q2385" s="1"/>
    </row>
    <row r="2386" spans="11:17" x14ac:dyDescent="0.3">
      <c r="K2386" s="1"/>
      <c r="L2386" s="1"/>
      <c r="M2386" s="1"/>
      <c r="Q2386" s="1"/>
    </row>
    <row r="2387" spans="11:17" x14ac:dyDescent="0.3">
      <c r="K2387" s="1"/>
      <c r="L2387" s="1"/>
      <c r="M2387" s="1"/>
      <c r="Q2387" s="1"/>
    </row>
    <row r="2388" spans="11:17" x14ac:dyDescent="0.3">
      <c r="K2388" s="1"/>
      <c r="L2388" s="1"/>
      <c r="M2388" s="1"/>
      <c r="Q2388" s="1"/>
    </row>
    <row r="2389" spans="11:17" x14ac:dyDescent="0.3">
      <c r="K2389" s="1"/>
      <c r="L2389" s="1"/>
      <c r="M2389" s="1"/>
      <c r="Q2389" s="1"/>
    </row>
    <row r="2390" spans="11:17" x14ac:dyDescent="0.3">
      <c r="K2390" s="1"/>
      <c r="L2390" s="1"/>
      <c r="M2390" s="1"/>
      <c r="Q2390" s="1"/>
    </row>
    <row r="2391" spans="11:17" x14ac:dyDescent="0.3">
      <c r="K2391" s="1"/>
      <c r="L2391" s="1"/>
      <c r="M2391" s="1"/>
      <c r="Q2391" s="1"/>
    </row>
    <row r="2392" spans="11:17" x14ac:dyDescent="0.3">
      <c r="K2392" s="1"/>
      <c r="L2392" s="1"/>
      <c r="M2392" s="1"/>
      <c r="Q2392" s="1"/>
    </row>
    <row r="2393" spans="11:17" x14ac:dyDescent="0.3">
      <c r="K2393" s="1"/>
      <c r="L2393" s="1"/>
      <c r="M2393" s="1"/>
      <c r="Q2393" s="1"/>
    </row>
    <row r="2394" spans="11:17" x14ac:dyDescent="0.3">
      <c r="K2394" s="1"/>
      <c r="L2394" s="1"/>
      <c r="M2394" s="1"/>
      <c r="Q2394" s="1"/>
    </row>
    <row r="2395" spans="11:17" x14ac:dyDescent="0.3">
      <c r="K2395" s="1"/>
      <c r="L2395" s="1"/>
      <c r="M2395" s="1"/>
      <c r="Q2395" s="1"/>
    </row>
    <row r="2396" spans="11:17" x14ac:dyDescent="0.3">
      <c r="K2396" s="1"/>
      <c r="L2396" s="1"/>
      <c r="M2396" s="1"/>
      <c r="Q2396" s="1"/>
    </row>
    <row r="2397" spans="11:17" x14ac:dyDescent="0.3">
      <c r="K2397" s="1"/>
      <c r="L2397" s="1"/>
      <c r="M2397" s="1"/>
      <c r="Q2397" s="1"/>
    </row>
    <row r="2398" spans="11:17" x14ac:dyDescent="0.3">
      <c r="K2398" s="1"/>
      <c r="L2398" s="1"/>
      <c r="M2398" s="1"/>
      <c r="Q2398" s="1"/>
    </row>
    <row r="2399" spans="11:17" x14ac:dyDescent="0.3">
      <c r="K2399" s="1"/>
      <c r="L2399" s="1"/>
      <c r="M2399" s="1"/>
      <c r="Q2399" s="1"/>
    </row>
    <row r="2400" spans="11:17" x14ac:dyDescent="0.3">
      <c r="K2400" s="1"/>
      <c r="L2400" s="1"/>
      <c r="M2400" s="1"/>
      <c r="Q2400" s="1"/>
    </row>
    <row r="2401" spans="11:17" x14ac:dyDescent="0.3">
      <c r="K2401" s="1"/>
      <c r="L2401" s="1"/>
      <c r="M2401" s="1"/>
      <c r="Q2401" s="1"/>
    </row>
    <row r="2402" spans="11:17" x14ac:dyDescent="0.3">
      <c r="K2402" s="1"/>
      <c r="L2402" s="1"/>
      <c r="M2402" s="1"/>
      <c r="Q2402" s="1"/>
    </row>
    <row r="2403" spans="11:17" x14ac:dyDescent="0.3">
      <c r="K2403" s="1"/>
      <c r="L2403" s="1"/>
      <c r="M2403" s="1"/>
      <c r="Q2403" s="1"/>
    </row>
    <row r="2404" spans="11:17" x14ac:dyDescent="0.3">
      <c r="K2404" s="1"/>
      <c r="L2404" s="1"/>
      <c r="M2404" s="1"/>
      <c r="Q2404" s="1"/>
    </row>
    <row r="2405" spans="11:17" x14ac:dyDescent="0.3">
      <c r="K2405" s="1"/>
      <c r="L2405" s="1"/>
      <c r="M2405" s="1"/>
      <c r="Q2405" s="1"/>
    </row>
    <row r="2406" spans="11:17" x14ac:dyDescent="0.3">
      <c r="K2406" s="1"/>
      <c r="L2406" s="1"/>
      <c r="M2406" s="1"/>
      <c r="Q2406" s="1"/>
    </row>
    <row r="2407" spans="11:17" x14ac:dyDescent="0.3">
      <c r="K2407" s="1"/>
      <c r="L2407" s="1"/>
      <c r="M2407" s="1"/>
      <c r="Q2407" s="1"/>
    </row>
    <row r="2408" spans="11:17" x14ac:dyDescent="0.3">
      <c r="K2408" s="1"/>
      <c r="L2408" s="1"/>
      <c r="M2408" s="1"/>
      <c r="Q2408" s="1"/>
    </row>
    <row r="2409" spans="11:17" x14ac:dyDescent="0.3">
      <c r="K2409" s="1"/>
      <c r="L2409" s="1"/>
      <c r="M2409" s="1"/>
      <c r="Q2409" s="1"/>
    </row>
    <row r="2410" spans="11:17" x14ac:dyDescent="0.3">
      <c r="K2410" s="1"/>
      <c r="L2410" s="1"/>
      <c r="M2410" s="1"/>
      <c r="Q2410" s="1"/>
    </row>
    <row r="2411" spans="11:17" x14ac:dyDescent="0.3">
      <c r="K2411" s="1"/>
      <c r="L2411" s="1"/>
      <c r="M2411" s="1"/>
      <c r="Q2411" s="1"/>
    </row>
    <row r="2412" spans="11:17" x14ac:dyDescent="0.3">
      <c r="K2412" s="1"/>
      <c r="L2412" s="1"/>
      <c r="M2412" s="1"/>
      <c r="Q2412" s="1"/>
    </row>
    <row r="2413" spans="11:17" x14ac:dyDescent="0.3">
      <c r="K2413" s="1"/>
      <c r="L2413" s="1"/>
      <c r="M2413" s="1"/>
      <c r="Q2413" s="1"/>
    </row>
    <row r="2414" spans="11:17" x14ac:dyDescent="0.3">
      <c r="K2414" s="1"/>
      <c r="L2414" s="1"/>
      <c r="M2414" s="1"/>
      <c r="Q2414" s="1"/>
    </row>
    <row r="2415" spans="11:17" x14ac:dyDescent="0.3">
      <c r="K2415" s="1"/>
      <c r="L2415" s="1"/>
      <c r="M2415" s="1"/>
      <c r="Q2415" s="1"/>
    </row>
    <row r="2416" spans="11:17" x14ac:dyDescent="0.3">
      <c r="K2416" s="1"/>
      <c r="L2416" s="1"/>
      <c r="M2416" s="1"/>
      <c r="Q2416" s="1"/>
    </row>
    <row r="2417" spans="11:17" x14ac:dyDescent="0.3">
      <c r="K2417" s="1"/>
      <c r="L2417" s="1"/>
      <c r="M2417" s="1"/>
      <c r="Q2417" s="1"/>
    </row>
    <row r="2418" spans="11:17" x14ac:dyDescent="0.3">
      <c r="K2418" s="1"/>
      <c r="L2418" s="1"/>
      <c r="M2418" s="1"/>
      <c r="Q2418" s="1"/>
    </row>
    <row r="2419" spans="11:17" x14ac:dyDescent="0.3">
      <c r="K2419" s="1"/>
      <c r="L2419" s="1"/>
      <c r="M2419" s="1"/>
      <c r="Q2419" s="1"/>
    </row>
    <row r="2420" spans="11:17" x14ac:dyDescent="0.3">
      <c r="K2420" s="1"/>
      <c r="L2420" s="1"/>
      <c r="M2420" s="1"/>
      <c r="Q2420" s="1"/>
    </row>
    <row r="2421" spans="11:17" x14ac:dyDescent="0.3">
      <c r="K2421" s="1"/>
      <c r="L2421" s="1"/>
      <c r="M2421" s="1"/>
      <c r="Q2421" s="1"/>
    </row>
    <row r="2422" spans="11:17" x14ac:dyDescent="0.3">
      <c r="K2422" s="1"/>
      <c r="L2422" s="1"/>
      <c r="M2422" s="1"/>
      <c r="Q2422" s="1"/>
    </row>
    <row r="2423" spans="11:17" x14ac:dyDescent="0.3">
      <c r="K2423" s="1"/>
      <c r="L2423" s="1"/>
      <c r="M2423" s="1"/>
      <c r="Q2423" s="1"/>
    </row>
    <row r="2424" spans="11:17" x14ac:dyDescent="0.3">
      <c r="K2424" s="1"/>
      <c r="L2424" s="1"/>
      <c r="M2424" s="1"/>
      <c r="Q2424" s="1"/>
    </row>
    <row r="2425" spans="11:17" x14ac:dyDescent="0.3">
      <c r="K2425" s="1"/>
      <c r="L2425" s="1"/>
      <c r="M2425" s="1"/>
      <c r="Q2425" s="1"/>
    </row>
    <row r="2426" spans="11:17" x14ac:dyDescent="0.3">
      <c r="K2426" s="1"/>
      <c r="L2426" s="1"/>
      <c r="M2426" s="1"/>
      <c r="Q2426" s="1"/>
    </row>
    <row r="2427" spans="11:17" x14ac:dyDescent="0.3">
      <c r="K2427" s="1"/>
      <c r="L2427" s="1"/>
      <c r="M2427" s="1"/>
      <c r="Q2427" s="1"/>
    </row>
    <row r="2428" spans="11:17" x14ac:dyDescent="0.3">
      <c r="K2428" s="1"/>
      <c r="L2428" s="1"/>
      <c r="M2428" s="1"/>
      <c r="Q2428" s="1"/>
    </row>
    <row r="2429" spans="11:17" x14ac:dyDescent="0.3">
      <c r="K2429" s="1"/>
      <c r="L2429" s="1"/>
      <c r="M2429" s="1"/>
      <c r="Q2429" s="1"/>
    </row>
    <row r="2430" spans="11:17" x14ac:dyDescent="0.3">
      <c r="K2430" s="1"/>
      <c r="L2430" s="1"/>
      <c r="M2430" s="1"/>
      <c r="Q2430" s="1"/>
    </row>
    <row r="2431" spans="11:17" x14ac:dyDescent="0.3">
      <c r="K2431" s="1"/>
      <c r="L2431" s="1"/>
      <c r="M2431" s="1"/>
      <c r="Q2431" s="1"/>
    </row>
    <row r="2432" spans="11:17" x14ac:dyDescent="0.3">
      <c r="K2432" s="1"/>
      <c r="L2432" s="1"/>
      <c r="M2432" s="1"/>
      <c r="Q2432" s="1"/>
    </row>
    <row r="2433" spans="11:17" x14ac:dyDescent="0.3">
      <c r="K2433" s="1"/>
      <c r="L2433" s="1"/>
      <c r="M2433" s="1"/>
      <c r="Q2433" s="1"/>
    </row>
    <row r="2434" spans="11:17" x14ac:dyDescent="0.3">
      <c r="K2434" s="1"/>
      <c r="L2434" s="1"/>
      <c r="M2434" s="1"/>
      <c r="Q2434" s="1"/>
    </row>
    <row r="2435" spans="11:17" x14ac:dyDescent="0.3">
      <c r="K2435" s="1"/>
      <c r="L2435" s="1"/>
      <c r="M2435" s="1"/>
      <c r="Q2435" s="1"/>
    </row>
    <row r="2436" spans="11:17" x14ac:dyDescent="0.3">
      <c r="K2436" s="1"/>
      <c r="L2436" s="1"/>
      <c r="M2436" s="1"/>
      <c r="Q2436" s="1"/>
    </row>
    <row r="2437" spans="11:17" x14ac:dyDescent="0.3">
      <c r="K2437" s="1"/>
      <c r="L2437" s="1"/>
      <c r="M2437" s="1"/>
      <c r="Q2437" s="1"/>
    </row>
    <row r="2438" spans="11:17" x14ac:dyDescent="0.3">
      <c r="K2438" s="1"/>
      <c r="L2438" s="1"/>
      <c r="M2438" s="1"/>
      <c r="Q2438" s="1"/>
    </row>
    <row r="2439" spans="11:17" x14ac:dyDescent="0.3">
      <c r="K2439" s="1"/>
      <c r="L2439" s="1"/>
      <c r="M2439" s="1"/>
      <c r="Q2439" s="1"/>
    </row>
    <row r="2440" spans="11:17" x14ac:dyDescent="0.3">
      <c r="K2440" s="1"/>
      <c r="L2440" s="1"/>
      <c r="M2440" s="1"/>
      <c r="Q2440" s="1"/>
    </row>
    <row r="2441" spans="11:17" x14ac:dyDescent="0.3">
      <c r="K2441" s="1"/>
      <c r="L2441" s="1"/>
      <c r="M2441" s="1"/>
      <c r="Q2441" s="1"/>
    </row>
    <row r="2442" spans="11:17" x14ac:dyDescent="0.3">
      <c r="K2442" s="1"/>
      <c r="L2442" s="1"/>
      <c r="M2442" s="1"/>
      <c r="Q2442" s="1"/>
    </row>
    <row r="2443" spans="11:17" x14ac:dyDescent="0.3">
      <c r="K2443" s="1"/>
      <c r="L2443" s="1"/>
      <c r="M2443" s="1"/>
      <c r="Q2443" s="1"/>
    </row>
    <row r="2444" spans="11:17" x14ac:dyDescent="0.3">
      <c r="K2444" s="1"/>
      <c r="L2444" s="1"/>
      <c r="M2444" s="1"/>
      <c r="Q2444" s="1"/>
    </row>
    <row r="2445" spans="11:17" x14ac:dyDescent="0.3">
      <c r="K2445" s="1"/>
      <c r="L2445" s="1"/>
      <c r="M2445" s="1"/>
      <c r="Q2445" s="1"/>
    </row>
    <row r="2446" spans="11:17" x14ac:dyDescent="0.3">
      <c r="K2446" s="1"/>
      <c r="L2446" s="1"/>
      <c r="M2446" s="1"/>
      <c r="Q2446" s="1"/>
    </row>
    <row r="2447" spans="11:17" x14ac:dyDescent="0.3">
      <c r="K2447" s="1"/>
      <c r="L2447" s="1"/>
      <c r="M2447" s="1"/>
      <c r="Q2447" s="1"/>
    </row>
    <row r="2448" spans="11:17" x14ac:dyDescent="0.3">
      <c r="K2448" s="1"/>
      <c r="L2448" s="1"/>
      <c r="M2448" s="1"/>
      <c r="Q2448" s="1"/>
    </row>
    <row r="2449" spans="11:17" x14ac:dyDescent="0.3">
      <c r="K2449" s="1"/>
      <c r="L2449" s="1"/>
      <c r="M2449" s="1"/>
      <c r="Q2449" s="1"/>
    </row>
    <row r="2450" spans="11:17" x14ac:dyDescent="0.3">
      <c r="K2450" s="1"/>
      <c r="L2450" s="1"/>
      <c r="M2450" s="1"/>
      <c r="Q2450" s="1"/>
    </row>
    <row r="2451" spans="11:17" x14ac:dyDescent="0.3">
      <c r="K2451" s="1"/>
      <c r="L2451" s="1"/>
      <c r="M2451" s="1"/>
      <c r="Q2451" s="1"/>
    </row>
    <row r="2452" spans="11:17" x14ac:dyDescent="0.3">
      <c r="K2452" s="1"/>
      <c r="L2452" s="1"/>
      <c r="M2452" s="1"/>
      <c r="Q2452" s="1"/>
    </row>
    <row r="2453" spans="11:17" x14ac:dyDescent="0.3">
      <c r="K2453" s="1"/>
      <c r="L2453" s="1"/>
      <c r="M2453" s="1"/>
      <c r="Q2453" s="1"/>
    </row>
    <row r="2454" spans="11:17" x14ac:dyDescent="0.3">
      <c r="K2454" s="1"/>
      <c r="L2454" s="1"/>
      <c r="M2454" s="1"/>
      <c r="Q2454" s="1"/>
    </row>
    <row r="2455" spans="11:17" x14ac:dyDescent="0.3">
      <c r="K2455" s="1"/>
      <c r="L2455" s="1"/>
      <c r="M2455" s="1"/>
      <c r="Q2455" s="1"/>
    </row>
    <row r="2456" spans="11:17" x14ac:dyDescent="0.3">
      <c r="K2456" s="1"/>
      <c r="L2456" s="1"/>
      <c r="M2456" s="1"/>
      <c r="Q2456" s="1"/>
    </row>
    <row r="2457" spans="11:17" x14ac:dyDescent="0.3">
      <c r="K2457" s="1"/>
      <c r="L2457" s="1"/>
      <c r="M2457" s="1"/>
      <c r="Q2457" s="1"/>
    </row>
    <row r="2458" spans="11:17" x14ac:dyDescent="0.3">
      <c r="K2458" s="1"/>
      <c r="L2458" s="1"/>
      <c r="M2458" s="1"/>
      <c r="Q2458" s="1"/>
    </row>
    <row r="2459" spans="11:17" x14ac:dyDescent="0.3">
      <c r="K2459" s="1"/>
      <c r="L2459" s="1"/>
      <c r="M2459" s="1"/>
      <c r="Q2459" s="1"/>
    </row>
    <row r="2460" spans="11:17" x14ac:dyDescent="0.3">
      <c r="K2460" s="1"/>
      <c r="L2460" s="1"/>
      <c r="M2460" s="1"/>
      <c r="Q2460" s="1"/>
    </row>
    <row r="2461" spans="11:17" x14ac:dyDescent="0.3">
      <c r="K2461" s="1"/>
      <c r="L2461" s="1"/>
      <c r="M2461" s="1"/>
      <c r="Q2461" s="1"/>
    </row>
    <row r="2462" spans="11:17" x14ac:dyDescent="0.3">
      <c r="K2462" s="1"/>
      <c r="L2462" s="1"/>
      <c r="M2462" s="1"/>
      <c r="Q2462" s="1"/>
    </row>
    <row r="2463" spans="11:17" x14ac:dyDescent="0.3">
      <c r="K2463" s="1"/>
      <c r="L2463" s="1"/>
      <c r="M2463" s="1"/>
      <c r="Q2463" s="1"/>
    </row>
    <row r="2464" spans="11:17" x14ac:dyDescent="0.3">
      <c r="K2464" s="1"/>
      <c r="L2464" s="1"/>
      <c r="M2464" s="1"/>
      <c r="Q2464" s="1"/>
    </row>
    <row r="2465" spans="11:17" x14ac:dyDescent="0.3">
      <c r="K2465" s="1"/>
      <c r="L2465" s="1"/>
      <c r="M2465" s="1"/>
      <c r="Q2465" s="1"/>
    </row>
    <row r="2466" spans="11:17" x14ac:dyDescent="0.3">
      <c r="K2466" s="1"/>
      <c r="L2466" s="1"/>
      <c r="M2466" s="1"/>
      <c r="Q2466" s="1"/>
    </row>
    <row r="2467" spans="11:17" x14ac:dyDescent="0.3">
      <c r="K2467" s="1"/>
      <c r="L2467" s="1"/>
      <c r="M2467" s="1"/>
      <c r="Q2467" s="1"/>
    </row>
    <row r="2468" spans="11:17" x14ac:dyDescent="0.3">
      <c r="K2468" s="1"/>
      <c r="L2468" s="1"/>
      <c r="M2468" s="1"/>
      <c r="Q2468" s="1"/>
    </row>
    <row r="2469" spans="11:17" x14ac:dyDescent="0.3">
      <c r="K2469" s="1"/>
      <c r="L2469" s="1"/>
      <c r="M2469" s="1"/>
      <c r="Q2469" s="1"/>
    </row>
    <row r="2470" spans="11:17" x14ac:dyDescent="0.3">
      <c r="K2470" s="1"/>
      <c r="L2470" s="1"/>
      <c r="M2470" s="1"/>
      <c r="Q2470" s="1"/>
    </row>
    <row r="2471" spans="11:17" x14ac:dyDescent="0.3">
      <c r="K2471" s="1"/>
      <c r="L2471" s="1"/>
      <c r="M2471" s="1"/>
      <c r="Q2471" s="1"/>
    </row>
    <row r="2472" spans="11:17" x14ac:dyDescent="0.3">
      <c r="K2472" s="1"/>
      <c r="L2472" s="1"/>
      <c r="M2472" s="1"/>
      <c r="Q2472" s="1"/>
    </row>
    <row r="2473" spans="11:17" x14ac:dyDescent="0.3">
      <c r="K2473" s="1"/>
      <c r="L2473" s="1"/>
      <c r="M2473" s="1"/>
      <c r="Q2473" s="1"/>
    </row>
    <row r="2474" spans="11:17" x14ac:dyDescent="0.3">
      <c r="K2474" s="1"/>
      <c r="L2474" s="1"/>
      <c r="M2474" s="1"/>
      <c r="Q2474" s="1"/>
    </row>
    <row r="2475" spans="11:17" x14ac:dyDescent="0.3">
      <c r="K2475" s="1"/>
      <c r="L2475" s="1"/>
      <c r="M2475" s="1"/>
      <c r="Q2475" s="1"/>
    </row>
    <row r="2476" spans="11:17" x14ac:dyDescent="0.3">
      <c r="K2476" s="1"/>
      <c r="L2476" s="1"/>
      <c r="M2476" s="1"/>
      <c r="Q2476" s="1"/>
    </row>
    <row r="2477" spans="11:17" x14ac:dyDescent="0.3">
      <c r="K2477" s="1"/>
      <c r="L2477" s="1"/>
      <c r="M2477" s="1"/>
      <c r="Q2477" s="1"/>
    </row>
    <row r="2478" spans="11:17" x14ac:dyDescent="0.3">
      <c r="K2478" s="1"/>
      <c r="L2478" s="1"/>
      <c r="M2478" s="1"/>
      <c r="Q2478" s="1"/>
    </row>
    <row r="2479" spans="11:17" x14ac:dyDescent="0.3">
      <c r="K2479" s="1"/>
      <c r="L2479" s="1"/>
      <c r="M2479" s="1"/>
      <c r="Q2479" s="1"/>
    </row>
    <row r="2480" spans="11:17" x14ac:dyDescent="0.3">
      <c r="K2480" s="1"/>
      <c r="L2480" s="1"/>
      <c r="M2480" s="1"/>
      <c r="Q2480" s="1"/>
    </row>
    <row r="2481" spans="11:17" x14ac:dyDescent="0.3">
      <c r="K2481" s="1"/>
      <c r="L2481" s="1"/>
      <c r="M2481" s="1"/>
      <c r="Q2481" s="1"/>
    </row>
    <row r="2482" spans="11:17" x14ac:dyDescent="0.3">
      <c r="K2482" s="1"/>
      <c r="L2482" s="1"/>
      <c r="M2482" s="1"/>
      <c r="Q2482" s="1"/>
    </row>
    <row r="2483" spans="11:17" x14ac:dyDescent="0.3">
      <c r="K2483" s="1"/>
      <c r="L2483" s="1"/>
      <c r="M2483" s="1"/>
      <c r="Q2483" s="1"/>
    </row>
    <row r="2484" spans="11:17" x14ac:dyDescent="0.3">
      <c r="K2484" s="1"/>
      <c r="L2484" s="1"/>
      <c r="M2484" s="1"/>
      <c r="Q2484" s="1"/>
    </row>
    <row r="2485" spans="11:17" x14ac:dyDescent="0.3">
      <c r="K2485" s="1"/>
      <c r="L2485" s="1"/>
      <c r="M2485" s="1"/>
      <c r="Q2485" s="1"/>
    </row>
    <row r="2486" spans="11:17" x14ac:dyDescent="0.3">
      <c r="K2486" s="1"/>
      <c r="L2486" s="1"/>
      <c r="M2486" s="1"/>
      <c r="Q2486" s="1"/>
    </row>
    <row r="2487" spans="11:17" x14ac:dyDescent="0.3">
      <c r="K2487" s="1"/>
      <c r="L2487" s="1"/>
      <c r="M2487" s="1"/>
      <c r="Q2487" s="1"/>
    </row>
    <row r="2488" spans="11:17" x14ac:dyDescent="0.3">
      <c r="K2488" s="1"/>
      <c r="L2488" s="1"/>
      <c r="M2488" s="1"/>
      <c r="Q2488" s="1"/>
    </row>
    <row r="2489" spans="11:17" x14ac:dyDescent="0.3">
      <c r="K2489" s="1"/>
      <c r="L2489" s="1"/>
      <c r="M2489" s="1"/>
      <c r="Q2489" s="1"/>
    </row>
    <row r="2490" spans="11:17" x14ac:dyDescent="0.3">
      <c r="K2490" s="1"/>
      <c r="L2490" s="1"/>
      <c r="M2490" s="1"/>
      <c r="Q2490" s="1"/>
    </row>
    <row r="2491" spans="11:17" x14ac:dyDescent="0.3">
      <c r="K2491" s="1"/>
      <c r="L2491" s="1"/>
      <c r="M2491" s="1"/>
      <c r="Q2491" s="1"/>
    </row>
    <row r="2492" spans="11:17" x14ac:dyDescent="0.3">
      <c r="K2492" s="1"/>
      <c r="L2492" s="1"/>
      <c r="M2492" s="1"/>
      <c r="Q2492" s="1"/>
    </row>
    <row r="2493" spans="11:17" x14ac:dyDescent="0.3">
      <c r="K2493" s="1"/>
      <c r="L2493" s="1"/>
      <c r="M2493" s="1"/>
      <c r="Q2493" s="1"/>
    </row>
    <row r="2494" spans="11:17" x14ac:dyDescent="0.3">
      <c r="K2494" s="1"/>
      <c r="L2494" s="1"/>
      <c r="M2494" s="1"/>
      <c r="Q2494" s="1"/>
    </row>
    <row r="2495" spans="11:17" x14ac:dyDescent="0.3">
      <c r="K2495" s="1"/>
      <c r="L2495" s="1"/>
      <c r="M2495" s="1"/>
      <c r="Q2495" s="1"/>
    </row>
    <row r="2496" spans="11:17" x14ac:dyDescent="0.3">
      <c r="K2496" s="1"/>
      <c r="L2496" s="1"/>
      <c r="M2496" s="1"/>
      <c r="Q2496" s="1"/>
    </row>
    <row r="2497" spans="11:17" x14ac:dyDescent="0.3">
      <c r="K2497" s="1"/>
      <c r="L2497" s="1"/>
      <c r="M2497" s="1"/>
      <c r="Q2497" s="1"/>
    </row>
    <row r="2498" spans="11:17" x14ac:dyDescent="0.3">
      <c r="K2498" s="1"/>
      <c r="L2498" s="1"/>
      <c r="M2498" s="1"/>
      <c r="Q2498" s="1"/>
    </row>
    <row r="2499" spans="11:17" x14ac:dyDescent="0.3">
      <c r="K2499" s="1"/>
      <c r="L2499" s="1"/>
      <c r="M2499" s="1"/>
      <c r="Q2499" s="1"/>
    </row>
    <row r="2500" spans="11:17" x14ac:dyDescent="0.3">
      <c r="K2500" s="1"/>
      <c r="L2500" s="1"/>
      <c r="M2500" s="1"/>
      <c r="Q2500" s="1"/>
    </row>
    <row r="2501" spans="11:17" x14ac:dyDescent="0.3">
      <c r="K2501" s="1"/>
      <c r="L2501" s="1"/>
      <c r="M2501" s="1"/>
      <c r="Q2501" s="1"/>
    </row>
    <row r="2502" spans="11:17" x14ac:dyDescent="0.3">
      <c r="K2502" s="1"/>
      <c r="L2502" s="1"/>
      <c r="M2502" s="1"/>
      <c r="Q2502" s="1"/>
    </row>
    <row r="2503" spans="11:17" x14ac:dyDescent="0.3">
      <c r="K2503" s="1"/>
      <c r="L2503" s="1"/>
      <c r="M2503" s="1"/>
      <c r="Q2503" s="1"/>
    </row>
    <row r="2504" spans="11:17" x14ac:dyDescent="0.3">
      <c r="K2504" s="1"/>
      <c r="L2504" s="1"/>
      <c r="M2504" s="1"/>
      <c r="Q2504" s="1"/>
    </row>
    <row r="2505" spans="11:17" x14ac:dyDescent="0.3">
      <c r="K2505" s="1"/>
      <c r="L2505" s="1"/>
      <c r="M2505" s="1"/>
      <c r="Q2505" s="1"/>
    </row>
    <row r="2506" spans="11:17" x14ac:dyDescent="0.3">
      <c r="K2506" s="1"/>
      <c r="L2506" s="1"/>
      <c r="M2506" s="1"/>
      <c r="Q2506" s="1"/>
    </row>
    <row r="2507" spans="11:17" x14ac:dyDescent="0.3">
      <c r="K2507" s="1"/>
      <c r="L2507" s="1"/>
      <c r="M2507" s="1"/>
      <c r="Q2507" s="1"/>
    </row>
    <row r="2508" spans="11:17" x14ac:dyDescent="0.3">
      <c r="K2508" s="1"/>
      <c r="L2508" s="1"/>
      <c r="M2508" s="1"/>
      <c r="Q2508" s="1"/>
    </row>
    <row r="2509" spans="11:17" x14ac:dyDescent="0.3">
      <c r="K2509" s="1"/>
      <c r="L2509" s="1"/>
      <c r="M2509" s="1"/>
      <c r="Q2509" s="1"/>
    </row>
    <row r="2510" spans="11:17" x14ac:dyDescent="0.3">
      <c r="K2510" s="1"/>
      <c r="L2510" s="1"/>
      <c r="M2510" s="1"/>
      <c r="Q2510" s="1"/>
    </row>
    <row r="2511" spans="11:17" x14ac:dyDescent="0.3">
      <c r="K2511" s="1"/>
      <c r="L2511" s="1"/>
      <c r="M2511" s="1"/>
      <c r="Q2511" s="1"/>
    </row>
    <row r="2512" spans="11:17" x14ac:dyDescent="0.3">
      <c r="K2512" s="1"/>
      <c r="L2512" s="1"/>
      <c r="M2512" s="1"/>
      <c r="Q2512" s="1"/>
    </row>
    <row r="2513" spans="11:17" x14ac:dyDescent="0.3">
      <c r="K2513" s="1"/>
      <c r="L2513" s="1"/>
      <c r="M2513" s="1"/>
      <c r="Q2513" s="1"/>
    </row>
    <row r="2514" spans="11:17" x14ac:dyDescent="0.3">
      <c r="K2514" s="1"/>
      <c r="L2514" s="1"/>
      <c r="M2514" s="1"/>
      <c r="Q2514" s="1"/>
    </row>
    <row r="2515" spans="11:17" x14ac:dyDescent="0.3">
      <c r="K2515" s="1"/>
      <c r="L2515" s="1"/>
      <c r="M2515" s="1"/>
      <c r="Q2515" s="1"/>
    </row>
    <row r="2516" spans="11:17" x14ac:dyDescent="0.3">
      <c r="K2516" s="1"/>
      <c r="L2516" s="1"/>
      <c r="M2516" s="1"/>
      <c r="Q2516" s="1"/>
    </row>
    <row r="2517" spans="11:17" x14ac:dyDescent="0.3">
      <c r="K2517" s="1"/>
      <c r="L2517" s="1"/>
      <c r="M2517" s="1"/>
      <c r="Q2517" s="1"/>
    </row>
    <row r="2518" spans="11:17" x14ac:dyDescent="0.3">
      <c r="K2518" s="1"/>
      <c r="L2518" s="1"/>
      <c r="M2518" s="1"/>
      <c r="Q2518" s="1"/>
    </row>
    <row r="2519" spans="11:17" x14ac:dyDescent="0.3">
      <c r="K2519" s="1"/>
      <c r="L2519" s="1"/>
      <c r="M2519" s="1"/>
      <c r="Q2519" s="1"/>
    </row>
    <row r="2520" spans="11:17" x14ac:dyDescent="0.3">
      <c r="K2520" s="1"/>
      <c r="L2520" s="1"/>
      <c r="M2520" s="1"/>
      <c r="Q2520" s="1"/>
    </row>
    <row r="2521" spans="11:17" x14ac:dyDescent="0.3">
      <c r="K2521" s="1"/>
      <c r="L2521" s="1"/>
      <c r="M2521" s="1"/>
      <c r="Q2521" s="1"/>
    </row>
    <row r="2522" spans="11:17" x14ac:dyDescent="0.3">
      <c r="K2522" s="1"/>
      <c r="L2522" s="1"/>
      <c r="M2522" s="1"/>
      <c r="Q2522" s="1"/>
    </row>
    <row r="2523" spans="11:17" x14ac:dyDescent="0.3">
      <c r="K2523" s="1"/>
      <c r="L2523" s="1"/>
      <c r="M2523" s="1"/>
      <c r="Q2523" s="1"/>
    </row>
    <row r="2524" spans="11:17" x14ac:dyDescent="0.3">
      <c r="K2524" s="1"/>
      <c r="L2524" s="1"/>
      <c r="M2524" s="1"/>
      <c r="Q2524" s="1"/>
    </row>
    <row r="2525" spans="11:17" x14ac:dyDescent="0.3">
      <c r="K2525" s="1"/>
      <c r="L2525" s="1"/>
      <c r="M2525" s="1"/>
      <c r="Q2525" s="1"/>
    </row>
    <row r="2526" spans="11:17" x14ac:dyDescent="0.3">
      <c r="K2526" s="1"/>
      <c r="L2526" s="1"/>
      <c r="M2526" s="1"/>
      <c r="Q2526" s="1"/>
    </row>
    <row r="2527" spans="11:17" x14ac:dyDescent="0.3">
      <c r="K2527" s="1"/>
      <c r="L2527" s="1"/>
      <c r="M2527" s="1"/>
      <c r="Q2527" s="1"/>
    </row>
    <row r="2528" spans="11:17" x14ac:dyDescent="0.3">
      <c r="K2528" s="1"/>
      <c r="L2528" s="1"/>
      <c r="M2528" s="1"/>
      <c r="Q2528" s="1"/>
    </row>
    <row r="2529" spans="11:17" x14ac:dyDescent="0.3">
      <c r="K2529" s="1"/>
      <c r="L2529" s="1"/>
      <c r="M2529" s="1"/>
      <c r="Q2529" s="1"/>
    </row>
    <row r="2530" spans="11:17" x14ac:dyDescent="0.3">
      <c r="K2530" s="1"/>
      <c r="L2530" s="1"/>
      <c r="M2530" s="1"/>
      <c r="Q2530" s="1"/>
    </row>
    <row r="2531" spans="11:17" x14ac:dyDescent="0.3">
      <c r="K2531" s="1"/>
      <c r="L2531" s="1"/>
      <c r="M2531" s="1"/>
      <c r="Q2531" s="1"/>
    </row>
    <row r="2532" spans="11:17" x14ac:dyDescent="0.3">
      <c r="K2532" s="1"/>
      <c r="L2532" s="1"/>
      <c r="M2532" s="1"/>
      <c r="Q2532" s="1"/>
    </row>
    <row r="2533" spans="11:17" x14ac:dyDescent="0.3">
      <c r="K2533" s="1"/>
      <c r="L2533" s="1"/>
      <c r="M2533" s="1"/>
      <c r="Q2533" s="1"/>
    </row>
    <row r="2534" spans="11:17" x14ac:dyDescent="0.3">
      <c r="K2534" s="1"/>
      <c r="L2534" s="1"/>
      <c r="M2534" s="1"/>
      <c r="Q2534" s="1"/>
    </row>
    <row r="2535" spans="11:17" x14ac:dyDescent="0.3">
      <c r="K2535" s="1"/>
      <c r="L2535" s="1"/>
      <c r="M2535" s="1"/>
      <c r="Q2535" s="1"/>
    </row>
    <row r="2536" spans="11:17" x14ac:dyDescent="0.3">
      <c r="K2536" s="1"/>
      <c r="L2536" s="1"/>
      <c r="M2536" s="1"/>
      <c r="Q2536" s="1"/>
    </row>
    <row r="2537" spans="11:17" x14ac:dyDescent="0.3">
      <c r="K2537" s="1"/>
      <c r="L2537" s="1"/>
      <c r="M2537" s="1"/>
      <c r="Q2537" s="1"/>
    </row>
    <row r="2538" spans="11:17" x14ac:dyDescent="0.3">
      <c r="K2538" s="1"/>
      <c r="L2538" s="1"/>
      <c r="M2538" s="1"/>
      <c r="Q2538" s="1"/>
    </row>
    <row r="2539" spans="11:17" x14ac:dyDescent="0.3">
      <c r="K2539" s="1"/>
      <c r="L2539" s="1"/>
      <c r="M2539" s="1"/>
      <c r="Q2539" s="1"/>
    </row>
    <row r="2540" spans="11:17" x14ac:dyDescent="0.3">
      <c r="K2540" s="1"/>
      <c r="L2540" s="1"/>
      <c r="M2540" s="1"/>
      <c r="Q2540" s="1"/>
    </row>
    <row r="2541" spans="11:17" x14ac:dyDescent="0.3">
      <c r="K2541" s="1"/>
      <c r="L2541" s="1"/>
      <c r="M2541" s="1"/>
      <c r="Q2541" s="1"/>
    </row>
    <row r="2542" spans="11:17" x14ac:dyDescent="0.3">
      <c r="K2542" s="1"/>
      <c r="L2542" s="1"/>
      <c r="M2542" s="1"/>
      <c r="Q2542" s="1"/>
    </row>
    <row r="2543" spans="11:17" x14ac:dyDescent="0.3">
      <c r="K2543" s="1"/>
      <c r="L2543" s="1"/>
      <c r="M2543" s="1"/>
      <c r="Q2543" s="1"/>
    </row>
    <row r="2544" spans="11:17" x14ac:dyDescent="0.3">
      <c r="K2544" s="1"/>
      <c r="L2544" s="1"/>
      <c r="M2544" s="1"/>
      <c r="Q2544" s="1"/>
    </row>
    <row r="2545" spans="11:17" x14ac:dyDescent="0.3">
      <c r="K2545" s="1"/>
      <c r="L2545" s="1"/>
      <c r="M2545" s="1"/>
      <c r="Q2545" s="1"/>
    </row>
    <row r="2546" spans="11:17" x14ac:dyDescent="0.3">
      <c r="K2546" s="1"/>
      <c r="L2546" s="1"/>
      <c r="M2546" s="1"/>
      <c r="Q2546" s="1"/>
    </row>
    <row r="2547" spans="11:17" x14ac:dyDescent="0.3">
      <c r="K2547" s="1"/>
      <c r="L2547" s="1"/>
      <c r="M2547" s="1"/>
      <c r="Q2547" s="1"/>
    </row>
    <row r="2548" spans="11:17" x14ac:dyDescent="0.3">
      <c r="K2548" s="1"/>
      <c r="L2548" s="1"/>
      <c r="M2548" s="1"/>
      <c r="Q2548" s="1"/>
    </row>
    <row r="2549" spans="11:17" x14ac:dyDescent="0.3">
      <c r="K2549" s="1"/>
      <c r="L2549" s="1"/>
      <c r="M2549" s="1"/>
      <c r="Q2549" s="1"/>
    </row>
    <row r="2550" spans="11:17" x14ac:dyDescent="0.3">
      <c r="K2550" s="1"/>
      <c r="L2550" s="1"/>
      <c r="M2550" s="1"/>
      <c r="Q2550" s="1"/>
    </row>
    <row r="2551" spans="11:17" x14ac:dyDescent="0.3">
      <c r="K2551" s="1"/>
      <c r="L2551" s="1"/>
      <c r="M2551" s="1"/>
      <c r="Q2551" s="1"/>
    </row>
    <row r="2552" spans="11:17" x14ac:dyDescent="0.3">
      <c r="K2552" s="1"/>
      <c r="L2552" s="1"/>
      <c r="M2552" s="1"/>
      <c r="Q2552" s="1"/>
    </row>
    <row r="2553" spans="11:17" x14ac:dyDescent="0.3">
      <c r="K2553" s="1"/>
      <c r="L2553" s="1"/>
      <c r="M2553" s="1"/>
      <c r="Q2553" s="1"/>
    </row>
    <row r="2554" spans="11:17" x14ac:dyDescent="0.3">
      <c r="K2554" s="1"/>
      <c r="L2554" s="1"/>
      <c r="M2554" s="1"/>
      <c r="Q2554" s="1"/>
    </row>
    <row r="2555" spans="11:17" x14ac:dyDescent="0.3">
      <c r="K2555" s="1"/>
      <c r="L2555" s="1"/>
      <c r="M2555" s="1"/>
      <c r="Q2555" s="1"/>
    </row>
    <row r="2556" spans="11:17" x14ac:dyDescent="0.3">
      <c r="K2556" s="1"/>
      <c r="L2556" s="1"/>
      <c r="M2556" s="1"/>
      <c r="Q2556" s="1"/>
    </row>
    <row r="2557" spans="11:17" x14ac:dyDescent="0.3">
      <c r="K2557" s="1"/>
      <c r="L2557" s="1"/>
      <c r="M2557" s="1"/>
      <c r="Q2557" s="1"/>
    </row>
    <row r="2558" spans="11:17" x14ac:dyDescent="0.3">
      <c r="K2558" s="1"/>
      <c r="L2558" s="1"/>
      <c r="M2558" s="1"/>
      <c r="Q2558" s="1"/>
    </row>
    <row r="2559" spans="11:17" x14ac:dyDescent="0.3">
      <c r="K2559" s="1"/>
      <c r="L2559" s="1"/>
      <c r="M2559" s="1"/>
      <c r="Q2559" s="1"/>
    </row>
    <row r="2560" spans="11:17" x14ac:dyDescent="0.3">
      <c r="K2560" s="1"/>
      <c r="L2560" s="1"/>
      <c r="M2560" s="1"/>
      <c r="Q2560" s="1"/>
    </row>
    <row r="2561" spans="4:17" x14ac:dyDescent="0.3">
      <c r="K2561" s="1"/>
      <c r="L2561" s="1"/>
      <c r="M2561" s="1"/>
      <c r="Q2561" s="1"/>
    </row>
    <row r="2562" spans="4:17" x14ac:dyDescent="0.3">
      <c r="K2562" s="1"/>
      <c r="L2562" s="1"/>
      <c r="M2562" s="1"/>
      <c r="Q2562" s="1"/>
    </row>
    <row r="2563" spans="4:17" x14ac:dyDescent="0.3">
      <c r="K2563" s="1"/>
      <c r="L2563" s="1"/>
      <c r="M2563" s="1"/>
      <c r="Q2563" s="1"/>
    </row>
    <row r="2564" spans="4:17" x14ac:dyDescent="0.3">
      <c r="K2564" s="1"/>
      <c r="L2564" s="1"/>
      <c r="M2564" s="1"/>
      <c r="Q2564" s="1"/>
    </row>
    <row r="2565" spans="4:17" x14ac:dyDescent="0.3">
      <c r="K2565" s="1"/>
      <c r="L2565" s="1"/>
      <c r="M2565" s="1"/>
      <c r="Q2565" s="1"/>
    </row>
    <row r="2566" spans="4:17" x14ac:dyDescent="0.3">
      <c r="K2566" s="1"/>
      <c r="L2566" s="1"/>
      <c r="M2566" s="1"/>
      <c r="Q2566" s="1"/>
    </row>
    <row r="2567" spans="4:17" x14ac:dyDescent="0.3">
      <c r="K2567" s="1"/>
      <c r="L2567" s="1"/>
      <c r="M2567" s="1"/>
      <c r="Q2567" s="1"/>
    </row>
    <row r="2568" spans="4:17" x14ac:dyDescent="0.3">
      <c r="K2568" s="1"/>
      <c r="L2568" s="1"/>
      <c r="M2568" s="1"/>
      <c r="Q2568" s="1"/>
    </row>
    <row r="2569" spans="4:17" x14ac:dyDescent="0.3">
      <c r="K2569" s="1"/>
      <c r="L2569" s="1"/>
      <c r="M2569" s="1"/>
      <c r="Q2569" s="1"/>
    </row>
    <row r="2570" spans="4:17" x14ac:dyDescent="0.3">
      <c r="D2570" s="1"/>
      <c r="E2570" s="1"/>
      <c r="K2570" s="1"/>
      <c r="L2570" s="1"/>
      <c r="M2570" s="1"/>
      <c r="Q2570" s="1"/>
    </row>
    <row r="2571" spans="4:17" x14ac:dyDescent="0.3">
      <c r="D2571" s="1"/>
      <c r="E2571" s="1"/>
      <c r="K2571" s="1"/>
      <c r="L2571" s="1"/>
      <c r="M2571" s="1"/>
      <c r="Q2571" s="1"/>
    </row>
    <row r="2572" spans="4:17" x14ac:dyDescent="0.3">
      <c r="D2572" s="1"/>
      <c r="E2572" s="1"/>
      <c r="K2572" s="1"/>
      <c r="L2572" s="1"/>
      <c r="M2572" s="1"/>
      <c r="Q2572" s="1"/>
    </row>
    <row r="2573" spans="4:17" x14ac:dyDescent="0.3">
      <c r="D2573" s="1"/>
      <c r="E2573" s="1"/>
      <c r="K2573" s="1"/>
      <c r="L2573" s="1"/>
      <c r="M2573" s="1"/>
      <c r="Q2573" s="1"/>
    </row>
    <row r="2574" spans="4:17" x14ac:dyDescent="0.3">
      <c r="D2574" s="1"/>
      <c r="E2574" s="1"/>
      <c r="K2574" s="1"/>
      <c r="L2574" s="1"/>
      <c r="M2574" s="1"/>
      <c r="Q2574" s="1"/>
    </row>
    <row r="2575" spans="4:17" x14ac:dyDescent="0.3">
      <c r="D2575" s="1"/>
      <c r="E2575" s="1"/>
      <c r="K2575" s="1"/>
      <c r="L2575" s="1"/>
      <c r="M2575" s="1"/>
      <c r="Q2575" s="1"/>
    </row>
    <row r="2576" spans="4:17" x14ac:dyDescent="0.3">
      <c r="D2576" s="1"/>
      <c r="E2576" s="1"/>
      <c r="K2576" s="1"/>
      <c r="L2576" s="1"/>
      <c r="M2576" s="1"/>
      <c r="Q2576" s="1"/>
    </row>
    <row r="2577" spans="4:17" x14ac:dyDescent="0.3">
      <c r="D2577" s="1"/>
      <c r="E2577" s="1"/>
      <c r="K2577" s="1"/>
      <c r="L2577" s="1"/>
      <c r="M2577" s="1"/>
      <c r="Q2577" s="1"/>
    </row>
    <row r="2578" spans="4:17" x14ac:dyDescent="0.3">
      <c r="D2578" s="1"/>
      <c r="E2578" s="1"/>
      <c r="K2578" s="1"/>
      <c r="L2578" s="1"/>
      <c r="M2578" s="1"/>
      <c r="Q2578" s="1"/>
    </row>
    <row r="2579" spans="4:17" x14ac:dyDescent="0.3">
      <c r="D2579" s="1"/>
      <c r="E2579" s="1"/>
      <c r="K2579" s="1"/>
      <c r="L2579" s="1"/>
      <c r="M2579" s="1"/>
      <c r="Q2579" s="1"/>
    </row>
    <row r="2580" spans="4:17" x14ac:dyDescent="0.3">
      <c r="D2580" s="1"/>
      <c r="E2580" s="1"/>
      <c r="K2580" s="1"/>
      <c r="L2580" s="1"/>
      <c r="M2580" s="1"/>
      <c r="Q2580" s="1"/>
    </row>
    <row r="2581" spans="4:17" x14ac:dyDescent="0.3">
      <c r="D2581" s="1"/>
      <c r="E2581" s="1"/>
      <c r="K2581" s="1"/>
      <c r="L2581" s="1"/>
      <c r="M2581" s="1"/>
      <c r="Q2581" s="1"/>
    </row>
    <row r="2582" spans="4:17" x14ac:dyDescent="0.3">
      <c r="D2582" s="1"/>
      <c r="E2582" s="1"/>
      <c r="K2582" s="1"/>
      <c r="L2582" s="1"/>
      <c r="M2582" s="1"/>
      <c r="Q2582" s="1"/>
    </row>
    <row r="2583" spans="4:17" x14ac:dyDescent="0.3">
      <c r="D2583" s="1"/>
      <c r="E2583" s="1"/>
      <c r="K2583" s="1"/>
      <c r="L2583" s="1"/>
      <c r="M2583" s="1"/>
      <c r="Q2583" s="1"/>
    </row>
    <row r="2584" spans="4:17" x14ac:dyDescent="0.3">
      <c r="D2584" s="1"/>
      <c r="E2584" s="1"/>
      <c r="K2584" s="1"/>
      <c r="L2584" s="1"/>
      <c r="M2584" s="1"/>
      <c r="Q2584" s="1"/>
    </row>
    <row r="2585" spans="4:17" x14ac:dyDescent="0.3">
      <c r="D2585" s="1"/>
      <c r="E2585" s="1"/>
      <c r="K2585" s="1"/>
      <c r="L2585" s="1"/>
      <c r="M2585" s="1"/>
      <c r="Q2585" s="1"/>
    </row>
    <row r="2586" spans="4:17" x14ac:dyDescent="0.3">
      <c r="D2586" s="1"/>
      <c r="E2586" s="1"/>
      <c r="K2586" s="1"/>
      <c r="L2586" s="1"/>
      <c r="M2586" s="1"/>
      <c r="Q2586" s="1"/>
    </row>
    <row r="2587" spans="4:17" x14ac:dyDescent="0.3">
      <c r="D2587" s="1"/>
      <c r="E2587" s="1"/>
      <c r="K2587" s="1"/>
      <c r="L2587" s="1"/>
      <c r="M2587" s="1"/>
      <c r="Q2587" s="1"/>
    </row>
    <row r="2588" spans="4:17" x14ac:dyDescent="0.3">
      <c r="D2588" s="1"/>
      <c r="E2588" s="1"/>
      <c r="K2588" s="1"/>
      <c r="L2588" s="1"/>
      <c r="M2588" s="1"/>
      <c r="Q2588" s="1"/>
    </row>
    <row r="2589" spans="4:17" x14ac:dyDescent="0.3">
      <c r="D2589" s="1"/>
      <c r="E2589" s="1"/>
      <c r="K2589" s="1"/>
      <c r="L2589" s="1"/>
      <c r="M2589" s="1"/>
      <c r="Q2589" s="1"/>
    </row>
    <row r="2590" spans="4:17" x14ac:dyDescent="0.3">
      <c r="D2590" s="1"/>
      <c r="E2590" s="1"/>
      <c r="K2590" s="1"/>
      <c r="L2590" s="1"/>
      <c r="M2590" s="1"/>
      <c r="Q2590" s="1"/>
    </row>
    <row r="2591" spans="4:17" x14ac:dyDescent="0.3">
      <c r="D2591" s="1"/>
      <c r="E2591" s="1"/>
      <c r="K2591" s="1"/>
      <c r="L2591" s="1"/>
      <c r="M2591" s="1"/>
      <c r="Q2591" s="1"/>
    </row>
    <row r="2592" spans="4:17" x14ac:dyDescent="0.3">
      <c r="D2592" s="1"/>
      <c r="E2592" s="1"/>
      <c r="K2592" s="1"/>
      <c r="L2592" s="1"/>
      <c r="M2592" s="1"/>
      <c r="Q2592" s="1"/>
    </row>
    <row r="2593" spans="4:17" x14ac:dyDescent="0.3">
      <c r="D2593" s="1"/>
      <c r="E2593" s="1"/>
      <c r="K2593" s="1"/>
      <c r="L2593" s="1"/>
      <c r="M2593" s="1"/>
      <c r="Q2593" s="1"/>
    </row>
    <row r="2594" spans="4:17" x14ac:dyDescent="0.3">
      <c r="D2594" s="1"/>
      <c r="E2594" s="1"/>
      <c r="K2594" s="1"/>
      <c r="L2594" s="1"/>
      <c r="M2594" s="1"/>
      <c r="Q2594" s="1"/>
    </row>
    <row r="2595" spans="4:17" x14ac:dyDescent="0.3">
      <c r="D2595" s="1"/>
      <c r="E2595" s="1"/>
      <c r="K2595" s="1"/>
      <c r="L2595" s="1"/>
      <c r="M2595" s="1"/>
      <c r="Q2595" s="1"/>
    </row>
    <row r="2596" spans="4:17" x14ac:dyDescent="0.3">
      <c r="D2596" s="1"/>
      <c r="E2596" s="1"/>
      <c r="K2596" s="1"/>
      <c r="L2596" s="1"/>
      <c r="M2596" s="1"/>
      <c r="Q2596" s="1"/>
    </row>
    <row r="2597" spans="4:17" x14ac:dyDescent="0.3">
      <c r="D2597" s="1"/>
      <c r="E2597" s="1"/>
      <c r="K2597" s="1"/>
      <c r="L2597" s="1"/>
      <c r="M2597" s="1"/>
      <c r="Q2597" s="1"/>
    </row>
    <row r="2598" spans="4:17" x14ac:dyDescent="0.3">
      <c r="D2598" s="1"/>
      <c r="E2598" s="1"/>
      <c r="K2598" s="1"/>
      <c r="L2598" s="1"/>
      <c r="M2598" s="1"/>
      <c r="Q2598" s="1"/>
    </row>
    <row r="2599" spans="4:17" x14ac:dyDescent="0.3">
      <c r="D2599" s="1"/>
      <c r="E2599" s="1"/>
      <c r="K2599" s="1"/>
      <c r="L2599" s="1"/>
      <c r="M2599" s="1"/>
      <c r="Q2599" s="1"/>
    </row>
    <row r="2600" spans="4:17" x14ac:dyDescent="0.3">
      <c r="D2600" s="1"/>
      <c r="E2600" s="1"/>
      <c r="K2600" s="1"/>
      <c r="L2600" s="1"/>
      <c r="M2600" s="1"/>
      <c r="Q2600" s="1"/>
    </row>
    <row r="2601" spans="4:17" x14ac:dyDescent="0.3">
      <c r="D2601" s="1"/>
      <c r="E2601" s="1"/>
      <c r="K2601" s="1"/>
      <c r="L2601" s="1"/>
      <c r="M2601" s="1"/>
      <c r="Q2601" s="1"/>
    </row>
    <row r="2602" spans="4:17" x14ac:dyDescent="0.3">
      <c r="D2602" s="1"/>
      <c r="E2602" s="1"/>
      <c r="K2602" s="1"/>
      <c r="L2602" s="1"/>
      <c r="M2602" s="1"/>
      <c r="Q2602" s="1"/>
    </row>
    <row r="2603" spans="4:17" x14ac:dyDescent="0.3">
      <c r="D2603" s="1"/>
      <c r="E2603" s="1"/>
      <c r="K2603" s="1"/>
      <c r="L2603" s="1"/>
      <c r="M2603" s="1"/>
      <c r="Q2603" s="1"/>
    </row>
    <row r="2604" spans="4:17" x14ac:dyDescent="0.3">
      <c r="D2604" s="1"/>
      <c r="E2604" s="1"/>
      <c r="K2604" s="1"/>
      <c r="L2604" s="1"/>
      <c r="M2604" s="1"/>
      <c r="Q2604" s="1"/>
    </row>
    <row r="2605" spans="4:17" x14ac:dyDescent="0.3">
      <c r="D2605" s="1"/>
      <c r="E2605" s="1"/>
      <c r="K2605" s="1"/>
      <c r="L2605" s="1"/>
      <c r="M2605" s="1"/>
      <c r="Q2605" s="1"/>
    </row>
    <row r="2606" spans="4:17" x14ac:dyDescent="0.3">
      <c r="D2606" s="1"/>
      <c r="E2606" s="1"/>
      <c r="K2606" s="1"/>
      <c r="L2606" s="1"/>
      <c r="M2606" s="1"/>
      <c r="Q2606" s="1"/>
    </row>
    <row r="2607" spans="4:17" x14ac:dyDescent="0.3">
      <c r="D2607" s="1"/>
      <c r="E2607" s="1"/>
      <c r="K2607" s="1"/>
      <c r="L2607" s="1"/>
      <c r="M2607" s="1"/>
      <c r="Q2607" s="1"/>
    </row>
    <row r="2608" spans="4:17" x14ac:dyDescent="0.3">
      <c r="D2608" s="1"/>
      <c r="E2608" s="1"/>
      <c r="K2608" s="1"/>
      <c r="L2608" s="1"/>
      <c r="M2608" s="1"/>
      <c r="Q2608" s="1"/>
    </row>
    <row r="2609" spans="4:17" x14ac:dyDescent="0.3">
      <c r="D2609" s="1"/>
      <c r="E2609" s="1"/>
      <c r="K2609" s="1"/>
      <c r="L2609" s="1"/>
      <c r="M2609" s="1"/>
      <c r="Q2609" s="1"/>
    </row>
    <row r="2610" spans="4:17" x14ac:dyDescent="0.3">
      <c r="D2610" s="1"/>
      <c r="E2610" s="1"/>
      <c r="K2610" s="1"/>
      <c r="L2610" s="1"/>
      <c r="M2610" s="1"/>
      <c r="Q2610" s="1"/>
    </row>
    <row r="2611" spans="4:17" x14ac:dyDescent="0.3">
      <c r="D2611" s="1"/>
      <c r="E2611" s="1"/>
      <c r="K2611" s="1"/>
      <c r="L2611" s="1"/>
      <c r="M2611" s="1"/>
      <c r="Q2611" s="1"/>
    </row>
    <row r="2612" spans="4:17" x14ac:dyDescent="0.3">
      <c r="D2612" s="1"/>
      <c r="E2612" s="1"/>
      <c r="K2612" s="1"/>
      <c r="L2612" s="1"/>
      <c r="M2612" s="1"/>
      <c r="Q2612" s="1"/>
    </row>
    <row r="2613" spans="4:17" x14ac:dyDescent="0.3">
      <c r="D2613" s="1"/>
      <c r="E2613" s="1"/>
      <c r="K2613" s="1"/>
      <c r="L2613" s="1"/>
      <c r="M2613" s="1"/>
      <c r="Q2613" s="1"/>
    </row>
    <row r="2614" spans="4:17" x14ac:dyDescent="0.3">
      <c r="D2614" s="1"/>
      <c r="E2614" s="1"/>
      <c r="K2614" s="1"/>
      <c r="L2614" s="1"/>
      <c r="M2614" s="1"/>
      <c r="Q2614" s="1"/>
    </row>
    <row r="2615" spans="4:17" x14ac:dyDescent="0.3">
      <c r="D2615" s="1"/>
      <c r="E2615" s="1"/>
      <c r="K2615" s="1"/>
      <c r="L2615" s="1"/>
      <c r="M2615" s="1"/>
      <c r="Q2615" s="1"/>
    </row>
    <row r="2616" spans="4:17" x14ac:dyDescent="0.3">
      <c r="D2616" s="1"/>
      <c r="E2616" s="1"/>
      <c r="K2616" s="1"/>
      <c r="L2616" s="1"/>
      <c r="M2616" s="1"/>
      <c r="Q2616" s="1"/>
    </row>
    <row r="2617" spans="4:17" x14ac:dyDescent="0.3">
      <c r="D2617" s="1"/>
      <c r="E2617" s="1"/>
      <c r="K2617" s="1"/>
      <c r="L2617" s="1"/>
      <c r="M2617" s="1"/>
      <c r="Q2617" s="1"/>
    </row>
    <row r="2618" spans="4:17" x14ac:dyDescent="0.3">
      <c r="D2618" s="1"/>
      <c r="E2618" s="1"/>
      <c r="K2618" s="1"/>
      <c r="L2618" s="1"/>
      <c r="M2618" s="1"/>
      <c r="Q2618" s="1"/>
    </row>
    <row r="2619" spans="4:17" x14ac:dyDescent="0.3">
      <c r="D2619" s="1"/>
      <c r="E2619" s="1"/>
      <c r="K2619" s="1"/>
      <c r="L2619" s="1"/>
      <c r="M2619" s="1"/>
      <c r="Q2619" s="1"/>
    </row>
    <row r="2620" spans="4:17" x14ac:dyDescent="0.3">
      <c r="D2620" s="1"/>
      <c r="E2620" s="1"/>
      <c r="K2620" s="1"/>
      <c r="L2620" s="1"/>
      <c r="M2620" s="1"/>
      <c r="Q2620" s="1"/>
    </row>
    <row r="2621" spans="4:17" x14ac:dyDescent="0.3">
      <c r="D2621" s="1"/>
      <c r="E2621" s="1"/>
      <c r="K2621" s="1"/>
      <c r="L2621" s="1"/>
      <c r="M2621" s="1"/>
      <c r="Q2621" s="1"/>
    </row>
    <row r="2622" spans="4:17" x14ac:dyDescent="0.3">
      <c r="D2622" s="1"/>
      <c r="E2622" s="1"/>
      <c r="K2622" s="1"/>
      <c r="L2622" s="1"/>
      <c r="M2622" s="1"/>
      <c r="Q2622" s="1"/>
    </row>
    <row r="2623" spans="4:17" x14ac:dyDescent="0.3">
      <c r="D2623" s="1"/>
      <c r="E2623" s="1"/>
      <c r="K2623" s="1"/>
      <c r="L2623" s="1"/>
      <c r="M2623" s="1"/>
      <c r="Q2623" s="1"/>
    </row>
    <row r="2624" spans="4:17" x14ac:dyDescent="0.3">
      <c r="D2624" s="1"/>
      <c r="E2624" s="1"/>
      <c r="K2624" s="1"/>
      <c r="L2624" s="1"/>
      <c r="M2624" s="1"/>
      <c r="Q2624" s="1"/>
    </row>
    <row r="2625" spans="4:17" x14ac:dyDescent="0.3">
      <c r="D2625" s="1"/>
      <c r="E2625" s="1"/>
      <c r="K2625" s="1"/>
      <c r="L2625" s="1"/>
      <c r="M2625" s="1"/>
      <c r="Q2625" s="1"/>
    </row>
    <row r="2626" spans="4:17" x14ac:dyDescent="0.3">
      <c r="D2626" s="1"/>
      <c r="E2626" s="1"/>
      <c r="K2626" s="1"/>
      <c r="L2626" s="1"/>
      <c r="M2626" s="1"/>
      <c r="Q2626" s="1"/>
    </row>
    <row r="2627" spans="4:17" x14ac:dyDescent="0.3">
      <c r="D2627" s="1"/>
      <c r="E2627" s="1"/>
      <c r="K2627" s="1"/>
      <c r="L2627" s="1"/>
      <c r="M2627" s="1"/>
      <c r="Q2627" s="1"/>
    </row>
    <row r="2628" spans="4:17" x14ac:dyDescent="0.3">
      <c r="D2628" s="1"/>
      <c r="E2628" s="1"/>
      <c r="K2628" s="1"/>
      <c r="L2628" s="1"/>
      <c r="M2628" s="1"/>
      <c r="Q2628" s="1"/>
    </row>
    <row r="2629" spans="4:17" x14ac:dyDescent="0.3">
      <c r="D2629" s="1"/>
      <c r="E2629" s="1"/>
      <c r="K2629" s="1"/>
      <c r="L2629" s="1"/>
      <c r="M2629" s="1"/>
      <c r="Q2629" s="1"/>
    </row>
    <row r="2630" spans="4:17" x14ac:dyDescent="0.3">
      <c r="D2630" s="1"/>
      <c r="E2630" s="1"/>
      <c r="K2630" s="1"/>
      <c r="L2630" s="1"/>
      <c r="M2630" s="1"/>
      <c r="Q2630" s="1"/>
    </row>
    <row r="2631" spans="4:17" x14ac:dyDescent="0.3">
      <c r="D2631" s="1"/>
      <c r="E2631" s="1"/>
      <c r="K2631" s="1"/>
      <c r="L2631" s="1"/>
      <c r="M2631" s="1"/>
      <c r="Q2631" s="1"/>
    </row>
    <row r="2632" spans="4:17" x14ac:dyDescent="0.3">
      <c r="D2632" s="1"/>
      <c r="E2632" s="1"/>
      <c r="K2632" s="1"/>
      <c r="L2632" s="1"/>
      <c r="M2632" s="1"/>
      <c r="Q2632" s="1"/>
    </row>
    <row r="2633" spans="4:17" x14ac:dyDescent="0.3">
      <c r="D2633" s="1"/>
      <c r="E2633" s="1"/>
      <c r="K2633" s="1"/>
      <c r="L2633" s="1"/>
      <c r="M2633" s="1"/>
      <c r="Q2633" s="1"/>
    </row>
    <row r="2634" spans="4:17" x14ac:dyDescent="0.3">
      <c r="D2634" s="1"/>
      <c r="E2634" s="1"/>
      <c r="K2634" s="1"/>
      <c r="L2634" s="1"/>
      <c r="M2634" s="1"/>
      <c r="Q2634" s="1"/>
    </row>
    <row r="2635" spans="4:17" x14ac:dyDescent="0.3">
      <c r="D2635" s="1"/>
      <c r="E2635" s="1"/>
      <c r="K2635" s="1"/>
      <c r="L2635" s="1"/>
      <c r="M2635" s="1"/>
      <c r="Q2635" s="1"/>
    </row>
    <row r="2636" spans="4:17" x14ac:dyDescent="0.3">
      <c r="D2636" s="1"/>
      <c r="E2636" s="1"/>
      <c r="K2636" s="1"/>
      <c r="L2636" s="1"/>
      <c r="M2636" s="1"/>
      <c r="Q2636" s="1"/>
    </row>
    <row r="2637" spans="4:17" x14ac:dyDescent="0.3">
      <c r="D2637" s="1"/>
      <c r="E2637" s="1"/>
      <c r="K2637" s="1"/>
      <c r="L2637" s="1"/>
      <c r="M2637" s="1"/>
      <c r="Q2637" s="1"/>
    </row>
    <row r="2638" spans="4:17" x14ac:dyDescent="0.3">
      <c r="D2638" s="1"/>
      <c r="E2638" s="1"/>
      <c r="K2638" s="1"/>
      <c r="L2638" s="1"/>
      <c r="M2638" s="1"/>
      <c r="Q2638" s="1"/>
    </row>
    <row r="2639" spans="4:17" x14ac:dyDescent="0.3">
      <c r="D2639" s="1"/>
      <c r="E2639" s="1"/>
      <c r="K2639" s="1"/>
      <c r="L2639" s="1"/>
      <c r="M2639" s="1"/>
      <c r="Q2639" s="1"/>
    </row>
    <row r="2640" spans="4:17" x14ac:dyDescent="0.3">
      <c r="D2640" s="1"/>
      <c r="E2640" s="1"/>
      <c r="K2640" s="1"/>
      <c r="L2640" s="1"/>
      <c r="M2640" s="1"/>
      <c r="Q2640" s="1"/>
    </row>
    <row r="2641" spans="4:17" x14ac:dyDescent="0.3">
      <c r="D2641" s="1"/>
      <c r="E2641" s="1"/>
      <c r="K2641" s="1"/>
      <c r="L2641" s="1"/>
      <c r="M2641" s="1"/>
      <c r="Q2641" s="1"/>
    </row>
    <row r="2642" spans="4:17" x14ac:dyDescent="0.3">
      <c r="D2642" s="1"/>
      <c r="E2642" s="1"/>
      <c r="K2642" s="1"/>
      <c r="L2642" s="1"/>
      <c r="M2642" s="1"/>
      <c r="Q2642" s="1"/>
    </row>
    <row r="2643" spans="4:17" x14ac:dyDescent="0.3">
      <c r="D2643" s="1"/>
      <c r="E2643" s="1"/>
      <c r="K2643" s="1"/>
      <c r="L2643" s="1"/>
      <c r="M2643" s="1"/>
      <c r="Q2643" s="1"/>
    </row>
    <row r="2644" spans="4:17" x14ac:dyDescent="0.3">
      <c r="D2644" s="1"/>
      <c r="E2644" s="1"/>
      <c r="K2644" s="1"/>
      <c r="L2644" s="1"/>
      <c r="M2644" s="1"/>
      <c r="Q2644" s="1"/>
    </row>
    <row r="2645" spans="4:17" x14ac:dyDescent="0.3">
      <c r="D2645" s="1"/>
      <c r="E2645" s="1"/>
      <c r="K2645" s="1"/>
      <c r="L2645" s="1"/>
      <c r="M2645" s="1"/>
      <c r="Q2645" s="1"/>
    </row>
    <row r="2646" spans="4:17" x14ac:dyDescent="0.3">
      <c r="D2646" s="1"/>
      <c r="E2646" s="1"/>
      <c r="K2646" s="1"/>
      <c r="L2646" s="1"/>
      <c r="M2646" s="1"/>
      <c r="Q2646" s="1"/>
    </row>
    <row r="2647" spans="4:17" x14ac:dyDescent="0.3">
      <c r="D2647" s="1"/>
      <c r="E2647" s="1"/>
      <c r="K2647" s="1"/>
      <c r="L2647" s="1"/>
      <c r="M2647" s="1"/>
      <c r="Q2647" s="1"/>
    </row>
    <row r="2648" spans="4:17" x14ac:dyDescent="0.3">
      <c r="D2648" s="1"/>
      <c r="E2648" s="1"/>
      <c r="K2648" s="1"/>
      <c r="L2648" s="1"/>
      <c r="M2648" s="1"/>
      <c r="Q2648" s="1"/>
    </row>
    <row r="2649" spans="4:17" x14ac:dyDescent="0.3">
      <c r="D2649" s="1"/>
      <c r="E2649" s="1"/>
      <c r="K2649" s="1"/>
      <c r="L2649" s="1"/>
      <c r="M2649" s="1"/>
      <c r="Q2649" s="1"/>
    </row>
    <row r="2650" spans="4:17" x14ac:dyDescent="0.3">
      <c r="D2650" s="1"/>
      <c r="E2650" s="1"/>
      <c r="K2650" s="1"/>
      <c r="L2650" s="1"/>
      <c r="M2650" s="1"/>
      <c r="Q2650" s="1"/>
    </row>
    <row r="2651" spans="4:17" x14ac:dyDescent="0.3">
      <c r="D2651" s="1"/>
      <c r="E2651" s="1"/>
      <c r="K2651" s="1"/>
      <c r="L2651" s="1"/>
      <c r="M2651" s="1"/>
      <c r="Q2651" s="1"/>
    </row>
    <row r="2652" spans="4:17" x14ac:dyDescent="0.3">
      <c r="D2652" s="1"/>
      <c r="E2652" s="1"/>
      <c r="K2652" s="1"/>
      <c r="L2652" s="1"/>
      <c r="M2652" s="1"/>
      <c r="Q2652" s="1"/>
    </row>
    <row r="2653" spans="4:17" x14ac:dyDescent="0.3">
      <c r="D2653" s="1"/>
      <c r="E2653" s="1"/>
      <c r="K2653" s="1"/>
      <c r="L2653" s="1"/>
      <c r="M2653" s="1"/>
      <c r="Q2653" s="1"/>
    </row>
    <row r="2654" spans="4:17" x14ac:dyDescent="0.3">
      <c r="D2654" s="1"/>
      <c r="E2654" s="1"/>
      <c r="K2654" s="1"/>
      <c r="L2654" s="1"/>
      <c r="M2654" s="1"/>
      <c r="Q2654" s="1"/>
    </row>
    <row r="2655" spans="4:17" x14ac:dyDescent="0.3">
      <c r="D2655" s="1"/>
      <c r="E2655" s="1"/>
      <c r="K2655" s="1"/>
      <c r="L2655" s="1"/>
      <c r="M2655" s="1"/>
      <c r="Q2655" s="1"/>
    </row>
    <row r="2656" spans="4:17" x14ac:dyDescent="0.3">
      <c r="D2656" s="1"/>
      <c r="E2656" s="1"/>
      <c r="K2656" s="1"/>
      <c r="L2656" s="1"/>
      <c r="M2656" s="1"/>
      <c r="Q2656" s="1"/>
    </row>
    <row r="2657" spans="4:17" x14ac:dyDescent="0.3">
      <c r="D2657" s="1"/>
      <c r="E2657" s="1"/>
      <c r="K2657" s="1"/>
      <c r="L2657" s="1"/>
      <c r="M2657" s="1"/>
      <c r="Q2657" s="1"/>
    </row>
    <row r="2658" spans="4:17" x14ac:dyDescent="0.3">
      <c r="D2658" s="1"/>
      <c r="E2658" s="1"/>
      <c r="K2658" s="1"/>
      <c r="L2658" s="1"/>
      <c r="M2658" s="1"/>
      <c r="Q2658" s="1"/>
    </row>
    <row r="2659" spans="4:17" x14ac:dyDescent="0.3">
      <c r="D2659" s="1"/>
      <c r="E2659" s="1"/>
      <c r="K2659" s="1"/>
      <c r="L2659" s="1"/>
      <c r="M2659" s="1"/>
      <c r="Q2659" s="1"/>
    </row>
    <row r="2660" spans="4:17" x14ac:dyDescent="0.3">
      <c r="D2660" s="1"/>
      <c r="E2660" s="1"/>
      <c r="K2660" s="1"/>
      <c r="L2660" s="1"/>
      <c r="M2660" s="1"/>
      <c r="Q2660" s="1"/>
    </row>
    <row r="2661" spans="4:17" x14ac:dyDescent="0.3">
      <c r="D2661" s="1"/>
      <c r="E2661" s="1"/>
      <c r="K2661" s="1"/>
      <c r="L2661" s="1"/>
      <c r="M2661" s="1"/>
      <c r="Q2661" s="1"/>
    </row>
    <row r="2662" spans="4:17" x14ac:dyDescent="0.3">
      <c r="D2662" s="1"/>
      <c r="E2662" s="1"/>
      <c r="K2662" s="1"/>
      <c r="L2662" s="1"/>
      <c r="M2662" s="1"/>
      <c r="Q2662" s="1"/>
    </row>
    <row r="2663" spans="4:17" x14ac:dyDescent="0.3">
      <c r="D2663" s="1"/>
      <c r="E2663" s="1"/>
      <c r="K2663" s="1"/>
      <c r="L2663" s="1"/>
      <c r="M2663" s="1"/>
      <c r="Q2663" s="1"/>
    </row>
    <row r="2664" spans="4:17" x14ac:dyDescent="0.3">
      <c r="D2664" s="1"/>
      <c r="E2664" s="1"/>
      <c r="K2664" s="1"/>
      <c r="L2664" s="1"/>
      <c r="M2664" s="1"/>
      <c r="Q2664" s="1"/>
    </row>
    <row r="2665" spans="4:17" x14ac:dyDescent="0.3">
      <c r="D2665" s="1"/>
      <c r="E2665" s="1"/>
      <c r="K2665" s="1"/>
      <c r="L2665" s="1"/>
      <c r="M2665" s="1"/>
      <c r="Q2665" s="1"/>
    </row>
    <row r="2666" spans="4:17" x14ac:dyDescent="0.3">
      <c r="D2666" s="1"/>
      <c r="E2666" s="1"/>
      <c r="K2666" s="1"/>
      <c r="L2666" s="1"/>
      <c r="M2666" s="1"/>
      <c r="Q2666" s="1"/>
    </row>
    <row r="2667" spans="4:17" x14ac:dyDescent="0.3">
      <c r="D2667" s="1"/>
      <c r="E2667" s="1"/>
      <c r="K2667" s="1"/>
      <c r="L2667" s="1"/>
      <c r="M2667" s="1"/>
      <c r="Q2667" s="1"/>
    </row>
    <row r="2668" spans="4:17" x14ac:dyDescent="0.3">
      <c r="D2668" s="1"/>
      <c r="E2668" s="1"/>
      <c r="K2668" s="1"/>
      <c r="L2668" s="1"/>
      <c r="M2668" s="1"/>
      <c r="Q2668" s="1"/>
    </row>
    <row r="2669" spans="4:17" x14ac:dyDescent="0.3">
      <c r="D2669" s="1"/>
      <c r="E2669" s="1"/>
      <c r="K2669" s="1"/>
      <c r="L2669" s="1"/>
      <c r="M2669" s="1"/>
      <c r="Q2669" s="1"/>
    </row>
    <row r="2670" spans="4:17" x14ac:dyDescent="0.3">
      <c r="D2670" s="1"/>
      <c r="E2670" s="1"/>
      <c r="K2670" s="1"/>
      <c r="L2670" s="1"/>
      <c r="M2670" s="1"/>
      <c r="Q2670" s="1"/>
    </row>
    <row r="2671" spans="4:17" x14ac:dyDescent="0.3">
      <c r="D2671" s="1"/>
      <c r="E2671" s="1"/>
      <c r="K2671" s="1"/>
      <c r="L2671" s="1"/>
      <c r="M2671" s="1"/>
      <c r="Q2671" s="1"/>
    </row>
    <row r="2672" spans="4:17" x14ac:dyDescent="0.3">
      <c r="D2672" s="1"/>
      <c r="E2672" s="1"/>
      <c r="K2672" s="1"/>
      <c r="L2672" s="1"/>
      <c r="M2672" s="1"/>
      <c r="Q2672" s="1"/>
    </row>
    <row r="2673" spans="4:17" x14ac:dyDescent="0.3">
      <c r="D2673" s="1"/>
      <c r="E2673" s="1"/>
      <c r="K2673" s="1"/>
      <c r="L2673" s="1"/>
      <c r="M2673" s="1"/>
      <c r="Q2673" s="1"/>
    </row>
    <row r="2674" spans="4:17" x14ac:dyDescent="0.3">
      <c r="D2674" s="1"/>
      <c r="E2674" s="1"/>
      <c r="K2674" s="1"/>
      <c r="L2674" s="1"/>
      <c r="M2674" s="1"/>
      <c r="Q2674" s="1"/>
    </row>
    <row r="2675" spans="4:17" x14ac:dyDescent="0.3">
      <c r="D2675" s="1"/>
      <c r="E2675" s="1"/>
      <c r="K2675" s="1"/>
      <c r="L2675" s="1"/>
      <c r="M2675" s="1"/>
      <c r="Q2675" s="1"/>
    </row>
    <row r="2676" spans="4:17" x14ac:dyDescent="0.3">
      <c r="D2676" s="1"/>
      <c r="E2676" s="1"/>
      <c r="K2676" s="1"/>
      <c r="L2676" s="1"/>
      <c r="M2676" s="1"/>
      <c r="Q2676" s="1"/>
    </row>
    <row r="2677" spans="4:17" x14ac:dyDescent="0.3">
      <c r="D2677" s="1"/>
      <c r="E2677" s="1"/>
      <c r="K2677" s="1"/>
      <c r="L2677" s="1"/>
      <c r="M2677" s="1"/>
      <c r="Q2677" s="1"/>
    </row>
    <row r="2678" spans="4:17" x14ac:dyDescent="0.3">
      <c r="D2678" s="1"/>
      <c r="E2678" s="1"/>
      <c r="K2678" s="1"/>
      <c r="L2678" s="1"/>
      <c r="M2678" s="1"/>
      <c r="Q2678" s="1"/>
    </row>
    <row r="2679" spans="4:17" x14ac:dyDescent="0.3">
      <c r="D2679" s="1"/>
      <c r="E2679" s="1"/>
      <c r="K2679" s="1"/>
      <c r="L2679" s="1"/>
      <c r="M2679" s="1"/>
      <c r="Q2679" s="1"/>
    </row>
    <row r="2680" spans="4:17" x14ac:dyDescent="0.3">
      <c r="D2680" s="1"/>
      <c r="E2680" s="1"/>
      <c r="K2680" s="1"/>
      <c r="L2680" s="1"/>
      <c r="M2680" s="1"/>
      <c r="Q2680" s="1"/>
    </row>
    <row r="2681" spans="4:17" x14ac:dyDescent="0.3">
      <c r="D2681" s="1"/>
      <c r="E2681" s="1"/>
      <c r="K2681" s="1"/>
      <c r="L2681" s="1"/>
      <c r="M2681" s="1"/>
      <c r="Q2681" s="1"/>
    </row>
    <row r="2682" spans="4:17" x14ac:dyDescent="0.3">
      <c r="D2682" s="1"/>
      <c r="E2682" s="1"/>
      <c r="K2682" s="1"/>
      <c r="L2682" s="1"/>
      <c r="M2682" s="1"/>
      <c r="Q2682" s="1"/>
    </row>
    <row r="2683" spans="4:17" x14ac:dyDescent="0.3">
      <c r="D2683" s="1"/>
      <c r="E2683" s="1"/>
      <c r="K2683" s="1"/>
      <c r="L2683" s="1"/>
      <c r="M2683" s="1"/>
      <c r="Q2683" s="1"/>
    </row>
    <row r="2684" spans="4:17" x14ac:dyDescent="0.3">
      <c r="D2684" s="1"/>
      <c r="E2684" s="1"/>
      <c r="K2684" s="1"/>
      <c r="L2684" s="1"/>
      <c r="M2684" s="1"/>
      <c r="Q2684" s="1"/>
    </row>
    <row r="2685" spans="4:17" x14ac:dyDescent="0.3">
      <c r="D2685" s="1"/>
      <c r="E2685" s="1"/>
      <c r="K2685" s="1"/>
      <c r="L2685" s="1"/>
      <c r="M2685" s="1"/>
      <c r="Q2685" s="1"/>
    </row>
    <row r="2686" spans="4:17" x14ac:dyDescent="0.3">
      <c r="D2686" s="1"/>
      <c r="E2686" s="1"/>
      <c r="K2686" s="1"/>
      <c r="L2686" s="1"/>
      <c r="M2686" s="1"/>
      <c r="Q2686" s="1"/>
    </row>
    <row r="2687" spans="4:17" x14ac:dyDescent="0.3">
      <c r="D2687" s="1"/>
      <c r="E2687" s="1"/>
      <c r="K2687" s="1"/>
      <c r="L2687" s="1"/>
      <c r="M2687" s="1"/>
      <c r="Q2687" s="1"/>
    </row>
    <row r="2688" spans="4:17" x14ac:dyDescent="0.3">
      <c r="D2688" s="1"/>
      <c r="E2688" s="1"/>
      <c r="K2688" s="1"/>
      <c r="L2688" s="1"/>
      <c r="M2688" s="1"/>
      <c r="Q2688" s="1"/>
    </row>
    <row r="2689" spans="4:17" x14ac:dyDescent="0.3">
      <c r="D2689" s="1"/>
      <c r="E2689" s="1"/>
      <c r="K2689" s="1"/>
      <c r="L2689" s="1"/>
      <c r="M2689" s="1"/>
      <c r="Q2689" s="1"/>
    </row>
    <row r="2690" spans="4:17" x14ac:dyDescent="0.3">
      <c r="D2690" s="1"/>
      <c r="E2690" s="1"/>
      <c r="K2690" s="1"/>
      <c r="L2690" s="1"/>
      <c r="M2690" s="1"/>
      <c r="Q2690" s="1"/>
    </row>
    <row r="2691" spans="4:17" x14ac:dyDescent="0.3">
      <c r="D2691" s="1"/>
      <c r="E2691" s="1"/>
      <c r="K2691" s="1"/>
      <c r="L2691" s="1"/>
      <c r="M2691" s="1"/>
      <c r="Q2691" s="1"/>
    </row>
    <row r="2692" spans="4:17" x14ac:dyDescent="0.3">
      <c r="D2692" s="1"/>
      <c r="E2692" s="1"/>
      <c r="K2692" s="1"/>
      <c r="L2692" s="1"/>
      <c r="M2692" s="1"/>
      <c r="Q2692" s="1"/>
    </row>
    <row r="2693" spans="4:17" x14ac:dyDescent="0.3">
      <c r="D2693" s="1"/>
      <c r="E2693" s="1"/>
      <c r="K2693" s="1"/>
      <c r="L2693" s="1"/>
      <c r="M2693" s="1"/>
      <c r="Q2693" s="1"/>
    </row>
    <row r="2694" spans="4:17" x14ac:dyDescent="0.3">
      <c r="D2694" s="1"/>
      <c r="E2694" s="1"/>
      <c r="K2694" s="1"/>
      <c r="L2694" s="1"/>
      <c r="M2694" s="1"/>
      <c r="Q2694" s="1"/>
    </row>
    <row r="2695" spans="4:17" x14ac:dyDescent="0.3">
      <c r="D2695" s="1"/>
      <c r="E2695" s="1"/>
      <c r="K2695" s="1"/>
      <c r="L2695" s="1"/>
      <c r="M2695" s="1"/>
      <c r="Q2695" s="1"/>
    </row>
    <row r="2696" spans="4:17" x14ac:dyDescent="0.3">
      <c r="D2696" s="1"/>
      <c r="E2696" s="1"/>
      <c r="K2696" s="1"/>
      <c r="L2696" s="1"/>
      <c r="M2696" s="1"/>
      <c r="Q2696" s="1"/>
    </row>
    <row r="2697" spans="4:17" x14ac:dyDescent="0.3">
      <c r="D2697" s="1"/>
      <c r="E2697" s="1"/>
      <c r="K2697" s="1"/>
      <c r="L2697" s="1"/>
      <c r="M2697" s="1"/>
      <c r="Q2697" s="1"/>
    </row>
    <row r="2698" spans="4:17" x14ac:dyDescent="0.3">
      <c r="D2698" s="1"/>
      <c r="E2698" s="1"/>
      <c r="K2698" s="1"/>
      <c r="L2698" s="1"/>
      <c r="M2698" s="1"/>
      <c r="Q2698" s="1"/>
    </row>
    <row r="2699" spans="4:17" x14ac:dyDescent="0.3">
      <c r="D2699" s="1"/>
      <c r="E2699" s="1"/>
      <c r="K2699" s="1"/>
      <c r="L2699" s="1"/>
      <c r="M2699" s="1"/>
      <c r="Q2699" s="1"/>
    </row>
    <row r="2700" spans="4:17" x14ac:dyDescent="0.3">
      <c r="D2700" s="1"/>
      <c r="E2700" s="1"/>
      <c r="K2700" s="1"/>
      <c r="L2700" s="1"/>
      <c r="M2700" s="1"/>
      <c r="Q2700" s="1"/>
    </row>
    <row r="2701" spans="4:17" x14ac:dyDescent="0.3">
      <c r="D2701" s="1"/>
      <c r="E2701" s="1"/>
      <c r="K2701" s="1"/>
      <c r="L2701" s="1"/>
      <c r="M2701" s="1"/>
      <c r="Q2701" s="1"/>
    </row>
    <row r="2702" spans="4:17" x14ac:dyDescent="0.3">
      <c r="D2702" s="1"/>
      <c r="E2702" s="1"/>
      <c r="K2702" s="1"/>
      <c r="L2702" s="1"/>
      <c r="M2702" s="1"/>
      <c r="Q2702" s="1"/>
    </row>
    <row r="2703" spans="4:17" x14ac:dyDescent="0.3">
      <c r="D2703" s="1"/>
      <c r="E2703" s="1"/>
      <c r="K2703" s="1"/>
      <c r="L2703" s="1"/>
      <c r="M2703" s="1"/>
      <c r="Q2703" s="1"/>
    </row>
    <row r="2704" spans="4:17" x14ac:dyDescent="0.3">
      <c r="D2704" s="1"/>
      <c r="E2704" s="1"/>
      <c r="K2704" s="1"/>
      <c r="L2704" s="1"/>
      <c r="M2704" s="1"/>
      <c r="Q2704" s="1"/>
    </row>
    <row r="2705" spans="4:17" x14ac:dyDescent="0.3">
      <c r="D2705" s="1"/>
      <c r="E2705" s="1"/>
      <c r="K2705" s="1"/>
      <c r="L2705" s="1"/>
      <c r="M2705" s="1"/>
      <c r="Q2705" s="1"/>
    </row>
    <row r="2706" spans="4:17" x14ac:dyDescent="0.3">
      <c r="D2706" s="1"/>
      <c r="E2706" s="1"/>
      <c r="K2706" s="1"/>
      <c r="L2706" s="1"/>
      <c r="M2706" s="1"/>
      <c r="Q2706" s="1"/>
    </row>
    <row r="2707" spans="4:17" x14ac:dyDescent="0.3">
      <c r="D2707" s="1"/>
      <c r="E2707" s="1"/>
      <c r="K2707" s="1"/>
      <c r="L2707" s="1"/>
      <c r="M2707" s="1"/>
      <c r="Q2707" s="1"/>
    </row>
    <row r="2708" spans="4:17" x14ac:dyDescent="0.3">
      <c r="D2708" s="1"/>
      <c r="E2708" s="1"/>
      <c r="K2708" s="1"/>
      <c r="L2708" s="1"/>
      <c r="M2708" s="1"/>
      <c r="Q2708" s="1"/>
    </row>
    <row r="2709" spans="4:17" x14ac:dyDescent="0.3">
      <c r="D2709" s="1"/>
      <c r="E2709" s="1"/>
      <c r="K2709" s="1"/>
      <c r="L2709" s="1"/>
      <c r="M2709" s="1"/>
      <c r="Q2709" s="1"/>
    </row>
    <row r="2710" spans="4:17" x14ac:dyDescent="0.3">
      <c r="D2710" s="1"/>
      <c r="E2710" s="1"/>
      <c r="K2710" s="1"/>
      <c r="L2710" s="1"/>
      <c r="M2710" s="1"/>
      <c r="Q2710" s="1"/>
    </row>
    <row r="2711" spans="4:17" x14ac:dyDescent="0.3">
      <c r="D2711" s="1"/>
      <c r="E2711" s="1"/>
      <c r="K2711" s="1"/>
      <c r="L2711" s="1"/>
      <c r="M2711" s="1"/>
      <c r="Q2711" s="1"/>
    </row>
    <row r="2712" spans="4:17" x14ac:dyDescent="0.3">
      <c r="D2712" s="1"/>
      <c r="E2712" s="1"/>
      <c r="K2712" s="1"/>
      <c r="L2712" s="1"/>
      <c r="M2712" s="1"/>
      <c r="Q2712" s="1"/>
    </row>
    <row r="2713" spans="4:17" x14ac:dyDescent="0.3">
      <c r="D2713" s="1"/>
      <c r="E2713" s="1"/>
      <c r="K2713" s="1"/>
      <c r="L2713" s="1"/>
      <c r="M2713" s="1"/>
      <c r="Q2713" s="1"/>
    </row>
    <row r="2714" spans="4:17" x14ac:dyDescent="0.3">
      <c r="D2714" s="1"/>
      <c r="E2714" s="1"/>
      <c r="K2714" s="1"/>
      <c r="L2714" s="1"/>
      <c r="M2714" s="1"/>
      <c r="Q2714" s="1"/>
    </row>
    <row r="2715" spans="4:17" x14ac:dyDescent="0.3">
      <c r="D2715" s="1"/>
      <c r="E2715" s="1"/>
      <c r="K2715" s="1"/>
      <c r="L2715" s="1"/>
      <c r="M2715" s="1"/>
      <c r="Q2715" s="1"/>
    </row>
    <row r="2716" spans="4:17" x14ac:dyDescent="0.3">
      <c r="D2716" s="1"/>
      <c r="E2716" s="1"/>
      <c r="K2716" s="1"/>
      <c r="L2716" s="1"/>
      <c r="M2716" s="1"/>
      <c r="Q2716" s="1"/>
    </row>
    <row r="2717" spans="4:17" x14ac:dyDescent="0.3">
      <c r="D2717" s="1"/>
      <c r="E2717" s="1"/>
      <c r="K2717" s="1"/>
      <c r="L2717" s="1"/>
      <c r="M2717" s="1"/>
      <c r="Q2717" s="1"/>
    </row>
    <row r="2718" spans="4:17" x14ac:dyDescent="0.3">
      <c r="D2718" s="1"/>
      <c r="E2718" s="1"/>
      <c r="K2718" s="1"/>
      <c r="L2718" s="1"/>
      <c r="M2718" s="1"/>
      <c r="Q2718" s="1"/>
    </row>
    <row r="2719" spans="4:17" x14ac:dyDescent="0.3">
      <c r="D2719" s="1"/>
      <c r="E2719" s="1"/>
      <c r="K2719" s="1"/>
      <c r="L2719" s="1"/>
      <c r="M2719" s="1"/>
      <c r="Q2719" s="1"/>
    </row>
    <row r="2720" spans="4:17" x14ac:dyDescent="0.3">
      <c r="D2720" s="1"/>
      <c r="E2720" s="1"/>
      <c r="K2720" s="1"/>
      <c r="L2720" s="1"/>
      <c r="M2720" s="1"/>
      <c r="Q2720" s="1"/>
    </row>
    <row r="2721" spans="4:17" x14ac:dyDescent="0.3">
      <c r="D2721" s="1"/>
      <c r="E2721" s="1"/>
      <c r="K2721" s="1"/>
      <c r="L2721" s="1"/>
      <c r="M2721" s="1"/>
      <c r="Q2721" s="1"/>
    </row>
    <row r="2722" spans="4:17" x14ac:dyDescent="0.3">
      <c r="D2722" s="1"/>
      <c r="E2722" s="1"/>
      <c r="K2722" s="1"/>
      <c r="L2722" s="1"/>
      <c r="M2722" s="1"/>
      <c r="Q2722" s="1"/>
    </row>
    <row r="2723" spans="4:17" x14ac:dyDescent="0.3">
      <c r="D2723" s="1"/>
      <c r="E2723" s="1"/>
      <c r="K2723" s="1"/>
      <c r="L2723" s="1"/>
      <c r="M2723" s="1"/>
      <c r="Q2723" s="1"/>
    </row>
    <row r="2724" spans="4:17" x14ac:dyDescent="0.3">
      <c r="D2724" s="1"/>
      <c r="E2724" s="1"/>
      <c r="K2724" s="1"/>
      <c r="L2724" s="1"/>
      <c r="M2724" s="1"/>
      <c r="Q2724" s="1"/>
    </row>
    <row r="2725" spans="4:17" x14ac:dyDescent="0.3">
      <c r="D2725" s="1"/>
      <c r="E2725" s="1"/>
      <c r="K2725" s="1"/>
      <c r="L2725" s="1"/>
      <c r="M2725" s="1"/>
      <c r="Q2725" s="1"/>
    </row>
    <row r="2726" spans="4:17" x14ac:dyDescent="0.3">
      <c r="D2726" s="1"/>
      <c r="E2726" s="1"/>
      <c r="K2726" s="1"/>
      <c r="L2726" s="1"/>
      <c r="M2726" s="1"/>
      <c r="Q2726" s="1"/>
    </row>
    <row r="2727" spans="4:17" x14ac:dyDescent="0.3">
      <c r="D2727" s="1"/>
      <c r="E2727" s="1"/>
      <c r="K2727" s="1"/>
      <c r="L2727" s="1"/>
      <c r="M2727" s="1"/>
      <c r="Q2727" s="1"/>
    </row>
    <row r="2728" spans="4:17" x14ac:dyDescent="0.3">
      <c r="D2728" s="1"/>
      <c r="E2728" s="1"/>
      <c r="K2728" s="1"/>
      <c r="L2728" s="1"/>
      <c r="M2728" s="1"/>
      <c r="Q2728" s="1"/>
    </row>
    <row r="2729" spans="4:17" x14ac:dyDescent="0.3">
      <c r="D2729" s="1"/>
      <c r="E2729" s="1"/>
      <c r="K2729" s="1"/>
      <c r="L2729" s="1"/>
      <c r="M2729" s="1"/>
      <c r="Q2729" s="1"/>
    </row>
    <row r="2730" spans="4:17" x14ac:dyDescent="0.3">
      <c r="D2730" s="1"/>
      <c r="E2730" s="1"/>
      <c r="K2730" s="1"/>
      <c r="L2730" s="1"/>
      <c r="M2730" s="1"/>
      <c r="Q2730" s="1"/>
    </row>
    <row r="2731" spans="4:17" x14ac:dyDescent="0.3">
      <c r="D2731" s="1"/>
      <c r="E2731" s="1"/>
      <c r="K2731" s="1"/>
      <c r="L2731" s="1"/>
      <c r="M2731" s="1"/>
      <c r="Q2731" s="1"/>
    </row>
    <row r="2732" spans="4:17" x14ac:dyDescent="0.3">
      <c r="D2732" s="1"/>
      <c r="E2732" s="1"/>
      <c r="K2732" s="1"/>
      <c r="L2732" s="1"/>
      <c r="M2732" s="1"/>
      <c r="Q2732" s="1"/>
    </row>
    <row r="2733" spans="4:17" x14ac:dyDescent="0.3">
      <c r="D2733" s="1"/>
      <c r="E2733" s="1"/>
      <c r="K2733" s="1"/>
      <c r="L2733" s="1"/>
      <c r="M2733" s="1"/>
      <c r="Q2733" s="1"/>
    </row>
    <row r="2734" spans="4:17" x14ac:dyDescent="0.3">
      <c r="D2734" s="1"/>
      <c r="E2734" s="1"/>
      <c r="K2734" s="1"/>
      <c r="L2734" s="1"/>
      <c r="M2734" s="1"/>
      <c r="Q2734" s="1"/>
    </row>
    <row r="2735" spans="4:17" x14ac:dyDescent="0.3">
      <c r="D2735" s="1"/>
      <c r="E2735" s="1"/>
      <c r="K2735" s="1"/>
      <c r="L2735" s="1"/>
      <c r="M2735" s="1"/>
      <c r="Q2735" s="1"/>
    </row>
    <row r="2736" spans="4:17" x14ac:dyDescent="0.3">
      <c r="D2736" s="1"/>
      <c r="E2736" s="1"/>
      <c r="K2736" s="1"/>
      <c r="L2736" s="1"/>
      <c r="M2736" s="1"/>
      <c r="Q2736" s="1"/>
    </row>
    <row r="2737" spans="4:17" x14ac:dyDescent="0.3">
      <c r="D2737" s="1"/>
      <c r="E2737" s="1"/>
      <c r="K2737" s="1"/>
      <c r="L2737" s="1"/>
      <c r="M2737" s="1"/>
      <c r="Q2737" s="1"/>
    </row>
    <row r="2738" spans="4:17" x14ac:dyDescent="0.3">
      <c r="D2738" s="1"/>
      <c r="E2738" s="1"/>
      <c r="K2738" s="1"/>
      <c r="L2738" s="1"/>
      <c r="M2738" s="1"/>
      <c r="Q2738" s="1"/>
    </row>
    <row r="2739" spans="4:17" x14ac:dyDescent="0.3">
      <c r="D2739" s="1"/>
      <c r="E2739" s="1"/>
      <c r="K2739" s="1"/>
      <c r="L2739" s="1"/>
      <c r="M2739" s="1"/>
      <c r="Q2739" s="1"/>
    </row>
    <row r="2740" spans="4:17" x14ac:dyDescent="0.3">
      <c r="D2740" s="1"/>
      <c r="E2740" s="1"/>
      <c r="K2740" s="1"/>
      <c r="L2740" s="1"/>
      <c r="M2740" s="1"/>
      <c r="Q2740" s="1"/>
    </row>
    <row r="2741" spans="4:17" x14ac:dyDescent="0.3">
      <c r="D2741" s="1"/>
      <c r="E2741" s="1"/>
      <c r="K2741" s="1"/>
      <c r="L2741" s="1"/>
      <c r="M2741" s="1"/>
      <c r="Q2741" s="1"/>
    </row>
    <row r="2742" spans="4:17" x14ac:dyDescent="0.3">
      <c r="D2742" s="1"/>
      <c r="E2742" s="1"/>
      <c r="K2742" s="1"/>
      <c r="L2742" s="1"/>
      <c r="M2742" s="1"/>
      <c r="Q2742" s="1"/>
    </row>
    <row r="2743" spans="4:17" x14ac:dyDescent="0.3">
      <c r="D2743" s="1"/>
      <c r="E2743" s="1"/>
      <c r="K2743" s="1"/>
      <c r="L2743" s="1"/>
      <c r="M2743" s="1"/>
      <c r="Q2743" s="1"/>
    </row>
    <row r="2744" spans="4:17" x14ac:dyDescent="0.3">
      <c r="D2744" s="1"/>
      <c r="E2744" s="1"/>
      <c r="K2744" s="1"/>
      <c r="L2744" s="1"/>
      <c r="M2744" s="1"/>
      <c r="Q2744" s="1"/>
    </row>
    <row r="2745" spans="4:17" x14ac:dyDescent="0.3">
      <c r="D2745" s="1"/>
      <c r="E2745" s="1"/>
      <c r="K2745" s="1"/>
      <c r="L2745" s="1"/>
      <c r="M2745" s="1"/>
      <c r="Q2745" s="1"/>
    </row>
    <row r="2746" spans="4:17" x14ac:dyDescent="0.3">
      <c r="D2746" s="1"/>
      <c r="E2746" s="1"/>
      <c r="K2746" s="1"/>
      <c r="L2746" s="1"/>
      <c r="M2746" s="1"/>
      <c r="Q2746" s="1"/>
    </row>
    <row r="2747" spans="4:17" x14ac:dyDescent="0.3">
      <c r="D2747" s="1"/>
      <c r="E2747" s="1"/>
      <c r="K2747" s="1"/>
      <c r="L2747" s="1"/>
      <c r="M2747" s="1"/>
      <c r="Q2747" s="1"/>
    </row>
    <row r="2748" spans="4:17" x14ac:dyDescent="0.3">
      <c r="D2748" s="1"/>
      <c r="E2748" s="1"/>
      <c r="K2748" s="1"/>
      <c r="L2748" s="1"/>
      <c r="M2748" s="1"/>
      <c r="Q2748" s="1"/>
    </row>
    <row r="2749" spans="4:17" x14ac:dyDescent="0.3">
      <c r="D2749" s="1"/>
      <c r="E2749" s="1"/>
      <c r="K2749" s="1"/>
      <c r="L2749" s="1"/>
      <c r="M2749" s="1"/>
      <c r="Q2749" s="1"/>
    </row>
    <row r="2750" spans="4:17" x14ac:dyDescent="0.3">
      <c r="D2750" s="1"/>
      <c r="E2750" s="1"/>
      <c r="K2750" s="1"/>
      <c r="L2750" s="1"/>
      <c r="M2750" s="1"/>
      <c r="Q2750" s="1"/>
    </row>
    <row r="2751" spans="4:17" x14ac:dyDescent="0.3">
      <c r="D2751" s="1"/>
      <c r="E2751" s="1"/>
      <c r="K2751" s="1"/>
      <c r="L2751" s="1"/>
      <c r="M2751" s="1"/>
      <c r="Q2751" s="1"/>
    </row>
    <row r="2752" spans="4:17" x14ac:dyDescent="0.3">
      <c r="D2752" s="1"/>
      <c r="E2752" s="1"/>
      <c r="K2752" s="1"/>
      <c r="L2752" s="1"/>
      <c r="M2752" s="1"/>
      <c r="Q2752" s="1"/>
    </row>
    <row r="2753" spans="4:17" x14ac:dyDescent="0.3">
      <c r="D2753" s="1"/>
      <c r="E2753" s="1"/>
      <c r="K2753" s="1"/>
      <c r="L2753" s="1"/>
      <c r="M2753" s="1"/>
      <c r="Q2753" s="1"/>
    </row>
    <row r="2754" spans="4:17" x14ac:dyDescent="0.3">
      <c r="D2754" s="1"/>
      <c r="E2754" s="1"/>
      <c r="K2754" s="1"/>
      <c r="L2754" s="1"/>
      <c r="M2754" s="1"/>
      <c r="Q2754" s="1"/>
    </row>
    <row r="2755" spans="4:17" x14ac:dyDescent="0.3">
      <c r="D2755" s="1"/>
      <c r="E2755" s="1"/>
      <c r="K2755" s="1"/>
      <c r="L2755" s="1"/>
      <c r="M2755" s="1"/>
      <c r="Q2755" s="1"/>
    </row>
    <row r="2756" spans="4:17" x14ac:dyDescent="0.3">
      <c r="D2756" s="1"/>
      <c r="E2756" s="1"/>
      <c r="K2756" s="1"/>
      <c r="L2756" s="1"/>
      <c r="M2756" s="1"/>
      <c r="Q2756" s="1"/>
    </row>
    <row r="2757" spans="4:17" x14ac:dyDescent="0.3">
      <c r="D2757" s="1"/>
      <c r="E2757" s="1"/>
      <c r="K2757" s="1"/>
      <c r="L2757" s="1"/>
      <c r="M2757" s="1"/>
      <c r="Q2757" s="1"/>
    </row>
    <row r="2758" spans="4:17" x14ac:dyDescent="0.3">
      <c r="D2758" s="1"/>
      <c r="E2758" s="1"/>
      <c r="K2758" s="1"/>
      <c r="L2758" s="1"/>
      <c r="M2758" s="1"/>
      <c r="Q2758" s="1"/>
    </row>
    <row r="2759" spans="4:17" x14ac:dyDescent="0.3">
      <c r="D2759" s="1"/>
      <c r="E2759" s="1"/>
      <c r="K2759" s="1"/>
      <c r="L2759" s="1"/>
      <c r="M2759" s="1"/>
      <c r="Q2759" s="1"/>
    </row>
    <row r="2760" spans="4:17" x14ac:dyDescent="0.3">
      <c r="D2760" s="1"/>
      <c r="E2760" s="1"/>
      <c r="K2760" s="1"/>
      <c r="L2760" s="1"/>
      <c r="M2760" s="1"/>
      <c r="Q2760" s="1"/>
    </row>
    <row r="2761" spans="4:17" x14ac:dyDescent="0.3">
      <c r="D2761" s="1"/>
      <c r="E2761" s="1"/>
      <c r="K2761" s="1"/>
      <c r="L2761" s="1"/>
      <c r="M2761" s="1"/>
      <c r="Q2761" s="1"/>
    </row>
    <row r="2762" spans="4:17" x14ac:dyDescent="0.3">
      <c r="D2762" s="1"/>
      <c r="E2762" s="1"/>
      <c r="K2762" s="1"/>
      <c r="L2762" s="1"/>
      <c r="M2762" s="1"/>
      <c r="Q2762" s="1"/>
    </row>
    <row r="2763" spans="4:17" x14ac:dyDescent="0.3">
      <c r="D2763" s="1"/>
      <c r="E2763" s="1"/>
      <c r="K2763" s="1"/>
      <c r="L2763" s="1"/>
      <c r="M2763" s="1"/>
      <c r="Q2763" s="1"/>
    </row>
    <row r="2764" spans="4:17" x14ac:dyDescent="0.3">
      <c r="D2764" s="1"/>
      <c r="E2764" s="1"/>
      <c r="K2764" s="1"/>
      <c r="L2764" s="1"/>
      <c r="M2764" s="1"/>
      <c r="Q2764" s="1"/>
    </row>
    <row r="2765" spans="4:17" x14ac:dyDescent="0.3">
      <c r="D2765" s="1"/>
      <c r="E2765" s="1"/>
      <c r="K2765" s="1"/>
      <c r="L2765" s="1"/>
      <c r="M2765" s="1"/>
      <c r="Q2765" s="1"/>
    </row>
    <row r="2766" spans="4:17" x14ac:dyDescent="0.3">
      <c r="D2766" s="1"/>
      <c r="E2766" s="1"/>
      <c r="K2766" s="1"/>
      <c r="L2766" s="1"/>
      <c r="M2766" s="1"/>
      <c r="Q2766" s="1"/>
    </row>
    <row r="2767" spans="4:17" x14ac:dyDescent="0.3">
      <c r="D2767" s="1"/>
      <c r="E2767" s="1"/>
      <c r="K2767" s="1"/>
      <c r="L2767" s="1"/>
      <c r="M2767" s="1"/>
      <c r="Q2767" s="1"/>
    </row>
    <row r="2768" spans="4:17" x14ac:dyDescent="0.3">
      <c r="D2768" s="1"/>
      <c r="E2768" s="1"/>
      <c r="K2768" s="1"/>
      <c r="L2768" s="1"/>
      <c r="M2768" s="1"/>
      <c r="Q2768" s="1"/>
    </row>
    <row r="2769" spans="4:17" x14ac:dyDescent="0.3">
      <c r="D2769" s="1"/>
      <c r="E2769" s="1"/>
      <c r="K2769" s="1"/>
      <c r="L2769" s="1"/>
      <c r="M2769" s="1"/>
      <c r="Q2769" s="1"/>
    </row>
    <row r="2770" spans="4:17" x14ac:dyDescent="0.3">
      <c r="D2770" s="1"/>
      <c r="E2770" s="1"/>
      <c r="K2770" s="1"/>
      <c r="L2770" s="1"/>
      <c r="M2770" s="1"/>
      <c r="Q2770" s="1"/>
    </row>
    <row r="2771" spans="4:17" x14ac:dyDescent="0.3">
      <c r="D2771" s="1"/>
      <c r="E2771" s="1"/>
      <c r="K2771" s="1"/>
      <c r="L2771" s="1"/>
      <c r="M2771" s="1"/>
      <c r="Q2771" s="1"/>
    </row>
    <row r="2772" spans="4:17" x14ac:dyDescent="0.3">
      <c r="D2772" s="1"/>
      <c r="E2772" s="1"/>
      <c r="K2772" s="1"/>
      <c r="L2772" s="1"/>
      <c r="M2772" s="1"/>
      <c r="Q2772" s="1"/>
    </row>
    <row r="2773" spans="4:17" x14ac:dyDescent="0.3">
      <c r="D2773" s="1"/>
      <c r="E2773" s="1"/>
      <c r="K2773" s="1"/>
      <c r="L2773" s="1"/>
      <c r="M2773" s="1"/>
      <c r="Q2773" s="1"/>
    </row>
    <row r="2774" spans="4:17" x14ac:dyDescent="0.3">
      <c r="D2774" s="1"/>
      <c r="E2774" s="1"/>
      <c r="K2774" s="1"/>
      <c r="L2774" s="1"/>
      <c r="M2774" s="1"/>
      <c r="Q2774" s="1"/>
    </row>
    <row r="2775" spans="4:17" x14ac:dyDescent="0.3">
      <c r="D2775" s="1"/>
      <c r="E2775" s="1"/>
      <c r="K2775" s="1"/>
      <c r="L2775" s="1"/>
      <c r="M2775" s="1"/>
      <c r="Q2775" s="1"/>
    </row>
    <row r="2776" spans="4:17" x14ac:dyDescent="0.3">
      <c r="D2776" s="1"/>
      <c r="E2776" s="1"/>
      <c r="K2776" s="1"/>
      <c r="L2776" s="1"/>
      <c r="M2776" s="1"/>
      <c r="Q2776" s="1"/>
    </row>
    <row r="2777" spans="4:17" x14ac:dyDescent="0.3">
      <c r="D2777" s="1"/>
      <c r="E2777" s="1"/>
      <c r="K2777" s="1"/>
      <c r="L2777" s="1"/>
      <c r="M2777" s="1"/>
      <c r="Q2777" s="1"/>
    </row>
    <row r="2778" spans="4:17" x14ac:dyDescent="0.3">
      <c r="D2778" s="1"/>
      <c r="E2778" s="1"/>
      <c r="K2778" s="1"/>
      <c r="L2778" s="1"/>
      <c r="M2778" s="1"/>
      <c r="Q2778" s="1"/>
    </row>
    <row r="2779" spans="4:17" x14ac:dyDescent="0.3">
      <c r="D2779" s="1"/>
      <c r="E2779" s="1"/>
      <c r="K2779" s="1"/>
      <c r="L2779" s="1"/>
      <c r="M2779" s="1"/>
      <c r="Q2779" s="1"/>
    </row>
    <row r="2780" spans="4:17" x14ac:dyDescent="0.3">
      <c r="D2780" s="1"/>
      <c r="E2780" s="1"/>
      <c r="K2780" s="1"/>
      <c r="L2780" s="1"/>
      <c r="M2780" s="1"/>
      <c r="Q2780" s="1"/>
    </row>
    <row r="2781" spans="4:17" x14ac:dyDescent="0.3">
      <c r="D2781" s="1"/>
      <c r="E2781" s="1"/>
      <c r="K2781" s="1"/>
      <c r="L2781" s="1"/>
      <c r="M2781" s="1"/>
      <c r="Q2781" s="1"/>
    </row>
    <row r="2782" spans="4:17" x14ac:dyDescent="0.3">
      <c r="D2782" s="1"/>
      <c r="E2782" s="1"/>
      <c r="K2782" s="1"/>
      <c r="L2782" s="1"/>
      <c r="M2782" s="1"/>
      <c r="Q2782" s="1"/>
    </row>
    <row r="2783" spans="4:17" x14ac:dyDescent="0.3">
      <c r="D2783" s="1"/>
      <c r="E2783" s="1"/>
      <c r="K2783" s="1"/>
      <c r="L2783" s="1"/>
      <c r="M2783" s="1"/>
      <c r="Q2783" s="1"/>
    </row>
    <row r="2784" spans="4:17" x14ac:dyDescent="0.3">
      <c r="D2784" s="1"/>
      <c r="E2784" s="1"/>
      <c r="K2784" s="1"/>
      <c r="L2784" s="1"/>
      <c r="M2784" s="1"/>
      <c r="Q2784" s="1"/>
    </row>
    <row r="2785" spans="4:17" x14ac:dyDescent="0.3">
      <c r="D2785" s="1"/>
      <c r="E2785" s="1"/>
      <c r="K2785" s="1"/>
      <c r="L2785" s="1"/>
      <c r="M2785" s="1"/>
      <c r="Q2785" s="1"/>
    </row>
    <row r="2786" spans="4:17" x14ac:dyDescent="0.3">
      <c r="D2786" s="1"/>
      <c r="E2786" s="1"/>
      <c r="K2786" s="1"/>
      <c r="L2786" s="1"/>
      <c r="M2786" s="1"/>
      <c r="Q2786" s="1"/>
    </row>
    <row r="2787" spans="4:17" x14ac:dyDescent="0.3">
      <c r="D2787" s="1"/>
      <c r="E2787" s="1"/>
      <c r="K2787" s="1"/>
      <c r="L2787" s="1"/>
      <c r="M2787" s="1"/>
      <c r="Q2787" s="1"/>
    </row>
    <row r="2788" spans="4:17" x14ac:dyDescent="0.3">
      <c r="D2788" s="1"/>
      <c r="E2788" s="1"/>
      <c r="K2788" s="1"/>
      <c r="L2788" s="1"/>
      <c r="M2788" s="1"/>
      <c r="Q2788" s="1"/>
    </row>
    <row r="2789" spans="4:17" x14ac:dyDescent="0.3">
      <c r="D2789" s="1"/>
      <c r="E2789" s="1"/>
      <c r="K2789" s="1"/>
      <c r="L2789" s="1"/>
      <c r="M2789" s="1"/>
      <c r="Q2789" s="1"/>
    </row>
    <row r="2790" spans="4:17" x14ac:dyDescent="0.3">
      <c r="D2790" s="1"/>
      <c r="E2790" s="1"/>
      <c r="K2790" s="1"/>
      <c r="L2790" s="1"/>
      <c r="M2790" s="1"/>
      <c r="Q2790" s="1"/>
    </row>
    <row r="2791" spans="4:17" x14ac:dyDescent="0.3">
      <c r="D2791" s="1"/>
      <c r="E2791" s="1"/>
      <c r="K2791" s="1"/>
      <c r="L2791" s="1"/>
      <c r="M2791" s="1"/>
      <c r="Q2791" s="1"/>
    </row>
    <row r="2792" spans="4:17" x14ac:dyDescent="0.3">
      <c r="D2792" s="1"/>
      <c r="E2792" s="1"/>
      <c r="K2792" s="1"/>
      <c r="L2792" s="1"/>
      <c r="M2792" s="1"/>
      <c r="Q2792" s="1"/>
    </row>
    <row r="2793" spans="4:17" x14ac:dyDescent="0.3">
      <c r="D2793" s="1"/>
      <c r="E2793" s="1"/>
      <c r="K2793" s="1"/>
      <c r="L2793" s="1"/>
      <c r="M2793" s="1"/>
      <c r="Q2793" s="1"/>
    </row>
    <row r="2794" spans="4:17" x14ac:dyDescent="0.3">
      <c r="D2794" s="1"/>
      <c r="E2794" s="1"/>
      <c r="K2794" s="1"/>
      <c r="L2794" s="1"/>
      <c r="M2794" s="1"/>
      <c r="Q2794" s="1"/>
    </row>
    <row r="2795" spans="4:17" x14ac:dyDescent="0.3">
      <c r="D2795" s="1"/>
      <c r="E2795" s="1"/>
      <c r="K2795" s="1"/>
      <c r="L2795" s="1"/>
      <c r="M2795" s="1"/>
      <c r="Q2795" s="1"/>
    </row>
    <row r="2796" spans="4:17" x14ac:dyDescent="0.3">
      <c r="D2796" s="1"/>
      <c r="E2796" s="1"/>
      <c r="K2796" s="1"/>
      <c r="L2796" s="1"/>
      <c r="M2796" s="1"/>
      <c r="Q2796" s="1"/>
    </row>
    <row r="2797" spans="4:17" x14ac:dyDescent="0.3">
      <c r="D2797" s="1"/>
      <c r="E2797" s="1"/>
      <c r="K2797" s="1"/>
      <c r="L2797" s="1"/>
      <c r="M2797" s="1"/>
      <c r="Q2797" s="1"/>
    </row>
    <row r="2798" spans="4:17" x14ac:dyDescent="0.3">
      <c r="D2798" s="1"/>
      <c r="E2798" s="1"/>
      <c r="K2798" s="1"/>
      <c r="L2798" s="1"/>
      <c r="M2798" s="1"/>
      <c r="Q2798" s="1"/>
    </row>
    <row r="2799" spans="4:17" x14ac:dyDescent="0.3">
      <c r="D2799" s="1"/>
      <c r="E2799" s="1"/>
      <c r="K2799" s="1"/>
      <c r="L2799" s="1"/>
      <c r="M2799" s="1"/>
      <c r="Q2799" s="1"/>
    </row>
    <row r="2800" spans="4:17" x14ac:dyDescent="0.3">
      <c r="D2800" s="1"/>
      <c r="E2800" s="1"/>
      <c r="K2800" s="1"/>
      <c r="L2800" s="1"/>
      <c r="M2800" s="1"/>
      <c r="Q2800" s="1"/>
    </row>
    <row r="2801" spans="4:17" x14ac:dyDescent="0.3">
      <c r="D2801" s="1"/>
      <c r="E2801" s="1"/>
      <c r="K2801" s="1"/>
      <c r="L2801" s="1"/>
      <c r="M2801" s="1"/>
      <c r="Q2801" s="1"/>
    </row>
    <row r="2802" spans="4:17" x14ac:dyDescent="0.3">
      <c r="D2802" s="1"/>
      <c r="E2802" s="1"/>
      <c r="K2802" s="1"/>
      <c r="L2802" s="1"/>
      <c r="M2802" s="1"/>
      <c r="Q2802" s="1"/>
    </row>
    <row r="2803" spans="4:17" x14ac:dyDescent="0.3">
      <c r="D2803" s="1"/>
      <c r="E2803" s="1"/>
      <c r="K2803" s="1"/>
      <c r="L2803" s="1"/>
      <c r="M2803" s="1"/>
      <c r="Q2803" s="1"/>
    </row>
    <row r="2804" spans="4:17" x14ac:dyDescent="0.3">
      <c r="D2804" s="1"/>
      <c r="E2804" s="1"/>
      <c r="K2804" s="1"/>
      <c r="L2804" s="1"/>
      <c r="M2804" s="1"/>
      <c r="Q2804" s="1"/>
    </row>
    <row r="2805" spans="4:17" x14ac:dyDescent="0.3">
      <c r="D2805" s="1"/>
      <c r="E2805" s="1"/>
      <c r="K2805" s="1"/>
      <c r="L2805" s="1"/>
      <c r="M2805" s="1"/>
      <c r="Q2805" s="1"/>
    </row>
    <row r="2806" spans="4:17" x14ac:dyDescent="0.3">
      <c r="D2806" s="1"/>
      <c r="E2806" s="1"/>
      <c r="K2806" s="1"/>
      <c r="L2806" s="1"/>
      <c r="M2806" s="1"/>
      <c r="Q2806" s="1"/>
    </row>
    <row r="2807" spans="4:17" x14ac:dyDescent="0.3">
      <c r="D2807" s="1"/>
      <c r="E2807" s="1"/>
      <c r="K2807" s="1"/>
      <c r="L2807" s="1"/>
      <c r="M2807" s="1"/>
      <c r="Q2807" s="1"/>
    </row>
    <row r="2808" spans="4:17" x14ac:dyDescent="0.3">
      <c r="D2808" s="1"/>
      <c r="E2808" s="1"/>
      <c r="K2808" s="1"/>
      <c r="L2808" s="1"/>
      <c r="M2808" s="1"/>
      <c r="Q2808" s="1"/>
    </row>
    <row r="2809" spans="4:17" x14ac:dyDescent="0.3">
      <c r="D2809" s="1"/>
      <c r="E2809" s="1"/>
      <c r="K2809" s="1"/>
      <c r="L2809" s="1"/>
      <c r="M2809" s="1"/>
      <c r="Q2809" s="1"/>
    </row>
    <row r="2810" spans="4:17" x14ac:dyDescent="0.3">
      <c r="D2810" s="1"/>
      <c r="E2810" s="1"/>
      <c r="K2810" s="1"/>
      <c r="L2810" s="1"/>
      <c r="M2810" s="1"/>
      <c r="Q2810" s="1"/>
    </row>
    <row r="2811" spans="4:17" x14ac:dyDescent="0.3">
      <c r="D2811" s="1"/>
      <c r="E2811" s="1"/>
      <c r="K2811" s="1"/>
      <c r="L2811" s="1"/>
      <c r="M2811" s="1"/>
      <c r="Q2811" s="1"/>
    </row>
    <row r="2812" spans="4:17" x14ac:dyDescent="0.3">
      <c r="D2812" s="1"/>
      <c r="E2812" s="1"/>
      <c r="K2812" s="1"/>
      <c r="L2812" s="1"/>
      <c r="M2812" s="1"/>
      <c r="Q2812" s="1"/>
    </row>
    <row r="2813" spans="4:17" x14ac:dyDescent="0.3">
      <c r="D2813" s="1"/>
      <c r="E2813" s="1"/>
      <c r="K2813" s="1"/>
      <c r="L2813" s="1"/>
      <c r="M2813" s="1"/>
      <c r="Q2813" s="1"/>
    </row>
    <row r="2814" spans="4:17" x14ac:dyDescent="0.3">
      <c r="D2814" s="1"/>
      <c r="E2814" s="1"/>
      <c r="K2814" s="1"/>
      <c r="L2814" s="1"/>
      <c r="M2814" s="1"/>
      <c r="Q2814" s="1"/>
    </row>
    <row r="2815" spans="4:17" x14ac:dyDescent="0.3">
      <c r="D2815" s="1"/>
      <c r="E2815" s="1"/>
      <c r="K2815" s="1"/>
      <c r="L2815" s="1"/>
      <c r="M2815" s="1"/>
      <c r="Q2815" s="1"/>
    </row>
    <row r="2816" spans="4:17" x14ac:dyDescent="0.3">
      <c r="D2816" s="1"/>
      <c r="E2816" s="1"/>
      <c r="K2816" s="1"/>
      <c r="L2816" s="1"/>
      <c r="M2816" s="1"/>
      <c r="Q2816" s="1"/>
    </row>
    <row r="2817" spans="4:17" x14ac:dyDescent="0.3">
      <c r="D2817" s="1"/>
      <c r="E2817" s="1"/>
      <c r="K2817" s="1"/>
      <c r="L2817" s="1"/>
      <c r="M2817" s="1"/>
      <c r="Q2817" s="1"/>
    </row>
    <row r="2818" spans="4:17" x14ac:dyDescent="0.3">
      <c r="D2818" s="1"/>
      <c r="E2818" s="1"/>
      <c r="K2818" s="1"/>
      <c r="L2818" s="1"/>
      <c r="M2818" s="1"/>
      <c r="Q2818" s="1"/>
    </row>
    <row r="2819" spans="4:17" x14ac:dyDescent="0.3">
      <c r="D2819" s="1"/>
      <c r="E2819" s="1"/>
      <c r="K2819" s="1"/>
      <c r="L2819" s="1"/>
      <c r="M2819" s="1"/>
      <c r="Q2819" s="1"/>
    </row>
    <row r="2820" spans="4:17" x14ac:dyDescent="0.3">
      <c r="D2820" s="1"/>
      <c r="E2820" s="1"/>
      <c r="K2820" s="1"/>
      <c r="L2820" s="1"/>
      <c r="M2820" s="1"/>
      <c r="Q2820" s="1"/>
    </row>
    <row r="2821" spans="4:17" x14ac:dyDescent="0.3">
      <c r="D2821" s="1"/>
      <c r="E2821" s="1"/>
      <c r="K2821" s="1"/>
      <c r="L2821" s="1"/>
      <c r="M2821" s="1"/>
      <c r="Q2821" s="1"/>
    </row>
    <row r="2822" spans="4:17" x14ac:dyDescent="0.3">
      <c r="D2822" s="1"/>
      <c r="E2822" s="1"/>
      <c r="K2822" s="1"/>
      <c r="L2822" s="1"/>
      <c r="M2822" s="1"/>
      <c r="Q2822" s="1"/>
    </row>
    <row r="2823" spans="4:17" x14ac:dyDescent="0.3">
      <c r="D2823" s="1"/>
      <c r="E2823" s="1"/>
      <c r="K2823" s="1"/>
      <c r="L2823" s="1"/>
      <c r="M2823" s="1"/>
      <c r="Q2823" s="1"/>
    </row>
    <row r="2824" spans="4:17" x14ac:dyDescent="0.3">
      <c r="D2824" s="1"/>
      <c r="E2824" s="1"/>
      <c r="K2824" s="1"/>
      <c r="L2824" s="1"/>
      <c r="M2824" s="1"/>
      <c r="Q2824" s="1"/>
    </row>
    <row r="2825" spans="4:17" x14ac:dyDescent="0.3">
      <c r="D2825" s="1"/>
      <c r="E2825" s="1"/>
      <c r="K2825" s="1"/>
      <c r="L2825" s="1"/>
      <c r="M2825" s="1"/>
      <c r="Q2825" s="1"/>
    </row>
    <row r="2826" spans="4:17" x14ac:dyDescent="0.3">
      <c r="D2826" s="1"/>
      <c r="E2826" s="1"/>
      <c r="K2826" s="1"/>
      <c r="L2826" s="1"/>
      <c r="M2826" s="1"/>
      <c r="Q2826" s="1"/>
    </row>
    <row r="2827" spans="4:17" x14ac:dyDescent="0.3">
      <c r="D2827" s="1"/>
      <c r="E2827" s="1"/>
      <c r="K2827" s="1"/>
      <c r="L2827" s="1"/>
      <c r="M2827" s="1"/>
      <c r="Q2827" s="1"/>
    </row>
    <row r="2828" spans="4:17" x14ac:dyDescent="0.3">
      <c r="D2828" s="1"/>
      <c r="E2828" s="1"/>
      <c r="K2828" s="1"/>
      <c r="L2828" s="1"/>
      <c r="M2828" s="1"/>
      <c r="Q2828" s="1"/>
    </row>
    <row r="2829" spans="4:17" x14ac:dyDescent="0.3">
      <c r="D2829" s="1"/>
      <c r="E2829" s="1"/>
      <c r="K2829" s="1"/>
      <c r="L2829" s="1"/>
      <c r="M2829" s="1"/>
      <c r="Q2829" s="1"/>
    </row>
    <row r="2830" spans="4:17" x14ac:dyDescent="0.3">
      <c r="D2830" s="1"/>
      <c r="E2830" s="1"/>
      <c r="K2830" s="1"/>
      <c r="L2830" s="1"/>
      <c r="M2830" s="1"/>
      <c r="Q2830" s="1"/>
    </row>
    <row r="2831" spans="4:17" x14ac:dyDescent="0.3">
      <c r="D2831" s="1"/>
      <c r="E2831" s="1"/>
      <c r="K2831" s="1"/>
      <c r="L2831" s="1"/>
      <c r="M2831" s="1"/>
      <c r="Q2831" s="1"/>
    </row>
    <row r="2832" spans="4:17" x14ac:dyDescent="0.3">
      <c r="D2832" s="1"/>
      <c r="E2832" s="1"/>
      <c r="K2832" s="1"/>
      <c r="L2832" s="1"/>
      <c r="M2832" s="1"/>
      <c r="Q2832" s="1"/>
    </row>
    <row r="2833" spans="4:17" x14ac:dyDescent="0.3">
      <c r="D2833" s="1"/>
      <c r="E2833" s="1"/>
      <c r="K2833" s="1"/>
      <c r="L2833" s="1"/>
      <c r="M2833" s="1"/>
      <c r="Q2833" s="1"/>
    </row>
    <row r="2834" spans="4:17" x14ac:dyDescent="0.3">
      <c r="D2834" s="1"/>
      <c r="E2834" s="1"/>
      <c r="K2834" s="1"/>
      <c r="L2834" s="1"/>
      <c r="M2834" s="1"/>
      <c r="Q2834" s="1"/>
    </row>
    <row r="2835" spans="4:17" x14ac:dyDescent="0.3">
      <c r="D2835" s="1"/>
      <c r="E2835" s="1"/>
      <c r="K2835" s="1"/>
      <c r="L2835" s="1"/>
      <c r="M2835" s="1"/>
      <c r="Q2835" s="1"/>
    </row>
    <row r="2836" spans="4:17" x14ac:dyDescent="0.3">
      <c r="D2836" s="1"/>
      <c r="E2836" s="1"/>
      <c r="K2836" s="1"/>
      <c r="L2836" s="1"/>
      <c r="M2836" s="1"/>
      <c r="Q2836" s="1"/>
    </row>
    <row r="2837" spans="4:17" x14ac:dyDescent="0.3">
      <c r="D2837" s="1"/>
      <c r="E2837" s="1"/>
      <c r="K2837" s="1"/>
      <c r="L2837" s="1"/>
      <c r="M2837" s="1"/>
      <c r="Q2837" s="1"/>
    </row>
    <row r="2838" spans="4:17" x14ac:dyDescent="0.3">
      <c r="D2838" s="1"/>
      <c r="E2838" s="1"/>
      <c r="K2838" s="1"/>
      <c r="L2838" s="1"/>
      <c r="M2838" s="1"/>
      <c r="Q2838" s="1"/>
    </row>
    <row r="2839" spans="4:17" x14ac:dyDescent="0.3">
      <c r="D2839" s="1"/>
      <c r="E2839" s="1"/>
      <c r="K2839" s="1"/>
      <c r="L2839" s="1"/>
      <c r="M2839" s="1"/>
      <c r="Q2839" s="1"/>
    </row>
    <row r="2840" spans="4:17" x14ac:dyDescent="0.3">
      <c r="D2840" s="1"/>
      <c r="E2840" s="1"/>
      <c r="K2840" s="1"/>
      <c r="L2840" s="1"/>
      <c r="M2840" s="1"/>
      <c r="Q2840" s="1"/>
    </row>
    <row r="2841" spans="4:17" x14ac:dyDescent="0.3">
      <c r="D2841" s="1"/>
      <c r="E2841" s="1"/>
      <c r="K2841" s="1"/>
      <c r="L2841" s="1"/>
      <c r="M2841" s="1"/>
      <c r="Q2841" s="1"/>
    </row>
    <row r="2842" spans="4:17" x14ac:dyDescent="0.3">
      <c r="D2842" s="1"/>
      <c r="E2842" s="1"/>
      <c r="K2842" s="1"/>
      <c r="L2842" s="1"/>
      <c r="M2842" s="1"/>
      <c r="Q2842" s="1"/>
    </row>
    <row r="2843" spans="4:17" x14ac:dyDescent="0.3">
      <c r="D2843" s="1"/>
      <c r="E2843" s="1"/>
      <c r="K2843" s="1"/>
      <c r="L2843" s="1"/>
      <c r="M2843" s="1"/>
      <c r="Q2843" s="1"/>
    </row>
    <row r="2844" spans="4:17" x14ac:dyDescent="0.3">
      <c r="D2844" s="1"/>
      <c r="E2844" s="1"/>
      <c r="K2844" s="1"/>
      <c r="L2844" s="1"/>
      <c r="M2844" s="1"/>
      <c r="Q2844" s="1"/>
    </row>
    <row r="2845" spans="4:17" x14ac:dyDescent="0.3">
      <c r="D2845" s="1"/>
      <c r="E2845" s="1"/>
      <c r="K2845" s="1"/>
      <c r="L2845" s="1"/>
      <c r="M2845" s="1"/>
      <c r="Q2845" s="1"/>
    </row>
    <row r="2846" spans="4:17" x14ac:dyDescent="0.3">
      <c r="D2846" s="1"/>
      <c r="E2846" s="1"/>
      <c r="K2846" s="1"/>
      <c r="L2846" s="1"/>
      <c r="M2846" s="1"/>
      <c r="Q2846" s="1"/>
    </row>
    <row r="2847" spans="4:17" x14ac:dyDescent="0.3">
      <c r="D2847" s="1"/>
      <c r="E2847" s="1"/>
      <c r="K2847" s="1"/>
      <c r="L2847" s="1"/>
      <c r="M2847" s="1"/>
      <c r="Q2847" s="1"/>
    </row>
    <row r="2848" spans="4:17" x14ac:dyDescent="0.3">
      <c r="D2848" s="1"/>
      <c r="E2848" s="1"/>
      <c r="K2848" s="1"/>
      <c r="L2848" s="1"/>
      <c r="M2848" s="1"/>
      <c r="Q2848" s="1"/>
    </row>
    <row r="2849" spans="4:17" x14ac:dyDescent="0.3">
      <c r="D2849" s="1"/>
      <c r="E2849" s="1"/>
      <c r="K2849" s="1"/>
      <c r="L2849" s="1"/>
      <c r="M2849" s="1"/>
      <c r="Q2849" s="1"/>
    </row>
    <row r="2850" spans="4:17" x14ac:dyDescent="0.3">
      <c r="D2850" s="1"/>
      <c r="E2850" s="1"/>
      <c r="K2850" s="1"/>
      <c r="L2850" s="1"/>
      <c r="M2850" s="1"/>
      <c r="Q2850" s="1"/>
    </row>
    <row r="2851" spans="4:17" x14ac:dyDescent="0.3">
      <c r="D2851" s="1"/>
      <c r="E2851" s="1"/>
      <c r="K2851" s="1"/>
      <c r="L2851" s="1"/>
      <c r="M2851" s="1"/>
      <c r="Q2851" s="1"/>
    </row>
    <row r="2852" spans="4:17" x14ac:dyDescent="0.3">
      <c r="D2852" s="1"/>
      <c r="E2852" s="1"/>
      <c r="K2852" s="1"/>
      <c r="L2852" s="1"/>
      <c r="M2852" s="1"/>
      <c r="Q2852" s="1"/>
    </row>
    <row r="2853" spans="4:17" x14ac:dyDescent="0.3">
      <c r="D2853" s="1"/>
      <c r="E2853" s="1"/>
      <c r="K2853" s="1"/>
      <c r="L2853" s="1"/>
      <c r="M2853" s="1"/>
      <c r="Q2853" s="1"/>
    </row>
    <row r="2854" spans="4:17" x14ac:dyDescent="0.3">
      <c r="D2854" s="1"/>
      <c r="E2854" s="1"/>
      <c r="K2854" s="1"/>
      <c r="L2854" s="1"/>
      <c r="M2854" s="1"/>
      <c r="Q2854" s="1"/>
    </row>
    <row r="2855" spans="4:17" x14ac:dyDescent="0.3">
      <c r="D2855" s="1"/>
      <c r="E2855" s="1"/>
      <c r="K2855" s="1"/>
      <c r="L2855" s="1"/>
      <c r="M2855" s="1"/>
      <c r="Q2855" s="1"/>
    </row>
    <row r="2856" spans="4:17" x14ac:dyDescent="0.3">
      <c r="D2856" s="1"/>
      <c r="E2856" s="1"/>
      <c r="K2856" s="1"/>
      <c r="L2856" s="1"/>
      <c r="M2856" s="1"/>
      <c r="Q2856" s="1"/>
    </row>
    <row r="2857" spans="4:17" x14ac:dyDescent="0.3">
      <c r="D2857" s="1"/>
      <c r="E2857" s="1"/>
      <c r="K2857" s="1"/>
      <c r="L2857" s="1"/>
      <c r="M2857" s="1"/>
      <c r="Q2857" s="1"/>
    </row>
    <row r="2858" spans="4:17" x14ac:dyDescent="0.3">
      <c r="D2858" s="1"/>
      <c r="E2858" s="1"/>
      <c r="K2858" s="1"/>
      <c r="L2858" s="1"/>
      <c r="M2858" s="1"/>
      <c r="Q2858" s="1"/>
    </row>
    <row r="2859" spans="4:17" x14ac:dyDescent="0.3">
      <c r="D2859" s="1"/>
      <c r="E2859" s="1"/>
      <c r="K2859" s="1"/>
      <c r="L2859" s="1"/>
      <c r="M2859" s="1"/>
      <c r="Q2859" s="1"/>
    </row>
    <row r="2860" spans="4:17" x14ac:dyDescent="0.3">
      <c r="D2860" s="1"/>
      <c r="E2860" s="1"/>
      <c r="K2860" s="1"/>
      <c r="L2860" s="1"/>
      <c r="M2860" s="1"/>
      <c r="Q2860" s="1"/>
    </row>
    <row r="2861" spans="4:17" x14ac:dyDescent="0.3">
      <c r="D2861" s="1"/>
      <c r="E2861" s="1"/>
      <c r="K2861" s="1"/>
      <c r="L2861" s="1"/>
      <c r="M2861" s="1"/>
      <c r="Q2861" s="1"/>
    </row>
    <row r="2862" spans="4:17" x14ac:dyDescent="0.3">
      <c r="D2862" s="1"/>
      <c r="E2862" s="1"/>
      <c r="K2862" s="1"/>
      <c r="L2862" s="1"/>
      <c r="M2862" s="1"/>
      <c r="Q2862" s="1"/>
    </row>
    <row r="2863" spans="4:17" x14ac:dyDescent="0.3">
      <c r="D2863" s="1"/>
      <c r="E2863" s="1"/>
      <c r="K2863" s="1"/>
      <c r="L2863" s="1"/>
      <c r="M2863" s="1"/>
      <c r="Q2863" s="1"/>
    </row>
    <row r="2864" spans="4:17" x14ac:dyDescent="0.3">
      <c r="D2864" s="1"/>
      <c r="E2864" s="1"/>
      <c r="K2864" s="1"/>
      <c r="L2864" s="1"/>
      <c r="M2864" s="1"/>
      <c r="Q2864" s="1"/>
    </row>
    <row r="2865" spans="4:17" x14ac:dyDescent="0.3">
      <c r="D2865" s="1"/>
      <c r="E2865" s="1"/>
      <c r="K2865" s="1"/>
      <c r="L2865" s="1"/>
      <c r="M2865" s="1"/>
      <c r="Q2865" s="1"/>
    </row>
    <row r="2866" spans="4:17" x14ac:dyDescent="0.3">
      <c r="D2866" s="1"/>
      <c r="E2866" s="1"/>
      <c r="K2866" s="1"/>
      <c r="L2866" s="1"/>
      <c r="M2866" s="1"/>
      <c r="Q2866" s="1"/>
    </row>
    <row r="2867" spans="4:17" x14ac:dyDescent="0.3">
      <c r="D2867" s="1"/>
      <c r="E2867" s="1"/>
      <c r="K2867" s="1"/>
      <c r="L2867" s="1"/>
      <c r="M2867" s="1"/>
      <c r="Q2867" s="1"/>
    </row>
    <row r="2868" spans="4:17" x14ac:dyDescent="0.3">
      <c r="D2868" s="1"/>
      <c r="E2868" s="1"/>
      <c r="K2868" s="1"/>
      <c r="L2868" s="1"/>
      <c r="M2868" s="1"/>
      <c r="Q2868" s="1"/>
    </row>
    <row r="2869" spans="4:17" x14ac:dyDescent="0.3">
      <c r="D2869" s="1"/>
      <c r="E2869" s="1"/>
      <c r="K2869" s="1"/>
      <c r="L2869" s="1"/>
      <c r="M2869" s="1"/>
      <c r="Q2869" s="1"/>
    </row>
    <row r="2870" spans="4:17" x14ac:dyDescent="0.3">
      <c r="D2870" s="1"/>
      <c r="E2870" s="1"/>
      <c r="K2870" s="1"/>
      <c r="L2870" s="1"/>
      <c r="M2870" s="1"/>
      <c r="Q2870" s="1"/>
    </row>
    <row r="2871" spans="4:17" x14ac:dyDescent="0.3">
      <c r="D2871" s="1"/>
      <c r="E2871" s="1"/>
      <c r="K2871" s="1"/>
      <c r="L2871" s="1"/>
      <c r="M2871" s="1"/>
      <c r="Q2871" s="1"/>
    </row>
    <row r="2872" spans="4:17" x14ac:dyDescent="0.3">
      <c r="D2872" s="1"/>
      <c r="E2872" s="1"/>
      <c r="K2872" s="1"/>
      <c r="L2872" s="1"/>
      <c r="M2872" s="1"/>
      <c r="Q2872" s="1"/>
    </row>
    <row r="2873" spans="4:17" x14ac:dyDescent="0.3">
      <c r="D2873" s="1"/>
      <c r="E2873" s="1"/>
      <c r="K2873" s="1"/>
      <c r="L2873" s="1"/>
      <c r="M2873" s="1"/>
      <c r="Q2873" s="1"/>
    </row>
    <row r="2874" spans="4:17" x14ac:dyDescent="0.3">
      <c r="D2874" s="1"/>
      <c r="E2874" s="1"/>
      <c r="K2874" s="1"/>
      <c r="L2874" s="1"/>
      <c r="M2874" s="1"/>
      <c r="Q2874" s="1"/>
    </row>
    <row r="2875" spans="4:17" x14ac:dyDescent="0.3">
      <c r="D2875" s="1"/>
      <c r="E2875" s="1"/>
      <c r="K2875" s="1"/>
      <c r="L2875" s="1"/>
      <c r="M2875" s="1"/>
      <c r="Q2875" s="1"/>
    </row>
    <row r="2876" spans="4:17" x14ac:dyDescent="0.3">
      <c r="D2876" s="1"/>
      <c r="E2876" s="1"/>
      <c r="K2876" s="1"/>
      <c r="L2876" s="1"/>
      <c r="M2876" s="1"/>
      <c r="Q2876" s="1"/>
    </row>
    <row r="2877" spans="4:17" x14ac:dyDescent="0.3">
      <c r="D2877" s="1"/>
      <c r="E2877" s="1"/>
      <c r="K2877" s="1"/>
      <c r="L2877" s="1"/>
      <c r="M2877" s="1"/>
      <c r="Q2877" s="1"/>
    </row>
    <row r="2878" spans="4:17" x14ac:dyDescent="0.3">
      <c r="D2878" s="1"/>
      <c r="E2878" s="1"/>
      <c r="K2878" s="1"/>
      <c r="L2878" s="1"/>
      <c r="M2878" s="1"/>
      <c r="Q2878" s="1"/>
    </row>
    <row r="2879" spans="4:17" x14ac:dyDescent="0.3">
      <c r="D2879" s="1"/>
      <c r="E2879" s="1"/>
      <c r="K2879" s="1"/>
      <c r="L2879" s="1"/>
      <c r="M2879" s="1"/>
      <c r="Q2879" s="1"/>
    </row>
    <row r="2880" spans="4:17" x14ac:dyDescent="0.3">
      <c r="D2880" s="1"/>
      <c r="E2880" s="1"/>
      <c r="K2880" s="1"/>
      <c r="L2880" s="1"/>
      <c r="M2880" s="1"/>
      <c r="Q2880" s="1"/>
    </row>
    <row r="2881" spans="4:17" x14ac:dyDescent="0.3">
      <c r="D2881" s="1"/>
      <c r="E2881" s="1"/>
      <c r="K2881" s="1"/>
      <c r="L2881" s="1"/>
      <c r="M2881" s="1"/>
      <c r="Q2881" s="1"/>
    </row>
    <row r="2882" spans="4:17" x14ac:dyDescent="0.3">
      <c r="D2882" s="1"/>
      <c r="E2882" s="1"/>
      <c r="K2882" s="1"/>
      <c r="L2882" s="1"/>
      <c r="M2882" s="1"/>
      <c r="Q2882" s="1"/>
    </row>
    <row r="2883" spans="4:17" x14ac:dyDescent="0.3">
      <c r="D2883" s="1"/>
      <c r="E2883" s="1"/>
      <c r="K2883" s="1"/>
      <c r="L2883" s="1"/>
      <c r="M2883" s="1"/>
      <c r="Q2883" s="1"/>
    </row>
    <row r="2884" spans="4:17" x14ac:dyDescent="0.3">
      <c r="D2884" s="1"/>
      <c r="E2884" s="1"/>
      <c r="K2884" s="1"/>
      <c r="L2884" s="1"/>
      <c r="M2884" s="1"/>
      <c r="Q2884" s="1"/>
    </row>
    <row r="2885" spans="4:17" x14ac:dyDescent="0.3">
      <c r="D2885" s="1"/>
      <c r="E2885" s="1"/>
      <c r="K2885" s="1"/>
      <c r="L2885" s="1"/>
      <c r="M2885" s="1"/>
      <c r="Q2885" s="1"/>
    </row>
    <row r="2886" spans="4:17" x14ac:dyDescent="0.3">
      <c r="D2886" s="1"/>
      <c r="E2886" s="1"/>
      <c r="K2886" s="1"/>
      <c r="L2886" s="1"/>
      <c r="M2886" s="1"/>
      <c r="Q2886" s="1"/>
    </row>
    <row r="2887" spans="4:17" x14ac:dyDescent="0.3">
      <c r="D2887" s="1"/>
      <c r="E2887" s="1"/>
      <c r="K2887" s="1"/>
      <c r="L2887" s="1"/>
      <c r="M2887" s="1"/>
      <c r="Q2887" s="1"/>
    </row>
    <row r="2888" spans="4:17" x14ac:dyDescent="0.3">
      <c r="D2888" s="1"/>
      <c r="E2888" s="1"/>
      <c r="K2888" s="1"/>
      <c r="L2888" s="1"/>
      <c r="M2888" s="1"/>
      <c r="Q2888" s="1"/>
    </row>
    <row r="2889" spans="4:17" x14ac:dyDescent="0.3">
      <c r="D2889" s="1"/>
      <c r="E2889" s="1"/>
      <c r="K2889" s="1"/>
      <c r="L2889" s="1"/>
      <c r="M2889" s="1"/>
      <c r="Q2889" s="1"/>
    </row>
    <row r="2890" spans="4:17" x14ac:dyDescent="0.3">
      <c r="D2890" s="1"/>
      <c r="E2890" s="1"/>
      <c r="K2890" s="1"/>
      <c r="L2890" s="1"/>
      <c r="M2890" s="1"/>
      <c r="Q2890" s="1"/>
    </row>
    <row r="2891" spans="4:17" x14ac:dyDescent="0.3">
      <c r="D2891" s="1"/>
      <c r="E2891" s="1"/>
      <c r="K2891" s="1"/>
      <c r="L2891" s="1"/>
      <c r="M2891" s="1"/>
      <c r="Q2891" s="1"/>
    </row>
    <row r="2892" spans="4:17" x14ac:dyDescent="0.3">
      <c r="D2892" s="1"/>
      <c r="E2892" s="1"/>
      <c r="K2892" s="1"/>
      <c r="L2892" s="1"/>
      <c r="M2892" s="1"/>
      <c r="Q2892" s="1"/>
    </row>
    <row r="2893" spans="4:17" x14ac:dyDescent="0.3">
      <c r="D2893" s="1"/>
      <c r="E2893" s="1"/>
      <c r="K2893" s="1"/>
      <c r="L2893" s="1"/>
      <c r="M2893" s="1"/>
      <c r="Q2893" s="1"/>
    </row>
    <row r="2894" spans="4:17" x14ac:dyDescent="0.3">
      <c r="D2894" s="1"/>
      <c r="E2894" s="1"/>
      <c r="K2894" s="1"/>
      <c r="L2894" s="1"/>
      <c r="M2894" s="1"/>
      <c r="Q2894" s="1"/>
    </row>
    <row r="2895" spans="4:17" x14ac:dyDescent="0.3">
      <c r="D2895" s="1"/>
      <c r="E2895" s="1"/>
      <c r="K2895" s="1"/>
      <c r="L2895" s="1"/>
      <c r="M2895" s="1"/>
      <c r="Q2895" s="1"/>
    </row>
    <row r="2896" spans="4:17" x14ac:dyDescent="0.3">
      <c r="D2896" s="1"/>
      <c r="E2896" s="1"/>
      <c r="K2896" s="1"/>
      <c r="L2896" s="1"/>
      <c r="M2896" s="1"/>
      <c r="Q2896" s="1"/>
    </row>
    <row r="2897" spans="4:17" x14ac:dyDescent="0.3">
      <c r="D2897" s="1"/>
      <c r="E2897" s="1"/>
      <c r="K2897" s="1"/>
      <c r="L2897" s="1"/>
      <c r="M2897" s="1"/>
      <c r="Q2897" s="1"/>
    </row>
    <row r="2898" spans="4:17" x14ac:dyDescent="0.3">
      <c r="D2898" s="1"/>
      <c r="E2898" s="1"/>
      <c r="K2898" s="1"/>
      <c r="L2898" s="1"/>
      <c r="M2898" s="1"/>
      <c r="Q2898" s="1"/>
    </row>
    <row r="2899" spans="4:17" x14ac:dyDescent="0.3">
      <c r="D2899" s="1"/>
      <c r="E2899" s="1"/>
      <c r="K2899" s="1"/>
      <c r="L2899" s="1"/>
      <c r="M2899" s="1"/>
      <c r="Q2899" s="1"/>
    </row>
    <row r="2900" spans="4:17" x14ac:dyDescent="0.3">
      <c r="D2900" s="1"/>
      <c r="E2900" s="1"/>
      <c r="K2900" s="1"/>
      <c r="L2900" s="1"/>
      <c r="M2900" s="1"/>
      <c r="Q2900" s="1"/>
    </row>
    <row r="2901" spans="4:17" x14ac:dyDescent="0.3">
      <c r="D2901" s="1"/>
      <c r="E2901" s="1"/>
      <c r="K2901" s="1"/>
      <c r="L2901" s="1"/>
      <c r="M2901" s="1"/>
      <c r="Q2901" s="1"/>
    </row>
    <row r="2902" spans="4:17" x14ac:dyDescent="0.3">
      <c r="D2902" s="1"/>
      <c r="E2902" s="1"/>
      <c r="K2902" s="1"/>
      <c r="L2902" s="1"/>
      <c r="M2902" s="1"/>
      <c r="Q2902" s="1"/>
    </row>
    <row r="2903" spans="4:17" x14ac:dyDescent="0.3">
      <c r="D2903" s="1"/>
      <c r="E2903" s="1"/>
      <c r="K2903" s="1"/>
      <c r="L2903" s="1"/>
      <c r="M2903" s="1"/>
      <c r="Q2903" s="1"/>
    </row>
    <row r="2904" spans="4:17" x14ac:dyDescent="0.3">
      <c r="D2904" s="1"/>
      <c r="E2904" s="1"/>
      <c r="K2904" s="1"/>
      <c r="L2904" s="1"/>
      <c r="M2904" s="1"/>
      <c r="Q2904" s="1"/>
    </row>
    <row r="2905" spans="4:17" x14ac:dyDescent="0.3">
      <c r="D2905" s="1"/>
      <c r="E2905" s="1"/>
      <c r="K2905" s="1"/>
      <c r="L2905" s="1"/>
      <c r="M2905" s="1"/>
      <c r="Q2905" s="1"/>
    </row>
    <row r="2906" spans="4:17" x14ac:dyDescent="0.3">
      <c r="D2906" s="1"/>
      <c r="E2906" s="1"/>
      <c r="K2906" s="1"/>
      <c r="L2906" s="1"/>
      <c r="M2906" s="1"/>
      <c r="Q2906" s="1"/>
    </row>
    <row r="2907" spans="4:17" x14ac:dyDescent="0.3">
      <c r="D2907" s="1"/>
      <c r="E2907" s="1"/>
      <c r="K2907" s="1"/>
      <c r="L2907" s="1"/>
      <c r="M2907" s="1"/>
      <c r="Q2907" s="1"/>
    </row>
    <row r="2908" spans="4:17" x14ac:dyDescent="0.3">
      <c r="D2908" s="1"/>
      <c r="E2908" s="1"/>
      <c r="K2908" s="1"/>
      <c r="L2908" s="1"/>
      <c r="M2908" s="1"/>
      <c r="Q2908" s="1"/>
    </row>
    <row r="2909" spans="4:17" x14ac:dyDescent="0.3">
      <c r="D2909" s="1"/>
      <c r="E2909" s="1"/>
      <c r="K2909" s="1"/>
      <c r="L2909" s="1"/>
      <c r="M2909" s="1"/>
      <c r="Q2909" s="1"/>
    </row>
    <row r="2910" spans="4:17" x14ac:dyDescent="0.3">
      <c r="D2910" s="1"/>
      <c r="E2910" s="1"/>
      <c r="K2910" s="1"/>
      <c r="L2910" s="1"/>
      <c r="M2910" s="1"/>
      <c r="Q2910" s="1"/>
    </row>
    <row r="2911" spans="4:17" x14ac:dyDescent="0.3">
      <c r="D2911" s="1"/>
      <c r="E2911" s="1"/>
      <c r="K2911" s="1"/>
      <c r="L2911" s="1"/>
      <c r="M2911" s="1"/>
      <c r="Q2911" s="1"/>
    </row>
    <row r="2912" spans="4:17" x14ac:dyDescent="0.3">
      <c r="D2912" s="1"/>
      <c r="E2912" s="1"/>
      <c r="K2912" s="1"/>
      <c r="L2912" s="1"/>
      <c r="M2912" s="1"/>
      <c r="Q2912" s="1"/>
    </row>
    <row r="2913" spans="4:17" x14ac:dyDescent="0.3">
      <c r="D2913" s="1"/>
      <c r="E2913" s="1"/>
      <c r="K2913" s="1"/>
      <c r="L2913" s="1"/>
      <c r="M2913" s="1"/>
      <c r="Q2913" s="1"/>
    </row>
    <row r="2914" spans="4:17" x14ac:dyDescent="0.3">
      <c r="D2914" s="1"/>
      <c r="E2914" s="1"/>
      <c r="K2914" s="1"/>
      <c r="L2914" s="1"/>
      <c r="M2914" s="1"/>
      <c r="Q2914" s="1"/>
    </row>
    <row r="2915" spans="4:17" x14ac:dyDescent="0.3">
      <c r="D2915" s="1"/>
      <c r="E2915" s="1"/>
      <c r="K2915" s="1"/>
      <c r="L2915" s="1"/>
      <c r="M2915" s="1"/>
      <c r="Q2915" s="1"/>
    </row>
    <row r="2916" spans="4:17" x14ac:dyDescent="0.3">
      <c r="D2916" s="1"/>
      <c r="E2916" s="1"/>
      <c r="K2916" s="1"/>
      <c r="L2916" s="1"/>
      <c r="M2916" s="1"/>
      <c r="Q2916" s="1"/>
    </row>
    <row r="2917" spans="4:17" x14ac:dyDescent="0.3">
      <c r="D2917" s="1"/>
      <c r="E2917" s="1"/>
      <c r="K2917" s="1"/>
      <c r="L2917" s="1"/>
      <c r="M2917" s="1"/>
      <c r="Q2917" s="1"/>
    </row>
    <row r="2918" spans="4:17" x14ac:dyDescent="0.3">
      <c r="D2918" s="1"/>
      <c r="E2918" s="1"/>
      <c r="K2918" s="1"/>
      <c r="L2918" s="1"/>
      <c r="M2918" s="1"/>
      <c r="Q2918" s="1"/>
    </row>
    <row r="2919" spans="4:17" x14ac:dyDescent="0.3">
      <c r="D2919" s="1"/>
      <c r="E2919" s="1"/>
      <c r="K2919" s="1"/>
      <c r="L2919" s="1"/>
      <c r="M2919" s="1"/>
      <c r="Q2919" s="1"/>
    </row>
    <row r="2920" spans="4:17" x14ac:dyDescent="0.3">
      <c r="D2920" s="1"/>
      <c r="E2920" s="1"/>
      <c r="K2920" s="1"/>
      <c r="L2920" s="1"/>
      <c r="M2920" s="1"/>
      <c r="Q2920" s="1"/>
    </row>
    <row r="2921" spans="4:17" x14ac:dyDescent="0.3">
      <c r="D2921" s="1"/>
      <c r="E2921" s="1"/>
      <c r="K2921" s="1"/>
      <c r="L2921" s="1"/>
      <c r="M2921" s="1"/>
      <c r="Q2921" s="1"/>
    </row>
    <row r="2922" spans="4:17" x14ac:dyDescent="0.3">
      <c r="D2922" s="1"/>
      <c r="E2922" s="1"/>
      <c r="K2922" s="1"/>
      <c r="L2922" s="1"/>
      <c r="M2922" s="1"/>
      <c r="Q2922" s="1"/>
    </row>
    <row r="2923" spans="4:17" x14ac:dyDescent="0.3">
      <c r="D2923" s="1"/>
      <c r="E2923" s="1"/>
      <c r="K2923" s="1"/>
      <c r="L2923" s="1"/>
      <c r="M2923" s="1"/>
      <c r="Q2923" s="1"/>
    </row>
    <row r="2924" spans="4:17" x14ac:dyDescent="0.3">
      <c r="D2924" s="1"/>
      <c r="E2924" s="1"/>
      <c r="K2924" s="1"/>
      <c r="L2924" s="1"/>
      <c r="M2924" s="1"/>
      <c r="Q2924" s="1"/>
    </row>
    <row r="2925" spans="4:17" x14ac:dyDescent="0.3">
      <c r="D2925" s="1"/>
      <c r="E2925" s="1"/>
      <c r="K2925" s="1"/>
      <c r="L2925" s="1"/>
      <c r="M2925" s="1"/>
      <c r="Q2925" s="1"/>
    </row>
    <row r="2926" spans="4:17" x14ac:dyDescent="0.3">
      <c r="D2926" s="1"/>
      <c r="E2926" s="1"/>
      <c r="K2926" s="1"/>
      <c r="L2926" s="1"/>
      <c r="M2926" s="1"/>
      <c r="Q2926" s="1"/>
    </row>
    <row r="2927" spans="4:17" x14ac:dyDescent="0.3">
      <c r="D2927" s="1"/>
      <c r="E2927" s="1"/>
      <c r="K2927" s="1"/>
      <c r="L2927" s="1"/>
      <c r="M2927" s="1"/>
      <c r="Q2927" s="1"/>
    </row>
    <row r="2928" spans="4:17" x14ac:dyDescent="0.3">
      <c r="D2928" s="1"/>
      <c r="E2928" s="1"/>
      <c r="K2928" s="1"/>
      <c r="L2928" s="1"/>
      <c r="M2928" s="1"/>
      <c r="Q2928" s="1"/>
    </row>
    <row r="2929" spans="4:17" x14ac:dyDescent="0.3">
      <c r="D2929" s="1"/>
      <c r="E2929" s="1"/>
      <c r="K2929" s="1"/>
      <c r="L2929" s="1"/>
      <c r="M2929" s="1"/>
      <c r="Q2929" s="1"/>
    </row>
    <row r="2930" spans="4:17" x14ac:dyDescent="0.3">
      <c r="K2930" s="1"/>
      <c r="L2930" s="1"/>
      <c r="M2930" s="1"/>
      <c r="Q2930" s="1"/>
    </row>
    <row r="2931" spans="4:17" x14ac:dyDescent="0.3">
      <c r="K2931" s="1"/>
      <c r="L2931" s="1"/>
      <c r="M2931" s="1"/>
      <c r="Q2931" s="1"/>
    </row>
    <row r="2932" spans="4:17" x14ac:dyDescent="0.3">
      <c r="K2932" s="1"/>
      <c r="L2932" s="1"/>
      <c r="M2932" s="1"/>
      <c r="Q2932" s="1"/>
    </row>
    <row r="2933" spans="4:17" x14ac:dyDescent="0.3">
      <c r="K2933" s="1"/>
      <c r="L2933" s="1"/>
      <c r="M2933" s="1"/>
      <c r="Q2933" s="1"/>
    </row>
    <row r="2934" spans="4:17" x14ac:dyDescent="0.3">
      <c r="K2934" s="1"/>
      <c r="L2934" s="1"/>
      <c r="M2934" s="1"/>
      <c r="Q2934" s="1"/>
    </row>
    <row r="2935" spans="4:17" x14ac:dyDescent="0.3">
      <c r="K2935" s="1"/>
      <c r="L2935" s="1"/>
      <c r="M2935" s="1"/>
      <c r="Q2935" s="1"/>
    </row>
    <row r="2936" spans="4:17" x14ac:dyDescent="0.3">
      <c r="K2936" s="1"/>
      <c r="L2936" s="1"/>
      <c r="M2936" s="1"/>
      <c r="Q2936" s="1"/>
    </row>
    <row r="2937" spans="4:17" x14ac:dyDescent="0.3">
      <c r="K2937" s="1"/>
      <c r="L2937" s="1"/>
      <c r="M2937" s="1"/>
      <c r="Q2937" s="1"/>
    </row>
    <row r="2938" spans="4:17" x14ac:dyDescent="0.3">
      <c r="K2938" s="1"/>
      <c r="L2938" s="1"/>
      <c r="M2938" s="1"/>
      <c r="Q2938" s="1"/>
    </row>
    <row r="2939" spans="4:17" x14ac:dyDescent="0.3">
      <c r="K2939" s="1"/>
      <c r="L2939" s="1"/>
      <c r="M2939" s="1"/>
      <c r="Q2939" s="1"/>
    </row>
    <row r="2940" spans="4:17" x14ac:dyDescent="0.3">
      <c r="K2940" s="1"/>
      <c r="L2940" s="1"/>
      <c r="M2940" s="1"/>
      <c r="Q2940" s="1"/>
    </row>
    <row r="2941" spans="4:17" x14ac:dyDescent="0.3">
      <c r="K2941" s="1"/>
      <c r="L2941" s="1"/>
      <c r="M2941" s="1"/>
      <c r="Q2941" s="1"/>
    </row>
    <row r="2942" spans="4:17" x14ac:dyDescent="0.3">
      <c r="K2942" s="1"/>
      <c r="L2942" s="1"/>
      <c r="M2942" s="1"/>
      <c r="Q2942" s="1"/>
    </row>
    <row r="2943" spans="4:17" x14ac:dyDescent="0.3">
      <c r="K2943" s="1"/>
      <c r="L2943" s="1"/>
      <c r="M2943" s="1"/>
      <c r="Q2943" s="1"/>
    </row>
    <row r="2944" spans="4:17" x14ac:dyDescent="0.3">
      <c r="K2944" s="1"/>
      <c r="L2944" s="1"/>
      <c r="M2944" s="1"/>
      <c r="Q2944" s="1"/>
    </row>
    <row r="2945" spans="11:17" x14ac:dyDescent="0.3">
      <c r="K2945" s="1"/>
      <c r="L2945" s="1"/>
      <c r="M2945" s="1"/>
      <c r="Q2945" s="1"/>
    </row>
    <row r="2946" spans="11:17" x14ac:dyDescent="0.3">
      <c r="K2946" s="1"/>
      <c r="L2946" s="1"/>
      <c r="M2946" s="1"/>
      <c r="Q2946" s="1"/>
    </row>
    <row r="2947" spans="11:17" x14ac:dyDescent="0.3">
      <c r="K2947" s="1"/>
      <c r="L2947" s="1"/>
      <c r="M2947" s="1"/>
      <c r="Q2947" s="1"/>
    </row>
    <row r="2948" spans="11:17" x14ac:dyDescent="0.3">
      <c r="K2948" s="1"/>
      <c r="L2948" s="1"/>
      <c r="M2948" s="1"/>
      <c r="Q2948" s="1"/>
    </row>
    <row r="2949" spans="11:17" x14ac:dyDescent="0.3">
      <c r="K2949" s="1"/>
      <c r="L2949" s="1"/>
      <c r="M2949" s="1"/>
      <c r="Q2949" s="1"/>
    </row>
    <row r="2950" spans="11:17" x14ac:dyDescent="0.3">
      <c r="K2950" s="1"/>
      <c r="L2950" s="1"/>
      <c r="M2950" s="1"/>
      <c r="Q2950" s="1"/>
    </row>
    <row r="2951" spans="11:17" x14ac:dyDescent="0.3">
      <c r="K2951" s="1"/>
      <c r="L2951" s="1"/>
      <c r="M2951" s="1"/>
      <c r="Q2951" s="1"/>
    </row>
    <row r="2952" spans="11:17" x14ac:dyDescent="0.3">
      <c r="K2952" s="1"/>
      <c r="L2952" s="1"/>
      <c r="M2952" s="1"/>
      <c r="Q2952" s="1"/>
    </row>
    <row r="2953" spans="11:17" x14ac:dyDescent="0.3">
      <c r="K2953" s="1"/>
      <c r="L2953" s="1"/>
      <c r="M2953" s="1"/>
      <c r="Q2953" s="1"/>
    </row>
    <row r="2954" spans="11:17" x14ac:dyDescent="0.3">
      <c r="K2954" s="1"/>
      <c r="L2954" s="1"/>
      <c r="M2954" s="1"/>
      <c r="Q2954" s="1"/>
    </row>
    <row r="2955" spans="11:17" x14ac:dyDescent="0.3">
      <c r="K2955" s="1"/>
      <c r="L2955" s="1"/>
      <c r="M2955" s="1"/>
      <c r="Q2955" s="1"/>
    </row>
    <row r="2956" spans="11:17" x14ac:dyDescent="0.3">
      <c r="K2956" s="1"/>
      <c r="L2956" s="1"/>
      <c r="M2956" s="1"/>
      <c r="Q2956" s="1"/>
    </row>
    <row r="2957" spans="11:17" x14ac:dyDescent="0.3">
      <c r="K2957" s="1"/>
      <c r="L2957" s="1"/>
      <c r="M2957" s="1"/>
      <c r="Q2957" s="1"/>
    </row>
    <row r="2958" spans="11:17" x14ac:dyDescent="0.3">
      <c r="K2958" s="1"/>
      <c r="L2958" s="1"/>
      <c r="M2958" s="1"/>
      <c r="Q2958" s="1"/>
    </row>
    <row r="2959" spans="11:17" x14ac:dyDescent="0.3">
      <c r="K2959" s="1"/>
      <c r="L2959" s="1"/>
      <c r="M2959" s="1"/>
      <c r="Q2959" s="1"/>
    </row>
    <row r="2960" spans="11:17" x14ac:dyDescent="0.3">
      <c r="K2960" s="1"/>
      <c r="L2960" s="1"/>
      <c r="M2960" s="1"/>
      <c r="Q2960" s="1"/>
    </row>
    <row r="2961" spans="11:17" x14ac:dyDescent="0.3">
      <c r="K2961" s="1"/>
      <c r="L2961" s="1"/>
      <c r="M2961" s="1"/>
      <c r="Q2961" s="1"/>
    </row>
    <row r="2962" spans="11:17" x14ac:dyDescent="0.3">
      <c r="K2962" s="1"/>
      <c r="L2962" s="1"/>
      <c r="M2962" s="1"/>
      <c r="Q2962" s="1"/>
    </row>
    <row r="2963" spans="11:17" x14ac:dyDescent="0.3">
      <c r="K2963" s="1"/>
      <c r="L2963" s="1"/>
      <c r="M2963" s="1"/>
      <c r="Q2963" s="1"/>
    </row>
    <row r="2964" spans="11:17" x14ac:dyDescent="0.3">
      <c r="K2964" s="1"/>
      <c r="L2964" s="1"/>
      <c r="M2964" s="1"/>
      <c r="Q2964" s="1"/>
    </row>
    <row r="2965" spans="11:17" x14ac:dyDescent="0.3">
      <c r="K2965" s="1"/>
      <c r="L2965" s="1"/>
      <c r="M2965" s="1"/>
      <c r="Q2965" s="1"/>
    </row>
    <row r="2966" spans="11:17" x14ac:dyDescent="0.3">
      <c r="K2966" s="1"/>
      <c r="L2966" s="1"/>
      <c r="M2966" s="1"/>
      <c r="Q2966" s="1"/>
    </row>
    <row r="2967" spans="11:17" x14ac:dyDescent="0.3">
      <c r="K2967" s="1"/>
      <c r="L2967" s="1"/>
      <c r="M2967" s="1"/>
      <c r="Q2967" s="1"/>
    </row>
    <row r="2968" spans="11:17" x14ac:dyDescent="0.3">
      <c r="K2968" s="1"/>
      <c r="L2968" s="1"/>
      <c r="M2968" s="1"/>
      <c r="Q2968" s="1"/>
    </row>
    <row r="2969" spans="11:17" x14ac:dyDescent="0.3">
      <c r="K2969" s="1"/>
      <c r="L2969" s="1"/>
      <c r="M2969" s="1"/>
      <c r="Q2969" s="1"/>
    </row>
    <row r="2970" spans="11:17" x14ac:dyDescent="0.3">
      <c r="K2970" s="1"/>
      <c r="L2970" s="1"/>
      <c r="M2970" s="1"/>
      <c r="Q2970" s="1"/>
    </row>
    <row r="2971" spans="11:17" x14ac:dyDescent="0.3">
      <c r="K2971" s="1"/>
      <c r="L2971" s="1"/>
      <c r="M2971" s="1"/>
      <c r="Q2971" s="1"/>
    </row>
    <row r="2972" spans="11:17" x14ac:dyDescent="0.3">
      <c r="K2972" s="1"/>
      <c r="L2972" s="1"/>
      <c r="M2972" s="1"/>
      <c r="Q2972" s="1"/>
    </row>
    <row r="2973" spans="11:17" x14ac:dyDescent="0.3">
      <c r="K2973" s="1"/>
      <c r="L2973" s="1"/>
      <c r="M2973" s="1"/>
      <c r="Q2973" s="1"/>
    </row>
    <row r="2974" spans="11:17" x14ac:dyDescent="0.3">
      <c r="K2974" s="1"/>
      <c r="L2974" s="1"/>
      <c r="M2974" s="1"/>
      <c r="Q2974" s="1"/>
    </row>
    <row r="2975" spans="11:17" x14ac:dyDescent="0.3">
      <c r="K2975" s="1"/>
      <c r="L2975" s="1"/>
      <c r="M2975" s="1"/>
      <c r="Q2975" s="1"/>
    </row>
    <row r="2976" spans="11:17" x14ac:dyDescent="0.3">
      <c r="K2976" s="1"/>
      <c r="L2976" s="1"/>
      <c r="M2976" s="1"/>
      <c r="Q2976" s="1"/>
    </row>
    <row r="2977" spans="4:17" x14ac:dyDescent="0.3">
      <c r="K2977" s="1"/>
      <c r="L2977" s="1"/>
      <c r="M2977" s="1"/>
      <c r="Q2977" s="1"/>
    </row>
    <row r="2978" spans="4:17" x14ac:dyDescent="0.3">
      <c r="D2978" s="1"/>
      <c r="E2978" s="1"/>
      <c r="K2978" s="1"/>
      <c r="L2978" s="1"/>
      <c r="M2978" s="1"/>
      <c r="Q2978" s="1"/>
    </row>
    <row r="2979" spans="4:17" x14ac:dyDescent="0.3">
      <c r="D2979" s="1"/>
      <c r="E2979" s="1"/>
      <c r="K2979" s="1"/>
      <c r="L2979" s="1"/>
      <c r="M2979" s="1"/>
      <c r="Q2979" s="1"/>
    </row>
    <row r="2980" spans="4:17" x14ac:dyDescent="0.3">
      <c r="D2980" s="1"/>
      <c r="E2980" s="1"/>
      <c r="K2980" s="1"/>
      <c r="L2980" s="1"/>
      <c r="M2980" s="1"/>
      <c r="Q2980" s="1"/>
    </row>
    <row r="2981" spans="4:17" x14ac:dyDescent="0.3">
      <c r="D2981" s="1"/>
      <c r="E2981" s="1"/>
      <c r="K2981" s="1"/>
      <c r="L2981" s="1"/>
      <c r="M2981" s="1"/>
      <c r="Q2981" s="1"/>
    </row>
    <row r="2982" spans="4:17" x14ac:dyDescent="0.3">
      <c r="D2982" s="1"/>
      <c r="E2982" s="1"/>
      <c r="K2982" s="1"/>
      <c r="L2982" s="1"/>
      <c r="M2982" s="1"/>
      <c r="Q2982" s="1"/>
    </row>
    <row r="2983" spans="4:17" x14ac:dyDescent="0.3">
      <c r="D2983" s="1"/>
      <c r="E2983" s="1"/>
      <c r="K2983" s="1"/>
      <c r="L2983" s="1"/>
      <c r="M2983" s="1"/>
      <c r="Q2983" s="1"/>
    </row>
    <row r="2984" spans="4:17" x14ac:dyDescent="0.3">
      <c r="D2984" s="1"/>
      <c r="E2984" s="1"/>
      <c r="K2984" s="1"/>
      <c r="L2984" s="1"/>
      <c r="M2984" s="1"/>
      <c r="Q2984" s="1"/>
    </row>
    <row r="2985" spans="4:17" x14ac:dyDescent="0.3">
      <c r="D2985" s="1"/>
      <c r="E2985" s="1"/>
      <c r="K2985" s="1"/>
      <c r="L2985" s="1"/>
      <c r="M2985" s="1"/>
      <c r="Q2985" s="1"/>
    </row>
    <row r="2986" spans="4:17" x14ac:dyDescent="0.3">
      <c r="D2986" s="1"/>
      <c r="E2986" s="1"/>
      <c r="K2986" s="1"/>
      <c r="L2986" s="1"/>
      <c r="M2986" s="1"/>
      <c r="Q2986" s="1"/>
    </row>
    <row r="2987" spans="4:17" x14ac:dyDescent="0.3">
      <c r="D2987" s="1"/>
      <c r="E2987" s="1"/>
      <c r="K2987" s="1"/>
      <c r="L2987" s="1"/>
      <c r="M2987" s="1"/>
      <c r="Q2987" s="1"/>
    </row>
    <row r="2988" spans="4:17" x14ac:dyDescent="0.3">
      <c r="D2988" s="1"/>
      <c r="E2988" s="1"/>
      <c r="K2988" s="1"/>
      <c r="L2988" s="1"/>
      <c r="M2988" s="1"/>
      <c r="Q2988" s="1"/>
    </row>
    <row r="2989" spans="4:17" x14ac:dyDescent="0.3">
      <c r="D2989" s="1"/>
      <c r="E2989" s="1"/>
      <c r="K2989" s="1"/>
      <c r="L2989" s="1"/>
      <c r="M2989" s="1"/>
      <c r="Q2989" s="1"/>
    </row>
    <row r="2990" spans="4:17" x14ac:dyDescent="0.3">
      <c r="D2990" s="1"/>
      <c r="E2990" s="1"/>
      <c r="K2990" s="1"/>
      <c r="L2990" s="1"/>
      <c r="M2990" s="1"/>
      <c r="Q2990" s="1"/>
    </row>
    <row r="2991" spans="4:17" x14ac:dyDescent="0.3">
      <c r="D2991" s="1"/>
      <c r="E2991" s="1"/>
      <c r="K2991" s="1"/>
      <c r="L2991" s="1"/>
      <c r="M2991" s="1"/>
      <c r="Q2991" s="1"/>
    </row>
    <row r="2992" spans="4:17" x14ac:dyDescent="0.3">
      <c r="D2992" s="1"/>
      <c r="E2992" s="1"/>
      <c r="K2992" s="1"/>
      <c r="L2992" s="1"/>
      <c r="M2992" s="1"/>
      <c r="Q2992" s="1"/>
    </row>
    <row r="2993" spans="4:17" x14ac:dyDescent="0.3">
      <c r="D2993" s="1"/>
      <c r="E2993" s="1"/>
      <c r="K2993" s="1"/>
      <c r="L2993" s="1"/>
      <c r="M2993" s="1"/>
      <c r="Q2993" s="1"/>
    </row>
    <row r="2994" spans="4:17" x14ac:dyDescent="0.3">
      <c r="D2994" s="1"/>
      <c r="E2994" s="1"/>
      <c r="K2994" s="1"/>
      <c r="L2994" s="1"/>
      <c r="M2994" s="1"/>
      <c r="Q2994" s="1"/>
    </row>
    <row r="2995" spans="4:17" x14ac:dyDescent="0.3">
      <c r="D2995" s="1"/>
      <c r="E2995" s="1"/>
      <c r="K2995" s="1"/>
      <c r="L2995" s="1"/>
      <c r="M2995" s="1"/>
      <c r="Q2995" s="1"/>
    </row>
    <row r="2996" spans="4:17" x14ac:dyDescent="0.3">
      <c r="D2996" s="1"/>
      <c r="E2996" s="1"/>
      <c r="K2996" s="1"/>
      <c r="L2996" s="1"/>
      <c r="M2996" s="1"/>
      <c r="Q2996" s="1"/>
    </row>
    <row r="2997" spans="4:17" x14ac:dyDescent="0.3">
      <c r="D2997" s="1"/>
      <c r="E2997" s="1"/>
      <c r="K2997" s="1"/>
      <c r="L2997" s="1"/>
      <c r="M2997" s="1"/>
      <c r="Q2997" s="1"/>
    </row>
    <row r="2998" spans="4:17" x14ac:dyDescent="0.3">
      <c r="D2998" s="1"/>
      <c r="E2998" s="1"/>
      <c r="K2998" s="1"/>
      <c r="L2998" s="1"/>
      <c r="M2998" s="1"/>
      <c r="Q2998" s="1"/>
    </row>
    <row r="2999" spans="4:17" x14ac:dyDescent="0.3">
      <c r="D2999" s="1"/>
      <c r="E2999" s="1"/>
      <c r="K2999" s="1"/>
      <c r="L2999" s="1"/>
      <c r="M2999" s="1"/>
      <c r="Q2999" s="1"/>
    </row>
    <row r="3000" spans="4:17" x14ac:dyDescent="0.3">
      <c r="D3000" s="1"/>
      <c r="E3000" s="1"/>
      <c r="K3000" s="1"/>
      <c r="L3000" s="1"/>
      <c r="M3000" s="1"/>
      <c r="Q3000" s="1"/>
    </row>
    <row r="3001" spans="4:17" x14ac:dyDescent="0.3">
      <c r="D3001" s="1"/>
      <c r="E3001" s="1"/>
      <c r="K3001" s="1"/>
      <c r="L3001" s="1"/>
      <c r="M3001" s="1"/>
      <c r="Q3001" s="1"/>
    </row>
    <row r="3002" spans="4:17" x14ac:dyDescent="0.3">
      <c r="D3002" s="1"/>
      <c r="E3002" s="1"/>
      <c r="K3002" s="1"/>
      <c r="L3002" s="1"/>
      <c r="M3002" s="1"/>
      <c r="Q3002" s="1"/>
    </row>
    <row r="3003" spans="4:17" x14ac:dyDescent="0.3">
      <c r="D3003" s="1"/>
      <c r="E3003" s="1"/>
      <c r="K3003" s="1"/>
      <c r="L3003" s="1"/>
      <c r="M3003" s="1"/>
      <c r="Q3003" s="1"/>
    </row>
    <row r="3004" spans="4:17" x14ac:dyDescent="0.3">
      <c r="D3004" s="1"/>
      <c r="E3004" s="1"/>
      <c r="K3004" s="1"/>
      <c r="L3004" s="1"/>
      <c r="M3004" s="1"/>
      <c r="Q3004" s="1"/>
    </row>
    <row r="3005" spans="4:17" x14ac:dyDescent="0.3">
      <c r="D3005" s="1"/>
      <c r="E3005" s="1"/>
      <c r="K3005" s="1"/>
      <c r="L3005" s="1"/>
      <c r="M3005" s="1"/>
      <c r="Q3005" s="1"/>
    </row>
    <row r="3006" spans="4:17" x14ac:dyDescent="0.3">
      <c r="D3006" s="1"/>
      <c r="E3006" s="1"/>
      <c r="K3006" s="1"/>
      <c r="L3006" s="1"/>
      <c r="M3006" s="1"/>
      <c r="Q3006" s="1"/>
    </row>
    <row r="3007" spans="4:17" x14ac:dyDescent="0.3">
      <c r="D3007" s="1"/>
      <c r="E3007" s="1"/>
      <c r="K3007" s="1"/>
      <c r="L3007" s="1"/>
      <c r="M3007" s="1"/>
      <c r="Q3007" s="1"/>
    </row>
    <row r="3008" spans="4:17" x14ac:dyDescent="0.3">
      <c r="D3008" s="1"/>
      <c r="E3008" s="1"/>
      <c r="K3008" s="1"/>
      <c r="L3008" s="1"/>
      <c r="M3008" s="1"/>
      <c r="Q3008" s="1"/>
    </row>
    <row r="3009" spans="4:17" x14ac:dyDescent="0.3">
      <c r="D3009" s="1"/>
      <c r="E3009" s="1"/>
      <c r="K3009" s="1"/>
      <c r="L3009" s="1"/>
      <c r="M3009" s="1"/>
      <c r="Q3009" s="1"/>
    </row>
    <row r="3010" spans="4:17" x14ac:dyDescent="0.3">
      <c r="D3010" s="1"/>
      <c r="E3010" s="1"/>
      <c r="K3010" s="1"/>
      <c r="L3010" s="1"/>
      <c r="M3010" s="1"/>
      <c r="Q3010" s="1"/>
    </row>
    <row r="3011" spans="4:17" x14ac:dyDescent="0.3">
      <c r="D3011" s="1"/>
      <c r="E3011" s="1"/>
      <c r="K3011" s="1"/>
      <c r="L3011" s="1"/>
      <c r="M3011" s="1"/>
      <c r="Q3011" s="1"/>
    </row>
    <row r="3012" spans="4:17" x14ac:dyDescent="0.3">
      <c r="D3012" s="1"/>
      <c r="E3012" s="1"/>
      <c r="K3012" s="1"/>
      <c r="L3012" s="1"/>
      <c r="M3012" s="1"/>
      <c r="Q3012" s="1"/>
    </row>
    <row r="3013" spans="4:17" x14ac:dyDescent="0.3">
      <c r="D3013" s="1"/>
      <c r="E3013" s="1"/>
      <c r="K3013" s="1"/>
      <c r="L3013" s="1"/>
      <c r="M3013" s="1"/>
      <c r="Q3013" s="1"/>
    </row>
    <row r="3014" spans="4:17" x14ac:dyDescent="0.3">
      <c r="D3014" s="1"/>
      <c r="E3014" s="1"/>
      <c r="K3014" s="1"/>
      <c r="L3014" s="1"/>
      <c r="M3014" s="1"/>
      <c r="Q3014" s="1"/>
    </row>
    <row r="3015" spans="4:17" x14ac:dyDescent="0.3">
      <c r="D3015" s="1"/>
      <c r="E3015" s="1"/>
      <c r="K3015" s="1"/>
      <c r="L3015" s="1"/>
      <c r="M3015" s="1"/>
      <c r="Q3015" s="1"/>
    </row>
    <row r="3016" spans="4:17" x14ac:dyDescent="0.3">
      <c r="D3016" s="1"/>
      <c r="E3016" s="1"/>
      <c r="K3016" s="1"/>
      <c r="L3016" s="1"/>
      <c r="M3016" s="1"/>
      <c r="Q3016" s="1"/>
    </row>
    <row r="3017" spans="4:17" x14ac:dyDescent="0.3">
      <c r="D3017" s="1"/>
      <c r="E3017" s="1"/>
      <c r="K3017" s="1"/>
      <c r="L3017" s="1"/>
      <c r="M3017" s="1"/>
      <c r="Q3017" s="1"/>
    </row>
    <row r="3018" spans="4:17" x14ac:dyDescent="0.3">
      <c r="D3018" s="1"/>
      <c r="E3018" s="1"/>
      <c r="K3018" s="1"/>
      <c r="L3018" s="1"/>
      <c r="M3018" s="1"/>
      <c r="Q3018" s="1"/>
    </row>
    <row r="3019" spans="4:17" x14ac:dyDescent="0.3">
      <c r="D3019" s="1"/>
      <c r="E3019" s="1"/>
      <c r="K3019" s="1"/>
      <c r="L3019" s="1"/>
      <c r="M3019" s="1"/>
      <c r="Q3019" s="1"/>
    </row>
    <row r="3020" spans="4:17" x14ac:dyDescent="0.3">
      <c r="D3020" s="1"/>
      <c r="E3020" s="1"/>
      <c r="K3020" s="1"/>
      <c r="L3020" s="1"/>
      <c r="M3020" s="1"/>
      <c r="Q3020" s="1"/>
    </row>
    <row r="3021" spans="4:17" x14ac:dyDescent="0.3">
      <c r="D3021" s="1"/>
      <c r="E3021" s="1"/>
      <c r="K3021" s="1"/>
      <c r="L3021" s="1"/>
      <c r="M3021" s="1"/>
      <c r="Q3021" s="1"/>
    </row>
    <row r="3022" spans="4:17" x14ac:dyDescent="0.3">
      <c r="D3022" s="1"/>
      <c r="E3022" s="1"/>
      <c r="K3022" s="1"/>
      <c r="L3022" s="1"/>
      <c r="M3022" s="1"/>
      <c r="Q3022" s="1"/>
    </row>
    <row r="3023" spans="4:17" x14ac:dyDescent="0.3">
      <c r="D3023" s="1"/>
      <c r="E3023" s="1"/>
      <c r="K3023" s="1"/>
      <c r="L3023" s="1"/>
      <c r="M3023" s="1"/>
      <c r="Q3023" s="1"/>
    </row>
    <row r="3024" spans="4:17" x14ac:dyDescent="0.3">
      <c r="D3024" s="1"/>
      <c r="E3024" s="1"/>
      <c r="K3024" s="1"/>
      <c r="L3024" s="1"/>
      <c r="M3024" s="1"/>
      <c r="Q3024" s="1"/>
    </row>
    <row r="3025" spans="4:17" x14ac:dyDescent="0.3">
      <c r="D3025" s="1"/>
      <c r="E3025" s="1"/>
      <c r="K3025" s="1"/>
      <c r="L3025" s="1"/>
      <c r="M3025" s="1"/>
      <c r="Q3025" s="1"/>
    </row>
    <row r="3026" spans="4:17" x14ac:dyDescent="0.3">
      <c r="D3026" s="1"/>
      <c r="E3026" s="1"/>
      <c r="K3026" s="1"/>
      <c r="L3026" s="1"/>
      <c r="M3026" s="1"/>
      <c r="Q3026" s="1"/>
    </row>
    <row r="3027" spans="4:17" x14ac:dyDescent="0.3">
      <c r="D3027" s="1"/>
      <c r="E3027" s="1"/>
      <c r="K3027" s="1"/>
      <c r="L3027" s="1"/>
      <c r="M3027" s="1"/>
      <c r="Q3027" s="1"/>
    </row>
    <row r="3028" spans="4:17" x14ac:dyDescent="0.3">
      <c r="D3028" s="1"/>
      <c r="E3028" s="1"/>
      <c r="K3028" s="1"/>
      <c r="L3028" s="1"/>
      <c r="M3028" s="1"/>
      <c r="Q3028" s="1"/>
    </row>
    <row r="3029" spans="4:17" x14ac:dyDescent="0.3">
      <c r="D3029" s="1"/>
      <c r="E3029" s="1"/>
      <c r="K3029" s="1"/>
      <c r="L3029" s="1"/>
      <c r="M3029" s="1"/>
      <c r="Q3029" s="1"/>
    </row>
    <row r="3030" spans="4:17" x14ac:dyDescent="0.3">
      <c r="D3030" s="1"/>
      <c r="E3030" s="1"/>
      <c r="K3030" s="1"/>
      <c r="L3030" s="1"/>
      <c r="M3030" s="1"/>
      <c r="Q3030" s="1"/>
    </row>
    <row r="3031" spans="4:17" x14ac:dyDescent="0.3">
      <c r="D3031" s="1"/>
      <c r="E3031" s="1"/>
      <c r="K3031" s="1"/>
      <c r="L3031" s="1"/>
      <c r="M3031" s="1"/>
      <c r="Q3031" s="1"/>
    </row>
    <row r="3032" spans="4:17" x14ac:dyDescent="0.3">
      <c r="D3032" s="1"/>
      <c r="E3032" s="1"/>
      <c r="K3032" s="1"/>
      <c r="L3032" s="1"/>
      <c r="M3032" s="1"/>
      <c r="Q3032" s="1"/>
    </row>
    <row r="3033" spans="4:17" x14ac:dyDescent="0.3">
      <c r="D3033" s="1"/>
      <c r="E3033" s="1"/>
      <c r="K3033" s="1"/>
      <c r="L3033" s="1"/>
      <c r="M3033" s="1"/>
      <c r="Q3033" s="1"/>
    </row>
    <row r="3034" spans="4:17" x14ac:dyDescent="0.3">
      <c r="D3034" s="1"/>
      <c r="E3034" s="1"/>
      <c r="K3034" s="1"/>
      <c r="L3034" s="1"/>
      <c r="M3034" s="1"/>
      <c r="Q3034" s="1"/>
    </row>
    <row r="3035" spans="4:17" x14ac:dyDescent="0.3">
      <c r="D3035" s="1"/>
      <c r="E3035" s="1"/>
      <c r="K3035" s="1"/>
      <c r="L3035" s="1"/>
      <c r="M3035" s="1"/>
      <c r="Q3035" s="1"/>
    </row>
    <row r="3036" spans="4:17" x14ac:dyDescent="0.3">
      <c r="D3036" s="1"/>
      <c r="E3036" s="1"/>
      <c r="K3036" s="1"/>
      <c r="L3036" s="1"/>
      <c r="M3036" s="1"/>
      <c r="Q3036" s="1"/>
    </row>
    <row r="3037" spans="4:17" x14ac:dyDescent="0.3">
      <c r="D3037" s="1"/>
      <c r="E3037" s="1"/>
      <c r="K3037" s="1"/>
      <c r="L3037" s="1"/>
      <c r="M3037" s="1"/>
      <c r="Q3037" s="1"/>
    </row>
    <row r="3038" spans="4:17" x14ac:dyDescent="0.3">
      <c r="D3038" s="1"/>
      <c r="E3038" s="1"/>
      <c r="K3038" s="1"/>
      <c r="L3038" s="1"/>
      <c r="M3038" s="1"/>
      <c r="Q3038" s="1"/>
    </row>
    <row r="3039" spans="4:17" x14ac:dyDescent="0.3">
      <c r="D3039" s="1"/>
      <c r="E3039" s="1"/>
      <c r="K3039" s="1"/>
      <c r="L3039" s="1"/>
      <c r="M3039" s="1"/>
      <c r="Q3039" s="1"/>
    </row>
    <row r="3040" spans="4:17" x14ac:dyDescent="0.3">
      <c r="D3040" s="1"/>
      <c r="E3040" s="1"/>
      <c r="K3040" s="1"/>
      <c r="L3040" s="1"/>
      <c r="M3040" s="1"/>
      <c r="Q3040" s="1"/>
    </row>
    <row r="3041" spans="4:17" x14ac:dyDescent="0.3">
      <c r="D3041" s="1"/>
      <c r="E3041" s="1"/>
      <c r="K3041" s="1"/>
      <c r="L3041" s="1"/>
      <c r="M3041" s="1"/>
      <c r="Q3041" s="1"/>
    </row>
    <row r="3042" spans="4:17" x14ac:dyDescent="0.3">
      <c r="D3042" s="1"/>
      <c r="E3042" s="1"/>
      <c r="K3042" s="1"/>
      <c r="L3042" s="1"/>
      <c r="M3042" s="1"/>
      <c r="Q3042" s="1"/>
    </row>
    <row r="3043" spans="4:17" x14ac:dyDescent="0.3">
      <c r="D3043" s="1"/>
      <c r="E3043" s="1"/>
      <c r="K3043" s="1"/>
      <c r="L3043" s="1"/>
      <c r="M3043" s="1"/>
      <c r="Q3043" s="1"/>
    </row>
    <row r="3044" spans="4:17" x14ac:dyDescent="0.3">
      <c r="D3044" s="1"/>
      <c r="E3044" s="1"/>
      <c r="K3044" s="1"/>
      <c r="L3044" s="1"/>
      <c r="M3044" s="1"/>
      <c r="Q3044" s="1"/>
    </row>
    <row r="3045" spans="4:17" x14ac:dyDescent="0.3">
      <c r="D3045" s="1"/>
      <c r="E3045" s="1"/>
      <c r="K3045" s="1"/>
      <c r="L3045" s="1"/>
      <c r="M3045" s="1"/>
      <c r="Q3045" s="1"/>
    </row>
    <row r="3046" spans="4:17" x14ac:dyDescent="0.3">
      <c r="D3046" s="1"/>
      <c r="E3046" s="1"/>
      <c r="K3046" s="1"/>
      <c r="L3046" s="1"/>
      <c r="M3046" s="1"/>
      <c r="Q3046" s="1"/>
    </row>
    <row r="3047" spans="4:17" x14ac:dyDescent="0.3">
      <c r="D3047" s="1"/>
      <c r="E3047" s="1"/>
      <c r="K3047" s="1"/>
      <c r="L3047" s="1"/>
      <c r="M3047" s="1"/>
      <c r="Q3047" s="1"/>
    </row>
    <row r="3048" spans="4:17" x14ac:dyDescent="0.3">
      <c r="D3048" s="1"/>
      <c r="E3048" s="1"/>
      <c r="K3048" s="1"/>
      <c r="L3048" s="1"/>
      <c r="M3048" s="1"/>
      <c r="Q3048" s="1"/>
    </row>
    <row r="3049" spans="4:17" x14ac:dyDescent="0.3">
      <c r="D3049" s="1"/>
      <c r="E3049" s="1"/>
      <c r="K3049" s="1"/>
      <c r="L3049" s="1"/>
      <c r="M3049" s="1"/>
      <c r="Q3049" s="1"/>
    </row>
    <row r="3050" spans="4:17" x14ac:dyDescent="0.3">
      <c r="K3050" s="1"/>
      <c r="L3050" s="1"/>
      <c r="M3050" s="1"/>
      <c r="Q3050" s="1"/>
    </row>
    <row r="3051" spans="4:17" x14ac:dyDescent="0.3">
      <c r="K3051" s="1"/>
      <c r="L3051" s="1"/>
      <c r="M3051" s="1"/>
      <c r="Q3051" s="1"/>
    </row>
    <row r="3052" spans="4:17" x14ac:dyDescent="0.3">
      <c r="K3052" s="1"/>
      <c r="L3052" s="1"/>
      <c r="M3052" s="1"/>
      <c r="Q3052" s="1"/>
    </row>
    <row r="3053" spans="4:17" x14ac:dyDescent="0.3">
      <c r="K3053" s="1"/>
      <c r="L3053" s="1"/>
      <c r="M3053" s="1"/>
      <c r="Q3053" s="1"/>
    </row>
    <row r="3054" spans="4:17" x14ac:dyDescent="0.3">
      <c r="K3054" s="1"/>
      <c r="L3054" s="1"/>
      <c r="M3054" s="1"/>
      <c r="Q3054" s="1"/>
    </row>
    <row r="3055" spans="4:17" x14ac:dyDescent="0.3">
      <c r="K3055" s="1"/>
      <c r="L3055" s="1"/>
      <c r="M3055" s="1"/>
      <c r="Q3055" s="1"/>
    </row>
    <row r="3056" spans="4:17" x14ac:dyDescent="0.3">
      <c r="K3056" s="1"/>
      <c r="L3056" s="1"/>
      <c r="M3056" s="1"/>
      <c r="Q3056" s="1"/>
    </row>
    <row r="3057" spans="11:17" x14ac:dyDescent="0.3">
      <c r="K3057" s="1"/>
      <c r="L3057" s="1"/>
      <c r="M3057" s="1"/>
      <c r="Q3057" s="1"/>
    </row>
    <row r="3058" spans="11:17" x14ac:dyDescent="0.3">
      <c r="K3058" s="1"/>
      <c r="L3058" s="1"/>
      <c r="M3058" s="1"/>
      <c r="Q3058" s="1"/>
    </row>
    <row r="3059" spans="11:17" x14ac:dyDescent="0.3">
      <c r="K3059" s="1"/>
      <c r="L3059" s="1"/>
      <c r="M3059" s="1"/>
      <c r="Q3059" s="1"/>
    </row>
    <row r="3060" spans="11:17" x14ac:dyDescent="0.3">
      <c r="K3060" s="1"/>
      <c r="L3060" s="1"/>
      <c r="M3060" s="1"/>
      <c r="Q3060" s="1"/>
    </row>
    <row r="3061" spans="11:17" x14ac:dyDescent="0.3">
      <c r="K3061" s="1"/>
      <c r="L3061" s="1"/>
      <c r="M3061" s="1"/>
      <c r="Q3061" s="1"/>
    </row>
    <row r="3062" spans="11:17" x14ac:dyDescent="0.3">
      <c r="K3062" s="1"/>
      <c r="L3062" s="1"/>
      <c r="M3062" s="1"/>
      <c r="Q3062" s="1"/>
    </row>
    <row r="3063" spans="11:17" x14ac:dyDescent="0.3">
      <c r="K3063" s="1"/>
      <c r="L3063" s="1"/>
      <c r="M3063" s="1"/>
      <c r="Q3063" s="1"/>
    </row>
    <row r="3064" spans="11:17" x14ac:dyDescent="0.3">
      <c r="K3064" s="1"/>
      <c r="L3064" s="1"/>
      <c r="M3064" s="1"/>
      <c r="Q3064" s="1"/>
    </row>
    <row r="3065" spans="11:17" x14ac:dyDescent="0.3">
      <c r="K3065" s="1"/>
      <c r="L3065" s="1"/>
      <c r="M3065" s="1"/>
      <c r="Q3065" s="1"/>
    </row>
    <row r="3066" spans="11:17" x14ac:dyDescent="0.3">
      <c r="K3066" s="1"/>
      <c r="L3066" s="1"/>
      <c r="M3066" s="1"/>
      <c r="Q3066" s="1"/>
    </row>
    <row r="3067" spans="11:17" x14ac:dyDescent="0.3">
      <c r="K3067" s="1"/>
      <c r="L3067" s="1"/>
      <c r="M3067" s="1"/>
      <c r="Q3067" s="1"/>
    </row>
    <row r="3068" spans="11:17" x14ac:dyDescent="0.3">
      <c r="K3068" s="1"/>
      <c r="L3068" s="1"/>
      <c r="M3068" s="1"/>
      <c r="Q3068" s="1"/>
    </row>
    <row r="3069" spans="11:17" x14ac:dyDescent="0.3">
      <c r="K3069" s="1"/>
      <c r="L3069" s="1"/>
      <c r="M3069" s="1"/>
      <c r="Q3069" s="1"/>
    </row>
    <row r="3070" spans="11:17" x14ac:dyDescent="0.3">
      <c r="K3070" s="1"/>
      <c r="L3070" s="1"/>
      <c r="M3070" s="1"/>
      <c r="Q3070" s="1"/>
    </row>
    <row r="3071" spans="11:17" x14ac:dyDescent="0.3">
      <c r="K3071" s="1"/>
      <c r="L3071" s="1"/>
      <c r="M3071" s="1"/>
      <c r="Q3071" s="1"/>
    </row>
    <row r="3072" spans="11:17" x14ac:dyDescent="0.3">
      <c r="K3072" s="1"/>
      <c r="L3072" s="1"/>
      <c r="M3072" s="1"/>
      <c r="Q3072" s="1"/>
    </row>
    <row r="3073" spans="11:17" x14ac:dyDescent="0.3">
      <c r="K3073" s="1"/>
      <c r="L3073" s="1"/>
      <c r="M3073" s="1"/>
      <c r="Q3073" s="1"/>
    </row>
    <row r="3074" spans="11:17" x14ac:dyDescent="0.3">
      <c r="K3074" s="1"/>
      <c r="L3074" s="1"/>
      <c r="M3074" s="1"/>
      <c r="Q3074" s="1"/>
    </row>
    <row r="3075" spans="11:17" x14ac:dyDescent="0.3">
      <c r="K3075" s="1"/>
      <c r="L3075" s="1"/>
      <c r="M3075" s="1"/>
      <c r="Q3075" s="1"/>
    </row>
    <row r="3076" spans="11:17" x14ac:dyDescent="0.3">
      <c r="K3076" s="1"/>
      <c r="L3076" s="1"/>
      <c r="M3076" s="1"/>
      <c r="Q3076" s="1"/>
    </row>
    <row r="3077" spans="11:17" x14ac:dyDescent="0.3">
      <c r="K3077" s="1"/>
      <c r="L3077" s="1"/>
      <c r="M3077" s="1"/>
      <c r="Q3077" s="1"/>
    </row>
    <row r="3078" spans="11:17" x14ac:dyDescent="0.3">
      <c r="K3078" s="1"/>
      <c r="L3078" s="1"/>
      <c r="M3078" s="1"/>
      <c r="Q3078" s="1"/>
    </row>
    <row r="3079" spans="11:17" x14ac:dyDescent="0.3">
      <c r="K3079" s="1"/>
      <c r="L3079" s="1"/>
      <c r="M3079" s="1"/>
      <c r="Q3079" s="1"/>
    </row>
    <row r="3080" spans="11:17" x14ac:dyDescent="0.3">
      <c r="K3080" s="1"/>
      <c r="L3080" s="1"/>
      <c r="M3080" s="1"/>
      <c r="Q3080" s="1"/>
    </row>
    <row r="3081" spans="11:17" x14ac:dyDescent="0.3">
      <c r="K3081" s="1"/>
      <c r="L3081" s="1"/>
      <c r="M3081" s="1"/>
      <c r="Q3081" s="1"/>
    </row>
    <row r="3082" spans="11:17" x14ac:dyDescent="0.3">
      <c r="K3082" s="1"/>
      <c r="L3082" s="1"/>
      <c r="M3082" s="1"/>
      <c r="Q3082" s="1"/>
    </row>
    <row r="3083" spans="11:17" x14ac:dyDescent="0.3">
      <c r="K3083" s="1"/>
      <c r="L3083" s="1"/>
      <c r="M3083" s="1"/>
      <c r="Q3083" s="1"/>
    </row>
    <row r="3084" spans="11:17" x14ac:dyDescent="0.3">
      <c r="K3084" s="1"/>
      <c r="L3084" s="1"/>
      <c r="M3084" s="1"/>
      <c r="Q3084" s="1"/>
    </row>
    <row r="3085" spans="11:17" x14ac:dyDescent="0.3">
      <c r="K3085" s="1"/>
      <c r="L3085" s="1"/>
      <c r="M3085" s="1"/>
      <c r="Q3085" s="1"/>
    </row>
    <row r="3086" spans="11:17" x14ac:dyDescent="0.3">
      <c r="K3086" s="1"/>
      <c r="L3086" s="1"/>
      <c r="M3086" s="1"/>
      <c r="Q3086" s="1"/>
    </row>
    <row r="3087" spans="11:17" x14ac:dyDescent="0.3">
      <c r="K3087" s="1"/>
      <c r="L3087" s="1"/>
      <c r="M3087" s="1"/>
      <c r="Q3087" s="1"/>
    </row>
    <row r="3088" spans="11:17" x14ac:dyDescent="0.3">
      <c r="K3088" s="1"/>
      <c r="L3088" s="1"/>
      <c r="M3088" s="1"/>
      <c r="Q3088" s="1"/>
    </row>
    <row r="3089" spans="11:17" x14ac:dyDescent="0.3">
      <c r="K3089" s="1"/>
      <c r="L3089" s="1"/>
      <c r="M3089" s="1"/>
      <c r="Q3089" s="1"/>
    </row>
    <row r="3090" spans="11:17" x14ac:dyDescent="0.3">
      <c r="K3090" s="1"/>
      <c r="L3090" s="1"/>
      <c r="M3090" s="1"/>
      <c r="Q3090" s="1"/>
    </row>
    <row r="3091" spans="11:17" x14ac:dyDescent="0.3">
      <c r="K3091" s="1"/>
      <c r="L3091" s="1"/>
      <c r="M3091" s="1"/>
      <c r="Q3091" s="1"/>
    </row>
    <row r="3092" spans="11:17" x14ac:dyDescent="0.3">
      <c r="K3092" s="1"/>
      <c r="L3092" s="1"/>
      <c r="M3092" s="1"/>
      <c r="Q3092" s="1"/>
    </row>
    <row r="3093" spans="11:17" x14ac:dyDescent="0.3">
      <c r="K3093" s="1"/>
      <c r="L3093" s="1"/>
      <c r="M3093" s="1"/>
      <c r="Q3093" s="1"/>
    </row>
    <row r="3094" spans="11:17" x14ac:dyDescent="0.3">
      <c r="K3094" s="1"/>
      <c r="L3094" s="1"/>
      <c r="M3094" s="1"/>
      <c r="Q3094" s="1"/>
    </row>
    <row r="3095" spans="11:17" x14ac:dyDescent="0.3">
      <c r="K3095" s="1"/>
      <c r="L3095" s="1"/>
      <c r="M3095" s="1"/>
      <c r="Q3095" s="1"/>
    </row>
    <row r="3096" spans="11:17" x14ac:dyDescent="0.3">
      <c r="K3096" s="1"/>
      <c r="L3096" s="1"/>
      <c r="M3096" s="1"/>
      <c r="Q3096" s="1"/>
    </row>
    <row r="3097" spans="11:17" x14ac:dyDescent="0.3">
      <c r="K3097" s="1"/>
      <c r="L3097" s="1"/>
      <c r="M3097" s="1"/>
      <c r="Q3097" s="1"/>
    </row>
    <row r="3098" spans="11:17" x14ac:dyDescent="0.3">
      <c r="K3098" s="1"/>
      <c r="L3098" s="1"/>
      <c r="M3098" s="1"/>
      <c r="Q3098" s="1"/>
    </row>
    <row r="3099" spans="11:17" x14ac:dyDescent="0.3">
      <c r="K3099" s="1"/>
      <c r="L3099" s="1"/>
      <c r="M3099" s="1"/>
      <c r="Q3099" s="1"/>
    </row>
    <row r="3100" spans="11:17" x14ac:dyDescent="0.3">
      <c r="K3100" s="1"/>
      <c r="L3100" s="1"/>
      <c r="M3100" s="1"/>
      <c r="Q3100" s="1"/>
    </row>
    <row r="3101" spans="11:17" x14ac:dyDescent="0.3">
      <c r="K3101" s="1"/>
      <c r="L3101" s="1"/>
      <c r="M3101" s="1"/>
      <c r="Q3101" s="1"/>
    </row>
    <row r="3102" spans="11:17" x14ac:dyDescent="0.3">
      <c r="K3102" s="1"/>
      <c r="L3102" s="1"/>
      <c r="M3102" s="1"/>
      <c r="Q3102" s="1"/>
    </row>
    <row r="3103" spans="11:17" x14ac:dyDescent="0.3">
      <c r="K3103" s="1"/>
      <c r="L3103" s="1"/>
      <c r="M3103" s="1"/>
      <c r="Q3103" s="1"/>
    </row>
    <row r="3104" spans="11:17" x14ac:dyDescent="0.3">
      <c r="K3104" s="1"/>
      <c r="L3104" s="1"/>
      <c r="M3104" s="1"/>
      <c r="Q3104" s="1"/>
    </row>
    <row r="3105" spans="11:17" x14ac:dyDescent="0.3">
      <c r="K3105" s="1"/>
      <c r="L3105" s="1"/>
      <c r="M3105" s="1"/>
      <c r="Q3105" s="1"/>
    </row>
    <row r="3106" spans="11:17" x14ac:dyDescent="0.3">
      <c r="K3106" s="1"/>
      <c r="L3106" s="1"/>
      <c r="M3106" s="1"/>
      <c r="Q3106" s="1"/>
    </row>
    <row r="3107" spans="11:17" x14ac:dyDescent="0.3">
      <c r="K3107" s="1"/>
      <c r="L3107" s="1"/>
      <c r="M3107" s="1"/>
      <c r="Q3107" s="1"/>
    </row>
    <row r="3108" spans="11:17" x14ac:dyDescent="0.3">
      <c r="K3108" s="1"/>
      <c r="L3108" s="1"/>
      <c r="M3108" s="1"/>
      <c r="Q3108" s="1"/>
    </row>
    <row r="3109" spans="11:17" x14ac:dyDescent="0.3">
      <c r="K3109" s="1"/>
      <c r="L3109" s="1"/>
      <c r="M3109" s="1"/>
      <c r="Q3109" s="1"/>
    </row>
    <row r="3110" spans="11:17" x14ac:dyDescent="0.3">
      <c r="K3110" s="1"/>
      <c r="L3110" s="1"/>
      <c r="M3110" s="1"/>
      <c r="Q3110" s="1"/>
    </row>
    <row r="3111" spans="11:17" x14ac:dyDescent="0.3">
      <c r="K3111" s="1"/>
      <c r="L3111" s="1"/>
      <c r="M3111" s="1"/>
      <c r="Q3111" s="1"/>
    </row>
    <row r="3112" spans="11:17" x14ac:dyDescent="0.3">
      <c r="K3112" s="1"/>
      <c r="L3112" s="1"/>
      <c r="M3112" s="1"/>
      <c r="Q3112" s="1"/>
    </row>
    <row r="3113" spans="11:17" x14ac:dyDescent="0.3">
      <c r="K3113" s="1"/>
      <c r="L3113" s="1"/>
      <c r="M3113" s="1"/>
      <c r="Q3113" s="1"/>
    </row>
    <row r="3114" spans="11:17" x14ac:dyDescent="0.3">
      <c r="K3114" s="1"/>
      <c r="L3114" s="1"/>
      <c r="M3114" s="1"/>
      <c r="Q3114" s="1"/>
    </row>
    <row r="3115" spans="11:17" x14ac:dyDescent="0.3">
      <c r="K3115" s="1"/>
      <c r="L3115" s="1"/>
      <c r="M3115" s="1"/>
      <c r="Q3115" s="1"/>
    </row>
    <row r="3116" spans="11:17" x14ac:dyDescent="0.3">
      <c r="K3116" s="1"/>
      <c r="L3116" s="1"/>
      <c r="M3116" s="1"/>
      <c r="Q3116" s="1"/>
    </row>
    <row r="3117" spans="11:17" x14ac:dyDescent="0.3">
      <c r="K3117" s="1"/>
      <c r="L3117" s="1"/>
      <c r="M3117" s="1"/>
      <c r="Q3117" s="1"/>
    </row>
    <row r="3118" spans="11:17" x14ac:dyDescent="0.3">
      <c r="K3118" s="1"/>
      <c r="L3118" s="1"/>
      <c r="M3118" s="1"/>
      <c r="Q3118" s="1"/>
    </row>
    <row r="3119" spans="11:17" x14ac:dyDescent="0.3">
      <c r="K3119" s="1"/>
      <c r="L3119" s="1"/>
      <c r="M3119" s="1"/>
      <c r="Q3119" s="1"/>
    </row>
    <row r="3120" spans="11:17" x14ac:dyDescent="0.3">
      <c r="K3120" s="1"/>
      <c r="L3120" s="1"/>
      <c r="M3120" s="1"/>
      <c r="Q3120" s="1"/>
    </row>
    <row r="3121" spans="11:17" x14ac:dyDescent="0.3">
      <c r="K3121" s="1"/>
      <c r="L3121" s="1"/>
      <c r="M3121" s="1"/>
      <c r="Q3121" s="1"/>
    </row>
    <row r="3122" spans="11:17" x14ac:dyDescent="0.3">
      <c r="K3122" s="1"/>
      <c r="L3122" s="1"/>
      <c r="M3122" s="1"/>
      <c r="Q3122" s="1"/>
    </row>
    <row r="3123" spans="11:17" x14ac:dyDescent="0.3">
      <c r="K3123" s="1"/>
      <c r="L3123" s="1"/>
      <c r="M3123" s="1"/>
      <c r="Q3123" s="1"/>
    </row>
    <row r="3124" spans="11:17" x14ac:dyDescent="0.3">
      <c r="K3124" s="1"/>
      <c r="L3124" s="1"/>
      <c r="M3124" s="1"/>
      <c r="Q3124" s="1"/>
    </row>
    <row r="3125" spans="11:17" x14ac:dyDescent="0.3">
      <c r="K3125" s="1"/>
      <c r="L3125" s="1"/>
      <c r="M3125" s="1"/>
      <c r="Q3125" s="1"/>
    </row>
    <row r="3126" spans="11:17" x14ac:dyDescent="0.3">
      <c r="K3126" s="1"/>
      <c r="L3126" s="1"/>
      <c r="M3126" s="1"/>
      <c r="Q3126" s="1"/>
    </row>
    <row r="3127" spans="11:17" x14ac:dyDescent="0.3">
      <c r="K3127" s="1"/>
      <c r="L3127" s="1"/>
      <c r="M3127" s="1"/>
      <c r="Q3127" s="1"/>
    </row>
    <row r="3128" spans="11:17" x14ac:dyDescent="0.3">
      <c r="K3128" s="1"/>
      <c r="L3128" s="1"/>
      <c r="M3128" s="1"/>
      <c r="Q3128" s="1"/>
    </row>
    <row r="3129" spans="11:17" x14ac:dyDescent="0.3">
      <c r="K3129" s="1"/>
      <c r="L3129" s="1"/>
      <c r="M3129" s="1"/>
      <c r="Q3129" s="1"/>
    </row>
    <row r="3130" spans="11:17" x14ac:dyDescent="0.3">
      <c r="K3130" s="1"/>
      <c r="L3130" s="1"/>
      <c r="M3130" s="1"/>
      <c r="Q3130" s="1"/>
    </row>
    <row r="3131" spans="11:17" x14ac:dyDescent="0.3">
      <c r="K3131" s="1"/>
      <c r="L3131" s="1"/>
      <c r="M3131" s="1"/>
      <c r="Q3131" s="1"/>
    </row>
    <row r="3132" spans="11:17" x14ac:dyDescent="0.3">
      <c r="K3132" s="1"/>
      <c r="L3132" s="1"/>
      <c r="M3132" s="1"/>
      <c r="Q3132" s="1"/>
    </row>
    <row r="3133" spans="11:17" x14ac:dyDescent="0.3">
      <c r="K3133" s="1"/>
      <c r="L3133" s="1"/>
      <c r="M3133" s="1"/>
      <c r="Q3133" s="1"/>
    </row>
    <row r="3134" spans="11:17" x14ac:dyDescent="0.3">
      <c r="K3134" s="1"/>
      <c r="L3134" s="1"/>
      <c r="M3134" s="1"/>
      <c r="Q3134" s="1"/>
    </row>
    <row r="3135" spans="11:17" x14ac:dyDescent="0.3">
      <c r="K3135" s="1"/>
      <c r="L3135" s="1"/>
      <c r="M3135" s="1"/>
      <c r="Q3135" s="1"/>
    </row>
    <row r="3136" spans="11:17" x14ac:dyDescent="0.3">
      <c r="K3136" s="1"/>
      <c r="L3136" s="1"/>
      <c r="M3136" s="1"/>
      <c r="Q3136" s="1"/>
    </row>
    <row r="3137" spans="11:17" x14ac:dyDescent="0.3">
      <c r="K3137" s="1"/>
      <c r="L3137" s="1"/>
      <c r="M3137" s="1"/>
      <c r="Q3137" s="1"/>
    </row>
    <row r="3138" spans="11:17" x14ac:dyDescent="0.3">
      <c r="K3138" s="1"/>
      <c r="L3138" s="1"/>
      <c r="M3138" s="1"/>
      <c r="Q3138" s="1"/>
    </row>
    <row r="3139" spans="11:17" x14ac:dyDescent="0.3">
      <c r="K3139" s="1"/>
      <c r="L3139" s="1"/>
      <c r="M3139" s="1"/>
      <c r="Q3139" s="1"/>
    </row>
    <row r="3140" spans="11:17" x14ac:dyDescent="0.3">
      <c r="K3140" s="1"/>
      <c r="L3140" s="1"/>
      <c r="M3140" s="1"/>
      <c r="Q3140" s="1"/>
    </row>
    <row r="3141" spans="11:17" x14ac:dyDescent="0.3">
      <c r="K3141" s="1"/>
      <c r="L3141" s="1"/>
      <c r="M3141" s="1"/>
      <c r="Q3141" s="1"/>
    </row>
    <row r="3142" spans="11:17" x14ac:dyDescent="0.3">
      <c r="K3142" s="1"/>
      <c r="L3142" s="1"/>
      <c r="M3142" s="1"/>
      <c r="Q3142" s="1"/>
    </row>
    <row r="3143" spans="11:17" x14ac:dyDescent="0.3">
      <c r="K3143" s="1"/>
      <c r="L3143" s="1"/>
      <c r="M3143" s="1"/>
      <c r="Q3143" s="1"/>
    </row>
    <row r="3144" spans="11:17" x14ac:dyDescent="0.3">
      <c r="K3144" s="1"/>
      <c r="L3144" s="1"/>
      <c r="M3144" s="1"/>
      <c r="Q3144" s="1"/>
    </row>
    <row r="3145" spans="11:17" x14ac:dyDescent="0.3">
      <c r="K3145" s="1"/>
      <c r="L3145" s="1"/>
      <c r="M3145" s="1"/>
      <c r="Q3145" s="1"/>
    </row>
    <row r="3146" spans="11:17" x14ac:dyDescent="0.3">
      <c r="K3146" s="1"/>
      <c r="L3146" s="1"/>
      <c r="M3146" s="1"/>
      <c r="Q3146" s="1"/>
    </row>
    <row r="3147" spans="11:17" x14ac:dyDescent="0.3">
      <c r="K3147" s="1"/>
      <c r="L3147" s="1"/>
      <c r="M3147" s="1"/>
      <c r="Q3147" s="1"/>
    </row>
    <row r="3148" spans="11:17" x14ac:dyDescent="0.3">
      <c r="K3148" s="1"/>
      <c r="L3148" s="1"/>
      <c r="M3148" s="1"/>
      <c r="Q3148" s="1"/>
    </row>
    <row r="3149" spans="11:17" x14ac:dyDescent="0.3">
      <c r="K3149" s="1"/>
      <c r="L3149" s="1"/>
      <c r="M3149" s="1"/>
      <c r="Q3149" s="1"/>
    </row>
    <row r="3150" spans="11:17" x14ac:dyDescent="0.3">
      <c r="K3150" s="1"/>
      <c r="L3150" s="1"/>
      <c r="M3150" s="1"/>
      <c r="Q3150" s="1"/>
    </row>
    <row r="3151" spans="11:17" x14ac:dyDescent="0.3">
      <c r="K3151" s="1"/>
      <c r="L3151" s="1"/>
      <c r="M3151" s="1"/>
      <c r="Q3151" s="1"/>
    </row>
    <row r="3152" spans="11:17" x14ac:dyDescent="0.3">
      <c r="K3152" s="1"/>
      <c r="L3152" s="1"/>
      <c r="M3152" s="1"/>
      <c r="Q3152" s="1"/>
    </row>
    <row r="3153" spans="11:17" x14ac:dyDescent="0.3">
      <c r="K3153" s="1"/>
      <c r="L3153" s="1"/>
      <c r="M3153" s="1"/>
      <c r="Q3153" s="1"/>
    </row>
    <row r="3154" spans="11:17" x14ac:dyDescent="0.3">
      <c r="K3154" s="1"/>
      <c r="L3154" s="1"/>
      <c r="M3154" s="1"/>
      <c r="Q3154" s="1"/>
    </row>
    <row r="3155" spans="11:17" x14ac:dyDescent="0.3">
      <c r="K3155" s="1"/>
      <c r="L3155" s="1"/>
      <c r="M3155" s="1"/>
      <c r="Q3155" s="1"/>
    </row>
    <row r="3156" spans="11:17" x14ac:dyDescent="0.3">
      <c r="K3156" s="1"/>
      <c r="L3156" s="1"/>
      <c r="M3156" s="1"/>
      <c r="Q3156" s="1"/>
    </row>
    <row r="3157" spans="11:17" x14ac:dyDescent="0.3">
      <c r="K3157" s="1"/>
      <c r="L3157" s="1"/>
      <c r="M3157" s="1"/>
      <c r="Q3157" s="1"/>
    </row>
    <row r="3158" spans="11:17" x14ac:dyDescent="0.3">
      <c r="K3158" s="1"/>
      <c r="L3158" s="1"/>
      <c r="M3158" s="1"/>
      <c r="Q3158" s="1"/>
    </row>
    <row r="3159" spans="11:17" x14ac:dyDescent="0.3">
      <c r="K3159" s="1"/>
      <c r="L3159" s="1"/>
      <c r="M3159" s="1"/>
      <c r="Q3159" s="1"/>
    </row>
    <row r="3160" spans="11:17" x14ac:dyDescent="0.3">
      <c r="K3160" s="1"/>
      <c r="L3160" s="1"/>
      <c r="M3160" s="1"/>
      <c r="Q3160" s="1"/>
    </row>
    <row r="3161" spans="11:17" x14ac:dyDescent="0.3">
      <c r="K3161" s="1"/>
      <c r="L3161" s="1"/>
      <c r="M3161" s="1"/>
      <c r="Q3161" s="1"/>
    </row>
    <row r="3162" spans="11:17" x14ac:dyDescent="0.3">
      <c r="K3162" s="1"/>
      <c r="L3162" s="1"/>
      <c r="M3162" s="1"/>
      <c r="Q3162" s="1"/>
    </row>
    <row r="3163" spans="11:17" x14ac:dyDescent="0.3">
      <c r="K3163" s="1"/>
      <c r="L3163" s="1"/>
      <c r="M3163" s="1"/>
      <c r="Q3163" s="1"/>
    </row>
    <row r="3164" spans="11:17" x14ac:dyDescent="0.3">
      <c r="K3164" s="1"/>
      <c r="L3164" s="1"/>
      <c r="M3164" s="1"/>
      <c r="Q3164" s="1"/>
    </row>
    <row r="3165" spans="11:17" x14ac:dyDescent="0.3">
      <c r="K3165" s="1"/>
      <c r="L3165" s="1"/>
      <c r="M3165" s="1"/>
      <c r="Q3165" s="1"/>
    </row>
    <row r="3166" spans="11:17" x14ac:dyDescent="0.3">
      <c r="K3166" s="1"/>
      <c r="L3166" s="1"/>
      <c r="M3166" s="1"/>
      <c r="Q3166" s="1"/>
    </row>
    <row r="3167" spans="11:17" x14ac:dyDescent="0.3">
      <c r="K3167" s="1"/>
      <c r="L3167" s="1"/>
      <c r="M3167" s="1"/>
      <c r="Q3167" s="1"/>
    </row>
    <row r="3168" spans="11:17" x14ac:dyDescent="0.3">
      <c r="K3168" s="1"/>
      <c r="L3168" s="1"/>
      <c r="M3168" s="1"/>
      <c r="Q3168" s="1"/>
    </row>
    <row r="3169" spans="11:17" x14ac:dyDescent="0.3">
      <c r="K3169" s="1"/>
      <c r="L3169" s="1"/>
      <c r="M3169" s="1"/>
      <c r="Q3169" s="1"/>
    </row>
    <row r="3170" spans="11:17" x14ac:dyDescent="0.3">
      <c r="K3170" s="1"/>
      <c r="L3170" s="1"/>
      <c r="M3170" s="1"/>
      <c r="Q3170" s="1"/>
    </row>
    <row r="3171" spans="11:17" x14ac:dyDescent="0.3">
      <c r="K3171" s="1"/>
      <c r="L3171" s="1"/>
      <c r="M3171" s="1"/>
      <c r="Q3171" s="1"/>
    </row>
    <row r="3172" spans="11:17" x14ac:dyDescent="0.3">
      <c r="K3172" s="1"/>
      <c r="L3172" s="1"/>
      <c r="M3172" s="1"/>
      <c r="Q3172" s="1"/>
    </row>
    <row r="3173" spans="11:17" x14ac:dyDescent="0.3">
      <c r="K3173" s="1"/>
      <c r="L3173" s="1"/>
      <c r="M3173" s="1"/>
      <c r="Q3173" s="1"/>
    </row>
    <row r="3174" spans="11:17" x14ac:dyDescent="0.3">
      <c r="K3174" s="1"/>
      <c r="L3174" s="1"/>
      <c r="M3174" s="1"/>
      <c r="Q3174" s="1"/>
    </row>
    <row r="3175" spans="11:17" x14ac:dyDescent="0.3">
      <c r="K3175" s="1"/>
      <c r="L3175" s="1"/>
      <c r="M3175" s="1"/>
      <c r="Q3175" s="1"/>
    </row>
    <row r="3176" spans="11:17" x14ac:dyDescent="0.3">
      <c r="K3176" s="1"/>
      <c r="L3176" s="1"/>
      <c r="M3176" s="1"/>
      <c r="Q3176" s="1"/>
    </row>
    <row r="3177" spans="11:17" x14ac:dyDescent="0.3">
      <c r="K3177" s="1"/>
      <c r="L3177" s="1"/>
      <c r="M3177" s="1"/>
      <c r="Q3177" s="1"/>
    </row>
    <row r="3178" spans="11:17" x14ac:dyDescent="0.3">
      <c r="K3178" s="1"/>
      <c r="L3178" s="1"/>
      <c r="M3178" s="1"/>
      <c r="Q3178" s="1"/>
    </row>
    <row r="3179" spans="11:17" x14ac:dyDescent="0.3">
      <c r="K3179" s="1"/>
      <c r="L3179" s="1"/>
      <c r="M3179" s="1"/>
      <c r="Q3179" s="1"/>
    </row>
    <row r="3180" spans="11:17" x14ac:dyDescent="0.3">
      <c r="K3180" s="1"/>
      <c r="L3180" s="1"/>
      <c r="M3180" s="1"/>
      <c r="Q3180" s="1"/>
    </row>
    <row r="3181" spans="11:17" x14ac:dyDescent="0.3">
      <c r="K3181" s="1"/>
      <c r="L3181" s="1"/>
      <c r="M3181" s="1"/>
      <c r="Q3181" s="1"/>
    </row>
    <row r="3182" spans="11:17" x14ac:dyDescent="0.3">
      <c r="K3182" s="1"/>
      <c r="L3182" s="1"/>
      <c r="M3182" s="1"/>
      <c r="Q3182" s="1"/>
    </row>
    <row r="3183" spans="11:17" x14ac:dyDescent="0.3">
      <c r="K3183" s="1"/>
      <c r="L3183" s="1"/>
      <c r="M3183" s="1"/>
      <c r="Q3183" s="1"/>
    </row>
    <row r="3184" spans="11:17" x14ac:dyDescent="0.3">
      <c r="K3184" s="1"/>
      <c r="L3184" s="1"/>
      <c r="M3184" s="1"/>
      <c r="Q3184" s="1"/>
    </row>
    <row r="3185" spans="11:17" x14ac:dyDescent="0.3">
      <c r="K3185" s="1"/>
      <c r="L3185" s="1"/>
      <c r="M3185" s="1"/>
      <c r="Q3185" s="1"/>
    </row>
    <row r="3186" spans="11:17" x14ac:dyDescent="0.3">
      <c r="K3186" s="1"/>
      <c r="L3186" s="1"/>
      <c r="M3186" s="1"/>
      <c r="Q3186" s="1"/>
    </row>
    <row r="3187" spans="11:17" x14ac:dyDescent="0.3">
      <c r="K3187" s="1"/>
      <c r="L3187" s="1"/>
      <c r="M3187" s="1"/>
      <c r="Q3187" s="1"/>
    </row>
    <row r="3188" spans="11:17" x14ac:dyDescent="0.3">
      <c r="K3188" s="1"/>
      <c r="L3188" s="1"/>
      <c r="M3188" s="1"/>
      <c r="Q3188" s="1"/>
    </row>
    <row r="3189" spans="11:17" x14ac:dyDescent="0.3">
      <c r="K3189" s="1"/>
      <c r="L3189" s="1"/>
      <c r="M3189" s="1"/>
      <c r="Q3189" s="1"/>
    </row>
    <row r="3190" spans="11:17" x14ac:dyDescent="0.3">
      <c r="K3190" s="1"/>
      <c r="L3190" s="1"/>
      <c r="M3190" s="1"/>
      <c r="Q3190" s="1"/>
    </row>
    <row r="3191" spans="11:17" x14ac:dyDescent="0.3">
      <c r="K3191" s="1"/>
      <c r="L3191" s="1"/>
      <c r="M3191" s="1"/>
      <c r="Q3191" s="1"/>
    </row>
    <row r="3192" spans="11:17" x14ac:dyDescent="0.3">
      <c r="K3192" s="1"/>
      <c r="L3192" s="1"/>
      <c r="M3192" s="1"/>
      <c r="Q3192" s="1"/>
    </row>
    <row r="3193" spans="11:17" x14ac:dyDescent="0.3">
      <c r="K3193" s="1"/>
      <c r="L3193" s="1"/>
      <c r="M3193" s="1"/>
      <c r="Q3193" s="1"/>
    </row>
    <row r="3194" spans="11:17" x14ac:dyDescent="0.3">
      <c r="K3194" s="1"/>
      <c r="L3194" s="1"/>
      <c r="M3194" s="1"/>
      <c r="Q3194" s="1"/>
    </row>
    <row r="3195" spans="11:17" x14ac:dyDescent="0.3">
      <c r="K3195" s="1"/>
      <c r="L3195" s="1"/>
      <c r="M3195" s="1"/>
      <c r="Q3195" s="1"/>
    </row>
    <row r="3196" spans="11:17" x14ac:dyDescent="0.3">
      <c r="K3196" s="1"/>
      <c r="L3196" s="1"/>
      <c r="M3196" s="1"/>
      <c r="Q3196" s="1"/>
    </row>
    <row r="3197" spans="11:17" x14ac:dyDescent="0.3">
      <c r="K3197" s="1"/>
      <c r="L3197" s="1"/>
      <c r="M3197" s="1"/>
      <c r="Q3197" s="1"/>
    </row>
    <row r="3198" spans="11:17" x14ac:dyDescent="0.3">
      <c r="K3198" s="1"/>
      <c r="L3198" s="1"/>
      <c r="M3198" s="1"/>
      <c r="Q3198" s="1"/>
    </row>
    <row r="3199" spans="11:17" x14ac:dyDescent="0.3">
      <c r="K3199" s="1"/>
      <c r="L3199" s="1"/>
      <c r="M3199" s="1"/>
      <c r="Q3199" s="1"/>
    </row>
    <row r="3200" spans="11:17" x14ac:dyDescent="0.3">
      <c r="K3200" s="1"/>
      <c r="L3200" s="1"/>
      <c r="M3200" s="1"/>
      <c r="Q3200" s="1"/>
    </row>
    <row r="3201" spans="11:17" x14ac:dyDescent="0.3">
      <c r="K3201" s="1"/>
      <c r="L3201" s="1"/>
      <c r="M3201" s="1"/>
      <c r="Q3201" s="1"/>
    </row>
    <row r="3202" spans="11:17" x14ac:dyDescent="0.3">
      <c r="K3202" s="1"/>
      <c r="L3202" s="1"/>
      <c r="M3202" s="1"/>
      <c r="Q3202" s="1"/>
    </row>
    <row r="3203" spans="11:17" x14ac:dyDescent="0.3">
      <c r="K3203" s="1"/>
      <c r="L3203" s="1"/>
      <c r="M3203" s="1"/>
      <c r="Q3203" s="1"/>
    </row>
    <row r="3204" spans="11:17" x14ac:dyDescent="0.3">
      <c r="K3204" s="1"/>
      <c r="L3204" s="1"/>
      <c r="M3204" s="1"/>
      <c r="Q3204" s="1"/>
    </row>
    <row r="3205" spans="11:17" x14ac:dyDescent="0.3">
      <c r="K3205" s="1"/>
      <c r="L3205" s="1"/>
      <c r="M3205" s="1"/>
      <c r="Q3205" s="1"/>
    </row>
    <row r="3206" spans="11:17" x14ac:dyDescent="0.3">
      <c r="K3206" s="1"/>
      <c r="L3206" s="1"/>
      <c r="M3206" s="1"/>
      <c r="Q3206" s="1"/>
    </row>
    <row r="3207" spans="11:17" x14ac:dyDescent="0.3">
      <c r="K3207" s="1"/>
      <c r="L3207" s="1"/>
      <c r="M3207" s="1"/>
      <c r="Q3207" s="1"/>
    </row>
    <row r="3208" spans="11:17" x14ac:dyDescent="0.3">
      <c r="K3208" s="1"/>
      <c r="L3208" s="1"/>
      <c r="M3208" s="1"/>
      <c r="Q3208" s="1"/>
    </row>
    <row r="3209" spans="11:17" x14ac:dyDescent="0.3">
      <c r="K3209" s="1"/>
      <c r="L3209" s="1"/>
      <c r="M3209" s="1"/>
      <c r="Q3209" s="1"/>
    </row>
    <row r="3210" spans="11:17" x14ac:dyDescent="0.3">
      <c r="K3210" s="1"/>
      <c r="L3210" s="1"/>
      <c r="M3210" s="1"/>
      <c r="Q3210" s="1"/>
    </row>
    <row r="3211" spans="11:17" x14ac:dyDescent="0.3">
      <c r="K3211" s="1"/>
      <c r="L3211" s="1"/>
      <c r="M3211" s="1"/>
      <c r="Q3211" s="1"/>
    </row>
    <row r="3212" spans="11:17" x14ac:dyDescent="0.3">
      <c r="K3212" s="1"/>
      <c r="L3212" s="1"/>
      <c r="M3212" s="1"/>
      <c r="Q3212" s="1"/>
    </row>
    <row r="3213" spans="11:17" x14ac:dyDescent="0.3">
      <c r="K3213" s="1"/>
      <c r="L3213" s="1"/>
      <c r="M3213" s="1"/>
      <c r="Q3213" s="1"/>
    </row>
    <row r="3214" spans="11:17" x14ac:dyDescent="0.3">
      <c r="K3214" s="1"/>
      <c r="L3214" s="1"/>
      <c r="M3214" s="1"/>
      <c r="Q3214" s="1"/>
    </row>
    <row r="3215" spans="11:17" x14ac:dyDescent="0.3">
      <c r="K3215" s="1"/>
      <c r="L3215" s="1"/>
      <c r="M3215" s="1"/>
      <c r="Q3215" s="1"/>
    </row>
    <row r="3216" spans="11:17" x14ac:dyDescent="0.3">
      <c r="K3216" s="1"/>
      <c r="L3216" s="1"/>
      <c r="M3216" s="1"/>
      <c r="Q3216" s="1"/>
    </row>
    <row r="3217" spans="11:17" x14ac:dyDescent="0.3">
      <c r="K3217" s="1"/>
      <c r="L3217" s="1"/>
      <c r="M3217" s="1"/>
      <c r="Q3217" s="1"/>
    </row>
    <row r="3218" spans="11:17" x14ac:dyDescent="0.3">
      <c r="K3218" s="1"/>
      <c r="L3218" s="1"/>
      <c r="M3218" s="1"/>
      <c r="Q3218" s="1"/>
    </row>
    <row r="3219" spans="11:17" x14ac:dyDescent="0.3">
      <c r="K3219" s="1"/>
      <c r="L3219" s="1"/>
      <c r="M3219" s="1"/>
      <c r="Q3219" s="1"/>
    </row>
    <row r="3220" spans="11:17" x14ac:dyDescent="0.3">
      <c r="K3220" s="1"/>
      <c r="L3220" s="1"/>
      <c r="M3220" s="1"/>
      <c r="Q3220" s="1"/>
    </row>
    <row r="3221" spans="11:17" x14ac:dyDescent="0.3">
      <c r="K3221" s="1"/>
      <c r="L3221" s="1"/>
      <c r="M3221" s="1"/>
      <c r="Q3221" s="1"/>
    </row>
    <row r="3222" spans="11:17" x14ac:dyDescent="0.3">
      <c r="K3222" s="1"/>
      <c r="L3222" s="1"/>
      <c r="M3222" s="1"/>
      <c r="Q3222" s="1"/>
    </row>
    <row r="3223" spans="11:17" x14ac:dyDescent="0.3">
      <c r="K3223" s="1"/>
      <c r="L3223" s="1"/>
      <c r="M3223" s="1"/>
      <c r="Q3223" s="1"/>
    </row>
    <row r="3224" spans="11:17" x14ac:dyDescent="0.3">
      <c r="K3224" s="1"/>
      <c r="L3224" s="1"/>
      <c r="M3224" s="1"/>
      <c r="Q3224" s="1"/>
    </row>
    <row r="3225" spans="11:17" x14ac:dyDescent="0.3">
      <c r="K3225" s="1"/>
      <c r="L3225" s="1"/>
      <c r="M3225" s="1"/>
      <c r="Q3225" s="1"/>
    </row>
    <row r="3226" spans="11:17" x14ac:dyDescent="0.3">
      <c r="K3226" s="1"/>
      <c r="L3226" s="1"/>
      <c r="M3226" s="1"/>
      <c r="Q3226" s="1"/>
    </row>
    <row r="3227" spans="11:17" x14ac:dyDescent="0.3">
      <c r="K3227" s="1"/>
      <c r="L3227" s="1"/>
      <c r="M3227" s="1"/>
      <c r="Q3227" s="1"/>
    </row>
    <row r="3228" spans="11:17" x14ac:dyDescent="0.3">
      <c r="K3228" s="1"/>
      <c r="L3228" s="1"/>
      <c r="M3228" s="1"/>
      <c r="Q3228" s="1"/>
    </row>
    <row r="3229" spans="11:17" x14ac:dyDescent="0.3">
      <c r="K3229" s="1"/>
      <c r="L3229" s="1"/>
      <c r="M3229" s="1"/>
      <c r="Q3229" s="1"/>
    </row>
    <row r="3230" spans="11:17" x14ac:dyDescent="0.3">
      <c r="K3230" s="1"/>
      <c r="L3230" s="1"/>
      <c r="M3230" s="1"/>
      <c r="Q3230" s="1"/>
    </row>
    <row r="3231" spans="11:17" x14ac:dyDescent="0.3">
      <c r="K3231" s="1"/>
      <c r="L3231" s="1"/>
      <c r="M3231" s="1"/>
      <c r="Q3231" s="1"/>
    </row>
    <row r="3232" spans="11:17" x14ac:dyDescent="0.3">
      <c r="K3232" s="1"/>
      <c r="L3232" s="1"/>
      <c r="M3232" s="1"/>
      <c r="Q3232" s="1"/>
    </row>
    <row r="3233" spans="11:17" x14ac:dyDescent="0.3">
      <c r="K3233" s="1"/>
      <c r="L3233" s="1"/>
      <c r="M3233" s="1"/>
      <c r="Q3233" s="1"/>
    </row>
    <row r="3234" spans="11:17" x14ac:dyDescent="0.3">
      <c r="K3234" s="1"/>
      <c r="L3234" s="1"/>
      <c r="M3234" s="1"/>
      <c r="Q3234" s="1"/>
    </row>
    <row r="3235" spans="11:17" x14ac:dyDescent="0.3">
      <c r="K3235" s="1"/>
      <c r="L3235" s="1"/>
      <c r="M3235" s="1"/>
      <c r="Q3235" s="1"/>
    </row>
    <row r="3236" spans="11:17" x14ac:dyDescent="0.3">
      <c r="K3236" s="1"/>
      <c r="L3236" s="1"/>
      <c r="M3236" s="1"/>
      <c r="Q3236" s="1"/>
    </row>
    <row r="3237" spans="11:17" x14ac:dyDescent="0.3">
      <c r="K3237" s="1"/>
      <c r="L3237" s="1"/>
      <c r="M3237" s="1"/>
      <c r="Q3237" s="1"/>
    </row>
    <row r="3238" spans="11:17" x14ac:dyDescent="0.3">
      <c r="K3238" s="1"/>
      <c r="L3238" s="1"/>
      <c r="M3238" s="1"/>
      <c r="Q3238" s="1"/>
    </row>
    <row r="3239" spans="11:17" x14ac:dyDescent="0.3">
      <c r="K3239" s="1"/>
      <c r="L3239" s="1"/>
      <c r="M3239" s="1"/>
      <c r="Q3239" s="1"/>
    </row>
    <row r="3240" spans="11:17" x14ac:dyDescent="0.3">
      <c r="K3240" s="1"/>
      <c r="L3240" s="1"/>
      <c r="M3240" s="1"/>
      <c r="Q3240" s="1"/>
    </row>
    <row r="3241" spans="11:17" x14ac:dyDescent="0.3">
      <c r="K3241" s="1"/>
      <c r="L3241" s="1"/>
      <c r="M3241" s="1"/>
      <c r="Q3241" s="1"/>
    </row>
    <row r="3242" spans="11:17" x14ac:dyDescent="0.3">
      <c r="K3242" s="1"/>
      <c r="L3242" s="1"/>
      <c r="M3242" s="1"/>
      <c r="Q3242" s="1"/>
    </row>
    <row r="3243" spans="11:17" x14ac:dyDescent="0.3">
      <c r="K3243" s="1"/>
      <c r="L3243" s="1"/>
      <c r="M3243" s="1"/>
      <c r="Q3243" s="1"/>
    </row>
    <row r="3244" spans="11:17" x14ac:dyDescent="0.3">
      <c r="K3244" s="1"/>
      <c r="L3244" s="1"/>
      <c r="M3244" s="1"/>
      <c r="Q3244" s="1"/>
    </row>
    <row r="3245" spans="11:17" x14ac:dyDescent="0.3">
      <c r="K3245" s="1"/>
      <c r="L3245" s="1"/>
      <c r="M3245" s="1"/>
      <c r="Q3245" s="1"/>
    </row>
    <row r="3246" spans="11:17" x14ac:dyDescent="0.3">
      <c r="K3246" s="1"/>
      <c r="L3246" s="1"/>
      <c r="M3246" s="1"/>
      <c r="Q3246" s="1"/>
    </row>
    <row r="3247" spans="11:17" x14ac:dyDescent="0.3">
      <c r="K3247" s="1"/>
      <c r="L3247" s="1"/>
      <c r="M3247" s="1"/>
      <c r="Q3247" s="1"/>
    </row>
    <row r="3248" spans="11:17" x14ac:dyDescent="0.3">
      <c r="K3248" s="1"/>
      <c r="L3248" s="1"/>
      <c r="M3248" s="1"/>
      <c r="Q3248" s="1"/>
    </row>
    <row r="3249" spans="11:17" x14ac:dyDescent="0.3">
      <c r="K3249" s="1"/>
      <c r="L3249" s="1"/>
      <c r="M3249" s="1"/>
      <c r="Q3249" s="1"/>
    </row>
    <row r="3250" spans="11:17" x14ac:dyDescent="0.3">
      <c r="K3250" s="1"/>
      <c r="L3250" s="1"/>
      <c r="M3250" s="1"/>
      <c r="Q3250" s="1"/>
    </row>
    <row r="3251" spans="11:17" x14ac:dyDescent="0.3">
      <c r="K3251" s="1"/>
      <c r="L3251" s="1"/>
      <c r="M3251" s="1"/>
      <c r="Q3251" s="1"/>
    </row>
    <row r="3252" spans="11:17" x14ac:dyDescent="0.3">
      <c r="K3252" s="1"/>
      <c r="L3252" s="1"/>
      <c r="M3252" s="1"/>
      <c r="Q3252" s="1"/>
    </row>
    <row r="3253" spans="11:17" x14ac:dyDescent="0.3">
      <c r="K3253" s="1"/>
      <c r="L3253" s="1"/>
      <c r="M3253" s="1"/>
      <c r="Q3253" s="1"/>
    </row>
    <row r="3254" spans="11:17" x14ac:dyDescent="0.3">
      <c r="K3254" s="1"/>
      <c r="L3254" s="1"/>
      <c r="M3254" s="1"/>
      <c r="Q3254" s="1"/>
    </row>
    <row r="3255" spans="11:17" x14ac:dyDescent="0.3">
      <c r="K3255" s="1"/>
      <c r="L3255" s="1"/>
      <c r="M3255" s="1"/>
      <c r="Q3255" s="1"/>
    </row>
    <row r="3256" spans="11:17" x14ac:dyDescent="0.3">
      <c r="K3256" s="1"/>
      <c r="L3256" s="1"/>
      <c r="M3256" s="1"/>
      <c r="Q3256" s="1"/>
    </row>
    <row r="3257" spans="11:17" x14ac:dyDescent="0.3">
      <c r="K3257" s="1"/>
      <c r="L3257" s="1"/>
      <c r="M3257" s="1"/>
      <c r="Q3257" s="1"/>
    </row>
    <row r="3258" spans="11:17" x14ac:dyDescent="0.3">
      <c r="K3258" s="1"/>
      <c r="L3258" s="1"/>
      <c r="M3258" s="1"/>
      <c r="Q3258" s="1"/>
    </row>
    <row r="3259" spans="11:17" x14ac:dyDescent="0.3">
      <c r="K3259" s="1"/>
      <c r="L3259" s="1"/>
      <c r="M3259" s="1"/>
      <c r="Q3259" s="1"/>
    </row>
    <row r="3260" spans="11:17" x14ac:dyDescent="0.3">
      <c r="K3260" s="1"/>
      <c r="L3260" s="1"/>
      <c r="M3260" s="1"/>
      <c r="Q3260" s="1"/>
    </row>
    <row r="3261" spans="11:17" x14ac:dyDescent="0.3">
      <c r="K3261" s="1"/>
      <c r="L3261" s="1"/>
      <c r="M3261" s="1"/>
      <c r="Q3261" s="1"/>
    </row>
    <row r="3262" spans="11:17" x14ac:dyDescent="0.3">
      <c r="K3262" s="1"/>
      <c r="L3262" s="1"/>
      <c r="M3262" s="1"/>
      <c r="Q3262" s="1"/>
    </row>
    <row r="3263" spans="11:17" x14ac:dyDescent="0.3">
      <c r="K3263" s="1"/>
      <c r="L3263" s="1"/>
      <c r="M3263" s="1"/>
      <c r="Q3263" s="1"/>
    </row>
    <row r="3264" spans="11:17" x14ac:dyDescent="0.3">
      <c r="K3264" s="1"/>
      <c r="L3264" s="1"/>
      <c r="M3264" s="1"/>
      <c r="Q3264" s="1"/>
    </row>
    <row r="3265" spans="11:17" x14ac:dyDescent="0.3">
      <c r="K3265" s="1"/>
      <c r="L3265" s="1"/>
      <c r="M3265" s="1"/>
      <c r="Q3265" s="1"/>
    </row>
    <row r="3266" spans="11:17" x14ac:dyDescent="0.3">
      <c r="K3266" s="1"/>
      <c r="L3266" s="1"/>
      <c r="M3266" s="1"/>
      <c r="Q3266" s="1"/>
    </row>
    <row r="3267" spans="11:17" x14ac:dyDescent="0.3">
      <c r="K3267" s="1"/>
      <c r="L3267" s="1"/>
      <c r="M3267" s="1"/>
      <c r="Q3267" s="1"/>
    </row>
    <row r="3268" spans="11:17" x14ac:dyDescent="0.3">
      <c r="K3268" s="1"/>
      <c r="L3268" s="1"/>
      <c r="M3268" s="1"/>
      <c r="Q3268" s="1"/>
    </row>
    <row r="3269" spans="11:17" x14ac:dyDescent="0.3">
      <c r="K3269" s="1"/>
      <c r="L3269" s="1"/>
      <c r="M3269" s="1"/>
      <c r="Q3269" s="1"/>
    </row>
    <row r="3270" spans="11:17" x14ac:dyDescent="0.3">
      <c r="K3270" s="1"/>
      <c r="L3270" s="1"/>
      <c r="M3270" s="1"/>
      <c r="Q3270" s="1"/>
    </row>
    <row r="3271" spans="11:17" x14ac:dyDescent="0.3">
      <c r="K3271" s="1"/>
      <c r="L3271" s="1"/>
      <c r="M3271" s="1"/>
      <c r="Q3271" s="1"/>
    </row>
    <row r="3272" spans="11:17" x14ac:dyDescent="0.3">
      <c r="K3272" s="1"/>
      <c r="L3272" s="1"/>
      <c r="M3272" s="1"/>
      <c r="Q3272" s="1"/>
    </row>
    <row r="3273" spans="11:17" x14ac:dyDescent="0.3">
      <c r="K3273" s="1"/>
      <c r="L3273" s="1"/>
      <c r="M3273" s="1"/>
      <c r="Q3273" s="1"/>
    </row>
    <row r="3274" spans="11:17" x14ac:dyDescent="0.3">
      <c r="K3274" s="1"/>
      <c r="L3274" s="1"/>
      <c r="M3274" s="1"/>
      <c r="Q3274" s="1"/>
    </row>
    <row r="3275" spans="11:17" x14ac:dyDescent="0.3">
      <c r="K3275" s="1"/>
      <c r="L3275" s="1"/>
      <c r="M3275" s="1"/>
      <c r="Q3275" s="1"/>
    </row>
    <row r="3276" spans="11:17" x14ac:dyDescent="0.3">
      <c r="K3276" s="1"/>
      <c r="L3276" s="1"/>
      <c r="M3276" s="1"/>
      <c r="Q3276" s="1"/>
    </row>
    <row r="3277" spans="11:17" x14ac:dyDescent="0.3">
      <c r="K3277" s="1"/>
      <c r="L3277" s="1"/>
      <c r="M3277" s="1"/>
      <c r="Q3277" s="1"/>
    </row>
    <row r="3278" spans="11:17" x14ac:dyDescent="0.3">
      <c r="K3278" s="1"/>
      <c r="L3278" s="1"/>
      <c r="M3278" s="1"/>
      <c r="Q3278" s="1"/>
    </row>
    <row r="3279" spans="11:17" x14ac:dyDescent="0.3">
      <c r="K3279" s="1"/>
      <c r="L3279" s="1"/>
      <c r="M3279" s="1"/>
      <c r="Q3279" s="1"/>
    </row>
    <row r="3280" spans="11:17" x14ac:dyDescent="0.3">
      <c r="K3280" s="1"/>
      <c r="L3280" s="1"/>
      <c r="M3280" s="1"/>
      <c r="Q3280" s="1"/>
    </row>
    <row r="3281" spans="11:17" x14ac:dyDescent="0.3">
      <c r="K3281" s="1"/>
      <c r="L3281" s="1"/>
      <c r="M3281" s="1"/>
      <c r="Q3281" s="1"/>
    </row>
    <row r="3282" spans="11:17" x14ac:dyDescent="0.3">
      <c r="K3282" s="1"/>
      <c r="L3282" s="1"/>
      <c r="M3282" s="1"/>
      <c r="Q3282" s="1"/>
    </row>
    <row r="3283" spans="11:17" x14ac:dyDescent="0.3">
      <c r="K3283" s="1"/>
      <c r="L3283" s="1"/>
      <c r="M3283" s="1"/>
      <c r="Q3283" s="1"/>
    </row>
    <row r="3284" spans="11:17" x14ac:dyDescent="0.3">
      <c r="K3284" s="1"/>
      <c r="L3284" s="1"/>
      <c r="M3284" s="1"/>
      <c r="Q3284" s="1"/>
    </row>
    <row r="3285" spans="11:17" x14ac:dyDescent="0.3">
      <c r="K3285" s="1"/>
      <c r="L3285" s="1"/>
      <c r="M3285" s="1"/>
      <c r="Q3285" s="1"/>
    </row>
    <row r="3286" spans="11:17" x14ac:dyDescent="0.3">
      <c r="K3286" s="1"/>
      <c r="L3286" s="1"/>
      <c r="M3286" s="1"/>
      <c r="Q3286" s="1"/>
    </row>
    <row r="3287" spans="11:17" x14ac:dyDescent="0.3">
      <c r="K3287" s="1"/>
      <c r="L3287" s="1"/>
      <c r="M3287" s="1"/>
      <c r="Q3287" s="1"/>
    </row>
    <row r="3288" spans="11:17" x14ac:dyDescent="0.3">
      <c r="K3288" s="1"/>
      <c r="L3288" s="1"/>
      <c r="M3288" s="1"/>
      <c r="Q3288" s="1"/>
    </row>
    <row r="3289" spans="11:17" x14ac:dyDescent="0.3">
      <c r="K3289" s="1"/>
      <c r="L3289" s="1"/>
      <c r="M3289" s="1"/>
      <c r="Q3289" s="1"/>
    </row>
    <row r="3290" spans="11:17" x14ac:dyDescent="0.3">
      <c r="K3290" s="1"/>
      <c r="L3290" s="1"/>
      <c r="M3290" s="1"/>
      <c r="Q3290" s="1"/>
    </row>
    <row r="3291" spans="11:17" x14ac:dyDescent="0.3">
      <c r="K3291" s="1"/>
      <c r="L3291" s="1"/>
      <c r="M3291" s="1"/>
      <c r="Q3291" s="1"/>
    </row>
    <row r="3292" spans="11:17" x14ac:dyDescent="0.3">
      <c r="K3292" s="1"/>
      <c r="L3292" s="1"/>
      <c r="M3292" s="1"/>
      <c r="Q3292" s="1"/>
    </row>
    <row r="3293" spans="11:17" x14ac:dyDescent="0.3">
      <c r="K3293" s="1"/>
      <c r="L3293" s="1"/>
      <c r="M3293" s="1"/>
      <c r="Q3293" s="1"/>
    </row>
    <row r="3294" spans="11:17" x14ac:dyDescent="0.3">
      <c r="K3294" s="1"/>
      <c r="L3294" s="1"/>
      <c r="M3294" s="1"/>
      <c r="Q3294" s="1"/>
    </row>
    <row r="3295" spans="11:17" x14ac:dyDescent="0.3">
      <c r="K3295" s="1"/>
      <c r="L3295" s="1"/>
      <c r="M3295" s="1"/>
      <c r="Q3295" s="1"/>
    </row>
    <row r="3296" spans="11:17" x14ac:dyDescent="0.3">
      <c r="K3296" s="1"/>
      <c r="L3296" s="1"/>
      <c r="M3296" s="1"/>
      <c r="Q3296" s="1"/>
    </row>
    <row r="3297" spans="11:17" x14ac:dyDescent="0.3">
      <c r="K3297" s="1"/>
      <c r="L3297" s="1"/>
      <c r="M3297" s="1"/>
      <c r="Q3297" s="1"/>
    </row>
    <row r="3298" spans="11:17" x14ac:dyDescent="0.3">
      <c r="K3298" s="1"/>
      <c r="L3298" s="1"/>
      <c r="M3298" s="1"/>
      <c r="Q3298" s="1"/>
    </row>
    <row r="3299" spans="11:17" x14ac:dyDescent="0.3">
      <c r="K3299" s="1"/>
      <c r="L3299" s="1"/>
      <c r="M3299" s="1"/>
      <c r="Q3299" s="1"/>
    </row>
    <row r="3300" spans="11:17" x14ac:dyDescent="0.3">
      <c r="K3300" s="1"/>
      <c r="L3300" s="1"/>
      <c r="M3300" s="1"/>
      <c r="Q3300" s="1"/>
    </row>
    <row r="3301" spans="11:17" x14ac:dyDescent="0.3">
      <c r="K3301" s="1"/>
      <c r="L3301" s="1"/>
      <c r="M3301" s="1"/>
      <c r="Q3301" s="1"/>
    </row>
    <row r="3302" spans="11:17" x14ac:dyDescent="0.3">
      <c r="K3302" s="1"/>
      <c r="L3302" s="1"/>
      <c r="M3302" s="1"/>
      <c r="Q3302" s="1"/>
    </row>
    <row r="3303" spans="11:17" x14ac:dyDescent="0.3">
      <c r="K3303" s="1"/>
      <c r="L3303" s="1"/>
      <c r="M3303" s="1"/>
      <c r="Q3303" s="1"/>
    </row>
    <row r="3304" spans="11:17" x14ac:dyDescent="0.3">
      <c r="K3304" s="1"/>
      <c r="L3304" s="1"/>
      <c r="M3304" s="1"/>
      <c r="Q3304" s="1"/>
    </row>
    <row r="3305" spans="11:17" x14ac:dyDescent="0.3">
      <c r="K3305" s="1"/>
      <c r="L3305" s="1"/>
      <c r="M3305" s="1"/>
      <c r="Q3305" s="1"/>
    </row>
    <row r="3306" spans="11:17" x14ac:dyDescent="0.3">
      <c r="K3306" s="1"/>
      <c r="L3306" s="1"/>
      <c r="M3306" s="1"/>
      <c r="Q3306" s="1"/>
    </row>
    <row r="3307" spans="11:17" x14ac:dyDescent="0.3">
      <c r="K3307" s="1"/>
      <c r="L3307" s="1"/>
      <c r="M3307" s="1"/>
      <c r="Q3307" s="1"/>
    </row>
    <row r="3308" spans="11:17" x14ac:dyDescent="0.3">
      <c r="K3308" s="1"/>
      <c r="L3308" s="1"/>
      <c r="M3308" s="1"/>
      <c r="Q3308" s="1"/>
    </row>
    <row r="3309" spans="11:17" x14ac:dyDescent="0.3">
      <c r="K3309" s="1"/>
      <c r="L3309" s="1"/>
      <c r="M3309" s="1"/>
      <c r="Q3309" s="1"/>
    </row>
    <row r="3310" spans="11:17" x14ac:dyDescent="0.3">
      <c r="K3310" s="1"/>
      <c r="L3310" s="1"/>
      <c r="M3310" s="1"/>
      <c r="Q3310" s="1"/>
    </row>
    <row r="3311" spans="11:17" x14ac:dyDescent="0.3">
      <c r="K3311" s="1"/>
      <c r="L3311" s="1"/>
      <c r="M3311" s="1"/>
      <c r="Q3311" s="1"/>
    </row>
    <row r="3312" spans="11:17" x14ac:dyDescent="0.3">
      <c r="K3312" s="1"/>
      <c r="L3312" s="1"/>
      <c r="M3312" s="1"/>
      <c r="Q3312" s="1"/>
    </row>
    <row r="3313" spans="11:17" x14ac:dyDescent="0.3">
      <c r="K3313" s="1"/>
      <c r="L3313" s="1"/>
      <c r="M3313" s="1"/>
      <c r="Q3313" s="1"/>
    </row>
    <row r="3314" spans="11:17" x14ac:dyDescent="0.3">
      <c r="K3314" s="1"/>
      <c r="L3314" s="1"/>
      <c r="M3314" s="1"/>
      <c r="Q3314" s="1"/>
    </row>
    <row r="3315" spans="11:17" x14ac:dyDescent="0.3">
      <c r="K3315" s="1"/>
      <c r="L3315" s="1"/>
      <c r="M3315" s="1"/>
      <c r="Q3315" s="1"/>
    </row>
    <row r="3316" spans="11:17" x14ac:dyDescent="0.3">
      <c r="K3316" s="1"/>
      <c r="L3316" s="1"/>
      <c r="M3316" s="1"/>
      <c r="Q3316" s="1"/>
    </row>
    <row r="3317" spans="11:17" x14ac:dyDescent="0.3">
      <c r="K3317" s="1"/>
      <c r="L3317" s="1"/>
      <c r="M3317" s="1"/>
      <c r="Q3317" s="1"/>
    </row>
    <row r="3318" spans="11:17" x14ac:dyDescent="0.3">
      <c r="K3318" s="1"/>
      <c r="L3318" s="1"/>
      <c r="M3318" s="1"/>
      <c r="Q3318" s="1"/>
    </row>
    <row r="3319" spans="11:17" x14ac:dyDescent="0.3">
      <c r="K3319" s="1"/>
      <c r="L3319" s="1"/>
      <c r="M3319" s="1"/>
      <c r="Q3319" s="1"/>
    </row>
    <row r="3320" spans="11:17" x14ac:dyDescent="0.3">
      <c r="K3320" s="1"/>
      <c r="L3320" s="1"/>
      <c r="M3320" s="1"/>
      <c r="Q3320" s="1"/>
    </row>
    <row r="3321" spans="11:17" x14ac:dyDescent="0.3">
      <c r="K3321" s="1"/>
      <c r="L3321" s="1"/>
      <c r="M3321" s="1"/>
      <c r="Q3321" s="1"/>
    </row>
    <row r="3322" spans="11:17" x14ac:dyDescent="0.3">
      <c r="K3322" s="1"/>
      <c r="L3322" s="1"/>
      <c r="M3322" s="1"/>
      <c r="Q3322" s="1"/>
    </row>
    <row r="3323" spans="11:17" x14ac:dyDescent="0.3">
      <c r="K3323" s="1"/>
      <c r="L3323" s="1"/>
      <c r="M3323" s="1"/>
      <c r="Q3323" s="1"/>
    </row>
    <row r="3324" spans="11:17" x14ac:dyDescent="0.3">
      <c r="K3324" s="1"/>
      <c r="L3324" s="1"/>
      <c r="M3324" s="1"/>
      <c r="Q3324" s="1"/>
    </row>
    <row r="3325" spans="11:17" x14ac:dyDescent="0.3">
      <c r="K3325" s="1"/>
      <c r="L3325" s="1"/>
      <c r="M3325" s="1"/>
      <c r="Q3325" s="1"/>
    </row>
    <row r="3326" spans="11:17" x14ac:dyDescent="0.3">
      <c r="K3326" s="1"/>
      <c r="L3326" s="1"/>
      <c r="M3326" s="1"/>
      <c r="Q3326" s="1"/>
    </row>
    <row r="3327" spans="11:17" x14ac:dyDescent="0.3">
      <c r="K3327" s="1"/>
      <c r="L3327" s="1"/>
      <c r="M3327" s="1"/>
      <c r="Q3327" s="1"/>
    </row>
    <row r="3328" spans="11:17" x14ac:dyDescent="0.3">
      <c r="K3328" s="1"/>
      <c r="L3328" s="1"/>
      <c r="M3328" s="1"/>
      <c r="Q3328" s="1"/>
    </row>
    <row r="3329" spans="11:17" x14ac:dyDescent="0.3">
      <c r="K3329" s="1"/>
      <c r="L3329" s="1"/>
      <c r="M3329" s="1"/>
      <c r="Q3329" s="1"/>
    </row>
    <row r="3330" spans="11:17" x14ac:dyDescent="0.3">
      <c r="K3330" s="1"/>
      <c r="L3330" s="1"/>
      <c r="M3330" s="1"/>
      <c r="Q3330" s="1"/>
    </row>
    <row r="3331" spans="11:17" x14ac:dyDescent="0.3">
      <c r="K3331" s="1"/>
      <c r="L3331" s="1"/>
      <c r="M3331" s="1"/>
      <c r="Q3331" s="1"/>
    </row>
    <row r="3332" spans="11:17" x14ac:dyDescent="0.3">
      <c r="K3332" s="1"/>
      <c r="L3332" s="1"/>
      <c r="M3332" s="1"/>
      <c r="Q3332" s="1"/>
    </row>
    <row r="3333" spans="11:17" x14ac:dyDescent="0.3">
      <c r="K3333" s="1"/>
      <c r="L3333" s="1"/>
      <c r="M3333" s="1"/>
      <c r="Q3333" s="1"/>
    </row>
    <row r="3334" spans="11:17" x14ac:dyDescent="0.3">
      <c r="K3334" s="1"/>
      <c r="L3334" s="1"/>
      <c r="M3334" s="1"/>
      <c r="Q3334" s="1"/>
    </row>
    <row r="3335" spans="11:17" x14ac:dyDescent="0.3">
      <c r="K3335" s="1"/>
      <c r="L3335" s="1"/>
      <c r="M3335" s="1"/>
      <c r="Q3335" s="1"/>
    </row>
    <row r="3336" spans="11:17" x14ac:dyDescent="0.3">
      <c r="K3336" s="1"/>
      <c r="L3336" s="1"/>
      <c r="M3336" s="1"/>
      <c r="Q3336" s="1"/>
    </row>
    <row r="3337" spans="11:17" x14ac:dyDescent="0.3">
      <c r="K3337" s="1"/>
      <c r="L3337" s="1"/>
      <c r="M3337" s="1"/>
      <c r="Q3337" s="1"/>
    </row>
    <row r="3338" spans="11:17" x14ac:dyDescent="0.3">
      <c r="K3338" s="1"/>
      <c r="L3338" s="1"/>
      <c r="M3338" s="1"/>
      <c r="Q3338" s="1"/>
    </row>
    <row r="3339" spans="11:17" x14ac:dyDescent="0.3">
      <c r="K3339" s="1"/>
      <c r="L3339" s="1"/>
      <c r="M3339" s="1"/>
      <c r="Q3339" s="1"/>
    </row>
    <row r="3340" spans="11:17" x14ac:dyDescent="0.3">
      <c r="K3340" s="1"/>
      <c r="L3340" s="1"/>
      <c r="M3340" s="1"/>
      <c r="Q3340" s="1"/>
    </row>
    <row r="3341" spans="11:17" x14ac:dyDescent="0.3">
      <c r="K3341" s="1"/>
      <c r="L3341" s="1"/>
      <c r="M3341" s="1"/>
      <c r="Q3341" s="1"/>
    </row>
    <row r="3342" spans="11:17" x14ac:dyDescent="0.3">
      <c r="K3342" s="1"/>
      <c r="L3342" s="1"/>
      <c r="M3342" s="1"/>
      <c r="Q3342" s="1"/>
    </row>
    <row r="3343" spans="11:17" x14ac:dyDescent="0.3">
      <c r="K3343" s="1"/>
      <c r="L3343" s="1"/>
      <c r="M3343" s="1"/>
      <c r="Q3343" s="1"/>
    </row>
    <row r="3344" spans="11:17" x14ac:dyDescent="0.3">
      <c r="K3344" s="1"/>
      <c r="L3344" s="1"/>
      <c r="M3344" s="1"/>
      <c r="Q3344" s="1"/>
    </row>
    <row r="3345" spans="11:17" x14ac:dyDescent="0.3">
      <c r="K3345" s="1"/>
      <c r="L3345" s="1"/>
      <c r="M3345" s="1"/>
      <c r="Q3345" s="1"/>
    </row>
    <row r="3346" spans="11:17" x14ac:dyDescent="0.3">
      <c r="K3346" s="1"/>
      <c r="L3346" s="1"/>
      <c r="M3346" s="1"/>
      <c r="Q3346" s="1"/>
    </row>
    <row r="3347" spans="11:17" x14ac:dyDescent="0.3">
      <c r="K3347" s="1"/>
      <c r="L3347" s="1"/>
      <c r="M3347" s="1"/>
      <c r="Q3347" s="1"/>
    </row>
    <row r="3348" spans="11:17" x14ac:dyDescent="0.3">
      <c r="K3348" s="1"/>
      <c r="L3348" s="1"/>
      <c r="M3348" s="1"/>
      <c r="Q3348" s="1"/>
    </row>
    <row r="3349" spans="11:17" x14ac:dyDescent="0.3">
      <c r="K3349" s="1"/>
      <c r="L3349" s="1"/>
      <c r="M3349" s="1"/>
      <c r="Q3349" s="1"/>
    </row>
    <row r="3350" spans="11:17" x14ac:dyDescent="0.3">
      <c r="K3350" s="1"/>
      <c r="L3350" s="1"/>
      <c r="M3350" s="1"/>
      <c r="Q3350" s="1"/>
    </row>
    <row r="3351" spans="11:17" x14ac:dyDescent="0.3">
      <c r="K3351" s="1"/>
      <c r="L3351" s="1"/>
      <c r="M3351" s="1"/>
      <c r="Q3351" s="1"/>
    </row>
    <row r="3352" spans="11:17" x14ac:dyDescent="0.3">
      <c r="K3352" s="1"/>
      <c r="L3352" s="1"/>
      <c r="M3352" s="1"/>
      <c r="Q3352" s="1"/>
    </row>
    <row r="3353" spans="11:17" x14ac:dyDescent="0.3">
      <c r="K3353" s="1"/>
      <c r="L3353" s="1"/>
      <c r="M3353" s="1"/>
      <c r="Q3353" s="1"/>
    </row>
    <row r="3354" spans="11:17" x14ac:dyDescent="0.3">
      <c r="K3354" s="1"/>
      <c r="L3354" s="1"/>
      <c r="M3354" s="1"/>
      <c r="Q3354" s="1"/>
    </row>
    <row r="3355" spans="11:17" x14ac:dyDescent="0.3">
      <c r="K3355" s="1"/>
      <c r="L3355" s="1"/>
      <c r="M3355" s="1"/>
      <c r="Q3355" s="1"/>
    </row>
    <row r="3356" spans="11:17" x14ac:dyDescent="0.3">
      <c r="K3356" s="1"/>
      <c r="L3356" s="1"/>
      <c r="M3356" s="1"/>
      <c r="Q3356" s="1"/>
    </row>
    <row r="3357" spans="11:17" x14ac:dyDescent="0.3">
      <c r="K3357" s="1"/>
      <c r="L3357" s="1"/>
      <c r="M3357" s="1"/>
      <c r="Q3357" s="1"/>
    </row>
    <row r="3358" spans="11:17" x14ac:dyDescent="0.3">
      <c r="K3358" s="1"/>
      <c r="L3358" s="1"/>
      <c r="M3358" s="1"/>
      <c r="Q3358" s="1"/>
    </row>
    <row r="3359" spans="11:17" x14ac:dyDescent="0.3">
      <c r="K3359" s="1"/>
      <c r="L3359" s="1"/>
      <c r="M3359" s="1"/>
      <c r="Q3359" s="1"/>
    </row>
    <row r="3360" spans="11:17" x14ac:dyDescent="0.3">
      <c r="K3360" s="1"/>
      <c r="L3360" s="1"/>
      <c r="M3360" s="1"/>
      <c r="Q3360" s="1"/>
    </row>
    <row r="3361" spans="4:17" x14ac:dyDescent="0.3">
      <c r="K3361" s="1"/>
      <c r="L3361" s="1"/>
      <c r="M3361" s="1"/>
      <c r="Q3361" s="1"/>
    </row>
    <row r="3362" spans="4:17" x14ac:dyDescent="0.3">
      <c r="D3362" s="1"/>
      <c r="E3362" s="1"/>
      <c r="K3362" s="1"/>
      <c r="L3362" s="1"/>
      <c r="M3362" s="1"/>
      <c r="Q3362" s="1"/>
    </row>
    <row r="3363" spans="4:17" x14ac:dyDescent="0.3">
      <c r="D3363" s="1"/>
      <c r="E3363" s="1"/>
      <c r="K3363" s="1"/>
      <c r="L3363" s="1"/>
      <c r="M3363" s="1"/>
      <c r="Q3363" s="1"/>
    </row>
    <row r="3364" spans="4:17" x14ac:dyDescent="0.3">
      <c r="D3364" s="1"/>
      <c r="E3364" s="1"/>
      <c r="K3364" s="1"/>
      <c r="L3364" s="1"/>
      <c r="M3364" s="1"/>
      <c r="Q3364" s="1"/>
    </row>
    <row r="3365" spans="4:17" x14ac:dyDescent="0.3">
      <c r="D3365" s="1"/>
      <c r="E3365" s="1"/>
      <c r="K3365" s="1"/>
      <c r="L3365" s="1"/>
      <c r="M3365" s="1"/>
      <c r="Q3365" s="1"/>
    </row>
    <row r="3366" spans="4:17" x14ac:dyDescent="0.3">
      <c r="D3366" s="1"/>
      <c r="E3366" s="1"/>
      <c r="K3366" s="1"/>
      <c r="L3366" s="1"/>
      <c r="M3366" s="1"/>
      <c r="Q3366" s="1"/>
    </row>
    <row r="3367" spans="4:17" x14ac:dyDescent="0.3">
      <c r="D3367" s="1"/>
      <c r="E3367" s="1"/>
      <c r="K3367" s="1"/>
      <c r="L3367" s="1"/>
      <c r="M3367" s="1"/>
      <c r="Q3367" s="1"/>
    </row>
    <row r="3368" spans="4:17" x14ac:dyDescent="0.3">
      <c r="D3368" s="1"/>
      <c r="E3368" s="1"/>
      <c r="K3368" s="1"/>
      <c r="L3368" s="1"/>
      <c r="M3368" s="1"/>
      <c r="Q3368" s="1"/>
    </row>
    <row r="3369" spans="4:17" x14ac:dyDescent="0.3">
      <c r="D3369" s="1"/>
      <c r="E3369" s="1"/>
      <c r="K3369" s="1"/>
      <c r="L3369" s="1"/>
      <c r="M3369" s="1"/>
      <c r="Q3369" s="1"/>
    </row>
    <row r="3370" spans="4:17" x14ac:dyDescent="0.3">
      <c r="D3370" s="1"/>
      <c r="E3370" s="1"/>
      <c r="K3370" s="1"/>
      <c r="L3370" s="1"/>
      <c r="M3370" s="1"/>
      <c r="Q3370" s="1"/>
    </row>
    <row r="3371" spans="4:17" x14ac:dyDescent="0.3">
      <c r="D3371" s="1"/>
      <c r="E3371" s="1"/>
      <c r="K3371" s="1"/>
      <c r="L3371" s="1"/>
      <c r="M3371" s="1"/>
      <c r="Q3371" s="1"/>
    </row>
    <row r="3372" spans="4:17" x14ac:dyDescent="0.3">
      <c r="D3372" s="1"/>
      <c r="E3372" s="1"/>
      <c r="K3372" s="1"/>
      <c r="L3372" s="1"/>
      <c r="M3372" s="1"/>
      <c r="Q3372" s="1"/>
    </row>
    <row r="3373" spans="4:17" x14ac:dyDescent="0.3">
      <c r="D3373" s="1"/>
      <c r="E3373" s="1"/>
      <c r="K3373" s="1"/>
      <c r="L3373" s="1"/>
      <c r="M3373" s="1"/>
      <c r="Q3373" s="1"/>
    </row>
    <row r="3374" spans="4:17" x14ac:dyDescent="0.3">
      <c r="D3374" s="1"/>
      <c r="E3374" s="1"/>
      <c r="K3374" s="1"/>
      <c r="L3374" s="1"/>
      <c r="M3374" s="1"/>
      <c r="Q3374" s="1"/>
    </row>
    <row r="3375" spans="4:17" x14ac:dyDescent="0.3">
      <c r="D3375" s="1"/>
      <c r="E3375" s="1"/>
      <c r="K3375" s="1"/>
      <c r="L3375" s="1"/>
      <c r="M3375" s="1"/>
      <c r="Q3375" s="1"/>
    </row>
    <row r="3376" spans="4:17" x14ac:dyDescent="0.3">
      <c r="D3376" s="1"/>
      <c r="E3376" s="1"/>
      <c r="K3376" s="1"/>
      <c r="L3376" s="1"/>
      <c r="M3376" s="1"/>
      <c r="Q3376" s="1"/>
    </row>
    <row r="3377" spans="4:17" x14ac:dyDescent="0.3">
      <c r="D3377" s="1"/>
      <c r="E3377" s="1"/>
      <c r="K3377" s="1"/>
      <c r="L3377" s="1"/>
      <c r="M3377" s="1"/>
      <c r="Q3377" s="1"/>
    </row>
    <row r="3378" spans="4:17" x14ac:dyDescent="0.3">
      <c r="D3378" s="1"/>
      <c r="E3378" s="1"/>
      <c r="K3378" s="1"/>
      <c r="L3378" s="1"/>
      <c r="M3378" s="1"/>
      <c r="Q3378" s="1"/>
    </row>
    <row r="3379" spans="4:17" x14ac:dyDescent="0.3">
      <c r="D3379" s="1"/>
      <c r="E3379" s="1"/>
      <c r="K3379" s="1"/>
      <c r="L3379" s="1"/>
      <c r="M3379" s="1"/>
      <c r="Q3379" s="1"/>
    </row>
    <row r="3380" spans="4:17" x14ac:dyDescent="0.3">
      <c r="D3380" s="1"/>
      <c r="E3380" s="1"/>
      <c r="K3380" s="1"/>
      <c r="L3380" s="1"/>
      <c r="M3380" s="1"/>
      <c r="Q3380" s="1"/>
    </row>
    <row r="3381" spans="4:17" x14ac:dyDescent="0.3">
      <c r="D3381" s="1"/>
      <c r="E3381" s="1"/>
      <c r="K3381" s="1"/>
      <c r="L3381" s="1"/>
      <c r="M3381" s="1"/>
      <c r="Q3381" s="1"/>
    </row>
    <row r="3382" spans="4:17" x14ac:dyDescent="0.3">
      <c r="D3382" s="1"/>
      <c r="E3382" s="1"/>
      <c r="K3382" s="1"/>
      <c r="L3382" s="1"/>
      <c r="M3382" s="1"/>
      <c r="Q3382" s="1"/>
    </row>
    <row r="3383" spans="4:17" x14ac:dyDescent="0.3">
      <c r="D3383" s="1"/>
      <c r="E3383" s="1"/>
      <c r="K3383" s="1"/>
      <c r="L3383" s="1"/>
      <c r="M3383" s="1"/>
      <c r="Q3383" s="1"/>
    </row>
    <row r="3384" spans="4:17" x14ac:dyDescent="0.3">
      <c r="D3384" s="1"/>
      <c r="E3384" s="1"/>
      <c r="K3384" s="1"/>
      <c r="L3384" s="1"/>
      <c r="M3384" s="1"/>
      <c r="Q3384" s="1"/>
    </row>
    <row r="3385" spans="4:17" x14ac:dyDescent="0.3">
      <c r="D3385" s="1"/>
      <c r="E3385" s="1"/>
      <c r="K3385" s="1"/>
      <c r="L3385" s="1"/>
      <c r="M3385" s="1"/>
      <c r="Q3385" s="1"/>
    </row>
    <row r="3386" spans="4:17" x14ac:dyDescent="0.3">
      <c r="D3386" s="1"/>
      <c r="E3386" s="1"/>
      <c r="K3386" s="1"/>
      <c r="L3386" s="1"/>
      <c r="M3386" s="1"/>
      <c r="Q3386" s="1"/>
    </row>
    <row r="3387" spans="4:17" x14ac:dyDescent="0.3">
      <c r="D3387" s="1"/>
      <c r="E3387" s="1"/>
      <c r="K3387" s="1"/>
      <c r="L3387" s="1"/>
      <c r="M3387" s="1"/>
      <c r="Q3387" s="1"/>
    </row>
    <row r="3388" spans="4:17" x14ac:dyDescent="0.3">
      <c r="D3388" s="1"/>
      <c r="E3388" s="1"/>
      <c r="K3388" s="1"/>
      <c r="L3388" s="1"/>
      <c r="M3388" s="1"/>
      <c r="Q3388" s="1"/>
    </row>
    <row r="3389" spans="4:17" x14ac:dyDescent="0.3">
      <c r="D3389" s="1"/>
      <c r="E3389" s="1"/>
      <c r="K3389" s="1"/>
      <c r="L3389" s="1"/>
      <c r="M3389" s="1"/>
      <c r="Q3389" s="1"/>
    </row>
    <row r="3390" spans="4:17" x14ac:dyDescent="0.3">
      <c r="D3390" s="1"/>
      <c r="E3390" s="1"/>
      <c r="K3390" s="1"/>
      <c r="L3390" s="1"/>
      <c r="M3390" s="1"/>
      <c r="Q3390" s="1"/>
    </row>
    <row r="3391" spans="4:17" x14ac:dyDescent="0.3">
      <c r="D3391" s="1"/>
      <c r="E3391" s="1"/>
      <c r="K3391" s="1"/>
      <c r="L3391" s="1"/>
      <c r="M3391" s="1"/>
      <c r="Q3391" s="1"/>
    </row>
    <row r="3392" spans="4:17" x14ac:dyDescent="0.3">
      <c r="D3392" s="1"/>
      <c r="E3392" s="1"/>
      <c r="K3392" s="1"/>
      <c r="L3392" s="1"/>
      <c r="M3392" s="1"/>
      <c r="Q3392" s="1"/>
    </row>
    <row r="3393" spans="4:17" x14ac:dyDescent="0.3">
      <c r="D3393" s="1"/>
      <c r="E3393" s="1"/>
      <c r="K3393" s="1"/>
      <c r="L3393" s="1"/>
      <c r="M3393" s="1"/>
      <c r="Q3393" s="1"/>
    </row>
    <row r="3394" spans="4:17" x14ac:dyDescent="0.3">
      <c r="D3394" s="1"/>
      <c r="E3394" s="1"/>
      <c r="K3394" s="1"/>
      <c r="L3394" s="1"/>
      <c r="M3394" s="1"/>
      <c r="Q3394" s="1"/>
    </row>
    <row r="3395" spans="4:17" x14ac:dyDescent="0.3">
      <c r="D3395" s="1"/>
      <c r="E3395" s="1"/>
      <c r="K3395" s="1"/>
      <c r="L3395" s="1"/>
      <c r="M3395" s="1"/>
      <c r="Q3395" s="1"/>
    </row>
    <row r="3396" spans="4:17" x14ac:dyDescent="0.3">
      <c r="D3396" s="1"/>
      <c r="E3396" s="1"/>
      <c r="K3396" s="1"/>
      <c r="L3396" s="1"/>
      <c r="M3396" s="1"/>
      <c r="Q3396" s="1"/>
    </row>
    <row r="3397" spans="4:17" x14ac:dyDescent="0.3">
      <c r="D3397" s="1"/>
      <c r="E3397" s="1"/>
      <c r="K3397" s="1"/>
      <c r="L3397" s="1"/>
      <c r="M3397" s="1"/>
      <c r="Q3397" s="1"/>
    </row>
    <row r="3398" spans="4:17" x14ac:dyDescent="0.3">
      <c r="D3398" s="1"/>
      <c r="E3398" s="1"/>
      <c r="K3398" s="1"/>
      <c r="L3398" s="1"/>
      <c r="M3398" s="1"/>
      <c r="Q3398" s="1"/>
    </row>
    <row r="3399" spans="4:17" x14ac:dyDescent="0.3">
      <c r="D3399" s="1"/>
      <c r="E3399" s="1"/>
      <c r="K3399" s="1"/>
      <c r="L3399" s="1"/>
      <c r="M3399" s="1"/>
      <c r="Q3399" s="1"/>
    </row>
    <row r="3400" spans="4:17" x14ac:dyDescent="0.3">
      <c r="D3400" s="1"/>
      <c r="E3400" s="1"/>
      <c r="K3400" s="1"/>
      <c r="L3400" s="1"/>
      <c r="M3400" s="1"/>
      <c r="Q3400" s="1"/>
    </row>
    <row r="3401" spans="4:17" x14ac:dyDescent="0.3">
      <c r="D3401" s="1"/>
      <c r="E3401" s="1"/>
      <c r="K3401" s="1"/>
      <c r="L3401" s="1"/>
      <c r="M3401" s="1"/>
      <c r="Q3401" s="1"/>
    </row>
    <row r="3402" spans="4:17" x14ac:dyDescent="0.3">
      <c r="D3402" s="1"/>
      <c r="E3402" s="1"/>
      <c r="K3402" s="1"/>
      <c r="L3402" s="1"/>
      <c r="M3402" s="1"/>
      <c r="Q3402" s="1"/>
    </row>
    <row r="3403" spans="4:17" x14ac:dyDescent="0.3">
      <c r="D3403" s="1"/>
      <c r="E3403" s="1"/>
      <c r="K3403" s="1"/>
      <c r="L3403" s="1"/>
      <c r="M3403" s="1"/>
      <c r="Q3403" s="1"/>
    </row>
    <row r="3404" spans="4:17" x14ac:dyDescent="0.3">
      <c r="D3404" s="1"/>
      <c r="E3404" s="1"/>
      <c r="K3404" s="1"/>
      <c r="L3404" s="1"/>
      <c r="M3404" s="1"/>
      <c r="Q3404" s="1"/>
    </row>
    <row r="3405" spans="4:17" x14ac:dyDescent="0.3">
      <c r="D3405" s="1"/>
      <c r="E3405" s="1"/>
      <c r="K3405" s="1"/>
      <c r="L3405" s="1"/>
      <c r="M3405" s="1"/>
      <c r="Q3405" s="1"/>
    </row>
    <row r="3406" spans="4:17" x14ac:dyDescent="0.3">
      <c r="D3406" s="1"/>
      <c r="E3406" s="1"/>
      <c r="K3406" s="1"/>
      <c r="L3406" s="1"/>
      <c r="M3406" s="1"/>
      <c r="Q3406" s="1"/>
    </row>
    <row r="3407" spans="4:17" x14ac:dyDescent="0.3">
      <c r="D3407" s="1"/>
      <c r="E3407" s="1"/>
      <c r="K3407" s="1"/>
      <c r="L3407" s="1"/>
      <c r="M3407" s="1"/>
      <c r="Q3407" s="1"/>
    </row>
    <row r="3408" spans="4:17" x14ac:dyDescent="0.3">
      <c r="D3408" s="1"/>
      <c r="E3408" s="1"/>
      <c r="K3408" s="1"/>
      <c r="L3408" s="1"/>
      <c r="M3408" s="1"/>
      <c r="Q3408" s="1"/>
    </row>
    <row r="3409" spans="4:17" x14ac:dyDescent="0.3">
      <c r="D3409" s="1"/>
      <c r="E3409" s="1"/>
      <c r="K3409" s="1"/>
      <c r="L3409" s="1"/>
      <c r="M3409" s="1"/>
      <c r="Q3409" s="1"/>
    </row>
    <row r="3410" spans="4:17" x14ac:dyDescent="0.3">
      <c r="D3410" s="1"/>
      <c r="E3410" s="1"/>
      <c r="K3410" s="1"/>
      <c r="L3410" s="1"/>
      <c r="M3410" s="1"/>
      <c r="Q3410" s="1"/>
    </row>
    <row r="3411" spans="4:17" x14ac:dyDescent="0.3">
      <c r="D3411" s="1"/>
      <c r="E3411" s="1"/>
      <c r="K3411" s="1"/>
      <c r="L3411" s="1"/>
      <c r="M3411" s="1"/>
      <c r="Q3411" s="1"/>
    </row>
    <row r="3412" spans="4:17" x14ac:dyDescent="0.3">
      <c r="D3412" s="1"/>
      <c r="E3412" s="1"/>
      <c r="K3412" s="1"/>
      <c r="L3412" s="1"/>
      <c r="M3412" s="1"/>
      <c r="Q3412" s="1"/>
    </row>
    <row r="3413" spans="4:17" x14ac:dyDescent="0.3">
      <c r="D3413" s="1"/>
      <c r="E3413" s="1"/>
      <c r="K3413" s="1"/>
      <c r="L3413" s="1"/>
      <c r="M3413" s="1"/>
      <c r="Q3413" s="1"/>
    </row>
    <row r="3414" spans="4:17" x14ac:dyDescent="0.3">
      <c r="D3414" s="1"/>
      <c r="E3414" s="1"/>
      <c r="K3414" s="1"/>
      <c r="L3414" s="1"/>
      <c r="M3414" s="1"/>
      <c r="Q3414" s="1"/>
    </row>
    <row r="3415" spans="4:17" x14ac:dyDescent="0.3">
      <c r="D3415" s="1"/>
      <c r="E3415" s="1"/>
      <c r="K3415" s="1"/>
      <c r="L3415" s="1"/>
      <c r="M3415" s="1"/>
      <c r="Q3415" s="1"/>
    </row>
    <row r="3416" spans="4:17" x14ac:dyDescent="0.3">
      <c r="D3416" s="1"/>
      <c r="E3416" s="1"/>
      <c r="K3416" s="1"/>
      <c r="L3416" s="1"/>
      <c r="M3416" s="1"/>
      <c r="Q3416" s="1"/>
    </row>
    <row r="3417" spans="4:17" x14ac:dyDescent="0.3">
      <c r="D3417" s="1"/>
      <c r="E3417" s="1"/>
      <c r="K3417" s="1"/>
      <c r="L3417" s="1"/>
      <c r="M3417" s="1"/>
      <c r="Q3417" s="1"/>
    </row>
    <row r="3418" spans="4:17" x14ac:dyDescent="0.3">
      <c r="D3418" s="1"/>
      <c r="E3418" s="1"/>
      <c r="K3418" s="1"/>
      <c r="L3418" s="1"/>
      <c r="M3418" s="1"/>
      <c r="Q3418" s="1"/>
    </row>
    <row r="3419" spans="4:17" x14ac:dyDescent="0.3">
      <c r="D3419" s="1"/>
      <c r="E3419" s="1"/>
      <c r="K3419" s="1"/>
      <c r="L3419" s="1"/>
      <c r="M3419" s="1"/>
      <c r="Q3419" s="1"/>
    </row>
    <row r="3420" spans="4:17" x14ac:dyDescent="0.3">
      <c r="D3420" s="1"/>
      <c r="E3420" s="1"/>
      <c r="K3420" s="1"/>
      <c r="L3420" s="1"/>
      <c r="M3420" s="1"/>
      <c r="Q3420" s="1"/>
    </row>
    <row r="3421" spans="4:17" x14ac:dyDescent="0.3">
      <c r="D3421" s="1"/>
      <c r="E3421" s="1"/>
      <c r="K3421" s="1"/>
      <c r="L3421" s="1"/>
      <c r="M3421" s="1"/>
      <c r="Q3421" s="1"/>
    </row>
    <row r="3422" spans="4:17" x14ac:dyDescent="0.3">
      <c r="D3422" s="1"/>
      <c r="E3422" s="1"/>
      <c r="K3422" s="1"/>
      <c r="L3422" s="1"/>
      <c r="M3422" s="1"/>
      <c r="Q3422" s="1"/>
    </row>
    <row r="3423" spans="4:17" x14ac:dyDescent="0.3">
      <c r="D3423" s="1"/>
      <c r="E3423" s="1"/>
      <c r="K3423" s="1"/>
      <c r="L3423" s="1"/>
      <c r="M3423" s="1"/>
      <c r="Q3423" s="1"/>
    </row>
    <row r="3424" spans="4:17" x14ac:dyDescent="0.3">
      <c r="D3424" s="1"/>
      <c r="E3424" s="1"/>
      <c r="K3424" s="1"/>
      <c r="L3424" s="1"/>
      <c r="M3424" s="1"/>
      <c r="Q3424" s="1"/>
    </row>
    <row r="3425" spans="4:17" x14ac:dyDescent="0.3">
      <c r="D3425" s="1"/>
      <c r="E3425" s="1"/>
      <c r="K3425" s="1"/>
      <c r="L3425" s="1"/>
      <c r="M3425" s="1"/>
      <c r="Q3425" s="1"/>
    </row>
    <row r="3426" spans="4:17" x14ac:dyDescent="0.3">
      <c r="D3426" s="1"/>
      <c r="E3426" s="1"/>
      <c r="K3426" s="1"/>
      <c r="L3426" s="1"/>
      <c r="M3426" s="1"/>
      <c r="Q3426" s="1"/>
    </row>
    <row r="3427" spans="4:17" x14ac:dyDescent="0.3">
      <c r="D3427" s="1"/>
      <c r="E3427" s="1"/>
      <c r="K3427" s="1"/>
      <c r="L3427" s="1"/>
      <c r="M3427" s="1"/>
      <c r="Q3427" s="1"/>
    </row>
    <row r="3428" spans="4:17" x14ac:dyDescent="0.3">
      <c r="D3428" s="1"/>
      <c r="E3428" s="1"/>
      <c r="K3428" s="1"/>
      <c r="L3428" s="1"/>
      <c r="M3428" s="1"/>
      <c r="Q3428" s="1"/>
    </row>
    <row r="3429" spans="4:17" x14ac:dyDescent="0.3">
      <c r="D3429" s="1"/>
      <c r="E3429" s="1"/>
      <c r="K3429" s="1"/>
      <c r="L3429" s="1"/>
      <c r="M3429" s="1"/>
      <c r="Q3429" s="1"/>
    </row>
    <row r="3430" spans="4:17" x14ac:dyDescent="0.3">
      <c r="D3430" s="1"/>
      <c r="E3430" s="1"/>
      <c r="K3430" s="1"/>
      <c r="L3430" s="1"/>
      <c r="M3430" s="1"/>
      <c r="Q3430" s="1"/>
    </row>
    <row r="3431" spans="4:17" x14ac:dyDescent="0.3">
      <c r="D3431" s="1"/>
      <c r="E3431" s="1"/>
      <c r="K3431" s="1"/>
      <c r="L3431" s="1"/>
      <c r="M3431" s="1"/>
      <c r="Q3431" s="1"/>
    </row>
    <row r="3432" spans="4:17" x14ac:dyDescent="0.3">
      <c r="D3432" s="1"/>
      <c r="E3432" s="1"/>
      <c r="K3432" s="1"/>
      <c r="L3432" s="1"/>
      <c r="M3432" s="1"/>
      <c r="Q3432" s="1"/>
    </row>
    <row r="3433" spans="4:17" x14ac:dyDescent="0.3">
      <c r="D3433" s="1"/>
      <c r="E3433" s="1"/>
      <c r="K3433" s="1"/>
      <c r="L3433" s="1"/>
      <c r="M3433" s="1"/>
      <c r="Q3433" s="1"/>
    </row>
    <row r="3434" spans="4:17" x14ac:dyDescent="0.3">
      <c r="D3434" s="1"/>
      <c r="E3434" s="1"/>
      <c r="K3434" s="1"/>
      <c r="L3434" s="1"/>
      <c r="M3434" s="1"/>
      <c r="Q3434" s="1"/>
    </row>
    <row r="3435" spans="4:17" x14ac:dyDescent="0.3">
      <c r="D3435" s="1"/>
      <c r="E3435" s="1"/>
      <c r="K3435" s="1"/>
      <c r="L3435" s="1"/>
      <c r="M3435" s="1"/>
      <c r="Q3435" s="1"/>
    </row>
    <row r="3436" spans="4:17" x14ac:dyDescent="0.3">
      <c r="D3436" s="1"/>
      <c r="E3436" s="1"/>
      <c r="K3436" s="1"/>
      <c r="L3436" s="1"/>
      <c r="M3436" s="1"/>
      <c r="Q3436" s="1"/>
    </row>
    <row r="3437" spans="4:17" x14ac:dyDescent="0.3">
      <c r="D3437" s="1"/>
      <c r="E3437" s="1"/>
      <c r="K3437" s="1"/>
      <c r="L3437" s="1"/>
      <c r="M3437" s="1"/>
      <c r="Q3437" s="1"/>
    </row>
    <row r="3438" spans="4:17" x14ac:dyDescent="0.3">
      <c r="D3438" s="1"/>
      <c r="E3438" s="1"/>
      <c r="K3438" s="1"/>
      <c r="L3438" s="1"/>
      <c r="M3438" s="1"/>
      <c r="Q3438" s="1"/>
    </row>
    <row r="3439" spans="4:17" x14ac:dyDescent="0.3">
      <c r="D3439" s="1"/>
      <c r="E3439" s="1"/>
      <c r="K3439" s="1"/>
      <c r="L3439" s="1"/>
      <c r="M3439" s="1"/>
      <c r="Q3439" s="1"/>
    </row>
    <row r="3440" spans="4:17" x14ac:dyDescent="0.3">
      <c r="D3440" s="1"/>
      <c r="E3440" s="1"/>
      <c r="K3440" s="1"/>
      <c r="L3440" s="1"/>
      <c r="M3440" s="1"/>
      <c r="Q3440" s="1"/>
    </row>
    <row r="3441" spans="4:17" x14ac:dyDescent="0.3">
      <c r="D3441" s="1"/>
      <c r="E3441" s="1"/>
      <c r="K3441" s="1"/>
      <c r="L3441" s="1"/>
      <c r="M3441" s="1"/>
      <c r="Q3441" s="1"/>
    </row>
    <row r="3442" spans="4:17" x14ac:dyDescent="0.3">
      <c r="D3442" s="1"/>
      <c r="E3442" s="1"/>
      <c r="K3442" s="1"/>
      <c r="L3442" s="1"/>
      <c r="M3442" s="1"/>
      <c r="Q3442" s="1"/>
    </row>
    <row r="3443" spans="4:17" x14ac:dyDescent="0.3">
      <c r="D3443" s="1"/>
      <c r="E3443" s="1"/>
      <c r="K3443" s="1"/>
      <c r="L3443" s="1"/>
      <c r="M3443" s="1"/>
      <c r="Q3443" s="1"/>
    </row>
    <row r="3444" spans="4:17" x14ac:dyDescent="0.3">
      <c r="D3444" s="1"/>
      <c r="E3444" s="1"/>
      <c r="K3444" s="1"/>
      <c r="L3444" s="1"/>
      <c r="M3444" s="1"/>
      <c r="Q3444" s="1"/>
    </row>
    <row r="3445" spans="4:17" x14ac:dyDescent="0.3">
      <c r="D3445" s="1"/>
      <c r="E3445" s="1"/>
      <c r="K3445" s="1"/>
      <c r="L3445" s="1"/>
      <c r="M3445" s="1"/>
      <c r="Q3445" s="1"/>
    </row>
    <row r="3446" spans="4:17" x14ac:dyDescent="0.3">
      <c r="D3446" s="1"/>
      <c r="E3446" s="1"/>
      <c r="K3446" s="1"/>
      <c r="L3446" s="1"/>
      <c r="M3446" s="1"/>
      <c r="Q3446" s="1"/>
    </row>
    <row r="3447" spans="4:17" x14ac:dyDescent="0.3">
      <c r="D3447" s="1"/>
      <c r="E3447" s="1"/>
      <c r="K3447" s="1"/>
      <c r="L3447" s="1"/>
      <c r="M3447" s="1"/>
      <c r="Q3447" s="1"/>
    </row>
    <row r="3448" spans="4:17" x14ac:dyDescent="0.3">
      <c r="D3448" s="1"/>
      <c r="E3448" s="1"/>
      <c r="K3448" s="1"/>
      <c r="L3448" s="1"/>
      <c r="M3448" s="1"/>
      <c r="Q3448" s="1"/>
    </row>
    <row r="3449" spans="4:17" x14ac:dyDescent="0.3">
      <c r="D3449" s="1"/>
      <c r="E3449" s="1"/>
      <c r="K3449" s="1"/>
      <c r="L3449" s="1"/>
      <c r="M3449" s="1"/>
      <c r="Q3449" s="1"/>
    </row>
    <row r="3450" spans="4:17" x14ac:dyDescent="0.3">
      <c r="D3450" s="1"/>
      <c r="E3450" s="1"/>
      <c r="K3450" s="1"/>
      <c r="L3450" s="1"/>
      <c r="M3450" s="1"/>
      <c r="Q3450" s="1"/>
    </row>
    <row r="3451" spans="4:17" x14ac:dyDescent="0.3">
      <c r="D3451" s="1"/>
      <c r="E3451" s="1"/>
      <c r="K3451" s="1"/>
      <c r="L3451" s="1"/>
      <c r="M3451" s="1"/>
      <c r="Q3451" s="1"/>
    </row>
    <row r="3452" spans="4:17" x14ac:dyDescent="0.3">
      <c r="D3452" s="1"/>
      <c r="E3452" s="1"/>
      <c r="K3452" s="1"/>
      <c r="L3452" s="1"/>
      <c r="M3452" s="1"/>
      <c r="Q3452" s="1"/>
    </row>
    <row r="3453" spans="4:17" x14ac:dyDescent="0.3">
      <c r="D3453" s="1"/>
      <c r="E3453" s="1"/>
      <c r="K3453" s="1"/>
      <c r="L3453" s="1"/>
      <c r="M3453" s="1"/>
      <c r="Q3453" s="1"/>
    </row>
    <row r="3454" spans="4:17" x14ac:dyDescent="0.3">
      <c r="D3454" s="1"/>
      <c r="E3454" s="1"/>
      <c r="K3454" s="1"/>
      <c r="L3454" s="1"/>
      <c r="M3454" s="1"/>
      <c r="Q3454" s="1"/>
    </row>
    <row r="3455" spans="4:17" x14ac:dyDescent="0.3">
      <c r="D3455" s="1"/>
      <c r="E3455" s="1"/>
      <c r="K3455" s="1"/>
      <c r="L3455" s="1"/>
      <c r="M3455" s="1"/>
      <c r="Q3455" s="1"/>
    </row>
    <row r="3456" spans="4:17" x14ac:dyDescent="0.3">
      <c r="D3456" s="1"/>
      <c r="E3456" s="1"/>
      <c r="K3456" s="1"/>
      <c r="L3456" s="1"/>
      <c r="M3456" s="1"/>
      <c r="Q3456" s="1"/>
    </row>
    <row r="3457" spans="4:17" x14ac:dyDescent="0.3">
      <c r="D3457" s="1"/>
      <c r="E3457" s="1"/>
      <c r="K3457" s="1"/>
      <c r="L3457" s="1"/>
      <c r="M3457" s="1"/>
      <c r="Q3457" s="1"/>
    </row>
    <row r="3458" spans="4:17" x14ac:dyDescent="0.3">
      <c r="D3458" s="1"/>
      <c r="E3458" s="1"/>
      <c r="K3458" s="1"/>
      <c r="L3458" s="1"/>
      <c r="M3458" s="1"/>
      <c r="Q3458" s="1"/>
    </row>
    <row r="3459" spans="4:17" x14ac:dyDescent="0.3">
      <c r="D3459" s="1"/>
      <c r="E3459" s="1"/>
      <c r="K3459" s="1"/>
      <c r="L3459" s="1"/>
      <c r="M3459" s="1"/>
      <c r="Q3459" s="1"/>
    </row>
    <row r="3460" spans="4:17" x14ac:dyDescent="0.3">
      <c r="D3460" s="1"/>
      <c r="E3460" s="1"/>
      <c r="K3460" s="1"/>
      <c r="L3460" s="1"/>
      <c r="M3460" s="1"/>
      <c r="Q3460" s="1"/>
    </row>
    <row r="3461" spans="4:17" x14ac:dyDescent="0.3">
      <c r="D3461" s="1"/>
      <c r="E3461" s="1"/>
      <c r="K3461" s="1"/>
      <c r="L3461" s="1"/>
      <c r="M3461" s="1"/>
      <c r="Q3461" s="1"/>
    </row>
    <row r="3462" spans="4:17" x14ac:dyDescent="0.3">
      <c r="D3462" s="1"/>
      <c r="E3462" s="1"/>
      <c r="K3462" s="1"/>
      <c r="L3462" s="1"/>
      <c r="M3462" s="1"/>
      <c r="Q3462" s="1"/>
    </row>
    <row r="3463" spans="4:17" x14ac:dyDescent="0.3">
      <c r="D3463" s="1"/>
      <c r="E3463" s="1"/>
      <c r="K3463" s="1"/>
      <c r="L3463" s="1"/>
      <c r="M3463" s="1"/>
      <c r="Q3463" s="1"/>
    </row>
    <row r="3464" spans="4:17" x14ac:dyDescent="0.3">
      <c r="D3464" s="1"/>
      <c r="E3464" s="1"/>
      <c r="K3464" s="1"/>
      <c r="L3464" s="1"/>
      <c r="M3464" s="1"/>
      <c r="Q3464" s="1"/>
    </row>
    <row r="3465" spans="4:17" x14ac:dyDescent="0.3">
      <c r="D3465" s="1"/>
      <c r="E3465" s="1"/>
      <c r="K3465" s="1"/>
      <c r="L3465" s="1"/>
      <c r="M3465" s="1"/>
      <c r="Q3465" s="1"/>
    </row>
    <row r="3466" spans="4:17" x14ac:dyDescent="0.3">
      <c r="D3466" s="1"/>
      <c r="E3466" s="1"/>
      <c r="K3466" s="1"/>
      <c r="L3466" s="1"/>
      <c r="M3466" s="1"/>
      <c r="Q3466" s="1"/>
    </row>
    <row r="3467" spans="4:17" x14ac:dyDescent="0.3">
      <c r="D3467" s="1"/>
      <c r="E3467" s="1"/>
      <c r="K3467" s="1"/>
      <c r="L3467" s="1"/>
      <c r="M3467" s="1"/>
      <c r="Q3467" s="1"/>
    </row>
    <row r="3468" spans="4:17" x14ac:dyDescent="0.3">
      <c r="D3468" s="1"/>
      <c r="E3468" s="1"/>
      <c r="K3468" s="1"/>
      <c r="L3468" s="1"/>
      <c r="M3468" s="1"/>
      <c r="Q3468" s="1"/>
    </row>
    <row r="3469" spans="4:17" x14ac:dyDescent="0.3">
      <c r="D3469" s="1"/>
      <c r="E3469" s="1"/>
      <c r="K3469" s="1"/>
      <c r="L3469" s="1"/>
      <c r="M3469" s="1"/>
      <c r="Q3469" s="1"/>
    </row>
    <row r="3470" spans="4:17" x14ac:dyDescent="0.3">
      <c r="D3470" s="1"/>
      <c r="E3470" s="1"/>
      <c r="K3470" s="1"/>
      <c r="L3470" s="1"/>
      <c r="M3470" s="1"/>
      <c r="Q3470" s="1"/>
    </row>
    <row r="3471" spans="4:17" x14ac:dyDescent="0.3">
      <c r="D3471" s="1"/>
      <c r="E3471" s="1"/>
      <c r="K3471" s="1"/>
      <c r="L3471" s="1"/>
      <c r="M3471" s="1"/>
      <c r="Q3471" s="1"/>
    </row>
    <row r="3472" spans="4:17" x14ac:dyDescent="0.3">
      <c r="D3472" s="1"/>
      <c r="E3472" s="1"/>
      <c r="K3472" s="1"/>
      <c r="L3472" s="1"/>
      <c r="M3472" s="1"/>
      <c r="Q3472" s="1"/>
    </row>
    <row r="3473" spans="4:17" x14ac:dyDescent="0.3">
      <c r="D3473" s="1"/>
      <c r="E3473" s="1"/>
      <c r="K3473" s="1"/>
      <c r="L3473" s="1"/>
      <c r="M3473" s="1"/>
      <c r="Q3473" s="1"/>
    </row>
    <row r="3474" spans="4:17" x14ac:dyDescent="0.3">
      <c r="D3474" s="1"/>
      <c r="E3474" s="1"/>
      <c r="K3474" s="1"/>
      <c r="L3474" s="1"/>
      <c r="M3474" s="1"/>
      <c r="Q3474" s="1"/>
    </row>
    <row r="3475" spans="4:17" x14ac:dyDescent="0.3">
      <c r="D3475" s="1"/>
      <c r="E3475" s="1"/>
      <c r="K3475" s="1"/>
      <c r="L3475" s="1"/>
      <c r="M3475" s="1"/>
      <c r="Q3475" s="1"/>
    </row>
    <row r="3476" spans="4:17" x14ac:dyDescent="0.3">
      <c r="D3476" s="1"/>
      <c r="E3476" s="1"/>
      <c r="K3476" s="1"/>
      <c r="L3476" s="1"/>
      <c r="M3476" s="1"/>
      <c r="Q3476" s="1"/>
    </row>
    <row r="3477" spans="4:17" x14ac:dyDescent="0.3">
      <c r="D3477" s="1"/>
      <c r="E3477" s="1"/>
      <c r="K3477" s="1"/>
      <c r="L3477" s="1"/>
      <c r="M3477" s="1"/>
      <c r="Q3477" s="1"/>
    </row>
    <row r="3478" spans="4:17" x14ac:dyDescent="0.3">
      <c r="D3478" s="1"/>
      <c r="E3478" s="1"/>
      <c r="K3478" s="1"/>
      <c r="L3478" s="1"/>
      <c r="M3478" s="1"/>
      <c r="Q3478" s="1"/>
    </row>
    <row r="3479" spans="4:17" x14ac:dyDescent="0.3">
      <c r="D3479" s="1"/>
      <c r="E3479" s="1"/>
      <c r="K3479" s="1"/>
      <c r="L3479" s="1"/>
      <c r="M3479" s="1"/>
      <c r="Q3479" s="1"/>
    </row>
    <row r="3480" spans="4:17" x14ac:dyDescent="0.3">
      <c r="D3480" s="1"/>
      <c r="E3480" s="1"/>
      <c r="K3480" s="1"/>
      <c r="L3480" s="1"/>
      <c r="M3480" s="1"/>
      <c r="Q3480" s="1"/>
    </row>
    <row r="3481" spans="4:17" x14ac:dyDescent="0.3">
      <c r="D3481" s="1"/>
      <c r="E3481" s="1"/>
      <c r="K3481" s="1"/>
      <c r="L3481" s="1"/>
      <c r="M3481" s="1"/>
      <c r="Q3481" s="1"/>
    </row>
    <row r="3482" spans="4:17" x14ac:dyDescent="0.3">
      <c r="D3482" s="1"/>
      <c r="E3482" s="1"/>
      <c r="K3482" s="1"/>
      <c r="L3482" s="1"/>
      <c r="M3482" s="1"/>
      <c r="Q3482" s="1"/>
    </row>
    <row r="3483" spans="4:17" x14ac:dyDescent="0.3">
      <c r="D3483" s="1"/>
      <c r="E3483" s="1"/>
      <c r="K3483" s="1"/>
      <c r="L3483" s="1"/>
      <c r="M3483" s="1"/>
      <c r="Q3483" s="1"/>
    </row>
    <row r="3484" spans="4:17" x14ac:dyDescent="0.3">
      <c r="D3484" s="1"/>
      <c r="E3484" s="1"/>
      <c r="K3484" s="1"/>
      <c r="L3484" s="1"/>
      <c r="M3484" s="1"/>
      <c r="Q3484" s="1"/>
    </row>
    <row r="3485" spans="4:17" x14ac:dyDescent="0.3">
      <c r="D3485" s="1"/>
      <c r="E3485" s="1"/>
      <c r="K3485" s="1"/>
      <c r="L3485" s="1"/>
      <c r="M3485" s="1"/>
      <c r="Q3485" s="1"/>
    </row>
    <row r="3486" spans="4:17" x14ac:dyDescent="0.3">
      <c r="D3486" s="1"/>
      <c r="E3486" s="1"/>
      <c r="K3486" s="1"/>
      <c r="L3486" s="1"/>
      <c r="M3486" s="1"/>
      <c r="Q3486" s="1"/>
    </row>
    <row r="3487" spans="4:17" x14ac:dyDescent="0.3">
      <c r="D3487" s="1"/>
      <c r="E3487" s="1"/>
      <c r="K3487" s="1"/>
      <c r="L3487" s="1"/>
      <c r="M3487" s="1"/>
      <c r="Q3487" s="1"/>
    </row>
    <row r="3488" spans="4:17" x14ac:dyDescent="0.3">
      <c r="D3488" s="1"/>
      <c r="E3488" s="1"/>
      <c r="K3488" s="1"/>
      <c r="L3488" s="1"/>
      <c r="M3488" s="1"/>
      <c r="Q3488" s="1"/>
    </row>
    <row r="3489" spans="4:17" x14ac:dyDescent="0.3">
      <c r="D3489" s="1"/>
      <c r="E3489" s="1"/>
      <c r="K3489" s="1"/>
      <c r="L3489" s="1"/>
      <c r="M3489" s="1"/>
      <c r="Q3489" s="1"/>
    </row>
    <row r="3490" spans="4:17" x14ac:dyDescent="0.3">
      <c r="D3490" s="1"/>
      <c r="E3490" s="1"/>
      <c r="K3490" s="1"/>
      <c r="L3490" s="1"/>
      <c r="M3490" s="1"/>
      <c r="Q3490" s="1"/>
    </row>
    <row r="3491" spans="4:17" x14ac:dyDescent="0.3">
      <c r="D3491" s="1"/>
      <c r="E3491" s="1"/>
      <c r="K3491" s="1"/>
      <c r="L3491" s="1"/>
      <c r="M3491" s="1"/>
      <c r="Q3491" s="1"/>
    </row>
    <row r="3492" spans="4:17" x14ac:dyDescent="0.3">
      <c r="D3492" s="1"/>
      <c r="E3492" s="1"/>
      <c r="K3492" s="1"/>
      <c r="L3492" s="1"/>
      <c r="M3492" s="1"/>
      <c r="Q3492" s="1"/>
    </row>
    <row r="3493" spans="4:17" x14ac:dyDescent="0.3">
      <c r="D3493" s="1"/>
      <c r="E3493" s="1"/>
      <c r="K3493" s="1"/>
      <c r="L3493" s="1"/>
      <c r="M3493" s="1"/>
      <c r="Q3493" s="1"/>
    </row>
    <row r="3494" spans="4:17" x14ac:dyDescent="0.3">
      <c r="D3494" s="1"/>
      <c r="E3494" s="1"/>
      <c r="K3494" s="1"/>
      <c r="L3494" s="1"/>
      <c r="M3494" s="1"/>
      <c r="Q3494" s="1"/>
    </row>
    <row r="3495" spans="4:17" x14ac:dyDescent="0.3">
      <c r="D3495" s="1"/>
      <c r="E3495" s="1"/>
      <c r="K3495" s="1"/>
      <c r="L3495" s="1"/>
      <c r="M3495" s="1"/>
      <c r="Q3495" s="1"/>
    </row>
    <row r="3496" spans="4:17" x14ac:dyDescent="0.3">
      <c r="D3496" s="1"/>
      <c r="E3496" s="1"/>
      <c r="K3496" s="1"/>
      <c r="L3496" s="1"/>
      <c r="M3496" s="1"/>
      <c r="Q3496" s="1"/>
    </row>
    <row r="3497" spans="4:17" x14ac:dyDescent="0.3">
      <c r="D3497" s="1"/>
      <c r="E3497" s="1"/>
      <c r="K3497" s="1"/>
      <c r="L3497" s="1"/>
      <c r="M3497" s="1"/>
      <c r="Q3497" s="1"/>
    </row>
    <row r="3498" spans="4:17" x14ac:dyDescent="0.3">
      <c r="D3498" s="1"/>
      <c r="E3498" s="1"/>
      <c r="K3498" s="1"/>
      <c r="L3498" s="1"/>
      <c r="M3498" s="1"/>
      <c r="Q3498" s="1"/>
    </row>
    <row r="3499" spans="4:17" x14ac:dyDescent="0.3">
      <c r="D3499" s="1"/>
      <c r="E3499" s="1"/>
      <c r="K3499" s="1"/>
      <c r="L3499" s="1"/>
      <c r="M3499" s="1"/>
      <c r="Q3499" s="1"/>
    </row>
    <row r="3500" spans="4:17" x14ac:dyDescent="0.3">
      <c r="D3500" s="1"/>
      <c r="E3500" s="1"/>
      <c r="K3500" s="1"/>
      <c r="L3500" s="1"/>
      <c r="M3500" s="1"/>
      <c r="Q3500" s="1"/>
    </row>
    <row r="3501" spans="4:17" x14ac:dyDescent="0.3">
      <c r="D3501" s="1"/>
      <c r="E3501" s="1"/>
      <c r="K3501" s="1"/>
      <c r="L3501" s="1"/>
      <c r="M3501" s="1"/>
      <c r="Q3501" s="1"/>
    </row>
    <row r="3502" spans="4:17" x14ac:dyDescent="0.3">
      <c r="D3502" s="1"/>
      <c r="E3502" s="1"/>
      <c r="K3502" s="1"/>
      <c r="L3502" s="1"/>
      <c r="M3502" s="1"/>
      <c r="Q3502" s="1"/>
    </row>
    <row r="3503" spans="4:17" x14ac:dyDescent="0.3">
      <c r="D3503" s="1"/>
      <c r="E3503" s="1"/>
      <c r="K3503" s="1"/>
      <c r="L3503" s="1"/>
      <c r="M3503" s="1"/>
      <c r="Q3503" s="1"/>
    </row>
    <row r="3504" spans="4:17" x14ac:dyDescent="0.3">
      <c r="D3504" s="1"/>
      <c r="E3504" s="1"/>
      <c r="K3504" s="1"/>
      <c r="L3504" s="1"/>
      <c r="M3504" s="1"/>
      <c r="Q3504" s="1"/>
    </row>
    <row r="3505" spans="4:17" x14ac:dyDescent="0.3">
      <c r="D3505" s="1"/>
      <c r="E3505" s="1"/>
      <c r="K3505" s="1"/>
      <c r="L3505" s="1"/>
      <c r="M3505" s="1"/>
      <c r="Q3505" s="1"/>
    </row>
    <row r="3506" spans="4:17" x14ac:dyDescent="0.3">
      <c r="D3506" s="1"/>
      <c r="E3506" s="1"/>
      <c r="K3506" s="1"/>
      <c r="L3506" s="1"/>
      <c r="M3506" s="1"/>
      <c r="Q3506" s="1"/>
    </row>
    <row r="3507" spans="4:17" x14ac:dyDescent="0.3">
      <c r="D3507" s="1"/>
      <c r="E3507" s="1"/>
      <c r="K3507" s="1"/>
      <c r="L3507" s="1"/>
      <c r="M3507" s="1"/>
      <c r="Q3507" s="1"/>
    </row>
    <row r="3508" spans="4:17" x14ac:dyDescent="0.3">
      <c r="D3508" s="1"/>
      <c r="E3508" s="1"/>
      <c r="K3508" s="1"/>
      <c r="L3508" s="1"/>
      <c r="M3508" s="1"/>
      <c r="Q3508" s="1"/>
    </row>
    <row r="3509" spans="4:17" x14ac:dyDescent="0.3">
      <c r="D3509" s="1"/>
      <c r="E3509" s="1"/>
      <c r="K3509" s="1"/>
      <c r="L3509" s="1"/>
      <c r="M3509" s="1"/>
      <c r="Q3509" s="1"/>
    </row>
    <row r="3510" spans="4:17" x14ac:dyDescent="0.3">
      <c r="D3510" s="1"/>
      <c r="E3510" s="1"/>
      <c r="K3510" s="1"/>
      <c r="L3510" s="1"/>
      <c r="M3510" s="1"/>
      <c r="Q3510" s="1"/>
    </row>
    <row r="3511" spans="4:17" x14ac:dyDescent="0.3">
      <c r="D3511" s="1"/>
      <c r="E3511" s="1"/>
      <c r="K3511" s="1"/>
      <c r="L3511" s="1"/>
      <c r="M3511" s="1"/>
      <c r="Q3511" s="1"/>
    </row>
    <row r="3512" spans="4:17" x14ac:dyDescent="0.3">
      <c r="D3512" s="1"/>
      <c r="E3512" s="1"/>
      <c r="K3512" s="1"/>
      <c r="L3512" s="1"/>
      <c r="M3512" s="1"/>
      <c r="Q3512" s="1"/>
    </row>
    <row r="3513" spans="4:17" x14ac:dyDescent="0.3">
      <c r="D3513" s="1"/>
      <c r="E3513" s="1"/>
      <c r="K3513" s="1"/>
      <c r="L3513" s="1"/>
      <c r="M3513" s="1"/>
      <c r="Q3513" s="1"/>
    </row>
    <row r="3514" spans="4:17" x14ac:dyDescent="0.3">
      <c r="D3514" s="1"/>
      <c r="E3514" s="1"/>
      <c r="K3514" s="1"/>
      <c r="L3514" s="1"/>
      <c r="M3514" s="1"/>
      <c r="Q3514" s="1"/>
    </row>
    <row r="3515" spans="4:17" x14ac:dyDescent="0.3">
      <c r="D3515" s="1"/>
      <c r="E3515" s="1"/>
      <c r="K3515" s="1"/>
      <c r="L3515" s="1"/>
      <c r="M3515" s="1"/>
      <c r="Q3515" s="1"/>
    </row>
    <row r="3516" spans="4:17" x14ac:dyDescent="0.3">
      <c r="D3516" s="1"/>
      <c r="E3516" s="1"/>
      <c r="K3516" s="1"/>
      <c r="L3516" s="1"/>
      <c r="M3516" s="1"/>
      <c r="Q3516" s="1"/>
    </row>
    <row r="3517" spans="4:17" x14ac:dyDescent="0.3">
      <c r="D3517" s="1"/>
      <c r="E3517" s="1"/>
      <c r="K3517" s="1"/>
      <c r="L3517" s="1"/>
      <c r="M3517" s="1"/>
      <c r="Q3517" s="1"/>
    </row>
    <row r="3518" spans="4:17" x14ac:dyDescent="0.3">
      <c r="D3518" s="1"/>
      <c r="E3518" s="1"/>
      <c r="K3518" s="1"/>
      <c r="L3518" s="1"/>
      <c r="M3518" s="1"/>
      <c r="Q3518" s="1"/>
    </row>
    <row r="3519" spans="4:17" x14ac:dyDescent="0.3">
      <c r="D3519" s="1"/>
      <c r="E3519" s="1"/>
      <c r="K3519" s="1"/>
      <c r="L3519" s="1"/>
      <c r="M3519" s="1"/>
      <c r="Q3519" s="1"/>
    </row>
    <row r="3520" spans="4:17" x14ac:dyDescent="0.3">
      <c r="D3520" s="1"/>
      <c r="E3520" s="1"/>
      <c r="K3520" s="1"/>
      <c r="L3520" s="1"/>
      <c r="M3520" s="1"/>
      <c r="Q3520" s="1"/>
    </row>
    <row r="3521" spans="4:17" x14ac:dyDescent="0.3">
      <c r="D3521" s="1"/>
      <c r="E3521" s="1"/>
      <c r="K3521" s="1"/>
      <c r="L3521" s="1"/>
      <c r="M3521" s="1"/>
      <c r="Q3521" s="1"/>
    </row>
    <row r="3522" spans="4:17" x14ac:dyDescent="0.3">
      <c r="D3522" s="1"/>
      <c r="E3522" s="1"/>
      <c r="K3522" s="1"/>
      <c r="L3522" s="1"/>
      <c r="M3522" s="1"/>
      <c r="Q3522" s="1"/>
    </row>
    <row r="3523" spans="4:17" x14ac:dyDescent="0.3">
      <c r="D3523" s="1"/>
      <c r="E3523" s="1"/>
      <c r="K3523" s="1"/>
      <c r="L3523" s="1"/>
      <c r="M3523" s="1"/>
      <c r="Q3523" s="1"/>
    </row>
    <row r="3524" spans="4:17" x14ac:dyDescent="0.3">
      <c r="D3524" s="1"/>
      <c r="E3524" s="1"/>
      <c r="K3524" s="1"/>
      <c r="L3524" s="1"/>
      <c r="M3524" s="1"/>
      <c r="Q3524" s="1"/>
    </row>
    <row r="3525" spans="4:17" x14ac:dyDescent="0.3">
      <c r="D3525" s="1"/>
      <c r="E3525" s="1"/>
      <c r="K3525" s="1"/>
      <c r="L3525" s="1"/>
      <c r="M3525" s="1"/>
      <c r="Q3525" s="1"/>
    </row>
    <row r="3526" spans="4:17" x14ac:dyDescent="0.3">
      <c r="D3526" s="1"/>
      <c r="E3526" s="1"/>
      <c r="K3526" s="1"/>
      <c r="L3526" s="1"/>
      <c r="M3526" s="1"/>
      <c r="Q3526" s="1"/>
    </row>
    <row r="3527" spans="4:17" x14ac:dyDescent="0.3">
      <c r="D3527" s="1"/>
      <c r="E3527" s="1"/>
      <c r="K3527" s="1"/>
      <c r="L3527" s="1"/>
      <c r="M3527" s="1"/>
      <c r="Q3527" s="1"/>
    </row>
    <row r="3528" spans="4:17" x14ac:dyDescent="0.3">
      <c r="D3528" s="1"/>
      <c r="E3528" s="1"/>
      <c r="K3528" s="1"/>
      <c r="L3528" s="1"/>
      <c r="M3528" s="1"/>
      <c r="Q3528" s="1"/>
    </row>
    <row r="3529" spans="4:17" x14ac:dyDescent="0.3">
      <c r="D3529" s="1"/>
      <c r="E3529" s="1"/>
      <c r="K3529" s="1"/>
      <c r="L3529" s="1"/>
      <c r="M3529" s="1"/>
      <c r="Q3529" s="1"/>
    </row>
    <row r="3530" spans="4:17" x14ac:dyDescent="0.3">
      <c r="D3530" s="1"/>
      <c r="E3530" s="1"/>
      <c r="K3530" s="1"/>
      <c r="L3530" s="1"/>
      <c r="M3530" s="1"/>
      <c r="Q3530" s="1"/>
    </row>
    <row r="3531" spans="4:17" x14ac:dyDescent="0.3">
      <c r="D3531" s="1"/>
      <c r="E3531" s="1"/>
      <c r="K3531" s="1"/>
      <c r="L3531" s="1"/>
      <c r="M3531" s="1"/>
      <c r="Q3531" s="1"/>
    </row>
    <row r="3532" spans="4:17" x14ac:dyDescent="0.3">
      <c r="D3532" s="1"/>
      <c r="E3532" s="1"/>
      <c r="K3532" s="1"/>
      <c r="L3532" s="1"/>
      <c r="M3532" s="1"/>
      <c r="Q3532" s="1"/>
    </row>
    <row r="3533" spans="4:17" x14ac:dyDescent="0.3">
      <c r="D3533" s="1"/>
      <c r="E3533" s="1"/>
      <c r="K3533" s="1"/>
      <c r="L3533" s="1"/>
      <c r="M3533" s="1"/>
      <c r="Q3533" s="1"/>
    </row>
    <row r="3534" spans="4:17" x14ac:dyDescent="0.3">
      <c r="D3534" s="1"/>
      <c r="E3534" s="1"/>
      <c r="K3534" s="1"/>
      <c r="L3534" s="1"/>
      <c r="M3534" s="1"/>
      <c r="Q3534" s="1"/>
    </row>
    <row r="3535" spans="4:17" x14ac:dyDescent="0.3">
      <c r="D3535" s="1"/>
      <c r="E3535" s="1"/>
      <c r="K3535" s="1"/>
      <c r="L3535" s="1"/>
      <c r="M3535" s="1"/>
      <c r="Q3535" s="1"/>
    </row>
    <row r="3536" spans="4:17" x14ac:dyDescent="0.3">
      <c r="D3536" s="1"/>
      <c r="E3536" s="1"/>
      <c r="K3536" s="1"/>
      <c r="L3536" s="1"/>
      <c r="M3536" s="1"/>
      <c r="Q3536" s="1"/>
    </row>
    <row r="3537" spans="4:17" x14ac:dyDescent="0.3">
      <c r="D3537" s="1"/>
      <c r="E3537" s="1"/>
      <c r="K3537" s="1"/>
      <c r="L3537" s="1"/>
      <c r="M3537" s="1"/>
      <c r="Q3537" s="1"/>
    </row>
    <row r="3538" spans="4:17" x14ac:dyDescent="0.3">
      <c r="D3538" s="1"/>
      <c r="E3538" s="1"/>
      <c r="K3538" s="1"/>
      <c r="L3538" s="1"/>
      <c r="M3538" s="1"/>
      <c r="Q3538" s="1"/>
    </row>
    <row r="3539" spans="4:17" x14ac:dyDescent="0.3">
      <c r="D3539" s="1"/>
      <c r="E3539" s="1"/>
      <c r="K3539" s="1"/>
      <c r="L3539" s="1"/>
      <c r="M3539" s="1"/>
      <c r="Q3539" s="1"/>
    </row>
    <row r="3540" spans="4:17" x14ac:dyDescent="0.3">
      <c r="D3540" s="1"/>
      <c r="E3540" s="1"/>
      <c r="K3540" s="1"/>
      <c r="L3540" s="1"/>
      <c r="M3540" s="1"/>
      <c r="Q3540" s="1"/>
    </row>
    <row r="3541" spans="4:17" x14ac:dyDescent="0.3">
      <c r="D3541" s="1"/>
      <c r="E3541" s="1"/>
      <c r="K3541" s="1"/>
      <c r="L3541" s="1"/>
      <c r="M3541" s="1"/>
      <c r="Q3541" s="1"/>
    </row>
    <row r="3542" spans="4:17" x14ac:dyDescent="0.3">
      <c r="D3542" s="1"/>
      <c r="E3542" s="1"/>
      <c r="K3542" s="1"/>
      <c r="L3542" s="1"/>
      <c r="M3542" s="1"/>
      <c r="Q3542" s="1"/>
    </row>
    <row r="3543" spans="4:17" x14ac:dyDescent="0.3">
      <c r="D3543" s="1"/>
      <c r="E3543" s="1"/>
      <c r="K3543" s="1"/>
      <c r="L3543" s="1"/>
      <c r="M3543" s="1"/>
      <c r="Q3543" s="1"/>
    </row>
    <row r="3544" spans="4:17" x14ac:dyDescent="0.3">
      <c r="D3544" s="1"/>
      <c r="E3544" s="1"/>
      <c r="K3544" s="1"/>
      <c r="L3544" s="1"/>
      <c r="M3544" s="1"/>
      <c r="Q3544" s="1"/>
    </row>
    <row r="3545" spans="4:17" x14ac:dyDescent="0.3">
      <c r="D3545" s="1"/>
      <c r="E3545" s="1"/>
      <c r="K3545" s="1"/>
      <c r="L3545" s="1"/>
      <c r="M3545" s="1"/>
      <c r="Q3545" s="1"/>
    </row>
    <row r="3546" spans="4:17" x14ac:dyDescent="0.3">
      <c r="D3546" s="1"/>
      <c r="E3546" s="1"/>
      <c r="K3546" s="1"/>
      <c r="L3546" s="1"/>
      <c r="M3546" s="1"/>
      <c r="Q3546" s="1"/>
    </row>
    <row r="3547" spans="4:17" x14ac:dyDescent="0.3">
      <c r="D3547" s="1"/>
      <c r="E3547" s="1"/>
      <c r="K3547" s="1"/>
      <c r="L3547" s="1"/>
      <c r="M3547" s="1"/>
      <c r="Q3547" s="1"/>
    </row>
    <row r="3548" spans="4:17" x14ac:dyDescent="0.3">
      <c r="D3548" s="1"/>
      <c r="E3548" s="1"/>
      <c r="K3548" s="1"/>
      <c r="L3548" s="1"/>
      <c r="M3548" s="1"/>
      <c r="Q3548" s="1"/>
    </row>
    <row r="3549" spans="4:17" x14ac:dyDescent="0.3">
      <c r="D3549" s="1"/>
      <c r="E3549" s="1"/>
      <c r="K3549" s="1"/>
      <c r="L3549" s="1"/>
      <c r="M3549" s="1"/>
      <c r="Q3549" s="1"/>
    </row>
    <row r="3550" spans="4:17" x14ac:dyDescent="0.3">
      <c r="D3550" s="1"/>
      <c r="E3550" s="1"/>
      <c r="K3550" s="1"/>
      <c r="L3550" s="1"/>
      <c r="M3550" s="1"/>
      <c r="Q3550" s="1"/>
    </row>
    <row r="3551" spans="4:17" x14ac:dyDescent="0.3">
      <c r="D3551" s="1"/>
      <c r="E3551" s="1"/>
      <c r="K3551" s="1"/>
      <c r="L3551" s="1"/>
      <c r="M3551" s="1"/>
      <c r="Q3551" s="1"/>
    </row>
    <row r="3552" spans="4:17" x14ac:dyDescent="0.3">
      <c r="D3552" s="1"/>
      <c r="E3552" s="1"/>
      <c r="K3552" s="1"/>
      <c r="L3552" s="1"/>
      <c r="M3552" s="1"/>
      <c r="Q3552" s="1"/>
    </row>
    <row r="3553" spans="4:17" x14ac:dyDescent="0.3">
      <c r="D3553" s="1"/>
      <c r="E3553" s="1"/>
      <c r="K3553" s="1"/>
      <c r="L3553" s="1"/>
      <c r="M3553" s="1"/>
      <c r="Q3553" s="1"/>
    </row>
    <row r="3554" spans="4:17" x14ac:dyDescent="0.3">
      <c r="D3554" s="1"/>
      <c r="E3554" s="1"/>
      <c r="K3554" s="1"/>
      <c r="L3554" s="1"/>
      <c r="M3554" s="1"/>
      <c r="Q3554" s="1"/>
    </row>
    <row r="3555" spans="4:17" x14ac:dyDescent="0.3">
      <c r="D3555" s="1"/>
      <c r="E3555" s="1"/>
      <c r="K3555" s="1"/>
      <c r="L3555" s="1"/>
      <c r="M3555" s="1"/>
      <c r="Q3555" s="1"/>
    </row>
    <row r="3556" spans="4:17" x14ac:dyDescent="0.3">
      <c r="D3556" s="1"/>
      <c r="E3556" s="1"/>
      <c r="K3556" s="1"/>
      <c r="L3556" s="1"/>
      <c r="M3556" s="1"/>
      <c r="Q3556" s="1"/>
    </row>
    <row r="3557" spans="4:17" x14ac:dyDescent="0.3">
      <c r="D3557" s="1"/>
      <c r="E3557" s="1"/>
      <c r="K3557" s="1"/>
      <c r="L3557" s="1"/>
      <c r="M3557" s="1"/>
      <c r="Q3557" s="1"/>
    </row>
    <row r="3558" spans="4:17" x14ac:dyDescent="0.3">
      <c r="D3558" s="1"/>
      <c r="E3558" s="1"/>
      <c r="K3558" s="1"/>
      <c r="L3558" s="1"/>
      <c r="M3558" s="1"/>
      <c r="Q3558" s="1"/>
    </row>
    <row r="3559" spans="4:17" x14ac:dyDescent="0.3">
      <c r="D3559" s="1"/>
      <c r="E3559" s="1"/>
      <c r="K3559" s="1"/>
      <c r="L3559" s="1"/>
      <c r="M3559" s="1"/>
      <c r="Q3559" s="1"/>
    </row>
    <row r="3560" spans="4:17" x14ac:dyDescent="0.3">
      <c r="D3560" s="1"/>
      <c r="E3560" s="1"/>
      <c r="K3560" s="1"/>
      <c r="L3560" s="1"/>
      <c r="M3560" s="1"/>
      <c r="Q3560" s="1"/>
    </row>
    <row r="3561" spans="4:17" x14ac:dyDescent="0.3">
      <c r="D3561" s="1"/>
      <c r="E3561" s="1"/>
      <c r="K3561" s="1"/>
      <c r="L3561" s="1"/>
      <c r="M3561" s="1"/>
      <c r="Q3561" s="1"/>
    </row>
    <row r="3562" spans="4:17" x14ac:dyDescent="0.3">
      <c r="D3562" s="1"/>
      <c r="E3562" s="1"/>
      <c r="K3562" s="1"/>
      <c r="L3562" s="1"/>
      <c r="M3562" s="1"/>
      <c r="Q3562" s="1"/>
    </row>
    <row r="3563" spans="4:17" x14ac:dyDescent="0.3">
      <c r="D3563" s="1"/>
      <c r="E3563" s="1"/>
      <c r="K3563" s="1"/>
      <c r="L3563" s="1"/>
      <c r="M3563" s="1"/>
      <c r="Q3563" s="1"/>
    </row>
    <row r="3564" spans="4:17" x14ac:dyDescent="0.3">
      <c r="D3564" s="1"/>
      <c r="E3564" s="1"/>
      <c r="K3564" s="1"/>
      <c r="L3564" s="1"/>
      <c r="M3564" s="1"/>
      <c r="Q3564" s="1"/>
    </row>
    <row r="3565" spans="4:17" x14ac:dyDescent="0.3">
      <c r="D3565" s="1"/>
      <c r="E3565" s="1"/>
      <c r="K3565" s="1"/>
      <c r="L3565" s="1"/>
      <c r="M3565" s="1"/>
      <c r="Q3565" s="1"/>
    </row>
    <row r="3566" spans="4:17" x14ac:dyDescent="0.3">
      <c r="D3566" s="1"/>
      <c r="E3566" s="1"/>
      <c r="K3566" s="1"/>
      <c r="L3566" s="1"/>
      <c r="M3566" s="1"/>
      <c r="Q3566" s="1"/>
    </row>
    <row r="3567" spans="4:17" x14ac:dyDescent="0.3">
      <c r="D3567" s="1"/>
      <c r="E3567" s="1"/>
      <c r="K3567" s="1"/>
      <c r="L3567" s="1"/>
      <c r="M3567" s="1"/>
      <c r="Q3567" s="1"/>
    </row>
    <row r="3568" spans="4:17" x14ac:dyDescent="0.3">
      <c r="D3568" s="1"/>
      <c r="E3568" s="1"/>
      <c r="K3568" s="1"/>
      <c r="L3568" s="1"/>
      <c r="M3568" s="1"/>
      <c r="Q3568" s="1"/>
    </row>
    <row r="3569" spans="4:17" x14ac:dyDescent="0.3">
      <c r="D3569" s="1"/>
      <c r="E3569" s="1"/>
      <c r="K3569" s="1"/>
      <c r="L3569" s="1"/>
      <c r="M3569" s="1"/>
      <c r="Q3569" s="1"/>
    </row>
    <row r="3570" spans="4:17" x14ac:dyDescent="0.3">
      <c r="D3570" s="1"/>
      <c r="E3570" s="1"/>
      <c r="K3570" s="1"/>
      <c r="L3570" s="1"/>
      <c r="M3570" s="1"/>
      <c r="Q3570" s="1"/>
    </row>
    <row r="3571" spans="4:17" x14ac:dyDescent="0.3">
      <c r="D3571" s="1"/>
      <c r="E3571" s="1"/>
      <c r="K3571" s="1"/>
      <c r="L3571" s="1"/>
      <c r="M3571" s="1"/>
      <c r="Q3571" s="1"/>
    </row>
    <row r="3572" spans="4:17" x14ac:dyDescent="0.3">
      <c r="D3572" s="1"/>
      <c r="E3572" s="1"/>
      <c r="K3572" s="1"/>
      <c r="L3572" s="1"/>
      <c r="M3572" s="1"/>
      <c r="Q3572" s="1"/>
    </row>
    <row r="3573" spans="4:17" x14ac:dyDescent="0.3">
      <c r="D3573" s="1"/>
      <c r="E3573" s="1"/>
      <c r="K3573" s="1"/>
      <c r="L3573" s="1"/>
      <c r="M3573" s="1"/>
      <c r="Q3573" s="1"/>
    </row>
    <row r="3574" spans="4:17" x14ac:dyDescent="0.3">
      <c r="D3574" s="1"/>
      <c r="E3574" s="1"/>
      <c r="K3574" s="1"/>
      <c r="L3574" s="1"/>
      <c r="M3574" s="1"/>
      <c r="Q3574" s="1"/>
    </row>
    <row r="3575" spans="4:17" x14ac:dyDescent="0.3">
      <c r="D3575" s="1"/>
      <c r="E3575" s="1"/>
      <c r="K3575" s="1"/>
      <c r="L3575" s="1"/>
      <c r="M3575" s="1"/>
      <c r="Q3575" s="1"/>
    </row>
    <row r="3576" spans="4:17" x14ac:dyDescent="0.3">
      <c r="D3576" s="1"/>
      <c r="E3576" s="1"/>
      <c r="K3576" s="1"/>
      <c r="L3576" s="1"/>
      <c r="M3576" s="1"/>
      <c r="Q3576" s="1"/>
    </row>
    <row r="3577" spans="4:17" x14ac:dyDescent="0.3">
      <c r="D3577" s="1"/>
      <c r="E3577" s="1"/>
      <c r="K3577" s="1"/>
      <c r="L3577" s="1"/>
      <c r="M3577" s="1"/>
      <c r="Q3577" s="1"/>
    </row>
    <row r="3578" spans="4:17" x14ac:dyDescent="0.3">
      <c r="D3578" s="1"/>
      <c r="E3578" s="1"/>
      <c r="K3578" s="1"/>
      <c r="L3578" s="1"/>
      <c r="M3578" s="1"/>
      <c r="Q3578" s="1"/>
    </row>
    <row r="3579" spans="4:17" x14ac:dyDescent="0.3">
      <c r="D3579" s="1"/>
      <c r="E3579" s="1"/>
      <c r="K3579" s="1"/>
      <c r="L3579" s="1"/>
      <c r="M3579" s="1"/>
      <c r="Q3579" s="1"/>
    </row>
    <row r="3580" spans="4:17" x14ac:dyDescent="0.3">
      <c r="D3580" s="1"/>
      <c r="E3580" s="1"/>
      <c r="K3580" s="1"/>
      <c r="L3580" s="1"/>
      <c r="M3580" s="1"/>
      <c r="Q3580" s="1"/>
    </row>
    <row r="3581" spans="4:17" x14ac:dyDescent="0.3">
      <c r="D3581" s="1"/>
      <c r="E3581" s="1"/>
      <c r="K3581" s="1"/>
      <c r="L3581" s="1"/>
      <c r="M3581" s="1"/>
      <c r="Q3581" s="1"/>
    </row>
    <row r="3582" spans="4:17" x14ac:dyDescent="0.3">
      <c r="D3582" s="1"/>
      <c r="E3582" s="1"/>
      <c r="K3582" s="1"/>
      <c r="L3582" s="1"/>
      <c r="M3582" s="1"/>
      <c r="Q3582" s="1"/>
    </row>
    <row r="3583" spans="4:17" x14ac:dyDescent="0.3">
      <c r="D3583" s="1"/>
      <c r="E3583" s="1"/>
      <c r="K3583" s="1"/>
      <c r="L3583" s="1"/>
      <c r="M3583" s="1"/>
      <c r="Q3583" s="1"/>
    </row>
    <row r="3584" spans="4:17" x14ac:dyDescent="0.3">
      <c r="D3584" s="1"/>
      <c r="E3584" s="1"/>
      <c r="K3584" s="1"/>
      <c r="L3584" s="1"/>
      <c r="M3584" s="1"/>
      <c r="Q3584" s="1"/>
    </row>
    <row r="3585" spans="4:17" x14ac:dyDescent="0.3">
      <c r="D3585" s="1"/>
      <c r="E3585" s="1"/>
      <c r="K3585" s="1"/>
      <c r="L3585" s="1"/>
      <c r="M3585" s="1"/>
      <c r="Q3585" s="1"/>
    </row>
    <row r="3586" spans="4:17" x14ac:dyDescent="0.3">
      <c r="D3586" s="1"/>
      <c r="E3586" s="1"/>
      <c r="K3586" s="1"/>
      <c r="L3586" s="1"/>
      <c r="M3586" s="1"/>
      <c r="Q3586" s="1"/>
    </row>
    <row r="3587" spans="4:17" x14ac:dyDescent="0.3">
      <c r="D3587" s="1"/>
      <c r="E3587" s="1"/>
      <c r="K3587" s="1"/>
      <c r="L3587" s="1"/>
      <c r="M3587" s="1"/>
      <c r="Q3587" s="1"/>
    </row>
    <row r="3588" spans="4:17" x14ac:dyDescent="0.3">
      <c r="D3588" s="1"/>
      <c r="E3588" s="1"/>
      <c r="K3588" s="1"/>
      <c r="L3588" s="1"/>
      <c r="M3588" s="1"/>
      <c r="Q3588" s="1"/>
    </row>
    <row r="3589" spans="4:17" x14ac:dyDescent="0.3">
      <c r="D3589" s="1"/>
      <c r="E3589" s="1"/>
      <c r="K3589" s="1"/>
      <c r="L3589" s="1"/>
      <c r="M3589" s="1"/>
      <c r="Q3589" s="1"/>
    </row>
    <row r="3590" spans="4:17" x14ac:dyDescent="0.3">
      <c r="D3590" s="1"/>
      <c r="E3590" s="1"/>
      <c r="K3590" s="1"/>
      <c r="L3590" s="1"/>
      <c r="M3590" s="1"/>
      <c r="Q3590" s="1"/>
    </row>
    <row r="3591" spans="4:17" x14ac:dyDescent="0.3">
      <c r="D3591" s="1"/>
      <c r="E3591" s="1"/>
      <c r="K3591" s="1"/>
      <c r="L3591" s="1"/>
      <c r="M3591" s="1"/>
      <c r="Q3591" s="1"/>
    </row>
    <row r="3592" spans="4:17" x14ac:dyDescent="0.3">
      <c r="D3592" s="1"/>
      <c r="E3592" s="1"/>
      <c r="K3592" s="1"/>
      <c r="L3592" s="1"/>
      <c r="M3592" s="1"/>
      <c r="Q3592" s="1"/>
    </row>
    <row r="3593" spans="4:17" x14ac:dyDescent="0.3">
      <c r="D3593" s="1"/>
      <c r="E3593" s="1"/>
      <c r="K3593" s="1"/>
      <c r="L3593" s="1"/>
      <c r="M3593" s="1"/>
      <c r="Q3593" s="1"/>
    </row>
    <row r="3594" spans="4:17" x14ac:dyDescent="0.3">
      <c r="D3594" s="1"/>
      <c r="E3594" s="1"/>
      <c r="K3594" s="1"/>
      <c r="L3594" s="1"/>
      <c r="M3594" s="1"/>
      <c r="Q3594" s="1"/>
    </row>
    <row r="3595" spans="4:17" x14ac:dyDescent="0.3">
      <c r="D3595" s="1"/>
      <c r="E3595" s="1"/>
      <c r="K3595" s="1"/>
      <c r="L3595" s="1"/>
      <c r="M3595" s="1"/>
      <c r="Q3595" s="1"/>
    </row>
    <row r="3596" spans="4:17" x14ac:dyDescent="0.3">
      <c r="D3596" s="1"/>
      <c r="E3596" s="1"/>
      <c r="K3596" s="1"/>
      <c r="L3596" s="1"/>
      <c r="M3596" s="1"/>
      <c r="Q3596" s="1"/>
    </row>
    <row r="3597" spans="4:17" x14ac:dyDescent="0.3">
      <c r="D3597" s="1"/>
      <c r="E3597" s="1"/>
      <c r="K3597" s="1"/>
      <c r="L3597" s="1"/>
      <c r="M3597" s="1"/>
      <c r="Q3597" s="1"/>
    </row>
    <row r="3598" spans="4:17" x14ac:dyDescent="0.3">
      <c r="D3598" s="1"/>
      <c r="E3598" s="1"/>
      <c r="K3598" s="1"/>
      <c r="L3598" s="1"/>
      <c r="M3598" s="1"/>
      <c r="Q3598" s="1"/>
    </row>
    <row r="3599" spans="4:17" x14ac:dyDescent="0.3">
      <c r="D3599" s="1"/>
      <c r="E3599" s="1"/>
      <c r="K3599" s="1"/>
      <c r="L3599" s="1"/>
      <c r="M3599" s="1"/>
      <c r="Q3599" s="1"/>
    </row>
    <row r="3600" spans="4:17" x14ac:dyDescent="0.3">
      <c r="D3600" s="1"/>
      <c r="E3600" s="1"/>
      <c r="K3600" s="1"/>
      <c r="L3600" s="1"/>
      <c r="M3600" s="1"/>
      <c r="Q3600" s="1"/>
    </row>
    <row r="3601" spans="4:17" x14ac:dyDescent="0.3">
      <c r="D3601" s="1"/>
      <c r="E3601" s="1"/>
      <c r="K3601" s="1"/>
      <c r="L3601" s="1"/>
      <c r="M3601" s="1"/>
      <c r="Q3601" s="1"/>
    </row>
    <row r="3602" spans="4:17" x14ac:dyDescent="0.3">
      <c r="D3602" s="1"/>
      <c r="E3602" s="1"/>
      <c r="K3602" s="1"/>
      <c r="L3602" s="1"/>
      <c r="M3602" s="1"/>
      <c r="Q3602" s="1"/>
    </row>
    <row r="3603" spans="4:17" x14ac:dyDescent="0.3">
      <c r="D3603" s="1"/>
      <c r="E3603" s="1"/>
      <c r="K3603" s="1"/>
      <c r="L3603" s="1"/>
      <c r="M3603" s="1"/>
      <c r="Q3603" s="1"/>
    </row>
    <row r="3604" spans="4:17" x14ac:dyDescent="0.3">
      <c r="D3604" s="1"/>
      <c r="E3604" s="1"/>
      <c r="K3604" s="1"/>
      <c r="L3604" s="1"/>
      <c r="M3604" s="1"/>
      <c r="Q3604" s="1"/>
    </row>
    <row r="3605" spans="4:17" x14ac:dyDescent="0.3">
      <c r="D3605" s="1"/>
      <c r="E3605" s="1"/>
      <c r="K3605" s="1"/>
      <c r="L3605" s="1"/>
      <c r="M3605" s="1"/>
      <c r="Q3605" s="1"/>
    </row>
    <row r="3606" spans="4:17" x14ac:dyDescent="0.3">
      <c r="D3606" s="1"/>
      <c r="E3606" s="1"/>
      <c r="K3606" s="1"/>
      <c r="L3606" s="1"/>
      <c r="M3606" s="1"/>
      <c r="Q3606" s="1"/>
    </row>
    <row r="3607" spans="4:17" x14ac:dyDescent="0.3">
      <c r="D3607" s="1"/>
      <c r="E3607" s="1"/>
      <c r="K3607" s="1"/>
      <c r="L3607" s="1"/>
      <c r="M3607" s="1"/>
      <c r="Q3607" s="1"/>
    </row>
    <row r="3608" spans="4:17" x14ac:dyDescent="0.3">
      <c r="D3608" s="1"/>
      <c r="E3608" s="1"/>
      <c r="K3608" s="1"/>
      <c r="L3608" s="1"/>
      <c r="M3608" s="1"/>
      <c r="Q3608" s="1"/>
    </row>
    <row r="3609" spans="4:17" x14ac:dyDescent="0.3">
      <c r="D3609" s="1"/>
      <c r="E3609" s="1"/>
      <c r="K3609" s="1"/>
      <c r="L3609" s="1"/>
      <c r="M3609" s="1"/>
      <c r="Q3609" s="1"/>
    </row>
    <row r="3610" spans="4:17" x14ac:dyDescent="0.3">
      <c r="D3610" s="1"/>
      <c r="E3610" s="1"/>
      <c r="K3610" s="1"/>
      <c r="L3610" s="1"/>
      <c r="M3610" s="1"/>
      <c r="Q3610" s="1"/>
    </row>
    <row r="3611" spans="4:17" x14ac:dyDescent="0.3">
      <c r="D3611" s="1"/>
      <c r="E3611" s="1"/>
      <c r="K3611" s="1"/>
      <c r="L3611" s="1"/>
      <c r="M3611" s="1"/>
      <c r="Q3611" s="1"/>
    </row>
    <row r="3612" spans="4:17" x14ac:dyDescent="0.3">
      <c r="D3612" s="1"/>
      <c r="E3612" s="1"/>
      <c r="K3612" s="1"/>
      <c r="L3612" s="1"/>
      <c r="M3612" s="1"/>
      <c r="Q3612" s="1"/>
    </row>
    <row r="3613" spans="4:17" x14ac:dyDescent="0.3">
      <c r="D3613" s="1"/>
      <c r="E3613" s="1"/>
      <c r="K3613" s="1"/>
      <c r="L3613" s="1"/>
      <c r="M3613" s="1"/>
      <c r="Q3613" s="1"/>
    </row>
    <row r="3614" spans="4:17" x14ac:dyDescent="0.3">
      <c r="D3614" s="1"/>
      <c r="E3614" s="1"/>
      <c r="K3614" s="1"/>
      <c r="L3614" s="1"/>
      <c r="M3614" s="1"/>
      <c r="Q3614" s="1"/>
    </row>
    <row r="3615" spans="4:17" x14ac:dyDescent="0.3">
      <c r="D3615" s="1"/>
      <c r="E3615" s="1"/>
      <c r="K3615" s="1"/>
      <c r="L3615" s="1"/>
      <c r="M3615" s="1"/>
      <c r="Q3615" s="1"/>
    </row>
    <row r="3616" spans="4:17" x14ac:dyDescent="0.3">
      <c r="D3616" s="1"/>
      <c r="E3616" s="1"/>
      <c r="K3616" s="1"/>
      <c r="L3616" s="1"/>
      <c r="M3616" s="1"/>
      <c r="Q3616" s="1"/>
    </row>
    <row r="3617" spans="4:17" x14ac:dyDescent="0.3">
      <c r="D3617" s="1"/>
      <c r="E3617" s="1"/>
      <c r="K3617" s="1"/>
      <c r="L3617" s="1"/>
      <c r="M3617" s="1"/>
      <c r="Q3617" s="1"/>
    </row>
    <row r="3618" spans="4:17" x14ac:dyDescent="0.3">
      <c r="D3618" s="1"/>
      <c r="E3618" s="1"/>
      <c r="K3618" s="1"/>
      <c r="L3618" s="1"/>
      <c r="M3618" s="1"/>
      <c r="Q3618" s="1"/>
    </row>
    <row r="3619" spans="4:17" x14ac:dyDescent="0.3">
      <c r="D3619" s="1"/>
      <c r="E3619" s="1"/>
      <c r="K3619" s="1"/>
      <c r="L3619" s="1"/>
      <c r="M3619" s="1"/>
      <c r="Q3619" s="1"/>
    </row>
    <row r="3620" spans="4:17" x14ac:dyDescent="0.3">
      <c r="D3620" s="1"/>
      <c r="E3620" s="1"/>
      <c r="K3620" s="1"/>
      <c r="L3620" s="1"/>
      <c r="M3620" s="1"/>
      <c r="Q3620" s="1"/>
    </row>
    <row r="3621" spans="4:17" x14ac:dyDescent="0.3">
      <c r="D3621" s="1"/>
      <c r="E3621" s="1"/>
      <c r="K3621" s="1"/>
      <c r="L3621" s="1"/>
      <c r="M3621" s="1"/>
      <c r="Q3621" s="1"/>
    </row>
    <row r="3622" spans="4:17" x14ac:dyDescent="0.3">
      <c r="D3622" s="1"/>
      <c r="E3622" s="1"/>
      <c r="K3622" s="1"/>
      <c r="L3622" s="1"/>
      <c r="M3622" s="1"/>
      <c r="Q3622" s="1"/>
    </row>
    <row r="3623" spans="4:17" x14ac:dyDescent="0.3">
      <c r="D3623" s="1"/>
      <c r="E3623" s="1"/>
      <c r="K3623" s="1"/>
      <c r="L3623" s="1"/>
      <c r="M3623" s="1"/>
      <c r="Q3623" s="1"/>
    </row>
    <row r="3624" spans="4:17" x14ac:dyDescent="0.3">
      <c r="D3624" s="1"/>
      <c r="E3624" s="1"/>
      <c r="K3624" s="1"/>
      <c r="L3624" s="1"/>
      <c r="M3624" s="1"/>
      <c r="Q3624" s="1"/>
    </row>
    <row r="3625" spans="4:17" x14ac:dyDescent="0.3">
      <c r="D3625" s="1"/>
      <c r="E3625" s="1"/>
      <c r="K3625" s="1"/>
      <c r="L3625" s="1"/>
      <c r="M3625" s="1"/>
      <c r="Q3625" s="1"/>
    </row>
    <row r="3626" spans="4:17" x14ac:dyDescent="0.3">
      <c r="D3626" s="1"/>
      <c r="E3626" s="1"/>
      <c r="K3626" s="1"/>
      <c r="L3626" s="1"/>
      <c r="M3626" s="1"/>
      <c r="Q3626" s="1"/>
    </row>
    <row r="3627" spans="4:17" x14ac:dyDescent="0.3">
      <c r="D3627" s="1"/>
      <c r="E3627" s="1"/>
      <c r="K3627" s="1"/>
      <c r="L3627" s="1"/>
      <c r="M3627" s="1"/>
      <c r="Q3627" s="1"/>
    </row>
    <row r="3628" spans="4:17" x14ac:dyDescent="0.3">
      <c r="D3628" s="1"/>
      <c r="E3628" s="1"/>
      <c r="K3628" s="1"/>
      <c r="L3628" s="1"/>
      <c r="M3628" s="1"/>
      <c r="Q3628" s="1"/>
    </row>
    <row r="3629" spans="4:17" x14ac:dyDescent="0.3">
      <c r="D3629" s="1"/>
      <c r="E3629" s="1"/>
      <c r="K3629" s="1"/>
      <c r="L3629" s="1"/>
      <c r="M3629" s="1"/>
      <c r="Q3629" s="1"/>
    </row>
    <row r="3630" spans="4:17" x14ac:dyDescent="0.3">
      <c r="D3630" s="1"/>
      <c r="E3630" s="1"/>
      <c r="K3630" s="1"/>
      <c r="L3630" s="1"/>
      <c r="M3630" s="1"/>
      <c r="Q3630" s="1"/>
    </row>
    <row r="3631" spans="4:17" x14ac:dyDescent="0.3">
      <c r="D3631" s="1"/>
      <c r="E3631" s="1"/>
      <c r="K3631" s="1"/>
      <c r="L3631" s="1"/>
      <c r="M3631" s="1"/>
      <c r="Q3631" s="1"/>
    </row>
    <row r="3632" spans="4:17" x14ac:dyDescent="0.3">
      <c r="D3632" s="1"/>
      <c r="E3632" s="1"/>
      <c r="K3632" s="1"/>
      <c r="L3632" s="1"/>
      <c r="M3632" s="1"/>
      <c r="Q3632" s="1"/>
    </row>
    <row r="3633" spans="4:17" x14ac:dyDescent="0.3">
      <c r="D3633" s="1"/>
      <c r="E3633" s="1"/>
      <c r="K3633" s="1"/>
      <c r="L3633" s="1"/>
      <c r="M3633" s="1"/>
      <c r="Q3633" s="1"/>
    </row>
    <row r="3634" spans="4:17" x14ac:dyDescent="0.3">
      <c r="D3634" s="1"/>
      <c r="E3634" s="1"/>
      <c r="K3634" s="1"/>
      <c r="L3634" s="1"/>
      <c r="M3634" s="1"/>
      <c r="Q3634" s="1"/>
    </row>
    <row r="3635" spans="4:17" x14ac:dyDescent="0.3">
      <c r="D3635" s="1"/>
      <c r="E3635" s="1"/>
      <c r="K3635" s="1"/>
      <c r="L3635" s="1"/>
      <c r="M3635" s="1"/>
      <c r="Q3635" s="1"/>
    </row>
    <row r="3636" spans="4:17" x14ac:dyDescent="0.3">
      <c r="D3636" s="1"/>
      <c r="E3636" s="1"/>
      <c r="K3636" s="1"/>
      <c r="L3636" s="1"/>
      <c r="M3636" s="1"/>
      <c r="Q3636" s="1"/>
    </row>
    <row r="3637" spans="4:17" x14ac:dyDescent="0.3">
      <c r="D3637" s="1"/>
      <c r="E3637" s="1"/>
      <c r="K3637" s="1"/>
      <c r="L3637" s="1"/>
      <c r="M3637" s="1"/>
      <c r="Q3637" s="1"/>
    </row>
    <row r="3638" spans="4:17" x14ac:dyDescent="0.3">
      <c r="D3638" s="1"/>
      <c r="E3638" s="1"/>
      <c r="K3638" s="1"/>
      <c r="L3638" s="1"/>
      <c r="M3638" s="1"/>
      <c r="Q3638" s="1"/>
    </row>
    <row r="3639" spans="4:17" x14ac:dyDescent="0.3">
      <c r="D3639" s="1"/>
      <c r="E3639" s="1"/>
      <c r="K3639" s="1"/>
      <c r="L3639" s="1"/>
      <c r="M3639" s="1"/>
      <c r="Q3639" s="1"/>
    </row>
    <row r="3640" spans="4:17" x14ac:dyDescent="0.3">
      <c r="D3640" s="1"/>
      <c r="E3640" s="1"/>
      <c r="K3640" s="1"/>
      <c r="L3640" s="1"/>
      <c r="M3640" s="1"/>
      <c r="Q3640" s="1"/>
    </row>
    <row r="3641" spans="4:17" x14ac:dyDescent="0.3">
      <c r="D3641" s="1"/>
      <c r="E3641" s="1"/>
      <c r="K3641" s="1"/>
      <c r="L3641" s="1"/>
      <c r="M3641" s="1"/>
      <c r="Q3641" s="1"/>
    </row>
    <row r="3642" spans="4:17" x14ac:dyDescent="0.3">
      <c r="D3642" s="1"/>
      <c r="E3642" s="1"/>
      <c r="K3642" s="1"/>
      <c r="L3642" s="1"/>
      <c r="M3642" s="1"/>
      <c r="Q3642" s="1"/>
    </row>
    <row r="3643" spans="4:17" x14ac:dyDescent="0.3">
      <c r="D3643" s="1"/>
      <c r="E3643" s="1"/>
      <c r="K3643" s="1"/>
      <c r="L3643" s="1"/>
      <c r="M3643" s="1"/>
      <c r="Q3643" s="1"/>
    </row>
    <row r="3644" spans="4:17" x14ac:dyDescent="0.3">
      <c r="D3644" s="1"/>
      <c r="E3644" s="1"/>
      <c r="K3644" s="1"/>
      <c r="L3644" s="1"/>
      <c r="M3644" s="1"/>
      <c r="Q3644" s="1"/>
    </row>
    <row r="3645" spans="4:17" x14ac:dyDescent="0.3">
      <c r="D3645" s="1"/>
      <c r="E3645" s="1"/>
      <c r="K3645" s="1"/>
      <c r="L3645" s="1"/>
      <c r="M3645" s="1"/>
      <c r="Q3645" s="1"/>
    </row>
    <row r="3646" spans="4:17" x14ac:dyDescent="0.3">
      <c r="D3646" s="1"/>
      <c r="E3646" s="1"/>
      <c r="K3646" s="1"/>
      <c r="L3646" s="1"/>
      <c r="M3646" s="1"/>
      <c r="Q3646" s="1"/>
    </row>
    <row r="3647" spans="4:17" x14ac:dyDescent="0.3">
      <c r="D3647" s="1"/>
      <c r="E3647" s="1"/>
      <c r="K3647" s="1"/>
      <c r="L3647" s="1"/>
      <c r="M3647" s="1"/>
      <c r="Q3647" s="1"/>
    </row>
    <row r="3648" spans="4:17" x14ac:dyDescent="0.3">
      <c r="D3648" s="1"/>
      <c r="E3648" s="1"/>
      <c r="K3648" s="1"/>
      <c r="L3648" s="1"/>
      <c r="M3648" s="1"/>
      <c r="Q3648" s="1"/>
    </row>
    <row r="3649" spans="4:17" x14ac:dyDescent="0.3">
      <c r="D3649" s="1"/>
      <c r="E3649" s="1"/>
      <c r="K3649" s="1"/>
      <c r="L3649" s="1"/>
      <c r="M3649" s="1"/>
      <c r="Q3649" s="1"/>
    </row>
    <row r="3650" spans="4:17" x14ac:dyDescent="0.3">
      <c r="K3650" s="1"/>
      <c r="L3650" s="1"/>
      <c r="M3650" s="1"/>
      <c r="Q3650" s="1"/>
    </row>
    <row r="3651" spans="4:17" x14ac:dyDescent="0.3">
      <c r="K3651" s="1"/>
      <c r="L3651" s="1"/>
      <c r="M3651" s="1"/>
      <c r="Q3651" s="1"/>
    </row>
    <row r="3652" spans="4:17" x14ac:dyDescent="0.3">
      <c r="K3652" s="1"/>
      <c r="L3652" s="1"/>
      <c r="M3652" s="1"/>
      <c r="Q3652" s="1"/>
    </row>
    <row r="3653" spans="4:17" x14ac:dyDescent="0.3">
      <c r="K3653" s="1"/>
      <c r="L3653" s="1"/>
      <c r="M3653" s="1"/>
      <c r="Q3653" s="1"/>
    </row>
    <row r="3654" spans="4:17" x14ac:dyDescent="0.3">
      <c r="K3654" s="1"/>
      <c r="L3654" s="1"/>
      <c r="M3654" s="1"/>
      <c r="Q3654" s="1"/>
    </row>
    <row r="3655" spans="4:17" x14ac:dyDescent="0.3">
      <c r="K3655" s="1"/>
      <c r="L3655" s="1"/>
      <c r="M3655" s="1"/>
      <c r="Q3655" s="1"/>
    </row>
    <row r="3656" spans="4:17" x14ac:dyDescent="0.3">
      <c r="K3656" s="1"/>
      <c r="L3656" s="1"/>
      <c r="M3656" s="1"/>
      <c r="Q3656" s="1"/>
    </row>
    <row r="3657" spans="4:17" x14ac:dyDescent="0.3">
      <c r="K3657" s="1"/>
      <c r="L3657" s="1"/>
      <c r="M3657" s="1"/>
      <c r="Q3657" s="1"/>
    </row>
    <row r="3658" spans="4:17" x14ac:dyDescent="0.3">
      <c r="K3658" s="1"/>
      <c r="L3658" s="1"/>
      <c r="M3658" s="1"/>
      <c r="Q3658" s="1"/>
    </row>
    <row r="3659" spans="4:17" x14ac:dyDescent="0.3">
      <c r="K3659" s="1"/>
      <c r="L3659" s="1"/>
      <c r="M3659" s="1"/>
      <c r="Q3659" s="1"/>
    </row>
    <row r="3660" spans="4:17" x14ac:dyDescent="0.3">
      <c r="K3660" s="1"/>
      <c r="L3660" s="1"/>
      <c r="M3660" s="1"/>
      <c r="Q3660" s="1"/>
    </row>
    <row r="3661" spans="4:17" x14ac:dyDescent="0.3">
      <c r="K3661" s="1"/>
      <c r="L3661" s="1"/>
      <c r="M3661" s="1"/>
      <c r="Q3661" s="1"/>
    </row>
    <row r="3662" spans="4:17" x14ac:dyDescent="0.3">
      <c r="K3662" s="1"/>
      <c r="L3662" s="1"/>
      <c r="M3662" s="1"/>
      <c r="Q3662" s="1"/>
    </row>
    <row r="3663" spans="4:17" x14ac:dyDescent="0.3">
      <c r="K3663" s="1"/>
      <c r="L3663" s="1"/>
      <c r="M3663" s="1"/>
      <c r="Q3663" s="1"/>
    </row>
    <row r="3664" spans="4:17" x14ac:dyDescent="0.3">
      <c r="K3664" s="1"/>
      <c r="L3664" s="1"/>
      <c r="M3664" s="1"/>
      <c r="Q3664" s="1"/>
    </row>
    <row r="3665" spans="4:17" x14ac:dyDescent="0.3">
      <c r="K3665" s="1"/>
      <c r="L3665" s="1"/>
      <c r="M3665" s="1"/>
      <c r="Q3665" s="1"/>
    </row>
    <row r="3666" spans="4:17" x14ac:dyDescent="0.3">
      <c r="K3666" s="1"/>
      <c r="L3666" s="1"/>
      <c r="M3666" s="1"/>
      <c r="Q3666" s="1"/>
    </row>
    <row r="3667" spans="4:17" x14ac:dyDescent="0.3">
      <c r="K3667" s="1"/>
      <c r="L3667" s="1"/>
      <c r="M3667" s="1"/>
      <c r="Q3667" s="1"/>
    </row>
    <row r="3668" spans="4:17" x14ac:dyDescent="0.3">
      <c r="K3668" s="1"/>
      <c r="L3668" s="1"/>
      <c r="M3668" s="1"/>
      <c r="Q3668" s="1"/>
    </row>
    <row r="3669" spans="4:17" x14ac:dyDescent="0.3">
      <c r="K3669" s="1"/>
      <c r="L3669" s="1"/>
      <c r="M3669" s="1"/>
      <c r="Q3669" s="1"/>
    </row>
    <row r="3670" spans="4:17" x14ac:dyDescent="0.3">
      <c r="K3670" s="1"/>
      <c r="L3670" s="1"/>
      <c r="M3670" s="1"/>
      <c r="Q3670" s="1"/>
    </row>
    <row r="3671" spans="4:17" x14ac:dyDescent="0.3">
      <c r="K3671" s="1"/>
      <c r="L3671" s="1"/>
      <c r="M3671" s="1"/>
      <c r="Q3671" s="1"/>
    </row>
    <row r="3672" spans="4:17" x14ac:dyDescent="0.3">
      <c r="K3672" s="1"/>
      <c r="L3672" s="1"/>
      <c r="M3672" s="1"/>
      <c r="Q3672" s="1"/>
    </row>
    <row r="3673" spans="4:17" x14ac:dyDescent="0.3">
      <c r="K3673" s="1"/>
      <c r="L3673" s="1"/>
      <c r="M3673" s="1"/>
      <c r="Q3673" s="1"/>
    </row>
    <row r="3674" spans="4:17" x14ac:dyDescent="0.3">
      <c r="D3674" s="1"/>
      <c r="E3674" s="1"/>
      <c r="K3674" s="1"/>
      <c r="L3674" s="1"/>
      <c r="M3674" s="1"/>
      <c r="Q3674" s="1"/>
    </row>
    <row r="3675" spans="4:17" x14ac:dyDescent="0.3">
      <c r="D3675" s="1"/>
      <c r="E3675" s="1"/>
      <c r="K3675" s="1"/>
      <c r="L3675" s="1"/>
      <c r="M3675" s="1"/>
      <c r="Q3675" s="1"/>
    </row>
    <row r="3676" spans="4:17" x14ac:dyDescent="0.3">
      <c r="D3676" s="1"/>
      <c r="E3676" s="1"/>
      <c r="K3676" s="1"/>
      <c r="L3676" s="1"/>
      <c r="M3676" s="1"/>
      <c r="Q3676" s="1"/>
    </row>
    <row r="3677" spans="4:17" x14ac:dyDescent="0.3">
      <c r="D3677" s="1"/>
      <c r="E3677" s="1"/>
      <c r="K3677" s="1"/>
      <c r="L3677" s="1"/>
      <c r="M3677" s="1"/>
      <c r="Q3677" s="1"/>
    </row>
    <row r="3678" spans="4:17" x14ac:dyDescent="0.3">
      <c r="D3678" s="1"/>
      <c r="E3678" s="1"/>
      <c r="K3678" s="1"/>
      <c r="L3678" s="1"/>
      <c r="M3678" s="1"/>
      <c r="Q3678" s="1"/>
    </row>
    <row r="3679" spans="4:17" x14ac:dyDescent="0.3">
      <c r="D3679" s="1"/>
      <c r="E3679" s="1"/>
      <c r="K3679" s="1"/>
      <c r="L3679" s="1"/>
      <c r="M3679" s="1"/>
      <c r="Q3679" s="1"/>
    </row>
    <row r="3680" spans="4:17" x14ac:dyDescent="0.3">
      <c r="D3680" s="1"/>
      <c r="E3680" s="1"/>
      <c r="K3680" s="1"/>
      <c r="L3680" s="1"/>
      <c r="M3680" s="1"/>
      <c r="Q3680" s="1"/>
    </row>
    <row r="3681" spans="4:17" x14ac:dyDescent="0.3">
      <c r="D3681" s="1"/>
      <c r="E3681" s="1"/>
      <c r="K3681" s="1"/>
      <c r="L3681" s="1"/>
      <c r="M3681" s="1"/>
      <c r="Q3681" s="1"/>
    </row>
    <row r="3682" spans="4:17" x14ac:dyDescent="0.3">
      <c r="D3682" s="1"/>
      <c r="E3682" s="1"/>
      <c r="K3682" s="1"/>
      <c r="L3682" s="1"/>
      <c r="M3682" s="1"/>
      <c r="Q3682" s="1"/>
    </row>
    <row r="3683" spans="4:17" x14ac:dyDescent="0.3">
      <c r="D3683" s="1"/>
      <c r="E3683" s="1"/>
      <c r="K3683" s="1"/>
      <c r="L3683" s="1"/>
      <c r="M3683" s="1"/>
      <c r="Q3683" s="1"/>
    </row>
    <row r="3684" spans="4:17" x14ac:dyDescent="0.3">
      <c r="D3684" s="1"/>
      <c r="E3684" s="1"/>
      <c r="K3684" s="1"/>
      <c r="L3684" s="1"/>
      <c r="M3684" s="1"/>
      <c r="Q3684" s="1"/>
    </row>
    <row r="3685" spans="4:17" x14ac:dyDescent="0.3">
      <c r="D3685" s="1"/>
      <c r="E3685" s="1"/>
      <c r="K3685" s="1"/>
      <c r="L3685" s="1"/>
      <c r="M3685" s="1"/>
      <c r="Q3685" s="1"/>
    </row>
    <row r="3686" spans="4:17" x14ac:dyDescent="0.3">
      <c r="D3686" s="1"/>
      <c r="E3686" s="1"/>
      <c r="K3686" s="1"/>
      <c r="L3686" s="1"/>
      <c r="M3686" s="1"/>
      <c r="Q3686" s="1"/>
    </row>
    <row r="3687" spans="4:17" x14ac:dyDescent="0.3">
      <c r="D3687" s="1"/>
      <c r="E3687" s="1"/>
      <c r="K3687" s="1"/>
      <c r="L3687" s="1"/>
      <c r="M3687" s="1"/>
      <c r="Q3687" s="1"/>
    </row>
    <row r="3688" spans="4:17" x14ac:dyDescent="0.3">
      <c r="D3688" s="1"/>
      <c r="E3688" s="1"/>
      <c r="K3688" s="1"/>
      <c r="L3688" s="1"/>
      <c r="M3688" s="1"/>
      <c r="Q3688" s="1"/>
    </row>
    <row r="3689" spans="4:17" x14ac:dyDescent="0.3">
      <c r="D3689" s="1"/>
      <c r="E3689" s="1"/>
      <c r="K3689" s="1"/>
      <c r="L3689" s="1"/>
      <c r="M3689" s="1"/>
      <c r="Q3689" s="1"/>
    </row>
    <row r="3690" spans="4:17" x14ac:dyDescent="0.3">
      <c r="D3690" s="1"/>
      <c r="E3690" s="1"/>
      <c r="K3690" s="1"/>
      <c r="L3690" s="1"/>
      <c r="M3690" s="1"/>
      <c r="Q3690" s="1"/>
    </row>
    <row r="3691" spans="4:17" x14ac:dyDescent="0.3">
      <c r="D3691" s="1"/>
      <c r="E3691" s="1"/>
      <c r="K3691" s="1"/>
      <c r="L3691" s="1"/>
      <c r="M3691" s="1"/>
      <c r="Q3691" s="1"/>
    </row>
    <row r="3692" spans="4:17" x14ac:dyDescent="0.3">
      <c r="D3692" s="1"/>
      <c r="E3692" s="1"/>
      <c r="K3692" s="1"/>
      <c r="L3692" s="1"/>
      <c r="M3692" s="1"/>
      <c r="Q3692" s="1"/>
    </row>
    <row r="3693" spans="4:17" x14ac:dyDescent="0.3">
      <c r="D3693" s="1"/>
      <c r="E3693" s="1"/>
      <c r="K3693" s="1"/>
      <c r="L3693" s="1"/>
      <c r="M3693" s="1"/>
      <c r="Q3693" s="1"/>
    </row>
    <row r="3694" spans="4:17" x14ac:dyDescent="0.3">
      <c r="D3694" s="1"/>
      <c r="E3694" s="1"/>
      <c r="K3694" s="1"/>
      <c r="L3694" s="1"/>
      <c r="M3694" s="1"/>
      <c r="Q3694" s="1"/>
    </row>
    <row r="3695" spans="4:17" x14ac:dyDescent="0.3">
      <c r="D3695" s="1"/>
      <c r="E3695" s="1"/>
      <c r="K3695" s="1"/>
      <c r="L3695" s="1"/>
      <c r="M3695" s="1"/>
      <c r="Q3695" s="1"/>
    </row>
    <row r="3696" spans="4:17" x14ac:dyDescent="0.3">
      <c r="D3696" s="1"/>
      <c r="E3696" s="1"/>
      <c r="K3696" s="1"/>
      <c r="L3696" s="1"/>
      <c r="M3696" s="1"/>
      <c r="Q3696" s="1"/>
    </row>
    <row r="3697" spans="4:17" x14ac:dyDescent="0.3">
      <c r="D3697" s="1"/>
      <c r="E3697" s="1"/>
      <c r="K3697" s="1"/>
      <c r="L3697" s="1"/>
      <c r="M3697" s="1"/>
      <c r="Q3697" s="1"/>
    </row>
    <row r="3698" spans="4:17" x14ac:dyDescent="0.3">
      <c r="D3698" s="1"/>
      <c r="E3698" s="1"/>
      <c r="K3698" s="1"/>
      <c r="L3698" s="1"/>
      <c r="M3698" s="1"/>
      <c r="Q3698" s="1"/>
    </row>
    <row r="3699" spans="4:17" x14ac:dyDescent="0.3">
      <c r="D3699" s="1"/>
      <c r="E3699" s="1"/>
      <c r="K3699" s="1"/>
      <c r="L3699" s="1"/>
      <c r="M3699" s="1"/>
      <c r="Q3699" s="1"/>
    </row>
    <row r="3700" spans="4:17" x14ac:dyDescent="0.3">
      <c r="D3700" s="1"/>
      <c r="E3700" s="1"/>
      <c r="K3700" s="1"/>
      <c r="L3700" s="1"/>
      <c r="M3700" s="1"/>
      <c r="Q3700" s="1"/>
    </row>
    <row r="3701" spans="4:17" x14ac:dyDescent="0.3">
      <c r="D3701" s="1"/>
      <c r="E3701" s="1"/>
      <c r="K3701" s="1"/>
      <c r="L3701" s="1"/>
      <c r="M3701" s="1"/>
      <c r="Q3701" s="1"/>
    </row>
    <row r="3702" spans="4:17" x14ac:dyDescent="0.3">
      <c r="D3702" s="1"/>
      <c r="E3702" s="1"/>
      <c r="K3702" s="1"/>
      <c r="L3702" s="1"/>
      <c r="M3702" s="1"/>
      <c r="Q3702" s="1"/>
    </row>
    <row r="3703" spans="4:17" x14ac:dyDescent="0.3">
      <c r="D3703" s="1"/>
      <c r="E3703" s="1"/>
      <c r="K3703" s="1"/>
      <c r="L3703" s="1"/>
      <c r="M3703" s="1"/>
      <c r="Q3703" s="1"/>
    </row>
    <row r="3704" spans="4:17" x14ac:dyDescent="0.3">
      <c r="D3704" s="1"/>
      <c r="E3704" s="1"/>
      <c r="K3704" s="1"/>
      <c r="L3704" s="1"/>
      <c r="M3704" s="1"/>
      <c r="Q3704" s="1"/>
    </row>
    <row r="3705" spans="4:17" x14ac:dyDescent="0.3">
      <c r="D3705" s="1"/>
      <c r="E3705" s="1"/>
      <c r="K3705" s="1"/>
      <c r="L3705" s="1"/>
      <c r="M3705" s="1"/>
      <c r="Q3705" s="1"/>
    </row>
    <row r="3706" spans="4:17" x14ac:dyDescent="0.3">
      <c r="D3706" s="1"/>
      <c r="E3706" s="1"/>
      <c r="K3706" s="1"/>
      <c r="L3706" s="1"/>
      <c r="M3706" s="1"/>
      <c r="Q3706" s="1"/>
    </row>
    <row r="3707" spans="4:17" x14ac:dyDescent="0.3">
      <c r="D3707" s="1"/>
      <c r="E3707" s="1"/>
      <c r="K3707" s="1"/>
      <c r="L3707" s="1"/>
      <c r="M3707" s="1"/>
      <c r="Q3707" s="1"/>
    </row>
    <row r="3708" spans="4:17" x14ac:dyDescent="0.3">
      <c r="D3708" s="1"/>
      <c r="E3708" s="1"/>
      <c r="K3708" s="1"/>
      <c r="L3708" s="1"/>
      <c r="M3708" s="1"/>
      <c r="Q3708" s="1"/>
    </row>
    <row r="3709" spans="4:17" x14ac:dyDescent="0.3">
      <c r="D3709" s="1"/>
      <c r="E3709" s="1"/>
      <c r="K3709" s="1"/>
      <c r="L3709" s="1"/>
      <c r="M3709" s="1"/>
      <c r="Q3709" s="1"/>
    </row>
    <row r="3710" spans="4:17" x14ac:dyDescent="0.3">
      <c r="D3710" s="1"/>
      <c r="E3710" s="1"/>
      <c r="K3710" s="1"/>
      <c r="L3710" s="1"/>
      <c r="M3710" s="1"/>
      <c r="Q3710" s="1"/>
    </row>
    <row r="3711" spans="4:17" x14ac:dyDescent="0.3">
      <c r="D3711" s="1"/>
      <c r="E3711" s="1"/>
      <c r="K3711" s="1"/>
      <c r="L3711" s="1"/>
      <c r="M3711" s="1"/>
      <c r="Q3711" s="1"/>
    </row>
    <row r="3712" spans="4:17" x14ac:dyDescent="0.3">
      <c r="D3712" s="1"/>
      <c r="E3712" s="1"/>
      <c r="K3712" s="1"/>
      <c r="L3712" s="1"/>
      <c r="M3712" s="1"/>
      <c r="Q3712" s="1"/>
    </row>
    <row r="3713" spans="4:17" x14ac:dyDescent="0.3">
      <c r="D3713" s="1"/>
      <c r="E3713" s="1"/>
      <c r="K3713" s="1"/>
      <c r="L3713" s="1"/>
      <c r="M3713" s="1"/>
      <c r="Q3713" s="1"/>
    </row>
    <row r="3714" spans="4:17" x14ac:dyDescent="0.3">
      <c r="D3714" s="1"/>
      <c r="E3714" s="1"/>
      <c r="K3714" s="1"/>
      <c r="L3714" s="1"/>
      <c r="M3714" s="1"/>
      <c r="Q3714" s="1"/>
    </row>
    <row r="3715" spans="4:17" x14ac:dyDescent="0.3">
      <c r="D3715" s="1"/>
      <c r="E3715" s="1"/>
      <c r="K3715" s="1"/>
      <c r="L3715" s="1"/>
      <c r="M3715" s="1"/>
      <c r="Q3715" s="1"/>
    </row>
    <row r="3716" spans="4:17" x14ac:dyDescent="0.3">
      <c r="D3716" s="1"/>
      <c r="E3716" s="1"/>
      <c r="K3716" s="1"/>
      <c r="L3716" s="1"/>
      <c r="M3716" s="1"/>
      <c r="Q3716" s="1"/>
    </row>
    <row r="3717" spans="4:17" x14ac:dyDescent="0.3">
      <c r="D3717" s="1"/>
      <c r="E3717" s="1"/>
      <c r="K3717" s="1"/>
      <c r="L3717" s="1"/>
      <c r="M3717" s="1"/>
      <c r="Q3717" s="1"/>
    </row>
    <row r="3718" spans="4:17" x14ac:dyDescent="0.3">
      <c r="D3718" s="1"/>
      <c r="E3718" s="1"/>
      <c r="K3718" s="1"/>
      <c r="L3718" s="1"/>
      <c r="M3718" s="1"/>
      <c r="Q3718" s="1"/>
    </row>
    <row r="3719" spans="4:17" x14ac:dyDescent="0.3">
      <c r="D3719" s="1"/>
      <c r="E3719" s="1"/>
      <c r="K3719" s="1"/>
      <c r="L3719" s="1"/>
      <c r="M3719" s="1"/>
      <c r="Q3719" s="1"/>
    </row>
    <row r="3720" spans="4:17" x14ac:dyDescent="0.3">
      <c r="D3720" s="1"/>
      <c r="E3720" s="1"/>
      <c r="K3720" s="1"/>
      <c r="L3720" s="1"/>
      <c r="M3720" s="1"/>
      <c r="Q3720" s="1"/>
    </row>
    <row r="3721" spans="4:17" x14ac:dyDescent="0.3">
      <c r="D3721" s="1"/>
      <c r="E3721" s="1"/>
      <c r="K3721" s="1"/>
      <c r="L3721" s="1"/>
      <c r="M3721" s="1"/>
      <c r="Q3721" s="1"/>
    </row>
    <row r="3722" spans="4:17" x14ac:dyDescent="0.3">
      <c r="K3722" s="1"/>
      <c r="L3722" s="1"/>
      <c r="M3722" s="1"/>
      <c r="Q3722" s="1"/>
    </row>
    <row r="3723" spans="4:17" x14ac:dyDescent="0.3">
      <c r="K3723" s="1"/>
      <c r="L3723" s="1"/>
      <c r="M3723" s="1"/>
      <c r="Q3723" s="1"/>
    </row>
    <row r="3724" spans="4:17" x14ac:dyDescent="0.3">
      <c r="K3724" s="1"/>
      <c r="L3724" s="1"/>
      <c r="M3724" s="1"/>
      <c r="Q3724" s="1"/>
    </row>
    <row r="3725" spans="4:17" x14ac:dyDescent="0.3">
      <c r="K3725" s="1"/>
      <c r="L3725" s="1"/>
      <c r="M3725" s="1"/>
      <c r="Q3725" s="1"/>
    </row>
    <row r="3726" spans="4:17" x14ac:dyDescent="0.3">
      <c r="K3726" s="1"/>
      <c r="L3726" s="1"/>
      <c r="M3726" s="1"/>
      <c r="Q3726" s="1"/>
    </row>
    <row r="3727" spans="4:17" x14ac:dyDescent="0.3">
      <c r="K3727" s="1"/>
      <c r="L3727" s="1"/>
      <c r="M3727" s="1"/>
      <c r="Q3727" s="1"/>
    </row>
    <row r="3728" spans="4:17" x14ac:dyDescent="0.3">
      <c r="K3728" s="1"/>
      <c r="L3728" s="1"/>
      <c r="M3728" s="1"/>
      <c r="Q3728" s="1"/>
    </row>
    <row r="3729" spans="11:17" x14ac:dyDescent="0.3">
      <c r="K3729" s="1"/>
      <c r="L3729" s="1"/>
      <c r="M3729" s="1"/>
      <c r="Q3729" s="1"/>
    </row>
    <row r="3730" spans="11:17" x14ac:dyDescent="0.3">
      <c r="K3730" s="1"/>
      <c r="L3730" s="1"/>
      <c r="M3730" s="1"/>
      <c r="Q3730" s="1"/>
    </row>
    <row r="3731" spans="11:17" x14ac:dyDescent="0.3">
      <c r="K3731" s="1"/>
      <c r="L3731" s="1"/>
      <c r="M3731" s="1"/>
      <c r="Q3731" s="1"/>
    </row>
    <row r="3732" spans="11:17" x14ac:dyDescent="0.3">
      <c r="K3732" s="1"/>
      <c r="L3732" s="1"/>
      <c r="M3732" s="1"/>
      <c r="Q3732" s="1"/>
    </row>
    <row r="3733" spans="11:17" x14ac:dyDescent="0.3">
      <c r="K3733" s="1"/>
      <c r="L3733" s="1"/>
      <c r="M3733" s="1"/>
      <c r="Q3733" s="1"/>
    </row>
    <row r="3734" spans="11:17" x14ac:dyDescent="0.3">
      <c r="K3734" s="1"/>
      <c r="L3734" s="1"/>
      <c r="M3734" s="1"/>
      <c r="Q3734" s="1"/>
    </row>
    <row r="3735" spans="11:17" x14ac:dyDescent="0.3">
      <c r="K3735" s="1"/>
      <c r="L3735" s="1"/>
      <c r="M3735" s="1"/>
      <c r="Q3735" s="1"/>
    </row>
    <row r="3736" spans="11:17" x14ac:dyDescent="0.3">
      <c r="K3736" s="1"/>
      <c r="L3736" s="1"/>
      <c r="M3736" s="1"/>
      <c r="Q3736" s="1"/>
    </row>
    <row r="3737" spans="11:17" x14ac:dyDescent="0.3">
      <c r="K3737" s="1"/>
      <c r="L3737" s="1"/>
      <c r="M3737" s="1"/>
      <c r="Q3737" s="1"/>
    </row>
    <row r="3738" spans="11:17" x14ac:dyDescent="0.3">
      <c r="K3738" s="1"/>
      <c r="L3738" s="1"/>
      <c r="M3738" s="1"/>
      <c r="Q3738" s="1"/>
    </row>
    <row r="3739" spans="11:17" x14ac:dyDescent="0.3">
      <c r="K3739" s="1"/>
      <c r="L3739" s="1"/>
      <c r="M3739" s="1"/>
      <c r="Q3739" s="1"/>
    </row>
    <row r="3740" spans="11:17" x14ac:dyDescent="0.3">
      <c r="K3740" s="1"/>
      <c r="L3740" s="1"/>
      <c r="M3740" s="1"/>
      <c r="Q3740" s="1"/>
    </row>
    <row r="3741" spans="11:17" x14ac:dyDescent="0.3">
      <c r="K3741" s="1"/>
      <c r="L3741" s="1"/>
      <c r="M3741" s="1"/>
      <c r="Q3741" s="1"/>
    </row>
    <row r="3742" spans="11:17" x14ac:dyDescent="0.3">
      <c r="K3742" s="1"/>
      <c r="L3742" s="1"/>
      <c r="M3742" s="1"/>
      <c r="Q3742" s="1"/>
    </row>
    <row r="3743" spans="11:17" x14ac:dyDescent="0.3">
      <c r="K3743" s="1"/>
      <c r="L3743" s="1"/>
      <c r="M3743" s="1"/>
      <c r="Q3743" s="1"/>
    </row>
    <row r="3744" spans="11:17" x14ac:dyDescent="0.3">
      <c r="K3744" s="1"/>
      <c r="L3744" s="1"/>
      <c r="M3744" s="1"/>
      <c r="Q3744" s="1"/>
    </row>
    <row r="3745" spans="11:17" x14ac:dyDescent="0.3">
      <c r="K3745" s="1"/>
      <c r="L3745" s="1"/>
      <c r="M3745" s="1"/>
      <c r="Q3745" s="1"/>
    </row>
    <row r="3746" spans="11:17" x14ac:dyDescent="0.3">
      <c r="K3746" s="1"/>
      <c r="L3746" s="1"/>
      <c r="M3746" s="1"/>
      <c r="Q3746" s="1"/>
    </row>
    <row r="3747" spans="11:17" x14ac:dyDescent="0.3">
      <c r="K3747" s="1"/>
      <c r="L3747" s="1"/>
      <c r="M3747" s="1"/>
      <c r="Q3747" s="1"/>
    </row>
    <row r="3748" spans="11:17" x14ac:dyDescent="0.3">
      <c r="K3748" s="1"/>
      <c r="L3748" s="1"/>
      <c r="M3748" s="1"/>
      <c r="Q3748" s="1"/>
    </row>
    <row r="3749" spans="11:17" x14ac:dyDescent="0.3">
      <c r="K3749" s="1"/>
      <c r="L3749" s="1"/>
      <c r="M3749" s="1"/>
      <c r="Q3749" s="1"/>
    </row>
    <row r="3750" spans="11:17" x14ac:dyDescent="0.3">
      <c r="K3750" s="1"/>
      <c r="L3750" s="1"/>
      <c r="M3750" s="1"/>
      <c r="Q3750" s="1"/>
    </row>
    <row r="3751" spans="11:17" x14ac:dyDescent="0.3">
      <c r="K3751" s="1"/>
      <c r="L3751" s="1"/>
      <c r="M3751" s="1"/>
      <c r="Q3751" s="1"/>
    </row>
    <row r="3752" spans="11:17" x14ac:dyDescent="0.3">
      <c r="K3752" s="1"/>
      <c r="L3752" s="1"/>
      <c r="M3752" s="1"/>
      <c r="Q3752" s="1"/>
    </row>
    <row r="3753" spans="11:17" x14ac:dyDescent="0.3">
      <c r="K3753" s="1"/>
      <c r="L3753" s="1"/>
      <c r="M3753" s="1"/>
      <c r="Q3753" s="1"/>
    </row>
    <row r="3754" spans="11:17" x14ac:dyDescent="0.3">
      <c r="K3754" s="1"/>
      <c r="L3754" s="1"/>
      <c r="M3754" s="1"/>
      <c r="Q3754" s="1"/>
    </row>
    <row r="3755" spans="11:17" x14ac:dyDescent="0.3">
      <c r="K3755" s="1"/>
      <c r="L3755" s="1"/>
      <c r="M3755" s="1"/>
      <c r="Q3755" s="1"/>
    </row>
    <row r="3756" spans="11:17" x14ac:dyDescent="0.3">
      <c r="K3756" s="1"/>
      <c r="L3756" s="1"/>
      <c r="M3756" s="1"/>
      <c r="Q3756" s="1"/>
    </row>
    <row r="3757" spans="11:17" x14ac:dyDescent="0.3">
      <c r="K3757" s="1"/>
      <c r="L3757" s="1"/>
      <c r="M3757" s="1"/>
      <c r="Q3757" s="1"/>
    </row>
    <row r="3758" spans="11:17" x14ac:dyDescent="0.3">
      <c r="K3758" s="1"/>
      <c r="L3758" s="1"/>
      <c r="M3758" s="1"/>
      <c r="Q3758" s="1"/>
    </row>
    <row r="3759" spans="11:17" x14ac:dyDescent="0.3">
      <c r="K3759" s="1"/>
      <c r="L3759" s="1"/>
      <c r="M3759" s="1"/>
      <c r="Q3759" s="1"/>
    </row>
    <row r="3760" spans="11:17" x14ac:dyDescent="0.3">
      <c r="K3760" s="1"/>
      <c r="L3760" s="1"/>
      <c r="M3760" s="1"/>
      <c r="Q3760" s="1"/>
    </row>
    <row r="3761" spans="11:17" x14ac:dyDescent="0.3">
      <c r="K3761" s="1"/>
      <c r="L3761" s="1"/>
      <c r="M3761" s="1"/>
      <c r="Q3761" s="1"/>
    </row>
    <row r="3762" spans="11:17" x14ac:dyDescent="0.3">
      <c r="K3762" s="1"/>
      <c r="L3762" s="1"/>
      <c r="M3762" s="1"/>
      <c r="Q3762" s="1"/>
    </row>
    <row r="3763" spans="11:17" x14ac:dyDescent="0.3">
      <c r="K3763" s="1"/>
      <c r="L3763" s="1"/>
      <c r="M3763" s="1"/>
      <c r="Q3763" s="1"/>
    </row>
    <row r="3764" spans="11:17" x14ac:dyDescent="0.3">
      <c r="K3764" s="1"/>
      <c r="L3764" s="1"/>
      <c r="M3764" s="1"/>
      <c r="Q3764" s="1"/>
    </row>
    <row r="3765" spans="11:17" x14ac:dyDescent="0.3">
      <c r="K3765" s="1"/>
      <c r="L3765" s="1"/>
      <c r="M3765" s="1"/>
      <c r="Q3765" s="1"/>
    </row>
    <row r="3766" spans="11:17" x14ac:dyDescent="0.3">
      <c r="K3766" s="1"/>
      <c r="L3766" s="1"/>
      <c r="M3766" s="1"/>
      <c r="Q3766" s="1"/>
    </row>
    <row r="3767" spans="11:17" x14ac:dyDescent="0.3">
      <c r="K3767" s="1"/>
      <c r="L3767" s="1"/>
      <c r="M3767" s="1"/>
      <c r="Q3767" s="1"/>
    </row>
    <row r="3768" spans="11:17" x14ac:dyDescent="0.3">
      <c r="K3768" s="1"/>
      <c r="L3768" s="1"/>
      <c r="M3768" s="1"/>
      <c r="Q3768" s="1"/>
    </row>
    <row r="3769" spans="11:17" x14ac:dyDescent="0.3">
      <c r="K3769" s="1"/>
      <c r="L3769" s="1"/>
      <c r="M3769" s="1"/>
      <c r="Q3769" s="1"/>
    </row>
    <row r="3770" spans="11:17" x14ac:dyDescent="0.3">
      <c r="K3770" s="1"/>
      <c r="L3770" s="1"/>
      <c r="M3770" s="1"/>
      <c r="Q3770" s="1"/>
    </row>
    <row r="3771" spans="11:17" x14ac:dyDescent="0.3">
      <c r="K3771" s="1"/>
      <c r="L3771" s="1"/>
      <c r="M3771" s="1"/>
      <c r="Q3771" s="1"/>
    </row>
    <row r="3772" spans="11:17" x14ac:dyDescent="0.3">
      <c r="K3772" s="1"/>
      <c r="L3772" s="1"/>
      <c r="M3772" s="1"/>
      <c r="Q3772" s="1"/>
    </row>
    <row r="3773" spans="11:17" x14ac:dyDescent="0.3">
      <c r="K3773" s="1"/>
      <c r="L3773" s="1"/>
      <c r="M3773" s="1"/>
      <c r="Q3773" s="1"/>
    </row>
    <row r="3774" spans="11:17" x14ac:dyDescent="0.3">
      <c r="K3774" s="1"/>
      <c r="L3774" s="1"/>
      <c r="M3774" s="1"/>
      <c r="Q3774" s="1"/>
    </row>
    <row r="3775" spans="11:17" x14ac:dyDescent="0.3">
      <c r="K3775" s="1"/>
      <c r="L3775" s="1"/>
      <c r="M3775" s="1"/>
      <c r="Q3775" s="1"/>
    </row>
    <row r="3776" spans="11:17" x14ac:dyDescent="0.3">
      <c r="K3776" s="1"/>
      <c r="L3776" s="1"/>
      <c r="M3776" s="1"/>
      <c r="Q3776" s="1"/>
    </row>
    <row r="3777" spans="11:17" x14ac:dyDescent="0.3">
      <c r="K3777" s="1"/>
      <c r="L3777" s="1"/>
      <c r="M3777" s="1"/>
      <c r="Q3777" s="1"/>
    </row>
    <row r="3778" spans="11:17" x14ac:dyDescent="0.3">
      <c r="K3778" s="1"/>
      <c r="L3778" s="1"/>
      <c r="M3778" s="1"/>
      <c r="Q3778" s="1"/>
    </row>
    <row r="3779" spans="11:17" x14ac:dyDescent="0.3">
      <c r="K3779" s="1"/>
      <c r="L3779" s="1"/>
      <c r="M3779" s="1"/>
      <c r="Q3779" s="1"/>
    </row>
    <row r="3780" spans="11:17" x14ac:dyDescent="0.3">
      <c r="K3780" s="1"/>
      <c r="L3780" s="1"/>
      <c r="M3780" s="1"/>
      <c r="Q3780" s="1"/>
    </row>
    <row r="3781" spans="11:17" x14ac:dyDescent="0.3">
      <c r="K3781" s="1"/>
      <c r="L3781" s="1"/>
      <c r="M3781" s="1"/>
      <c r="Q3781" s="1"/>
    </row>
    <row r="3782" spans="11:17" x14ac:dyDescent="0.3">
      <c r="K3782" s="1"/>
      <c r="L3782" s="1"/>
      <c r="M3782" s="1"/>
      <c r="Q3782" s="1"/>
    </row>
    <row r="3783" spans="11:17" x14ac:dyDescent="0.3">
      <c r="K3783" s="1"/>
      <c r="L3783" s="1"/>
      <c r="M3783" s="1"/>
      <c r="Q3783" s="1"/>
    </row>
    <row r="3784" spans="11:17" x14ac:dyDescent="0.3">
      <c r="K3784" s="1"/>
      <c r="L3784" s="1"/>
      <c r="M3784" s="1"/>
      <c r="Q3784" s="1"/>
    </row>
    <row r="3785" spans="11:17" x14ac:dyDescent="0.3">
      <c r="K3785" s="1"/>
      <c r="L3785" s="1"/>
      <c r="M3785" s="1"/>
      <c r="Q3785" s="1"/>
    </row>
    <row r="3786" spans="11:17" x14ac:dyDescent="0.3">
      <c r="K3786" s="1"/>
      <c r="L3786" s="1"/>
      <c r="M3786" s="1"/>
      <c r="Q3786" s="1"/>
    </row>
    <row r="3787" spans="11:17" x14ac:dyDescent="0.3">
      <c r="K3787" s="1"/>
      <c r="L3787" s="1"/>
      <c r="M3787" s="1"/>
      <c r="Q3787" s="1"/>
    </row>
    <row r="3788" spans="11:17" x14ac:dyDescent="0.3">
      <c r="K3788" s="1"/>
      <c r="L3788" s="1"/>
      <c r="M3788" s="1"/>
      <c r="Q3788" s="1"/>
    </row>
    <row r="3789" spans="11:17" x14ac:dyDescent="0.3">
      <c r="K3789" s="1"/>
      <c r="L3789" s="1"/>
      <c r="M3789" s="1"/>
      <c r="Q3789" s="1"/>
    </row>
    <row r="3790" spans="11:17" x14ac:dyDescent="0.3">
      <c r="K3790" s="1"/>
      <c r="L3790" s="1"/>
      <c r="M3790" s="1"/>
      <c r="Q3790" s="1"/>
    </row>
    <row r="3791" spans="11:17" x14ac:dyDescent="0.3">
      <c r="K3791" s="1"/>
      <c r="L3791" s="1"/>
      <c r="M3791" s="1"/>
      <c r="Q3791" s="1"/>
    </row>
    <row r="3792" spans="11:17" x14ac:dyDescent="0.3">
      <c r="K3792" s="1"/>
      <c r="L3792" s="1"/>
      <c r="M3792" s="1"/>
      <c r="Q3792" s="1"/>
    </row>
    <row r="3793" spans="11:17" x14ac:dyDescent="0.3">
      <c r="K3793" s="1"/>
      <c r="L3793" s="1"/>
      <c r="M3793" s="1"/>
      <c r="Q3793" s="1"/>
    </row>
    <row r="3794" spans="11:17" x14ac:dyDescent="0.3">
      <c r="K3794" s="1"/>
      <c r="L3794" s="1"/>
      <c r="M3794" s="1"/>
      <c r="Q3794" s="1"/>
    </row>
    <row r="3795" spans="11:17" x14ac:dyDescent="0.3">
      <c r="K3795" s="1"/>
      <c r="L3795" s="1"/>
      <c r="M3795" s="1"/>
      <c r="Q3795" s="1"/>
    </row>
    <row r="3796" spans="11:17" x14ac:dyDescent="0.3">
      <c r="K3796" s="1"/>
      <c r="L3796" s="1"/>
      <c r="M3796" s="1"/>
      <c r="Q3796" s="1"/>
    </row>
    <row r="3797" spans="11:17" x14ac:dyDescent="0.3">
      <c r="K3797" s="1"/>
      <c r="L3797" s="1"/>
      <c r="M3797" s="1"/>
      <c r="Q3797" s="1"/>
    </row>
    <row r="3798" spans="11:17" x14ac:dyDescent="0.3">
      <c r="K3798" s="1"/>
      <c r="L3798" s="1"/>
      <c r="M3798" s="1"/>
      <c r="Q3798" s="1"/>
    </row>
    <row r="3799" spans="11:17" x14ac:dyDescent="0.3">
      <c r="K3799" s="1"/>
      <c r="L3799" s="1"/>
      <c r="M3799" s="1"/>
      <c r="Q3799" s="1"/>
    </row>
    <row r="3800" spans="11:17" x14ac:dyDescent="0.3">
      <c r="K3800" s="1"/>
      <c r="L3800" s="1"/>
      <c r="M3800" s="1"/>
      <c r="Q3800" s="1"/>
    </row>
    <row r="3801" spans="11:17" x14ac:dyDescent="0.3">
      <c r="K3801" s="1"/>
      <c r="L3801" s="1"/>
      <c r="M3801" s="1"/>
      <c r="Q3801" s="1"/>
    </row>
    <row r="3802" spans="11:17" x14ac:dyDescent="0.3">
      <c r="K3802" s="1"/>
      <c r="L3802" s="1"/>
      <c r="M3802" s="1"/>
      <c r="Q3802" s="1"/>
    </row>
    <row r="3803" spans="11:17" x14ac:dyDescent="0.3">
      <c r="K3803" s="1"/>
      <c r="L3803" s="1"/>
      <c r="M3803" s="1"/>
      <c r="Q3803" s="1"/>
    </row>
    <row r="3804" spans="11:17" x14ac:dyDescent="0.3">
      <c r="K3804" s="1"/>
      <c r="L3804" s="1"/>
      <c r="M3804" s="1"/>
      <c r="Q3804" s="1"/>
    </row>
    <row r="3805" spans="11:17" x14ac:dyDescent="0.3">
      <c r="K3805" s="1"/>
      <c r="L3805" s="1"/>
      <c r="M3805" s="1"/>
      <c r="Q3805" s="1"/>
    </row>
    <row r="3806" spans="11:17" x14ac:dyDescent="0.3">
      <c r="K3806" s="1"/>
      <c r="L3806" s="1"/>
      <c r="M3806" s="1"/>
      <c r="Q3806" s="1"/>
    </row>
    <row r="3807" spans="11:17" x14ac:dyDescent="0.3">
      <c r="K3807" s="1"/>
      <c r="L3807" s="1"/>
      <c r="M3807" s="1"/>
      <c r="Q3807" s="1"/>
    </row>
    <row r="3808" spans="11:17" x14ac:dyDescent="0.3">
      <c r="K3808" s="1"/>
      <c r="L3808" s="1"/>
      <c r="M3808" s="1"/>
      <c r="Q3808" s="1"/>
    </row>
    <row r="3809" spans="11:17" x14ac:dyDescent="0.3">
      <c r="K3809" s="1"/>
      <c r="L3809" s="1"/>
      <c r="M3809" s="1"/>
      <c r="Q3809" s="1"/>
    </row>
    <row r="3810" spans="11:17" x14ac:dyDescent="0.3">
      <c r="K3810" s="1"/>
      <c r="L3810" s="1"/>
      <c r="M3810" s="1"/>
      <c r="Q3810" s="1"/>
    </row>
    <row r="3811" spans="11:17" x14ac:dyDescent="0.3">
      <c r="K3811" s="1"/>
      <c r="L3811" s="1"/>
      <c r="M3811" s="1"/>
      <c r="Q3811" s="1"/>
    </row>
    <row r="3812" spans="11:17" x14ac:dyDescent="0.3">
      <c r="K3812" s="1"/>
      <c r="L3812" s="1"/>
      <c r="M3812" s="1"/>
      <c r="Q3812" s="1"/>
    </row>
    <row r="3813" spans="11:17" x14ac:dyDescent="0.3">
      <c r="K3813" s="1"/>
      <c r="L3813" s="1"/>
      <c r="M3813" s="1"/>
      <c r="Q3813" s="1"/>
    </row>
    <row r="3814" spans="11:17" x14ac:dyDescent="0.3">
      <c r="K3814" s="1"/>
      <c r="L3814" s="1"/>
      <c r="M3814" s="1"/>
      <c r="Q3814" s="1"/>
    </row>
    <row r="3815" spans="11:17" x14ac:dyDescent="0.3">
      <c r="K3815" s="1"/>
      <c r="L3815" s="1"/>
      <c r="M3815" s="1"/>
      <c r="Q3815" s="1"/>
    </row>
    <row r="3816" spans="11:17" x14ac:dyDescent="0.3">
      <c r="K3816" s="1"/>
      <c r="L3816" s="1"/>
      <c r="M3816" s="1"/>
      <c r="Q3816" s="1"/>
    </row>
    <row r="3817" spans="11:17" x14ac:dyDescent="0.3">
      <c r="K3817" s="1"/>
      <c r="L3817" s="1"/>
      <c r="M3817" s="1"/>
      <c r="Q3817" s="1"/>
    </row>
    <row r="3818" spans="11:17" x14ac:dyDescent="0.3">
      <c r="K3818" s="1"/>
      <c r="L3818" s="1"/>
      <c r="M3818" s="1"/>
      <c r="Q3818" s="1"/>
    </row>
    <row r="3819" spans="11:17" x14ac:dyDescent="0.3">
      <c r="K3819" s="1"/>
      <c r="L3819" s="1"/>
      <c r="M3819" s="1"/>
      <c r="Q3819" s="1"/>
    </row>
    <row r="3820" spans="11:17" x14ac:dyDescent="0.3">
      <c r="K3820" s="1"/>
      <c r="L3820" s="1"/>
      <c r="M3820" s="1"/>
      <c r="Q3820" s="1"/>
    </row>
    <row r="3821" spans="11:17" x14ac:dyDescent="0.3">
      <c r="K3821" s="1"/>
      <c r="L3821" s="1"/>
      <c r="M3821" s="1"/>
      <c r="Q3821" s="1"/>
    </row>
    <row r="3822" spans="11:17" x14ac:dyDescent="0.3">
      <c r="K3822" s="1"/>
      <c r="L3822" s="1"/>
      <c r="M3822" s="1"/>
      <c r="Q3822" s="1"/>
    </row>
    <row r="3823" spans="11:17" x14ac:dyDescent="0.3">
      <c r="K3823" s="1"/>
      <c r="L3823" s="1"/>
      <c r="M3823" s="1"/>
      <c r="Q3823" s="1"/>
    </row>
    <row r="3824" spans="11:17" x14ac:dyDescent="0.3">
      <c r="K3824" s="1"/>
      <c r="L3824" s="1"/>
      <c r="M3824" s="1"/>
      <c r="Q3824" s="1"/>
    </row>
    <row r="3825" spans="11:17" x14ac:dyDescent="0.3">
      <c r="K3825" s="1"/>
      <c r="L3825" s="1"/>
      <c r="M3825" s="1"/>
      <c r="Q3825" s="1"/>
    </row>
    <row r="3826" spans="11:17" x14ac:dyDescent="0.3">
      <c r="K3826" s="1"/>
      <c r="L3826" s="1"/>
      <c r="M3826" s="1"/>
      <c r="Q3826" s="1"/>
    </row>
    <row r="3827" spans="11:17" x14ac:dyDescent="0.3">
      <c r="K3827" s="1"/>
      <c r="L3827" s="1"/>
      <c r="M3827" s="1"/>
      <c r="Q3827" s="1"/>
    </row>
    <row r="3828" spans="11:17" x14ac:dyDescent="0.3">
      <c r="K3828" s="1"/>
      <c r="L3828" s="1"/>
      <c r="M3828" s="1"/>
      <c r="Q3828" s="1"/>
    </row>
    <row r="3829" spans="11:17" x14ac:dyDescent="0.3">
      <c r="K3829" s="1"/>
      <c r="L3829" s="1"/>
      <c r="M3829" s="1"/>
      <c r="Q3829" s="1"/>
    </row>
    <row r="3830" spans="11:17" x14ac:dyDescent="0.3">
      <c r="K3830" s="1"/>
      <c r="L3830" s="1"/>
      <c r="M3830" s="1"/>
      <c r="Q3830" s="1"/>
    </row>
    <row r="3831" spans="11:17" x14ac:dyDescent="0.3">
      <c r="K3831" s="1"/>
      <c r="L3831" s="1"/>
      <c r="M3831" s="1"/>
      <c r="Q3831" s="1"/>
    </row>
    <row r="3832" spans="11:17" x14ac:dyDescent="0.3">
      <c r="K3832" s="1"/>
      <c r="L3832" s="1"/>
      <c r="M3832" s="1"/>
      <c r="Q3832" s="1"/>
    </row>
    <row r="3833" spans="11:17" x14ac:dyDescent="0.3">
      <c r="K3833" s="1"/>
      <c r="L3833" s="1"/>
      <c r="M3833" s="1"/>
      <c r="Q3833" s="1"/>
    </row>
    <row r="3834" spans="11:17" x14ac:dyDescent="0.3">
      <c r="K3834" s="1"/>
      <c r="L3834" s="1"/>
      <c r="M3834" s="1"/>
      <c r="Q3834" s="1"/>
    </row>
    <row r="3835" spans="11:17" x14ac:dyDescent="0.3">
      <c r="K3835" s="1"/>
      <c r="L3835" s="1"/>
      <c r="M3835" s="1"/>
      <c r="Q3835" s="1"/>
    </row>
    <row r="3836" spans="11:17" x14ac:dyDescent="0.3">
      <c r="K3836" s="1"/>
      <c r="L3836" s="1"/>
      <c r="M3836" s="1"/>
      <c r="Q3836" s="1"/>
    </row>
    <row r="3837" spans="11:17" x14ac:dyDescent="0.3">
      <c r="K3837" s="1"/>
      <c r="L3837" s="1"/>
      <c r="M3837" s="1"/>
      <c r="Q3837" s="1"/>
    </row>
    <row r="3838" spans="11:17" x14ac:dyDescent="0.3">
      <c r="K3838" s="1"/>
      <c r="L3838" s="1"/>
      <c r="M3838" s="1"/>
      <c r="Q3838" s="1"/>
    </row>
    <row r="3839" spans="11:17" x14ac:dyDescent="0.3">
      <c r="K3839" s="1"/>
      <c r="L3839" s="1"/>
      <c r="M3839" s="1"/>
      <c r="Q3839" s="1"/>
    </row>
    <row r="3840" spans="11:17" x14ac:dyDescent="0.3">
      <c r="K3840" s="1"/>
      <c r="L3840" s="1"/>
      <c r="M3840" s="1"/>
      <c r="Q3840" s="1"/>
    </row>
    <row r="3841" spans="11:17" x14ac:dyDescent="0.3">
      <c r="K3841" s="1"/>
      <c r="L3841" s="1"/>
      <c r="M3841" s="1"/>
      <c r="Q3841" s="1"/>
    </row>
    <row r="3842" spans="11:17" x14ac:dyDescent="0.3">
      <c r="K3842" s="1"/>
      <c r="L3842" s="1"/>
      <c r="M3842" s="1"/>
      <c r="Q3842" s="1"/>
    </row>
    <row r="3843" spans="11:17" x14ac:dyDescent="0.3">
      <c r="K3843" s="1"/>
      <c r="L3843" s="1"/>
      <c r="M3843" s="1"/>
      <c r="Q3843" s="1"/>
    </row>
    <row r="3844" spans="11:17" x14ac:dyDescent="0.3">
      <c r="K3844" s="1"/>
      <c r="L3844" s="1"/>
      <c r="M3844" s="1"/>
      <c r="Q3844" s="1"/>
    </row>
    <row r="3845" spans="11:17" x14ac:dyDescent="0.3">
      <c r="K3845" s="1"/>
      <c r="L3845" s="1"/>
      <c r="M3845" s="1"/>
      <c r="Q3845" s="1"/>
    </row>
    <row r="3846" spans="11:17" x14ac:dyDescent="0.3">
      <c r="K3846" s="1"/>
      <c r="L3846" s="1"/>
      <c r="M3846" s="1"/>
      <c r="Q3846" s="1"/>
    </row>
    <row r="3847" spans="11:17" x14ac:dyDescent="0.3">
      <c r="K3847" s="1"/>
      <c r="L3847" s="1"/>
      <c r="M3847" s="1"/>
      <c r="Q3847" s="1"/>
    </row>
    <row r="3848" spans="11:17" x14ac:dyDescent="0.3">
      <c r="K3848" s="1"/>
      <c r="L3848" s="1"/>
      <c r="M3848" s="1"/>
      <c r="Q3848" s="1"/>
    </row>
    <row r="3849" spans="11:17" x14ac:dyDescent="0.3">
      <c r="K3849" s="1"/>
      <c r="L3849" s="1"/>
      <c r="M3849" s="1"/>
      <c r="Q3849" s="1"/>
    </row>
    <row r="3850" spans="11:17" x14ac:dyDescent="0.3">
      <c r="K3850" s="1"/>
      <c r="L3850" s="1"/>
      <c r="M3850" s="1"/>
      <c r="Q3850" s="1"/>
    </row>
    <row r="3851" spans="11:17" x14ac:dyDescent="0.3">
      <c r="K3851" s="1"/>
      <c r="L3851" s="1"/>
      <c r="M3851" s="1"/>
      <c r="Q3851" s="1"/>
    </row>
    <row r="3852" spans="11:17" x14ac:dyDescent="0.3">
      <c r="K3852" s="1"/>
      <c r="L3852" s="1"/>
      <c r="M3852" s="1"/>
      <c r="Q3852" s="1"/>
    </row>
    <row r="3853" spans="11:17" x14ac:dyDescent="0.3">
      <c r="K3853" s="1"/>
      <c r="L3853" s="1"/>
      <c r="M3853" s="1"/>
      <c r="Q3853" s="1"/>
    </row>
    <row r="3854" spans="11:17" x14ac:dyDescent="0.3">
      <c r="K3854" s="1"/>
      <c r="L3854" s="1"/>
      <c r="M3854" s="1"/>
      <c r="Q3854" s="1"/>
    </row>
    <row r="3855" spans="11:17" x14ac:dyDescent="0.3">
      <c r="K3855" s="1"/>
      <c r="L3855" s="1"/>
      <c r="M3855" s="1"/>
      <c r="Q3855" s="1"/>
    </row>
    <row r="3856" spans="11:17" x14ac:dyDescent="0.3">
      <c r="K3856" s="1"/>
      <c r="L3856" s="1"/>
      <c r="M3856" s="1"/>
      <c r="Q3856" s="1"/>
    </row>
    <row r="3857" spans="11:17" x14ac:dyDescent="0.3">
      <c r="K3857" s="1"/>
      <c r="L3857" s="1"/>
      <c r="M3857" s="1"/>
      <c r="Q3857" s="1"/>
    </row>
    <row r="3858" spans="11:17" x14ac:dyDescent="0.3">
      <c r="K3858" s="1"/>
      <c r="L3858" s="1"/>
      <c r="M3858" s="1"/>
      <c r="Q3858" s="1"/>
    </row>
    <row r="3859" spans="11:17" x14ac:dyDescent="0.3">
      <c r="K3859" s="1"/>
      <c r="L3859" s="1"/>
      <c r="M3859" s="1"/>
      <c r="Q3859" s="1"/>
    </row>
    <row r="3860" spans="11:17" x14ac:dyDescent="0.3">
      <c r="K3860" s="1"/>
      <c r="L3860" s="1"/>
      <c r="M3860" s="1"/>
      <c r="Q3860" s="1"/>
    </row>
    <row r="3861" spans="11:17" x14ac:dyDescent="0.3">
      <c r="K3861" s="1"/>
      <c r="L3861" s="1"/>
      <c r="M3861" s="1"/>
      <c r="Q3861" s="1"/>
    </row>
    <row r="3862" spans="11:17" x14ac:dyDescent="0.3">
      <c r="K3862" s="1"/>
      <c r="L3862" s="1"/>
      <c r="M3862" s="1"/>
      <c r="Q3862" s="1"/>
    </row>
    <row r="3863" spans="11:17" x14ac:dyDescent="0.3">
      <c r="K3863" s="1"/>
      <c r="L3863" s="1"/>
      <c r="M3863" s="1"/>
      <c r="Q3863" s="1"/>
    </row>
    <row r="3864" spans="11:17" x14ac:dyDescent="0.3">
      <c r="K3864" s="1"/>
      <c r="L3864" s="1"/>
      <c r="M3864" s="1"/>
      <c r="Q3864" s="1"/>
    </row>
    <row r="3865" spans="11:17" x14ac:dyDescent="0.3">
      <c r="K3865" s="1"/>
      <c r="L3865" s="1"/>
      <c r="M3865" s="1"/>
      <c r="Q3865" s="1"/>
    </row>
    <row r="3866" spans="11:17" x14ac:dyDescent="0.3">
      <c r="K3866" s="1"/>
      <c r="L3866" s="1"/>
      <c r="M3866" s="1"/>
      <c r="Q3866" s="1"/>
    </row>
    <row r="3867" spans="11:17" x14ac:dyDescent="0.3">
      <c r="K3867" s="1"/>
      <c r="L3867" s="1"/>
      <c r="M3867" s="1"/>
      <c r="Q3867" s="1"/>
    </row>
    <row r="3868" spans="11:17" x14ac:dyDescent="0.3">
      <c r="K3868" s="1"/>
      <c r="L3868" s="1"/>
      <c r="M3868" s="1"/>
      <c r="Q3868" s="1"/>
    </row>
    <row r="3869" spans="11:17" x14ac:dyDescent="0.3">
      <c r="K3869" s="1"/>
      <c r="L3869" s="1"/>
      <c r="M3869" s="1"/>
      <c r="Q3869" s="1"/>
    </row>
    <row r="3870" spans="11:17" x14ac:dyDescent="0.3">
      <c r="K3870" s="1"/>
      <c r="L3870" s="1"/>
      <c r="M3870" s="1"/>
      <c r="Q3870" s="1"/>
    </row>
    <row r="3871" spans="11:17" x14ac:dyDescent="0.3">
      <c r="K3871" s="1"/>
      <c r="L3871" s="1"/>
      <c r="M3871" s="1"/>
      <c r="Q3871" s="1"/>
    </row>
    <row r="3872" spans="11:17" x14ac:dyDescent="0.3">
      <c r="K3872" s="1"/>
      <c r="L3872" s="1"/>
      <c r="M3872" s="1"/>
      <c r="Q3872" s="1"/>
    </row>
    <row r="3873" spans="11:17" x14ac:dyDescent="0.3">
      <c r="K3873" s="1"/>
      <c r="L3873" s="1"/>
      <c r="M3873" s="1"/>
      <c r="Q3873" s="1"/>
    </row>
    <row r="3874" spans="11:17" x14ac:dyDescent="0.3">
      <c r="K3874" s="1"/>
      <c r="L3874" s="1"/>
      <c r="M3874" s="1"/>
      <c r="Q3874" s="1"/>
    </row>
    <row r="3875" spans="11:17" x14ac:dyDescent="0.3">
      <c r="K3875" s="1"/>
      <c r="L3875" s="1"/>
      <c r="M3875" s="1"/>
      <c r="Q3875" s="1"/>
    </row>
    <row r="3876" spans="11:17" x14ac:dyDescent="0.3">
      <c r="K3876" s="1"/>
      <c r="L3876" s="1"/>
      <c r="M3876" s="1"/>
      <c r="Q3876" s="1"/>
    </row>
    <row r="3877" spans="11:17" x14ac:dyDescent="0.3">
      <c r="K3877" s="1"/>
      <c r="L3877" s="1"/>
      <c r="M3877" s="1"/>
      <c r="Q3877" s="1"/>
    </row>
    <row r="3878" spans="11:17" x14ac:dyDescent="0.3">
      <c r="K3878" s="1"/>
      <c r="L3878" s="1"/>
      <c r="M3878" s="1"/>
      <c r="Q3878" s="1"/>
    </row>
    <row r="3879" spans="11:17" x14ac:dyDescent="0.3">
      <c r="K3879" s="1"/>
      <c r="L3879" s="1"/>
      <c r="M3879" s="1"/>
      <c r="Q3879" s="1"/>
    </row>
    <row r="3880" spans="11:17" x14ac:dyDescent="0.3">
      <c r="K3880" s="1"/>
      <c r="L3880" s="1"/>
      <c r="M3880" s="1"/>
      <c r="Q3880" s="1"/>
    </row>
    <row r="3881" spans="11:17" x14ac:dyDescent="0.3">
      <c r="K3881" s="1"/>
      <c r="L3881" s="1"/>
      <c r="M3881" s="1"/>
      <c r="Q3881" s="1"/>
    </row>
    <row r="3882" spans="11:17" x14ac:dyDescent="0.3">
      <c r="K3882" s="1"/>
      <c r="L3882" s="1"/>
      <c r="M3882" s="1"/>
      <c r="Q3882" s="1"/>
    </row>
    <row r="3883" spans="11:17" x14ac:dyDescent="0.3">
      <c r="K3883" s="1"/>
      <c r="L3883" s="1"/>
      <c r="M3883" s="1"/>
      <c r="Q3883" s="1"/>
    </row>
    <row r="3884" spans="11:17" x14ac:dyDescent="0.3">
      <c r="K3884" s="1"/>
      <c r="L3884" s="1"/>
      <c r="M3884" s="1"/>
      <c r="Q3884" s="1"/>
    </row>
    <row r="3885" spans="11:17" x14ac:dyDescent="0.3">
      <c r="K3885" s="1"/>
      <c r="L3885" s="1"/>
      <c r="M3885" s="1"/>
      <c r="Q3885" s="1"/>
    </row>
    <row r="3886" spans="11:17" x14ac:dyDescent="0.3">
      <c r="K3886" s="1"/>
      <c r="L3886" s="1"/>
      <c r="M3886" s="1"/>
      <c r="Q3886" s="1"/>
    </row>
    <row r="3887" spans="11:17" x14ac:dyDescent="0.3">
      <c r="K3887" s="1"/>
      <c r="L3887" s="1"/>
      <c r="M3887" s="1"/>
      <c r="Q3887" s="1"/>
    </row>
    <row r="3888" spans="11:17" x14ac:dyDescent="0.3">
      <c r="K3888" s="1"/>
      <c r="L3888" s="1"/>
      <c r="M3888" s="1"/>
      <c r="Q3888" s="1"/>
    </row>
    <row r="3889" spans="11:17" x14ac:dyDescent="0.3">
      <c r="K3889" s="1"/>
      <c r="L3889" s="1"/>
      <c r="M3889" s="1"/>
      <c r="Q3889" s="1"/>
    </row>
    <row r="3890" spans="11:17" x14ac:dyDescent="0.3">
      <c r="K3890" s="1"/>
      <c r="L3890" s="1"/>
      <c r="M3890" s="1"/>
      <c r="Q3890" s="1"/>
    </row>
    <row r="3891" spans="11:17" x14ac:dyDescent="0.3">
      <c r="K3891" s="1"/>
      <c r="L3891" s="1"/>
      <c r="M3891" s="1"/>
      <c r="Q3891" s="1"/>
    </row>
    <row r="3892" spans="11:17" x14ac:dyDescent="0.3">
      <c r="K3892" s="1"/>
      <c r="L3892" s="1"/>
      <c r="M3892" s="1"/>
      <c r="Q3892" s="1"/>
    </row>
    <row r="3893" spans="11:17" x14ac:dyDescent="0.3">
      <c r="K3893" s="1"/>
      <c r="L3893" s="1"/>
      <c r="M3893" s="1"/>
      <c r="Q3893" s="1"/>
    </row>
    <row r="3894" spans="11:17" x14ac:dyDescent="0.3">
      <c r="K3894" s="1"/>
      <c r="L3894" s="1"/>
      <c r="M3894" s="1"/>
      <c r="Q3894" s="1"/>
    </row>
    <row r="3895" spans="11:17" x14ac:dyDescent="0.3">
      <c r="K3895" s="1"/>
      <c r="L3895" s="1"/>
      <c r="M3895" s="1"/>
      <c r="Q3895" s="1"/>
    </row>
    <row r="3896" spans="11:17" x14ac:dyDescent="0.3">
      <c r="K3896" s="1"/>
      <c r="L3896" s="1"/>
      <c r="M3896" s="1"/>
      <c r="Q3896" s="1"/>
    </row>
    <row r="3897" spans="11:17" x14ac:dyDescent="0.3">
      <c r="K3897" s="1"/>
      <c r="L3897" s="1"/>
      <c r="M3897" s="1"/>
      <c r="Q3897" s="1"/>
    </row>
    <row r="3898" spans="11:17" x14ac:dyDescent="0.3">
      <c r="K3898" s="1"/>
      <c r="L3898" s="1"/>
      <c r="M3898" s="1"/>
      <c r="Q3898" s="1"/>
    </row>
    <row r="3899" spans="11:17" x14ac:dyDescent="0.3">
      <c r="K3899" s="1"/>
      <c r="L3899" s="1"/>
      <c r="M3899" s="1"/>
      <c r="Q3899" s="1"/>
    </row>
    <row r="3900" spans="11:17" x14ac:dyDescent="0.3">
      <c r="K3900" s="1"/>
      <c r="L3900" s="1"/>
      <c r="M3900" s="1"/>
      <c r="Q3900" s="1"/>
    </row>
    <row r="3901" spans="11:17" x14ac:dyDescent="0.3">
      <c r="K3901" s="1"/>
      <c r="L3901" s="1"/>
      <c r="M3901" s="1"/>
      <c r="Q3901" s="1"/>
    </row>
    <row r="3902" spans="11:17" x14ac:dyDescent="0.3">
      <c r="K3902" s="1"/>
      <c r="L3902" s="1"/>
      <c r="M3902" s="1"/>
      <c r="Q3902" s="1"/>
    </row>
    <row r="3903" spans="11:17" x14ac:dyDescent="0.3">
      <c r="K3903" s="1"/>
      <c r="L3903" s="1"/>
      <c r="M3903" s="1"/>
      <c r="Q3903" s="1"/>
    </row>
    <row r="3904" spans="11:17" x14ac:dyDescent="0.3">
      <c r="K3904" s="1"/>
      <c r="L3904" s="1"/>
      <c r="M3904" s="1"/>
      <c r="Q3904" s="1"/>
    </row>
    <row r="3905" spans="4:17" x14ac:dyDescent="0.3">
      <c r="K3905" s="1"/>
      <c r="L3905" s="1"/>
      <c r="M3905" s="1"/>
      <c r="Q3905" s="1"/>
    </row>
    <row r="3906" spans="4:17" x14ac:dyDescent="0.3">
      <c r="K3906" s="1"/>
      <c r="L3906" s="1"/>
      <c r="M3906" s="1"/>
      <c r="Q3906" s="1"/>
    </row>
    <row r="3907" spans="4:17" x14ac:dyDescent="0.3">
      <c r="K3907" s="1"/>
      <c r="L3907" s="1"/>
      <c r="M3907" s="1"/>
      <c r="Q3907" s="1"/>
    </row>
    <row r="3908" spans="4:17" x14ac:dyDescent="0.3">
      <c r="K3908" s="1"/>
      <c r="L3908" s="1"/>
      <c r="M3908" s="1"/>
      <c r="Q3908" s="1"/>
    </row>
    <row r="3909" spans="4:17" x14ac:dyDescent="0.3">
      <c r="K3909" s="1"/>
      <c r="L3909" s="1"/>
      <c r="M3909" s="1"/>
      <c r="Q3909" s="1"/>
    </row>
    <row r="3910" spans="4:17" x14ac:dyDescent="0.3">
      <c r="K3910" s="1"/>
      <c r="L3910" s="1"/>
      <c r="M3910" s="1"/>
      <c r="Q3910" s="1"/>
    </row>
    <row r="3911" spans="4:17" x14ac:dyDescent="0.3">
      <c r="K3911" s="1"/>
      <c r="L3911" s="1"/>
      <c r="M3911" s="1"/>
      <c r="Q3911" s="1"/>
    </row>
    <row r="3912" spans="4:17" x14ac:dyDescent="0.3">
      <c r="K3912" s="1"/>
      <c r="L3912" s="1"/>
      <c r="M3912" s="1"/>
      <c r="Q3912" s="1"/>
    </row>
    <row r="3913" spans="4:17" x14ac:dyDescent="0.3">
      <c r="K3913" s="1"/>
      <c r="L3913" s="1"/>
      <c r="M3913" s="1"/>
      <c r="Q3913" s="1"/>
    </row>
    <row r="3914" spans="4:17" x14ac:dyDescent="0.3">
      <c r="D3914" s="1"/>
      <c r="E3914" s="1"/>
      <c r="K3914" s="1"/>
      <c r="L3914" s="1"/>
      <c r="M3914" s="1"/>
      <c r="Q3914" s="1"/>
    </row>
    <row r="3915" spans="4:17" x14ac:dyDescent="0.3">
      <c r="D3915" s="1"/>
      <c r="E3915" s="1"/>
      <c r="K3915" s="1"/>
      <c r="L3915" s="1"/>
      <c r="M3915" s="1"/>
      <c r="Q3915" s="1"/>
    </row>
    <row r="3916" spans="4:17" x14ac:dyDescent="0.3">
      <c r="D3916" s="1"/>
      <c r="E3916" s="1"/>
      <c r="K3916" s="1"/>
      <c r="L3916" s="1"/>
      <c r="M3916" s="1"/>
      <c r="Q3916" s="1"/>
    </row>
    <row r="3917" spans="4:17" x14ac:dyDescent="0.3">
      <c r="D3917" s="1"/>
      <c r="E3917" s="1"/>
      <c r="K3917" s="1"/>
      <c r="L3917" s="1"/>
      <c r="M3917" s="1"/>
      <c r="Q3917" s="1"/>
    </row>
    <row r="3918" spans="4:17" x14ac:dyDescent="0.3">
      <c r="D3918" s="1"/>
      <c r="E3918" s="1"/>
      <c r="K3918" s="1"/>
      <c r="L3918" s="1"/>
      <c r="M3918" s="1"/>
      <c r="Q3918" s="1"/>
    </row>
    <row r="3919" spans="4:17" x14ac:dyDescent="0.3">
      <c r="D3919" s="1"/>
      <c r="E3919" s="1"/>
      <c r="K3919" s="1"/>
      <c r="L3919" s="1"/>
      <c r="M3919" s="1"/>
      <c r="Q3919" s="1"/>
    </row>
    <row r="3920" spans="4:17" x14ac:dyDescent="0.3">
      <c r="D3920" s="1"/>
      <c r="E3920" s="1"/>
      <c r="K3920" s="1"/>
      <c r="L3920" s="1"/>
      <c r="M3920" s="1"/>
      <c r="Q3920" s="1"/>
    </row>
    <row r="3921" spans="4:17" x14ac:dyDescent="0.3">
      <c r="D3921" s="1"/>
      <c r="E3921" s="1"/>
      <c r="K3921" s="1"/>
      <c r="L3921" s="1"/>
      <c r="M3921" s="1"/>
      <c r="Q3921" s="1"/>
    </row>
    <row r="3922" spans="4:17" x14ac:dyDescent="0.3">
      <c r="D3922" s="1"/>
      <c r="E3922" s="1"/>
      <c r="K3922" s="1"/>
      <c r="L3922" s="1"/>
      <c r="M3922" s="1"/>
      <c r="Q3922" s="1"/>
    </row>
    <row r="3923" spans="4:17" x14ac:dyDescent="0.3">
      <c r="D3923" s="1"/>
      <c r="E3923" s="1"/>
      <c r="K3923" s="1"/>
      <c r="L3923" s="1"/>
      <c r="M3923" s="1"/>
      <c r="Q3923" s="1"/>
    </row>
    <row r="3924" spans="4:17" x14ac:dyDescent="0.3">
      <c r="D3924" s="1"/>
      <c r="E3924" s="1"/>
      <c r="K3924" s="1"/>
      <c r="L3924" s="1"/>
      <c r="M3924" s="1"/>
      <c r="Q3924" s="1"/>
    </row>
    <row r="3925" spans="4:17" x14ac:dyDescent="0.3">
      <c r="D3925" s="1"/>
      <c r="E3925" s="1"/>
      <c r="K3925" s="1"/>
      <c r="L3925" s="1"/>
      <c r="M3925" s="1"/>
      <c r="Q3925" s="1"/>
    </row>
    <row r="3926" spans="4:17" x14ac:dyDescent="0.3">
      <c r="D3926" s="1"/>
      <c r="E3926" s="1"/>
      <c r="K3926" s="1"/>
      <c r="L3926" s="1"/>
      <c r="M3926" s="1"/>
      <c r="Q3926" s="1"/>
    </row>
    <row r="3927" spans="4:17" x14ac:dyDescent="0.3">
      <c r="D3927" s="1"/>
      <c r="E3927" s="1"/>
      <c r="K3927" s="1"/>
      <c r="L3927" s="1"/>
      <c r="M3927" s="1"/>
      <c r="Q3927" s="1"/>
    </row>
    <row r="3928" spans="4:17" x14ac:dyDescent="0.3">
      <c r="D3928" s="1"/>
      <c r="E3928" s="1"/>
      <c r="K3928" s="1"/>
      <c r="L3928" s="1"/>
      <c r="M3928" s="1"/>
      <c r="Q3928" s="1"/>
    </row>
    <row r="3929" spans="4:17" x14ac:dyDescent="0.3">
      <c r="D3929" s="1"/>
      <c r="E3929" s="1"/>
      <c r="K3929" s="1"/>
      <c r="L3929" s="1"/>
      <c r="M3929" s="1"/>
      <c r="Q3929" s="1"/>
    </row>
    <row r="3930" spans="4:17" x14ac:dyDescent="0.3">
      <c r="D3930" s="1"/>
      <c r="E3930" s="1"/>
      <c r="K3930" s="1"/>
      <c r="L3930" s="1"/>
      <c r="M3930" s="1"/>
      <c r="Q3930" s="1"/>
    </row>
    <row r="3931" spans="4:17" x14ac:dyDescent="0.3">
      <c r="D3931" s="1"/>
      <c r="E3931" s="1"/>
      <c r="K3931" s="1"/>
      <c r="L3931" s="1"/>
      <c r="M3931" s="1"/>
      <c r="Q3931" s="1"/>
    </row>
    <row r="3932" spans="4:17" x14ac:dyDescent="0.3">
      <c r="D3932" s="1"/>
      <c r="E3932" s="1"/>
      <c r="K3932" s="1"/>
      <c r="L3932" s="1"/>
      <c r="M3932" s="1"/>
      <c r="Q3932" s="1"/>
    </row>
    <row r="3933" spans="4:17" x14ac:dyDescent="0.3">
      <c r="D3933" s="1"/>
      <c r="E3933" s="1"/>
      <c r="K3933" s="1"/>
      <c r="L3933" s="1"/>
      <c r="M3933" s="1"/>
      <c r="Q3933" s="1"/>
    </row>
    <row r="3934" spans="4:17" x14ac:dyDescent="0.3">
      <c r="D3934" s="1"/>
      <c r="E3934" s="1"/>
      <c r="K3934" s="1"/>
      <c r="L3934" s="1"/>
      <c r="M3934" s="1"/>
      <c r="Q3934" s="1"/>
    </row>
    <row r="3935" spans="4:17" x14ac:dyDescent="0.3">
      <c r="D3935" s="1"/>
      <c r="E3935" s="1"/>
      <c r="K3935" s="1"/>
      <c r="L3935" s="1"/>
      <c r="M3935" s="1"/>
      <c r="Q3935" s="1"/>
    </row>
    <row r="3936" spans="4:17" x14ac:dyDescent="0.3">
      <c r="D3936" s="1"/>
      <c r="E3936" s="1"/>
      <c r="K3936" s="1"/>
      <c r="L3936" s="1"/>
      <c r="M3936" s="1"/>
      <c r="Q3936" s="1"/>
    </row>
    <row r="3937" spans="4:17" x14ac:dyDescent="0.3">
      <c r="D3937" s="1"/>
      <c r="E3937" s="1"/>
      <c r="K3937" s="1"/>
      <c r="L3937" s="1"/>
      <c r="M3937" s="1"/>
      <c r="Q3937" s="1"/>
    </row>
    <row r="3938" spans="4:17" x14ac:dyDescent="0.3">
      <c r="D3938" s="1"/>
      <c r="E3938" s="1"/>
      <c r="K3938" s="1"/>
      <c r="L3938" s="1"/>
      <c r="M3938" s="1"/>
      <c r="Q3938" s="1"/>
    </row>
    <row r="3939" spans="4:17" x14ac:dyDescent="0.3">
      <c r="D3939" s="1"/>
      <c r="E3939" s="1"/>
      <c r="K3939" s="1"/>
      <c r="L3939" s="1"/>
      <c r="M3939" s="1"/>
      <c r="Q3939" s="1"/>
    </row>
    <row r="3940" spans="4:17" x14ac:dyDescent="0.3">
      <c r="D3940" s="1"/>
      <c r="E3940" s="1"/>
      <c r="K3940" s="1"/>
      <c r="L3940" s="1"/>
      <c r="M3940" s="1"/>
      <c r="Q3940" s="1"/>
    </row>
    <row r="3941" spans="4:17" x14ac:dyDescent="0.3">
      <c r="D3941" s="1"/>
      <c r="E3941" s="1"/>
      <c r="K3941" s="1"/>
      <c r="L3941" s="1"/>
      <c r="M3941" s="1"/>
      <c r="Q3941" s="1"/>
    </row>
    <row r="3942" spans="4:17" x14ac:dyDescent="0.3">
      <c r="D3942" s="1"/>
      <c r="E3942" s="1"/>
      <c r="K3942" s="1"/>
      <c r="L3942" s="1"/>
      <c r="M3942" s="1"/>
      <c r="Q3942" s="1"/>
    </row>
    <row r="3943" spans="4:17" x14ac:dyDescent="0.3">
      <c r="D3943" s="1"/>
      <c r="E3943" s="1"/>
      <c r="K3943" s="1"/>
      <c r="L3943" s="1"/>
      <c r="M3943" s="1"/>
      <c r="Q3943" s="1"/>
    </row>
    <row r="3944" spans="4:17" x14ac:dyDescent="0.3">
      <c r="D3944" s="1"/>
      <c r="E3944" s="1"/>
      <c r="K3944" s="1"/>
      <c r="L3944" s="1"/>
      <c r="M3944" s="1"/>
      <c r="Q3944" s="1"/>
    </row>
    <row r="3945" spans="4:17" x14ac:dyDescent="0.3">
      <c r="D3945" s="1"/>
      <c r="E3945" s="1"/>
      <c r="K3945" s="1"/>
      <c r="L3945" s="1"/>
      <c r="M3945" s="1"/>
      <c r="Q3945" s="1"/>
    </row>
    <row r="3946" spans="4:17" x14ac:dyDescent="0.3">
      <c r="D3946" s="1"/>
      <c r="E3946" s="1"/>
      <c r="K3946" s="1"/>
      <c r="L3946" s="1"/>
      <c r="M3946" s="1"/>
      <c r="Q3946" s="1"/>
    </row>
    <row r="3947" spans="4:17" x14ac:dyDescent="0.3">
      <c r="D3947" s="1"/>
      <c r="E3947" s="1"/>
      <c r="K3947" s="1"/>
      <c r="L3947" s="1"/>
      <c r="M3947" s="1"/>
      <c r="Q3947" s="1"/>
    </row>
    <row r="3948" spans="4:17" x14ac:dyDescent="0.3">
      <c r="D3948" s="1"/>
      <c r="E3948" s="1"/>
      <c r="K3948" s="1"/>
      <c r="L3948" s="1"/>
      <c r="M3948" s="1"/>
      <c r="Q3948" s="1"/>
    </row>
    <row r="3949" spans="4:17" x14ac:dyDescent="0.3">
      <c r="D3949" s="1"/>
      <c r="E3949" s="1"/>
      <c r="K3949" s="1"/>
      <c r="L3949" s="1"/>
      <c r="M3949" s="1"/>
      <c r="Q3949" s="1"/>
    </row>
    <row r="3950" spans="4:17" x14ac:dyDescent="0.3">
      <c r="D3950" s="1"/>
      <c r="E3950" s="1"/>
      <c r="K3950" s="1"/>
      <c r="L3950" s="1"/>
      <c r="M3950" s="1"/>
      <c r="Q3950" s="1"/>
    </row>
    <row r="3951" spans="4:17" x14ac:dyDescent="0.3">
      <c r="D3951" s="1"/>
      <c r="E3951" s="1"/>
      <c r="K3951" s="1"/>
      <c r="L3951" s="1"/>
      <c r="M3951" s="1"/>
      <c r="Q3951" s="1"/>
    </row>
    <row r="3952" spans="4:17" x14ac:dyDescent="0.3">
      <c r="D3952" s="1"/>
      <c r="E3952" s="1"/>
      <c r="K3952" s="1"/>
      <c r="L3952" s="1"/>
      <c r="M3952" s="1"/>
      <c r="Q3952" s="1"/>
    </row>
    <row r="3953" spans="4:17" x14ac:dyDescent="0.3">
      <c r="D3953" s="1"/>
      <c r="E3953" s="1"/>
      <c r="K3953" s="1"/>
      <c r="L3953" s="1"/>
      <c r="M3953" s="1"/>
      <c r="Q3953" s="1"/>
    </row>
    <row r="3954" spans="4:17" x14ac:dyDescent="0.3">
      <c r="D3954" s="1"/>
      <c r="E3954" s="1"/>
      <c r="K3954" s="1"/>
      <c r="L3954" s="1"/>
      <c r="M3954" s="1"/>
      <c r="Q3954" s="1"/>
    </row>
    <row r="3955" spans="4:17" x14ac:dyDescent="0.3">
      <c r="D3955" s="1"/>
      <c r="E3955" s="1"/>
      <c r="K3955" s="1"/>
      <c r="L3955" s="1"/>
      <c r="M3955" s="1"/>
      <c r="Q3955" s="1"/>
    </row>
    <row r="3956" spans="4:17" x14ac:dyDescent="0.3">
      <c r="D3956" s="1"/>
      <c r="E3956" s="1"/>
      <c r="K3956" s="1"/>
      <c r="L3956" s="1"/>
      <c r="M3956" s="1"/>
      <c r="Q3956" s="1"/>
    </row>
    <row r="3957" spans="4:17" x14ac:dyDescent="0.3">
      <c r="D3957" s="1"/>
      <c r="E3957" s="1"/>
      <c r="K3957" s="1"/>
      <c r="L3957" s="1"/>
      <c r="M3957" s="1"/>
      <c r="Q3957" s="1"/>
    </row>
    <row r="3958" spans="4:17" x14ac:dyDescent="0.3">
      <c r="D3958" s="1"/>
      <c r="E3958" s="1"/>
      <c r="K3958" s="1"/>
      <c r="L3958" s="1"/>
      <c r="M3958" s="1"/>
      <c r="Q3958" s="1"/>
    </row>
    <row r="3959" spans="4:17" x14ac:dyDescent="0.3">
      <c r="D3959" s="1"/>
      <c r="E3959" s="1"/>
      <c r="K3959" s="1"/>
      <c r="L3959" s="1"/>
      <c r="M3959" s="1"/>
      <c r="Q3959" s="1"/>
    </row>
    <row r="3960" spans="4:17" x14ac:dyDescent="0.3">
      <c r="D3960" s="1"/>
      <c r="E3960" s="1"/>
      <c r="K3960" s="1"/>
      <c r="L3960" s="1"/>
      <c r="M3960" s="1"/>
      <c r="Q3960" s="1"/>
    </row>
    <row r="3961" spans="4:17" x14ac:dyDescent="0.3">
      <c r="D3961" s="1"/>
      <c r="E3961" s="1"/>
      <c r="K3961" s="1"/>
      <c r="L3961" s="1"/>
      <c r="M3961" s="1"/>
      <c r="Q3961" s="1"/>
    </row>
    <row r="3962" spans="4:17" x14ac:dyDescent="0.3">
      <c r="D3962" s="1"/>
      <c r="E3962" s="1"/>
      <c r="K3962" s="1"/>
      <c r="L3962" s="1"/>
      <c r="M3962" s="1"/>
      <c r="Q3962" s="1"/>
    </row>
    <row r="3963" spans="4:17" x14ac:dyDescent="0.3">
      <c r="D3963" s="1"/>
      <c r="E3963" s="1"/>
      <c r="K3963" s="1"/>
      <c r="L3963" s="1"/>
      <c r="M3963" s="1"/>
      <c r="Q3963" s="1"/>
    </row>
    <row r="3964" spans="4:17" x14ac:dyDescent="0.3">
      <c r="D3964" s="1"/>
      <c r="E3964" s="1"/>
      <c r="K3964" s="1"/>
      <c r="L3964" s="1"/>
      <c r="M3964" s="1"/>
      <c r="Q3964" s="1"/>
    </row>
    <row r="3965" spans="4:17" x14ac:dyDescent="0.3">
      <c r="D3965" s="1"/>
      <c r="E3965" s="1"/>
      <c r="K3965" s="1"/>
      <c r="L3965" s="1"/>
      <c r="M3965" s="1"/>
      <c r="Q3965" s="1"/>
    </row>
    <row r="3966" spans="4:17" x14ac:dyDescent="0.3">
      <c r="D3966" s="1"/>
      <c r="E3966" s="1"/>
      <c r="K3966" s="1"/>
      <c r="L3966" s="1"/>
      <c r="M3966" s="1"/>
      <c r="Q3966" s="1"/>
    </row>
    <row r="3967" spans="4:17" x14ac:dyDescent="0.3">
      <c r="D3967" s="1"/>
      <c r="E3967" s="1"/>
      <c r="K3967" s="1"/>
      <c r="L3967" s="1"/>
      <c r="M3967" s="1"/>
      <c r="Q3967" s="1"/>
    </row>
    <row r="3968" spans="4:17" x14ac:dyDescent="0.3">
      <c r="D3968" s="1"/>
      <c r="E3968" s="1"/>
      <c r="K3968" s="1"/>
      <c r="L3968" s="1"/>
      <c r="M3968" s="1"/>
      <c r="Q3968" s="1"/>
    </row>
    <row r="3969" spans="4:17" x14ac:dyDescent="0.3">
      <c r="D3969" s="1"/>
      <c r="E3969" s="1"/>
      <c r="K3969" s="1"/>
      <c r="L3969" s="1"/>
      <c r="M3969" s="1"/>
      <c r="Q3969" s="1"/>
    </row>
    <row r="3970" spans="4:17" x14ac:dyDescent="0.3">
      <c r="D3970" s="1"/>
      <c r="E3970" s="1"/>
      <c r="K3970" s="1"/>
      <c r="L3970" s="1"/>
      <c r="M3970" s="1"/>
      <c r="Q3970" s="1"/>
    </row>
    <row r="3971" spans="4:17" x14ac:dyDescent="0.3">
      <c r="D3971" s="1"/>
      <c r="E3971" s="1"/>
      <c r="K3971" s="1"/>
      <c r="L3971" s="1"/>
      <c r="M3971" s="1"/>
      <c r="Q3971" s="1"/>
    </row>
    <row r="3972" spans="4:17" x14ac:dyDescent="0.3">
      <c r="D3972" s="1"/>
      <c r="E3972" s="1"/>
      <c r="K3972" s="1"/>
      <c r="L3972" s="1"/>
      <c r="M3972" s="1"/>
      <c r="Q3972" s="1"/>
    </row>
    <row r="3973" spans="4:17" x14ac:dyDescent="0.3">
      <c r="D3973" s="1"/>
      <c r="E3973" s="1"/>
      <c r="K3973" s="1"/>
      <c r="L3973" s="1"/>
      <c r="M3973" s="1"/>
      <c r="Q3973" s="1"/>
    </row>
    <row r="3974" spans="4:17" x14ac:dyDescent="0.3">
      <c r="D3974" s="1"/>
      <c r="E3974" s="1"/>
      <c r="K3974" s="1"/>
      <c r="L3974" s="1"/>
      <c r="M3974" s="1"/>
      <c r="Q3974" s="1"/>
    </row>
    <row r="3975" spans="4:17" x14ac:dyDescent="0.3">
      <c r="D3975" s="1"/>
      <c r="E3975" s="1"/>
      <c r="K3975" s="1"/>
      <c r="L3975" s="1"/>
      <c r="M3975" s="1"/>
      <c r="Q3975" s="1"/>
    </row>
    <row r="3976" spans="4:17" x14ac:dyDescent="0.3">
      <c r="D3976" s="1"/>
      <c r="E3976" s="1"/>
      <c r="K3976" s="1"/>
      <c r="L3976" s="1"/>
      <c r="M3976" s="1"/>
      <c r="Q3976" s="1"/>
    </row>
    <row r="3977" spans="4:17" x14ac:dyDescent="0.3">
      <c r="D3977" s="1"/>
      <c r="E3977" s="1"/>
      <c r="K3977" s="1"/>
      <c r="L3977" s="1"/>
      <c r="M3977" s="1"/>
      <c r="Q3977" s="1"/>
    </row>
    <row r="3978" spans="4:17" x14ac:dyDescent="0.3">
      <c r="D3978" s="1"/>
      <c r="E3978" s="1"/>
      <c r="K3978" s="1"/>
      <c r="L3978" s="1"/>
      <c r="M3978" s="1"/>
      <c r="Q3978" s="1"/>
    </row>
    <row r="3979" spans="4:17" x14ac:dyDescent="0.3">
      <c r="D3979" s="1"/>
      <c r="E3979" s="1"/>
      <c r="K3979" s="1"/>
      <c r="L3979" s="1"/>
      <c r="M3979" s="1"/>
      <c r="Q3979" s="1"/>
    </row>
    <row r="3980" spans="4:17" x14ac:dyDescent="0.3">
      <c r="D3980" s="1"/>
      <c r="E3980" s="1"/>
      <c r="K3980" s="1"/>
      <c r="L3980" s="1"/>
      <c r="M3980" s="1"/>
      <c r="Q3980" s="1"/>
    </row>
    <row r="3981" spans="4:17" x14ac:dyDescent="0.3">
      <c r="D3981" s="1"/>
      <c r="E3981" s="1"/>
      <c r="K3981" s="1"/>
      <c r="L3981" s="1"/>
      <c r="M3981" s="1"/>
      <c r="Q3981" s="1"/>
    </row>
    <row r="3982" spans="4:17" x14ac:dyDescent="0.3">
      <c r="D3982" s="1"/>
      <c r="E3982" s="1"/>
      <c r="K3982" s="1"/>
      <c r="L3982" s="1"/>
      <c r="M3982" s="1"/>
      <c r="Q3982" s="1"/>
    </row>
    <row r="3983" spans="4:17" x14ac:dyDescent="0.3">
      <c r="D3983" s="1"/>
      <c r="E3983" s="1"/>
      <c r="K3983" s="1"/>
      <c r="L3983" s="1"/>
      <c r="M3983" s="1"/>
      <c r="Q3983" s="1"/>
    </row>
    <row r="3984" spans="4:17" x14ac:dyDescent="0.3">
      <c r="D3984" s="1"/>
      <c r="E3984" s="1"/>
      <c r="K3984" s="1"/>
      <c r="L3984" s="1"/>
      <c r="M3984" s="1"/>
      <c r="Q3984" s="1"/>
    </row>
    <row r="3985" spans="4:17" x14ac:dyDescent="0.3">
      <c r="D3985" s="1"/>
      <c r="E3985" s="1"/>
      <c r="K3985" s="1"/>
      <c r="L3985" s="1"/>
      <c r="M3985" s="1"/>
      <c r="Q3985" s="1"/>
    </row>
    <row r="3986" spans="4:17" x14ac:dyDescent="0.3">
      <c r="D3986" s="1"/>
      <c r="E3986" s="1"/>
      <c r="K3986" s="1"/>
      <c r="L3986" s="1"/>
      <c r="M3986" s="1"/>
      <c r="Q3986" s="1"/>
    </row>
    <row r="3987" spans="4:17" x14ac:dyDescent="0.3">
      <c r="D3987" s="1"/>
      <c r="E3987" s="1"/>
      <c r="K3987" s="1"/>
      <c r="L3987" s="1"/>
      <c r="M3987" s="1"/>
      <c r="Q3987" s="1"/>
    </row>
    <row r="3988" spans="4:17" x14ac:dyDescent="0.3">
      <c r="D3988" s="1"/>
      <c r="E3988" s="1"/>
      <c r="K3988" s="1"/>
      <c r="L3988" s="1"/>
      <c r="M3988" s="1"/>
      <c r="Q3988" s="1"/>
    </row>
    <row r="3989" spans="4:17" x14ac:dyDescent="0.3">
      <c r="D3989" s="1"/>
      <c r="E3989" s="1"/>
      <c r="K3989" s="1"/>
      <c r="L3989" s="1"/>
      <c r="M3989" s="1"/>
      <c r="Q3989" s="1"/>
    </row>
    <row r="3990" spans="4:17" x14ac:dyDescent="0.3">
      <c r="D3990" s="1"/>
      <c r="E3990" s="1"/>
      <c r="K3990" s="1"/>
      <c r="L3990" s="1"/>
      <c r="M3990" s="1"/>
      <c r="Q3990" s="1"/>
    </row>
    <row r="3991" spans="4:17" x14ac:dyDescent="0.3">
      <c r="D3991" s="1"/>
      <c r="E3991" s="1"/>
      <c r="K3991" s="1"/>
      <c r="L3991" s="1"/>
      <c r="M3991" s="1"/>
      <c r="Q3991" s="1"/>
    </row>
    <row r="3992" spans="4:17" x14ac:dyDescent="0.3">
      <c r="D3992" s="1"/>
      <c r="E3992" s="1"/>
      <c r="K3992" s="1"/>
      <c r="L3992" s="1"/>
      <c r="M3992" s="1"/>
      <c r="Q3992" s="1"/>
    </row>
    <row r="3993" spans="4:17" x14ac:dyDescent="0.3">
      <c r="D3993" s="1"/>
      <c r="E3993" s="1"/>
      <c r="K3993" s="1"/>
      <c r="L3993" s="1"/>
      <c r="M3993" s="1"/>
      <c r="Q3993" s="1"/>
    </row>
    <row r="3994" spans="4:17" x14ac:dyDescent="0.3">
      <c r="D3994" s="1"/>
      <c r="E3994" s="1"/>
      <c r="K3994" s="1"/>
      <c r="L3994" s="1"/>
      <c r="M3994" s="1"/>
      <c r="Q3994" s="1"/>
    </row>
    <row r="3995" spans="4:17" x14ac:dyDescent="0.3">
      <c r="D3995" s="1"/>
      <c r="E3995" s="1"/>
      <c r="K3995" s="1"/>
      <c r="L3995" s="1"/>
      <c r="M3995" s="1"/>
      <c r="Q3995" s="1"/>
    </row>
    <row r="3996" spans="4:17" x14ac:dyDescent="0.3">
      <c r="D3996" s="1"/>
      <c r="E3996" s="1"/>
      <c r="K3996" s="1"/>
      <c r="L3996" s="1"/>
      <c r="M3996" s="1"/>
      <c r="Q3996" s="1"/>
    </row>
    <row r="3997" spans="4:17" x14ac:dyDescent="0.3">
      <c r="D3997" s="1"/>
      <c r="E3997" s="1"/>
      <c r="K3997" s="1"/>
      <c r="L3997" s="1"/>
      <c r="M3997" s="1"/>
      <c r="Q3997" s="1"/>
    </row>
    <row r="3998" spans="4:17" x14ac:dyDescent="0.3">
      <c r="D3998" s="1"/>
      <c r="E3998" s="1"/>
      <c r="K3998" s="1"/>
      <c r="L3998" s="1"/>
      <c r="M3998" s="1"/>
      <c r="Q3998" s="1"/>
    </row>
    <row r="3999" spans="4:17" x14ac:dyDescent="0.3">
      <c r="D3999" s="1"/>
      <c r="E3999" s="1"/>
      <c r="K3999" s="1"/>
      <c r="L3999" s="1"/>
      <c r="M3999" s="1"/>
      <c r="Q3999" s="1"/>
    </row>
    <row r="4000" spans="4:17" x14ac:dyDescent="0.3">
      <c r="D4000" s="1"/>
      <c r="E4000" s="1"/>
      <c r="K4000" s="1"/>
      <c r="L4000" s="1"/>
      <c r="M4000" s="1"/>
      <c r="Q4000" s="1"/>
    </row>
    <row r="4001" spans="4:17" x14ac:dyDescent="0.3">
      <c r="D4001" s="1"/>
      <c r="E4001" s="1"/>
      <c r="K4001" s="1"/>
      <c r="L4001" s="1"/>
      <c r="M4001" s="1"/>
      <c r="Q4001" s="1"/>
    </row>
    <row r="4002" spans="4:17" x14ac:dyDescent="0.3">
      <c r="D4002" s="1"/>
      <c r="E4002" s="1"/>
      <c r="K4002" s="1"/>
      <c r="L4002" s="1"/>
      <c r="M4002" s="1"/>
      <c r="Q4002" s="1"/>
    </row>
    <row r="4003" spans="4:17" x14ac:dyDescent="0.3">
      <c r="D4003" s="1"/>
      <c r="E4003" s="1"/>
      <c r="K4003" s="1"/>
      <c r="L4003" s="1"/>
      <c r="M4003" s="1"/>
      <c r="Q4003" s="1"/>
    </row>
    <row r="4004" spans="4:17" x14ac:dyDescent="0.3">
      <c r="D4004" s="1"/>
      <c r="E4004" s="1"/>
      <c r="K4004" s="1"/>
      <c r="L4004" s="1"/>
      <c r="M4004" s="1"/>
      <c r="Q4004" s="1"/>
    </row>
    <row r="4005" spans="4:17" x14ac:dyDescent="0.3">
      <c r="D4005" s="1"/>
      <c r="E4005" s="1"/>
      <c r="K4005" s="1"/>
      <c r="L4005" s="1"/>
      <c r="M4005" s="1"/>
      <c r="Q4005" s="1"/>
    </row>
    <row r="4006" spans="4:17" x14ac:dyDescent="0.3">
      <c r="D4006" s="1"/>
      <c r="E4006" s="1"/>
      <c r="K4006" s="1"/>
      <c r="L4006" s="1"/>
      <c r="M4006" s="1"/>
      <c r="Q4006" s="1"/>
    </row>
    <row r="4007" spans="4:17" x14ac:dyDescent="0.3">
      <c r="D4007" s="1"/>
      <c r="E4007" s="1"/>
      <c r="K4007" s="1"/>
      <c r="L4007" s="1"/>
      <c r="M4007" s="1"/>
      <c r="Q4007" s="1"/>
    </row>
    <row r="4008" spans="4:17" x14ac:dyDescent="0.3">
      <c r="D4008" s="1"/>
      <c r="E4008" s="1"/>
      <c r="K4008" s="1"/>
      <c r="L4008" s="1"/>
      <c r="M4008" s="1"/>
      <c r="Q4008" s="1"/>
    </row>
    <row r="4009" spans="4:17" x14ac:dyDescent="0.3">
      <c r="D4009" s="1"/>
      <c r="E4009" s="1"/>
      <c r="K4009" s="1"/>
      <c r="L4009" s="1"/>
      <c r="M4009" s="1"/>
      <c r="Q4009" s="1"/>
    </row>
    <row r="4010" spans="4:17" x14ac:dyDescent="0.3">
      <c r="K4010" s="1"/>
      <c r="L4010" s="1"/>
      <c r="M4010" s="1"/>
      <c r="Q4010" s="1"/>
    </row>
    <row r="4011" spans="4:17" x14ac:dyDescent="0.3">
      <c r="K4011" s="1"/>
      <c r="L4011" s="1"/>
      <c r="M4011" s="1"/>
      <c r="Q4011" s="1"/>
    </row>
    <row r="4012" spans="4:17" x14ac:dyDescent="0.3">
      <c r="K4012" s="1"/>
      <c r="L4012" s="1"/>
      <c r="M4012" s="1"/>
      <c r="Q4012" s="1"/>
    </row>
    <row r="4013" spans="4:17" x14ac:dyDescent="0.3">
      <c r="K4013" s="1"/>
      <c r="L4013" s="1"/>
      <c r="M4013" s="1"/>
      <c r="Q4013" s="1"/>
    </row>
    <row r="4014" spans="4:17" x14ac:dyDescent="0.3">
      <c r="K4014" s="1"/>
      <c r="L4014" s="1"/>
      <c r="M4014" s="1"/>
      <c r="Q4014" s="1"/>
    </row>
    <row r="4015" spans="4:17" x14ac:dyDescent="0.3">
      <c r="K4015" s="1"/>
      <c r="L4015" s="1"/>
      <c r="M4015" s="1"/>
      <c r="Q4015" s="1"/>
    </row>
    <row r="4016" spans="4:17" x14ac:dyDescent="0.3">
      <c r="K4016" s="1"/>
      <c r="L4016" s="1"/>
      <c r="M4016" s="1"/>
      <c r="Q4016" s="1"/>
    </row>
    <row r="4017" spans="11:17" x14ac:dyDescent="0.3">
      <c r="K4017" s="1"/>
      <c r="L4017" s="1"/>
      <c r="M4017" s="1"/>
      <c r="Q4017" s="1"/>
    </row>
    <row r="4018" spans="11:17" x14ac:dyDescent="0.3">
      <c r="K4018" s="1"/>
      <c r="L4018" s="1"/>
      <c r="M4018" s="1"/>
      <c r="Q4018" s="1"/>
    </row>
    <row r="4019" spans="11:17" x14ac:dyDescent="0.3">
      <c r="K4019" s="1"/>
      <c r="L4019" s="1"/>
      <c r="M4019" s="1"/>
      <c r="Q4019" s="1"/>
    </row>
    <row r="4020" spans="11:17" x14ac:dyDescent="0.3">
      <c r="K4020" s="1"/>
      <c r="L4020" s="1"/>
      <c r="M4020" s="1"/>
      <c r="Q4020" s="1"/>
    </row>
    <row r="4021" spans="11:17" x14ac:dyDescent="0.3">
      <c r="K4021" s="1"/>
      <c r="L4021" s="1"/>
      <c r="M4021" s="1"/>
      <c r="Q4021" s="1"/>
    </row>
    <row r="4022" spans="11:17" x14ac:dyDescent="0.3">
      <c r="K4022" s="1"/>
      <c r="L4022" s="1"/>
      <c r="M4022" s="1"/>
      <c r="Q4022" s="1"/>
    </row>
    <row r="4023" spans="11:17" x14ac:dyDescent="0.3">
      <c r="K4023" s="1"/>
      <c r="L4023" s="1"/>
      <c r="M4023" s="1"/>
      <c r="Q4023" s="1"/>
    </row>
    <row r="4024" spans="11:17" x14ac:dyDescent="0.3">
      <c r="K4024" s="1"/>
      <c r="L4024" s="1"/>
      <c r="M4024" s="1"/>
      <c r="Q4024" s="1"/>
    </row>
    <row r="4025" spans="11:17" x14ac:dyDescent="0.3">
      <c r="K4025" s="1"/>
      <c r="L4025" s="1"/>
      <c r="M4025" s="1"/>
      <c r="Q4025" s="1"/>
    </row>
    <row r="4026" spans="11:17" x14ac:dyDescent="0.3">
      <c r="K4026" s="1"/>
      <c r="L4026" s="1"/>
      <c r="M4026" s="1"/>
      <c r="Q4026" s="1"/>
    </row>
    <row r="4027" spans="11:17" x14ac:dyDescent="0.3">
      <c r="K4027" s="1"/>
      <c r="L4027" s="1"/>
      <c r="M4027" s="1"/>
      <c r="Q4027" s="1"/>
    </row>
    <row r="4028" spans="11:17" x14ac:dyDescent="0.3">
      <c r="K4028" s="1"/>
      <c r="L4028" s="1"/>
      <c r="M4028" s="1"/>
      <c r="Q4028" s="1"/>
    </row>
    <row r="4029" spans="11:17" x14ac:dyDescent="0.3">
      <c r="K4029" s="1"/>
      <c r="L4029" s="1"/>
      <c r="M4029" s="1"/>
      <c r="Q4029" s="1"/>
    </row>
    <row r="4030" spans="11:17" x14ac:dyDescent="0.3">
      <c r="K4030" s="1"/>
      <c r="L4030" s="1"/>
      <c r="M4030" s="1"/>
      <c r="Q4030" s="1"/>
    </row>
    <row r="4031" spans="11:17" x14ac:dyDescent="0.3">
      <c r="K4031" s="1"/>
      <c r="L4031" s="1"/>
      <c r="M4031" s="1"/>
      <c r="Q4031" s="1"/>
    </row>
    <row r="4032" spans="11:17" x14ac:dyDescent="0.3">
      <c r="K4032" s="1"/>
      <c r="L4032" s="1"/>
      <c r="M4032" s="1"/>
      <c r="Q4032" s="1"/>
    </row>
    <row r="4033" spans="11:17" x14ac:dyDescent="0.3">
      <c r="K4033" s="1"/>
      <c r="L4033" s="1"/>
      <c r="M4033" s="1"/>
      <c r="Q4033" s="1"/>
    </row>
    <row r="4034" spans="11:17" x14ac:dyDescent="0.3">
      <c r="K4034" s="1"/>
      <c r="L4034" s="1"/>
      <c r="M4034" s="1"/>
      <c r="Q4034" s="1"/>
    </row>
    <row r="4035" spans="11:17" x14ac:dyDescent="0.3">
      <c r="K4035" s="1"/>
      <c r="L4035" s="1"/>
      <c r="M4035" s="1"/>
      <c r="Q4035" s="1"/>
    </row>
    <row r="4036" spans="11:17" x14ac:dyDescent="0.3">
      <c r="K4036" s="1"/>
      <c r="L4036" s="1"/>
      <c r="M4036" s="1"/>
      <c r="Q4036" s="1"/>
    </row>
    <row r="4037" spans="11:17" x14ac:dyDescent="0.3">
      <c r="K4037" s="1"/>
      <c r="L4037" s="1"/>
      <c r="M4037" s="1"/>
      <c r="Q4037" s="1"/>
    </row>
    <row r="4038" spans="11:17" x14ac:dyDescent="0.3">
      <c r="K4038" s="1"/>
      <c r="L4038" s="1"/>
      <c r="M4038" s="1"/>
      <c r="Q4038" s="1"/>
    </row>
    <row r="4039" spans="11:17" x14ac:dyDescent="0.3">
      <c r="K4039" s="1"/>
      <c r="L4039" s="1"/>
      <c r="M4039" s="1"/>
      <c r="Q4039" s="1"/>
    </row>
    <row r="4040" spans="11:17" x14ac:dyDescent="0.3">
      <c r="K4040" s="1"/>
      <c r="L4040" s="1"/>
      <c r="M4040" s="1"/>
      <c r="Q4040" s="1"/>
    </row>
    <row r="4041" spans="11:17" x14ac:dyDescent="0.3">
      <c r="K4041" s="1"/>
      <c r="L4041" s="1"/>
      <c r="M4041" s="1"/>
      <c r="Q4041" s="1"/>
    </row>
    <row r="4042" spans="11:17" x14ac:dyDescent="0.3">
      <c r="K4042" s="1"/>
      <c r="L4042" s="1"/>
      <c r="M4042" s="1"/>
      <c r="Q4042" s="1"/>
    </row>
    <row r="4043" spans="11:17" x14ac:dyDescent="0.3">
      <c r="K4043" s="1"/>
      <c r="L4043" s="1"/>
      <c r="M4043" s="1"/>
      <c r="Q4043" s="1"/>
    </row>
    <row r="4044" spans="11:17" x14ac:dyDescent="0.3">
      <c r="K4044" s="1"/>
      <c r="L4044" s="1"/>
      <c r="M4044" s="1"/>
      <c r="Q4044" s="1"/>
    </row>
    <row r="4045" spans="11:17" x14ac:dyDescent="0.3">
      <c r="K4045" s="1"/>
      <c r="L4045" s="1"/>
      <c r="M4045" s="1"/>
      <c r="Q4045" s="1"/>
    </row>
    <row r="4046" spans="11:17" x14ac:dyDescent="0.3">
      <c r="K4046" s="1"/>
      <c r="L4046" s="1"/>
      <c r="M4046" s="1"/>
      <c r="Q4046" s="1"/>
    </row>
    <row r="4047" spans="11:17" x14ac:dyDescent="0.3">
      <c r="K4047" s="1"/>
      <c r="L4047" s="1"/>
      <c r="M4047" s="1"/>
      <c r="Q4047" s="1"/>
    </row>
    <row r="4048" spans="11:17" x14ac:dyDescent="0.3">
      <c r="K4048" s="1"/>
      <c r="L4048" s="1"/>
      <c r="M4048" s="1"/>
      <c r="Q4048" s="1"/>
    </row>
    <row r="4049" spans="4:17" x14ac:dyDescent="0.3">
      <c r="K4049" s="1"/>
      <c r="L4049" s="1"/>
      <c r="M4049" s="1"/>
      <c r="Q4049" s="1"/>
    </row>
    <row r="4050" spans="4:17" x14ac:dyDescent="0.3">
      <c r="K4050" s="1"/>
      <c r="L4050" s="1"/>
      <c r="M4050" s="1"/>
      <c r="Q4050" s="1"/>
    </row>
    <row r="4051" spans="4:17" x14ac:dyDescent="0.3">
      <c r="K4051" s="1"/>
      <c r="L4051" s="1"/>
      <c r="M4051" s="1"/>
      <c r="Q4051" s="1"/>
    </row>
    <row r="4052" spans="4:17" x14ac:dyDescent="0.3">
      <c r="K4052" s="1"/>
      <c r="L4052" s="1"/>
      <c r="M4052" s="1"/>
      <c r="Q4052" s="1"/>
    </row>
    <row r="4053" spans="4:17" x14ac:dyDescent="0.3">
      <c r="K4053" s="1"/>
      <c r="L4053" s="1"/>
      <c r="M4053" s="1"/>
      <c r="Q4053" s="1"/>
    </row>
    <row r="4054" spans="4:17" x14ac:dyDescent="0.3">
      <c r="K4054" s="1"/>
      <c r="L4054" s="1"/>
      <c r="M4054" s="1"/>
      <c r="Q4054" s="1"/>
    </row>
    <row r="4055" spans="4:17" x14ac:dyDescent="0.3">
      <c r="K4055" s="1"/>
      <c r="L4055" s="1"/>
      <c r="M4055" s="1"/>
      <c r="Q4055" s="1"/>
    </row>
    <row r="4056" spans="4:17" x14ac:dyDescent="0.3">
      <c r="K4056" s="1"/>
      <c r="L4056" s="1"/>
      <c r="M4056" s="1"/>
      <c r="Q4056" s="1"/>
    </row>
    <row r="4057" spans="4:17" x14ac:dyDescent="0.3">
      <c r="K4057" s="1"/>
      <c r="L4057" s="1"/>
      <c r="M4057" s="1"/>
      <c r="Q4057" s="1"/>
    </row>
    <row r="4058" spans="4:17" x14ac:dyDescent="0.3">
      <c r="D4058" s="1"/>
      <c r="E4058" s="1"/>
      <c r="K4058" s="1"/>
      <c r="L4058" s="1"/>
      <c r="M4058" s="1"/>
      <c r="Q4058" s="1"/>
    </row>
    <row r="4059" spans="4:17" x14ac:dyDescent="0.3">
      <c r="D4059" s="1"/>
      <c r="E4059" s="1"/>
      <c r="K4059" s="1"/>
      <c r="L4059" s="1"/>
      <c r="M4059" s="1"/>
      <c r="Q4059" s="1"/>
    </row>
    <row r="4060" spans="4:17" x14ac:dyDescent="0.3">
      <c r="D4060" s="1"/>
      <c r="E4060" s="1"/>
      <c r="K4060" s="1"/>
      <c r="L4060" s="1"/>
      <c r="M4060" s="1"/>
      <c r="Q4060" s="1"/>
    </row>
    <row r="4061" spans="4:17" x14ac:dyDescent="0.3">
      <c r="D4061" s="1"/>
      <c r="E4061" s="1"/>
      <c r="K4061" s="1"/>
      <c r="L4061" s="1"/>
      <c r="M4061" s="1"/>
      <c r="Q4061" s="1"/>
    </row>
    <row r="4062" spans="4:17" x14ac:dyDescent="0.3">
      <c r="D4062" s="1"/>
      <c r="E4062" s="1"/>
      <c r="K4062" s="1"/>
      <c r="L4062" s="1"/>
      <c r="M4062" s="1"/>
      <c r="Q4062" s="1"/>
    </row>
    <row r="4063" spans="4:17" x14ac:dyDescent="0.3">
      <c r="D4063" s="1"/>
      <c r="E4063" s="1"/>
      <c r="K4063" s="1"/>
      <c r="L4063" s="1"/>
      <c r="M4063" s="1"/>
      <c r="Q4063" s="1"/>
    </row>
    <row r="4064" spans="4:17" x14ac:dyDescent="0.3">
      <c r="D4064" s="1"/>
      <c r="E4064" s="1"/>
      <c r="K4064" s="1"/>
      <c r="L4064" s="1"/>
      <c r="M4064" s="1"/>
      <c r="Q4064" s="1"/>
    </row>
    <row r="4065" spans="4:17" x14ac:dyDescent="0.3">
      <c r="D4065" s="1"/>
      <c r="E4065" s="1"/>
      <c r="K4065" s="1"/>
      <c r="L4065" s="1"/>
      <c r="M4065" s="1"/>
      <c r="Q4065" s="1"/>
    </row>
    <row r="4066" spans="4:17" x14ac:dyDescent="0.3">
      <c r="D4066" s="1"/>
      <c r="E4066" s="1"/>
      <c r="K4066" s="1"/>
      <c r="L4066" s="1"/>
      <c r="M4066" s="1"/>
      <c r="Q4066" s="1"/>
    </row>
    <row r="4067" spans="4:17" x14ac:dyDescent="0.3">
      <c r="D4067" s="1"/>
      <c r="E4067" s="1"/>
      <c r="K4067" s="1"/>
      <c r="L4067" s="1"/>
      <c r="M4067" s="1"/>
      <c r="Q4067" s="1"/>
    </row>
    <row r="4068" spans="4:17" x14ac:dyDescent="0.3">
      <c r="D4068" s="1"/>
      <c r="E4068" s="1"/>
      <c r="K4068" s="1"/>
      <c r="L4068" s="1"/>
      <c r="M4068" s="1"/>
      <c r="Q4068" s="1"/>
    </row>
    <row r="4069" spans="4:17" x14ac:dyDescent="0.3">
      <c r="D4069" s="1"/>
      <c r="E4069" s="1"/>
      <c r="K4069" s="1"/>
      <c r="L4069" s="1"/>
      <c r="M4069" s="1"/>
      <c r="Q4069" s="1"/>
    </row>
    <row r="4070" spans="4:17" x14ac:dyDescent="0.3">
      <c r="D4070" s="1"/>
      <c r="E4070" s="1"/>
      <c r="K4070" s="1"/>
      <c r="L4070" s="1"/>
      <c r="M4070" s="1"/>
      <c r="Q4070" s="1"/>
    </row>
    <row r="4071" spans="4:17" x14ac:dyDescent="0.3">
      <c r="D4071" s="1"/>
      <c r="E4071" s="1"/>
      <c r="K4071" s="1"/>
      <c r="L4071" s="1"/>
      <c r="M4071" s="1"/>
      <c r="Q4071" s="1"/>
    </row>
    <row r="4072" spans="4:17" x14ac:dyDescent="0.3">
      <c r="D4072" s="1"/>
      <c r="E4072" s="1"/>
      <c r="K4072" s="1"/>
      <c r="L4072" s="1"/>
      <c r="M4072" s="1"/>
      <c r="Q4072" s="1"/>
    </row>
    <row r="4073" spans="4:17" x14ac:dyDescent="0.3">
      <c r="D4073" s="1"/>
      <c r="E4073" s="1"/>
      <c r="K4073" s="1"/>
      <c r="L4073" s="1"/>
      <c r="M4073" s="1"/>
      <c r="Q4073" s="1"/>
    </row>
    <row r="4074" spans="4:17" x14ac:dyDescent="0.3">
      <c r="D4074" s="1"/>
      <c r="E4074" s="1"/>
      <c r="K4074" s="1"/>
      <c r="L4074" s="1"/>
      <c r="M4074" s="1"/>
      <c r="Q4074" s="1"/>
    </row>
    <row r="4075" spans="4:17" x14ac:dyDescent="0.3">
      <c r="D4075" s="1"/>
      <c r="E4075" s="1"/>
      <c r="K4075" s="1"/>
      <c r="L4075" s="1"/>
      <c r="M4075" s="1"/>
      <c r="Q4075" s="1"/>
    </row>
    <row r="4076" spans="4:17" x14ac:dyDescent="0.3">
      <c r="D4076" s="1"/>
      <c r="E4076" s="1"/>
      <c r="K4076" s="1"/>
      <c r="L4076" s="1"/>
      <c r="M4076" s="1"/>
      <c r="Q4076" s="1"/>
    </row>
    <row r="4077" spans="4:17" x14ac:dyDescent="0.3">
      <c r="D4077" s="1"/>
      <c r="E4077" s="1"/>
      <c r="K4077" s="1"/>
      <c r="L4077" s="1"/>
      <c r="M4077" s="1"/>
      <c r="Q4077" s="1"/>
    </row>
    <row r="4078" spans="4:17" x14ac:dyDescent="0.3">
      <c r="D4078" s="1"/>
      <c r="E4078" s="1"/>
      <c r="K4078" s="1"/>
      <c r="L4078" s="1"/>
      <c r="M4078" s="1"/>
      <c r="Q4078" s="1"/>
    </row>
    <row r="4079" spans="4:17" x14ac:dyDescent="0.3">
      <c r="D4079" s="1"/>
      <c r="E4079" s="1"/>
      <c r="K4079" s="1"/>
      <c r="L4079" s="1"/>
      <c r="M4079" s="1"/>
      <c r="Q4079" s="1"/>
    </row>
    <row r="4080" spans="4:17" x14ac:dyDescent="0.3">
      <c r="D4080" s="1"/>
      <c r="E4080" s="1"/>
      <c r="K4080" s="1"/>
      <c r="L4080" s="1"/>
      <c r="M4080" s="1"/>
      <c r="Q4080" s="1"/>
    </row>
    <row r="4081" spans="4:17" x14ac:dyDescent="0.3">
      <c r="D4081" s="1"/>
      <c r="E4081" s="1"/>
      <c r="K4081" s="1"/>
      <c r="L4081" s="1"/>
      <c r="M4081" s="1"/>
      <c r="Q4081" s="1"/>
    </row>
    <row r="4082" spans="4:17" x14ac:dyDescent="0.3">
      <c r="D4082" s="1"/>
      <c r="E4082" s="1"/>
      <c r="K4082" s="1"/>
      <c r="L4082" s="1"/>
      <c r="M4082" s="1"/>
      <c r="Q4082" s="1"/>
    </row>
    <row r="4083" spans="4:17" x14ac:dyDescent="0.3">
      <c r="D4083" s="1"/>
      <c r="E4083" s="1"/>
      <c r="K4083" s="1"/>
      <c r="L4083" s="1"/>
      <c r="M4083" s="1"/>
      <c r="Q4083" s="1"/>
    </row>
    <row r="4084" spans="4:17" x14ac:dyDescent="0.3">
      <c r="D4084" s="1"/>
      <c r="E4084" s="1"/>
      <c r="K4084" s="1"/>
      <c r="L4084" s="1"/>
      <c r="M4084" s="1"/>
      <c r="Q4084" s="1"/>
    </row>
    <row r="4085" spans="4:17" x14ac:dyDescent="0.3">
      <c r="D4085" s="1"/>
      <c r="E4085" s="1"/>
      <c r="K4085" s="1"/>
      <c r="L4085" s="1"/>
      <c r="M4085" s="1"/>
      <c r="Q4085" s="1"/>
    </row>
    <row r="4086" spans="4:17" x14ac:dyDescent="0.3">
      <c r="D4086" s="1"/>
      <c r="E4086" s="1"/>
      <c r="K4086" s="1"/>
      <c r="L4086" s="1"/>
      <c r="M4086" s="1"/>
      <c r="Q4086" s="1"/>
    </row>
    <row r="4087" spans="4:17" x14ac:dyDescent="0.3">
      <c r="D4087" s="1"/>
      <c r="E4087" s="1"/>
      <c r="K4087" s="1"/>
      <c r="L4087" s="1"/>
      <c r="M4087" s="1"/>
      <c r="Q4087" s="1"/>
    </row>
    <row r="4088" spans="4:17" x14ac:dyDescent="0.3">
      <c r="D4088" s="1"/>
      <c r="E4088" s="1"/>
      <c r="K4088" s="1"/>
      <c r="L4088" s="1"/>
      <c r="M4088" s="1"/>
      <c r="Q4088" s="1"/>
    </row>
    <row r="4089" spans="4:17" x14ac:dyDescent="0.3">
      <c r="D4089" s="1"/>
      <c r="E4089" s="1"/>
      <c r="K4089" s="1"/>
      <c r="L4089" s="1"/>
      <c r="M4089" s="1"/>
      <c r="Q4089" s="1"/>
    </row>
    <row r="4090" spans="4:17" x14ac:dyDescent="0.3">
      <c r="D4090" s="1"/>
      <c r="E4090" s="1"/>
      <c r="K4090" s="1"/>
      <c r="L4090" s="1"/>
      <c r="M4090" s="1"/>
      <c r="Q4090" s="1"/>
    </row>
    <row r="4091" spans="4:17" x14ac:dyDescent="0.3">
      <c r="D4091" s="1"/>
      <c r="E4091" s="1"/>
      <c r="K4091" s="1"/>
      <c r="L4091" s="1"/>
      <c r="M4091" s="1"/>
      <c r="Q4091" s="1"/>
    </row>
    <row r="4092" spans="4:17" x14ac:dyDescent="0.3">
      <c r="D4092" s="1"/>
      <c r="E4092" s="1"/>
      <c r="K4092" s="1"/>
      <c r="L4092" s="1"/>
      <c r="M4092" s="1"/>
      <c r="Q4092" s="1"/>
    </row>
    <row r="4093" spans="4:17" x14ac:dyDescent="0.3">
      <c r="D4093" s="1"/>
      <c r="E4093" s="1"/>
      <c r="K4093" s="1"/>
      <c r="L4093" s="1"/>
      <c r="M4093" s="1"/>
      <c r="Q4093" s="1"/>
    </row>
    <row r="4094" spans="4:17" x14ac:dyDescent="0.3">
      <c r="D4094" s="1"/>
      <c r="E4094" s="1"/>
      <c r="K4094" s="1"/>
      <c r="L4094" s="1"/>
      <c r="M4094" s="1"/>
      <c r="Q4094" s="1"/>
    </row>
    <row r="4095" spans="4:17" x14ac:dyDescent="0.3">
      <c r="D4095" s="1"/>
      <c r="E4095" s="1"/>
      <c r="K4095" s="1"/>
      <c r="L4095" s="1"/>
      <c r="M4095" s="1"/>
      <c r="Q4095" s="1"/>
    </row>
    <row r="4096" spans="4:17" x14ac:dyDescent="0.3">
      <c r="D4096" s="1"/>
      <c r="E4096" s="1"/>
      <c r="K4096" s="1"/>
      <c r="L4096" s="1"/>
      <c r="M4096" s="1"/>
      <c r="Q4096" s="1"/>
    </row>
    <row r="4097" spans="4:17" x14ac:dyDescent="0.3">
      <c r="D4097" s="1"/>
      <c r="E4097" s="1"/>
      <c r="K4097" s="1"/>
      <c r="L4097" s="1"/>
      <c r="M4097" s="1"/>
      <c r="Q4097" s="1"/>
    </row>
    <row r="4098" spans="4:17" x14ac:dyDescent="0.3">
      <c r="D4098" s="1"/>
      <c r="E4098" s="1"/>
      <c r="K4098" s="1"/>
      <c r="L4098" s="1"/>
      <c r="M4098" s="1"/>
      <c r="Q4098" s="1"/>
    </row>
    <row r="4099" spans="4:17" x14ac:dyDescent="0.3">
      <c r="D4099" s="1"/>
      <c r="E4099" s="1"/>
      <c r="K4099" s="1"/>
      <c r="L4099" s="1"/>
      <c r="M4099" s="1"/>
      <c r="Q4099" s="1"/>
    </row>
    <row r="4100" spans="4:17" x14ac:dyDescent="0.3">
      <c r="D4100" s="1"/>
      <c r="E4100" s="1"/>
      <c r="K4100" s="1"/>
      <c r="L4100" s="1"/>
      <c r="M4100" s="1"/>
      <c r="Q4100" s="1"/>
    </row>
    <row r="4101" spans="4:17" x14ac:dyDescent="0.3">
      <c r="D4101" s="1"/>
      <c r="E4101" s="1"/>
      <c r="K4101" s="1"/>
      <c r="L4101" s="1"/>
      <c r="M4101" s="1"/>
      <c r="Q4101" s="1"/>
    </row>
    <row r="4102" spans="4:17" x14ac:dyDescent="0.3">
      <c r="D4102" s="1"/>
      <c r="E4102" s="1"/>
      <c r="K4102" s="1"/>
      <c r="L4102" s="1"/>
      <c r="M4102" s="1"/>
      <c r="Q4102" s="1"/>
    </row>
    <row r="4103" spans="4:17" x14ac:dyDescent="0.3">
      <c r="D4103" s="1"/>
      <c r="E4103" s="1"/>
      <c r="K4103" s="1"/>
      <c r="L4103" s="1"/>
      <c r="M4103" s="1"/>
      <c r="Q4103" s="1"/>
    </row>
    <row r="4104" spans="4:17" x14ac:dyDescent="0.3">
      <c r="D4104" s="1"/>
      <c r="E4104" s="1"/>
      <c r="K4104" s="1"/>
      <c r="L4104" s="1"/>
      <c r="M4104" s="1"/>
      <c r="Q4104" s="1"/>
    </row>
    <row r="4105" spans="4:17" x14ac:dyDescent="0.3">
      <c r="D4105" s="1"/>
      <c r="E4105" s="1"/>
      <c r="K4105" s="1"/>
      <c r="L4105" s="1"/>
      <c r="M4105" s="1"/>
      <c r="Q4105" s="1"/>
    </row>
    <row r="4106" spans="4:17" x14ac:dyDescent="0.3">
      <c r="D4106" s="1"/>
      <c r="E4106" s="1"/>
      <c r="K4106" s="1"/>
      <c r="L4106" s="1"/>
      <c r="M4106" s="1"/>
      <c r="Q4106" s="1"/>
    </row>
    <row r="4107" spans="4:17" x14ac:dyDescent="0.3">
      <c r="D4107" s="1"/>
      <c r="E4107" s="1"/>
      <c r="K4107" s="1"/>
      <c r="L4107" s="1"/>
      <c r="M4107" s="1"/>
      <c r="Q4107" s="1"/>
    </row>
    <row r="4108" spans="4:17" x14ac:dyDescent="0.3">
      <c r="D4108" s="1"/>
      <c r="E4108" s="1"/>
      <c r="K4108" s="1"/>
      <c r="L4108" s="1"/>
      <c r="M4108" s="1"/>
      <c r="Q4108" s="1"/>
    </row>
    <row r="4109" spans="4:17" x14ac:dyDescent="0.3">
      <c r="D4109" s="1"/>
      <c r="E4109" s="1"/>
      <c r="K4109" s="1"/>
      <c r="L4109" s="1"/>
      <c r="M4109" s="1"/>
      <c r="Q4109" s="1"/>
    </row>
    <row r="4110" spans="4:17" x14ac:dyDescent="0.3">
      <c r="D4110" s="1"/>
      <c r="E4110" s="1"/>
      <c r="K4110" s="1"/>
      <c r="L4110" s="1"/>
      <c r="M4110" s="1"/>
      <c r="Q4110" s="1"/>
    </row>
    <row r="4111" spans="4:17" x14ac:dyDescent="0.3">
      <c r="D4111" s="1"/>
      <c r="E4111" s="1"/>
      <c r="K4111" s="1"/>
      <c r="L4111" s="1"/>
      <c r="M4111" s="1"/>
      <c r="Q4111" s="1"/>
    </row>
    <row r="4112" spans="4:17" x14ac:dyDescent="0.3">
      <c r="D4112" s="1"/>
      <c r="E4112" s="1"/>
      <c r="K4112" s="1"/>
      <c r="L4112" s="1"/>
      <c r="M4112" s="1"/>
      <c r="Q4112" s="1"/>
    </row>
    <row r="4113" spans="4:17" x14ac:dyDescent="0.3">
      <c r="D4113" s="1"/>
      <c r="E4113" s="1"/>
      <c r="K4113" s="1"/>
      <c r="L4113" s="1"/>
      <c r="M4113" s="1"/>
      <c r="Q4113" s="1"/>
    </row>
    <row r="4114" spans="4:17" x14ac:dyDescent="0.3">
      <c r="D4114" s="1"/>
      <c r="E4114" s="1"/>
      <c r="K4114" s="1"/>
      <c r="L4114" s="1"/>
      <c r="M4114" s="1"/>
      <c r="Q4114" s="1"/>
    </row>
    <row r="4115" spans="4:17" x14ac:dyDescent="0.3">
      <c r="D4115" s="1"/>
      <c r="E4115" s="1"/>
      <c r="K4115" s="1"/>
      <c r="L4115" s="1"/>
      <c r="M4115" s="1"/>
      <c r="Q4115" s="1"/>
    </row>
    <row r="4116" spans="4:17" x14ac:dyDescent="0.3">
      <c r="D4116" s="1"/>
      <c r="E4116" s="1"/>
      <c r="K4116" s="1"/>
      <c r="L4116" s="1"/>
      <c r="M4116" s="1"/>
      <c r="Q4116" s="1"/>
    </row>
    <row r="4117" spans="4:17" x14ac:dyDescent="0.3">
      <c r="D4117" s="1"/>
      <c r="E4117" s="1"/>
      <c r="K4117" s="1"/>
      <c r="L4117" s="1"/>
      <c r="M4117" s="1"/>
      <c r="Q4117" s="1"/>
    </row>
    <row r="4118" spans="4:17" x14ac:dyDescent="0.3">
      <c r="D4118" s="1"/>
      <c r="E4118" s="1"/>
      <c r="K4118" s="1"/>
      <c r="L4118" s="1"/>
      <c r="M4118" s="1"/>
      <c r="Q4118" s="1"/>
    </row>
    <row r="4119" spans="4:17" x14ac:dyDescent="0.3">
      <c r="D4119" s="1"/>
      <c r="E4119" s="1"/>
      <c r="K4119" s="1"/>
      <c r="L4119" s="1"/>
      <c r="M4119" s="1"/>
      <c r="Q4119" s="1"/>
    </row>
    <row r="4120" spans="4:17" x14ac:dyDescent="0.3">
      <c r="D4120" s="1"/>
      <c r="E4120" s="1"/>
      <c r="K4120" s="1"/>
      <c r="L4120" s="1"/>
      <c r="M4120" s="1"/>
      <c r="Q4120" s="1"/>
    </row>
    <row r="4121" spans="4:17" x14ac:dyDescent="0.3">
      <c r="D4121" s="1"/>
      <c r="E4121" s="1"/>
      <c r="K4121" s="1"/>
      <c r="L4121" s="1"/>
      <c r="M4121" s="1"/>
      <c r="Q4121" s="1"/>
    </row>
    <row r="4122" spans="4:17" x14ac:dyDescent="0.3">
      <c r="D4122" s="1"/>
      <c r="E4122" s="1"/>
      <c r="K4122" s="1"/>
      <c r="L4122" s="1"/>
      <c r="M4122" s="1"/>
      <c r="Q4122" s="1"/>
    </row>
    <row r="4123" spans="4:17" x14ac:dyDescent="0.3">
      <c r="D4123" s="1"/>
      <c r="E4123" s="1"/>
      <c r="K4123" s="1"/>
      <c r="L4123" s="1"/>
      <c r="M4123" s="1"/>
      <c r="Q4123" s="1"/>
    </row>
    <row r="4124" spans="4:17" x14ac:dyDescent="0.3">
      <c r="D4124" s="1"/>
      <c r="E4124" s="1"/>
      <c r="K4124" s="1"/>
      <c r="L4124" s="1"/>
      <c r="M4124" s="1"/>
      <c r="Q4124" s="1"/>
    </row>
    <row r="4125" spans="4:17" x14ac:dyDescent="0.3">
      <c r="D4125" s="1"/>
      <c r="E4125" s="1"/>
      <c r="K4125" s="1"/>
      <c r="L4125" s="1"/>
      <c r="M4125" s="1"/>
      <c r="Q4125" s="1"/>
    </row>
    <row r="4126" spans="4:17" x14ac:dyDescent="0.3">
      <c r="D4126" s="1"/>
      <c r="E4126" s="1"/>
      <c r="K4126" s="1"/>
      <c r="L4126" s="1"/>
      <c r="M4126" s="1"/>
      <c r="Q4126" s="1"/>
    </row>
    <row r="4127" spans="4:17" x14ac:dyDescent="0.3">
      <c r="D4127" s="1"/>
      <c r="E4127" s="1"/>
      <c r="K4127" s="1"/>
      <c r="L4127" s="1"/>
      <c r="M4127" s="1"/>
      <c r="Q4127" s="1"/>
    </row>
    <row r="4128" spans="4:17" x14ac:dyDescent="0.3">
      <c r="D4128" s="1"/>
      <c r="E4128" s="1"/>
      <c r="K4128" s="1"/>
      <c r="L4128" s="1"/>
      <c r="M4128" s="1"/>
      <c r="Q4128" s="1"/>
    </row>
    <row r="4129" spans="4:17" x14ac:dyDescent="0.3">
      <c r="D4129" s="1"/>
      <c r="E4129" s="1"/>
      <c r="K4129" s="1"/>
      <c r="L4129" s="1"/>
      <c r="M4129" s="1"/>
      <c r="Q4129" s="1"/>
    </row>
    <row r="4130" spans="4:17" x14ac:dyDescent="0.3">
      <c r="K4130" s="1"/>
      <c r="L4130" s="1"/>
      <c r="M4130" s="1"/>
      <c r="Q4130" s="1"/>
    </row>
    <row r="4131" spans="4:17" x14ac:dyDescent="0.3">
      <c r="K4131" s="1"/>
      <c r="L4131" s="1"/>
      <c r="M4131" s="1"/>
      <c r="Q4131" s="1"/>
    </row>
    <row r="4132" spans="4:17" x14ac:dyDescent="0.3">
      <c r="K4132" s="1"/>
      <c r="L4132" s="1"/>
      <c r="M4132" s="1"/>
      <c r="Q4132" s="1"/>
    </row>
    <row r="4133" spans="4:17" x14ac:dyDescent="0.3">
      <c r="K4133" s="1"/>
      <c r="L4133" s="1"/>
      <c r="M4133" s="1"/>
      <c r="Q4133" s="1"/>
    </row>
    <row r="4134" spans="4:17" x14ac:dyDescent="0.3">
      <c r="K4134" s="1"/>
      <c r="L4134" s="1"/>
      <c r="M4134" s="1"/>
      <c r="Q4134" s="1"/>
    </row>
    <row r="4135" spans="4:17" x14ac:dyDescent="0.3">
      <c r="K4135" s="1"/>
      <c r="L4135" s="1"/>
      <c r="M4135" s="1"/>
      <c r="Q4135" s="1"/>
    </row>
    <row r="4136" spans="4:17" x14ac:dyDescent="0.3">
      <c r="K4136" s="1"/>
      <c r="L4136" s="1"/>
      <c r="M4136" s="1"/>
      <c r="Q4136" s="1"/>
    </row>
    <row r="4137" spans="4:17" x14ac:dyDescent="0.3">
      <c r="K4137" s="1"/>
      <c r="L4137" s="1"/>
      <c r="M4137" s="1"/>
      <c r="Q4137" s="1"/>
    </row>
    <row r="4138" spans="4:17" x14ac:dyDescent="0.3">
      <c r="K4138" s="1"/>
      <c r="L4138" s="1"/>
      <c r="M4138" s="1"/>
      <c r="Q4138" s="1"/>
    </row>
    <row r="4139" spans="4:17" x14ac:dyDescent="0.3">
      <c r="K4139" s="1"/>
      <c r="L4139" s="1"/>
      <c r="M4139" s="1"/>
      <c r="Q4139" s="1"/>
    </row>
    <row r="4140" spans="4:17" x14ac:dyDescent="0.3">
      <c r="K4140" s="1"/>
      <c r="L4140" s="1"/>
      <c r="M4140" s="1"/>
      <c r="Q4140" s="1"/>
    </row>
    <row r="4141" spans="4:17" x14ac:dyDescent="0.3">
      <c r="K4141" s="1"/>
      <c r="L4141" s="1"/>
      <c r="M4141" s="1"/>
      <c r="Q4141" s="1"/>
    </row>
    <row r="4142" spans="4:17" x14ac:dyDescent="0.3">
      <c r="K4142" s="1"/>
      <c r="L4142" s="1"/>
      <c r="M4142" s="1"/>
      <c r="Q4142" s="1"/>
    </row>
    <row r="4143" spans="4:17" x14ac:dyDescent="0.3">
      <c r="K4143" s="1"/>
      <c r="L4143" s="1"/>
      <c r="M4143" s="1"/>
      <c r="Q4143" s="1"/>
    </row>
    <row r="4144" spans="4:17" x14ac:dyDescent="0.3">
      <c r="K4144" s="1"/>
      <c r="L4144" s="1"/>
      <c r="M4144" s="1"/>
      <c r="Q4144" s="1"/>
    </row>
    <row r="4145" spans="11:17" x14ac:dyDescent="0.3">
      <c r="K4145" s="1"/>
      <c r="L4145" s="1"/>
      <c r="M4145" s="1"/>
      <c r="Q4145" s="1"/>
    </row>
    <row r="4146" spans="11:17" x14ac:dyDescent="0.3">
      <c r="K4146" s="1"/>
      <c r="L4146" s="1"/>
      <c r="M4146" s="1"/>
      <c r="Q4146" s="1"/>
    </row>
    <row r="4147" spans="11:17" x14ac:dyDescent="0.3">
      <c r="K4147" s="1"/>
      <c r="L4147" s="1"/>
      <c r="M4147" s="1"/>
      <c r="Q4147" s="1"/>
    </row>
    <row r="4148" spans="11:17" x14ac:dyDescent="0.3">
      <c r="K4148" s="1"/>
      <c r="L4148" s="1"/>
      <c r="M4148" s="1"/>
      <c r="Q4148" s="1"/>
    </row>
    <row r="4149" spans="11:17" x14ac:dyDescent="0.3">
      <c r="K4149" s="1"/>
      <c r="L4149" s="1"/>
      <c r="M4149" s="1"/>
      <c r="Q4149" s="1"/>
    </row>
    <row r="4150" spans="11:17" x14ac:dyDescent="0.3">
      <c r="K4150" s="1"/>
      <c r="L4150" s="1"/>
      <c r="M4150" s="1"/>
      <c r="Q4150" s="1"/>
    </row>
    <row r="4151" spans="11:17" x14ac:dyDescent="0.3">
      <c r="K4151" s="1"/>
      <c r="L4151" s="1"/>
      <c r="M4151" s="1"/>
      <c r="Q4151" s="1"/>
    </row>
    <row r="4152" spans="11:17" x14ac:dyDescent="0.3">
      <c r="K4152" s="1"/>
      <c r="L4152" s="1"/>
      <c r="M4152" s="1"/>
      <c r="Q4152" s="1"/>
    </row>
    <row r="4153" spans="11:17" x14ac:dyDescent="0.3">
      <c r="K4153" s="1"/>
      <c r="L4153" s="1"/>
      <c r="M4153" s="1"/>
      <c r="Q4153" s="1"/>
    </row>
    <row r="4154" spans="11:17" x14ac:dyDescent="0.3">
      <c r="K4154" s="1"/>
      <c r="L4154" s="1"/>
      <c r="M4154" s="1"/>
      <c r="Q4154" s="1"/>
    </row>
    <row r="4155" spans="11:17" x14ac:dyDescent="0.3">
      <c r="K4155" s="1"/>
      <c r="L4155" s="1"/>
      <c r="M4155" s="1"/>
      <c r="Q4155" s="1"/>
    </row>
    <row r="4156" spans="11:17" x14ac:dyDescent="0.3">
      <c r="K4156" s="1"/>
      <c r="L4156" s="1"/>
      <c r="M4156" s="1"/>
      <c r="Q4156" s="1"/>
    </row>
    <row r="4157" spans="11:17" x14ac:dyDescent="0.3">
      <c r="K4157" s="1"/>
      <c r="L4157" s="1"/>
      <c r="M4157" s="1"/>
      <c r="Q4157" s="1"/>
    </row>
    <row r="4158" spans="11:17" x14ac:dyDescent="0.3">
      <c r="K4158" s="1"/>
      <c r="L4158" s="1"/>
      <c r="M4158" s="1"/>
      <c r="Q4158" s="1"/>
    </row>
    <row r="4159" spans="11:17" x14ac:dyDescent="0.3">
      <c r="K4159" s="1"/>
      <c r="L4159" s="1"/>
      <c r="M4159" s="1"/>
      <c r="Q4159" s="1"/>
    </row>
    <row r="4160" spans="11:17" x14ac:dyDescent="0.3">
      <c r="K4160" s="1"/>
      <c r="L4160" s="1"/>
      <c r="M4160" s="1"/>
      <c r="Q4160" s="1"/>
    </row>
    <row r="4161" spans="11:17" x14ac:dyDescent="0.3">
      <c r="K4161" s="1"/>
      <c r="L4161" s="1"/>
      <c r="M4161" s="1"/>
      <c r="Q4161" s="1"/>
    </row>
    <row r="4162" spans="11:17" x14ac:dyDescent="0.3">
      <c r="K4162" s="1"/>
      <c r="L4162" s="1"/>
      <c r="M4162" s="1"/>
      <c r="Q4162" s="1"/>
    </row>
    <row r="4163" spans="11:17" x14ac:dyDescent="0.3">
      <c r="K4163" s="1"/>
      <c r="L4163" s="1"/>
      <c r="M4163" s="1"/>
      <c r="Q4163" s="1"/>
    </row>
    <row r="4164" spans="11:17" x14ac:dyDescent="0.3">
      <c r="K4164" s="1"/>
      <c r="L4164" s="1"/>
      <c r="M4164" s="1"/>
      <c r="Q4164" s="1"/>
    </row>
    <row r="4165" spans="11:17" x14ac:dyDescent="0.3">
      <c r="K4165" s="1"/>
      <c r="L4165" s="1"/>
      <c r="M4165" s="1"/>
      <c r="Q4165" s="1"/>
    </row>
    <row r="4166" spans="11:17" x14ac:dyDescent="0.3">
      <c r="K4166" s="1"/>
      <c r="L4166" s="1"/>
      <c r="M4166" s="1"/>
      <c r="Q4166" s="1"/>
    </row>
    <row r="4167" spans="11:17" x14ac:dyDescent="0.3">
      <c r="K4167" s="1"/>
      <c r="L4167" s="1"/>
      <c r="M4167" s="1"/>
      <c r="Q4167" s="1"/>
    </row>
    <row r="4168" spans="11:17" x14ac:dyDescent="0.3">
      <c r="K4168" s="1"/>
      <c r="L4168" s="1"/>
      <c r="M4168" s="1"/>
      <c r="Q4168" s="1"/>
    </row>
    <row r="4169" spans="11:17" x14ac:dyDescent="0.3">
      <c r="K4169" s="1"/>
      <c r="L4169" s="1"/>
      <c r="M4169" s="1"/>
      <c r="Q4169" s="1"/>
    </row>
    <row r="4170" spans="11:17" x14ac:dyDescent="0.3">
      <c r="K4170" s="1"/>
      <c r="L4170" s="1"/>
      <c r="M4170" s="1"/>
      <c r="Q4170" s="1"/>
    </row>
    <row r="4171" spans="11:17" x14ac:dyDescent="0.3">
      <c r="K4171" s="1"/>
      <c r="L4171" s="1"/>
      <c r="M4171" s="1"/>
      <c r="Q4171" s="1"/>
    </row>
    <row r="4172" spans="11:17" x14ac:dyDescent="0.3">
      <c r="K4172" s="1"/>
      <c r="L4172" s="1"/>
      <c r="M4172" s="1"/>
      <c r="Q4172" s="1"/>
    </row>
    <row r="4173" spans="11:17" x14ac:dyDescent="0.3">
      <c r="K4173" s="1"/>
      <c r="L4173" s="1"/>
      <c r="M4173" s="1"/>
      <c r="Q4173" s="1"/>
    </row>
    <row r="4174" spans="11:17" x14ac:dyDescent="0.3">
      <c r="K4174" s="1"/>
      <c r="L4174" s="1"/>
      <c r="M4174" s="1"/>
      <c r="Q4174" s="1"/>
    </row>
    <row r="4175" spans="11:17" x14ac:dyDescent="0.3">
      <c r="K4175" s="1"/>
      <c r="L4175" s="1"/>
      <c r="M4175" s="1"/>
      <c r="Q4175" s="1"/>
    </row>
    <row r="4176" spans="11:17" x14ac:dyDescent="0.3">
      <c r="K4176" s="1"/>
      <c r="L4176" s="1"/>
      <c r="M4176" s="1"/>
      <c r="Q4176" s="1"/>
    </row>
    <row r="4177" spans="11:17" x14ac:dyDescent="0.3">
      <c r="K4177" s="1"/>
      <c r="L4177" s="1"/>
      <c r="M4177" s="1"/>
      <c r="Q4177" s="1"/>
    </row>
    <row r="4178" spans="11:17" x14ac:dyDescent="0.3">
      <c r="K4178" s="1"/>
      <c r="L4178" s="1"/>
      <c r="M4178" s="1"/>
      <c r="Q4178" s="1"/>
    </row>
    <row r="4179" spans="11:17" x14ac:dyDescent="0.3">
      <c r="K4179" s="1"/>
      <c r="L4179" s="1"/>
      <c r="M4179" s="1"/>
      <c r="Q4179" s="1"/>
    </row>
    <row r="4180" spans="11:17" x14ac:dyDescent="0.3">
      <c r="K4180" s="1"/>
      <c r="L4180" s="1"/>
      <c r="M4180" s="1"/>
      <c r="Q4180" s="1"/>
    </row>
    <row r="4181" spans="11:17" x14ac:dyDescent="0.3">
      <c r="K4181" s="1"/>
      <c r="L4181" s="1"/>
      <c r="M4181" s="1"/>
      <c r="Q4181" s="1"/>
    </row>
    <row r="4182" spans="11:17" x14ac:dyDescent="0.3">
      <c r="K4182" s="1"/>
      <c r="L4182" s="1"/>
      <c r="M4182" s="1"/>
      <c r="Q4182" s="1"/>
    </row>
    <row r="4183" spans="11:17" x14ac:dyDescent="0.3">
      <c r="K4183" s="1"/>
      <c r="L4183" s="1"/>
      <c r="M4183" s="1"/>
      <c r="Q4183" s="1"/>
    </row>
    <row r="4184" spans="11:17" x14ac:dyDescent="0.3">
      <c r="K4184" s="1"/>
      <c r="L4184" s="1"/>
      <c r="M4184" s="1"/>
      <c r="Q4184" s="1"/>
    </row>
    <row r="4185" spans="11:17" x14ac:dyDescent="0.3">
      <c r="K4185" s="1"/>
      <c r="L4185" s="1"/>
      <c r="M4185" s="1"/>
      <c r="Q4185" s="1"/>
    </row>
    <row r="4186" spans="11:17" x14ac:dyDescent="0.3">
      <c r="K4186" s="1"/>
      <c r="L4186" s="1"/>
      <c r="M4186" s="1"/>
      <c r="Q4186" s="1"/>
    </row>
    <row r="4187" spans="11:17" x14ac:dyDescent="0.3">
      <c r="K4187" s="1"/>
      <c r="L4187" s="1"/>
      <c r="M4187" s="1"/>
      <c r="Q4187" s="1"/>
    </row>
    <row r="4188" spans="11:17" x14ac:dyDescent="0.3">
      <c r="K4188" s="1"/>
      <c r="L4188" s="1"/>
      <c r="M4188" s="1"/>
      <c r="Q4188" s="1"/>
    </row>
    <row r="4189" spans="11:17" x14ac:dyDescent="0.3">
      <c r="K4189" s="1"/>
      <c r="L4189" s="1"/>
      <c r="M4189" s="1"/>
      <c r="Q4189" s="1"/>
    </row>
    <row r="4190" spans="11:17" x14ac:dyDescent="0.3">
      <c r="K4190" s="1"/>
      <c r="L4190" s="1"/>
      <c r="M4190" s="1"/>
      <c r="Q4190" s="1"/>
    </row>
    <row r="4191" spans="11:17" x14ac:dyDescent="0.3">
      <c r="K4191" s="1"/>
      <c r="L4191" s="1"/>
      <c r="M4191" s="1"/>
      <c r="Q4191" s="1"/>
    </row>
    <row r="4192" spans="11:17" x14ac:dyDescent="0.3">
      <c r="K4192" s="1"/>
      <c r="L4192" s="1"/>
      <c r="M4192" s="1"/>
      <c r="Q4192" s="1"/>
    </row>
    <row r="4193" spans="11:17" x14ac:dyDescent="0.3">
      <c r="K4193" s="1"/>
      <c r="L4193" s="1"/>
      <c r="M4193" s="1"/>
      <c r="Q4193" s="1"/>
    </row>
    <row r="4194" spans="11:17" x14ac:dyDescent="0.3">
      <c r="K4194" s="1"/>
      <c r="L4194" s="1"/>
      <c r="M4194" s="1"/>
      <c r="Q4194" s="1"/>
    </row>
    <row r="4195" spans="11:17" x14ac:dyDescent="0.3">
      <c r="K4195" s="1"/>
      <c r="L4195" s="1"/>
      <c r="M4195" s="1"/>
      <c r="Q4195" s="1"/>
    </row>
    <row r="4196" spans="11:17" x14ac:dyDescent="0.3">
      <c r="K4196" s="1"/>
      <c r="L4196" s="1"/>
      <c r="M4196" s="1"/>
      <c r="Q4196" s="1"/>
    </row>
    <row r="4197" spans="11:17" x14ac:dyDescent="0.3">
      <c r="K4197" s="1"/>
      <c r="L4197" s="1"/>
      <c r="M4197" s="1"/>
      <c r="Q4197" s="1"/>
    </row>
    <row r="4198" spans="11:17" x14ac:dyDescent="0.3">
      <c r="K4198" s="1"/>
      <c r="L4198" s="1"/>
      <c r="M4198" s="1"/>
      <c r="Q4198" s="1"/>
    </row>
    <row r="4199" spans="11:17" x14ac:dyDescent="0.3">
      <c r="K4199" s="1"/>
      <c r="L4199" s="1"/>
      <c r="M4199" s="1"/>
      <c r="Q4199" s="1"/>
    </row>
    <row r="4200" spans="11:17" x14ac:dyDescent="0.3">
      <c r="K4200" s="1"/>
      <c r="L4200" s="1"/>
      <c r="M4200" s="1"/>
      <c r="Q4200" s="1"/>
    </row>
    <row r="4201" spans="11:17" x14ac:dyDescent="0.3">
      <c r="K4201" s="1"/>
      <c r="L4201" s="1"/>
      <c r="M4201" s="1"/>
      <c r="Q4201" s="1"/>
    </row>
    <row r="4202" spans="11:17" x14ac:dyDescent="0.3">
      <c r="K4202" s="1"/>
      <c r="L4202" s="1"/>
      <c r="M4202" s="1"/>
      <c r="Q4202" s="1"/>
    </row>
    <row r="4203" spans="11:17" x14ac:dyDescent="0.3">
      <c r="K4203" s="1"/>
      <c r="L4203" s="1"/>
      <c r="M4203" s="1"/>
      <c r="Q4203" s="1"/>
    </row>
    <row r="4204" spans="11:17" x14ac:dyDescent="0.3">
      <c r="K4204" s="1"/>
      <c r="L4204" s="1"/>
      <c r="M4204" s="1"/>
      <c r="Q4204" s="1"/>
    </row>
    <row r="4205" spans="11:17" x14ac:dyDescent="0.3">
      <c r="K4205" s="1"/>
      <c r="L4205" s="1"/>
      <c r="M4205" s="1"/>
      <c r="Q4205" s="1"/>
    </row>
    <row r="4206" spans="11:17" x14ac:dyDescent="0.3">
      <c r="K4206" s="1"/>
      <c r="L4206" s="1"/>
      <c r="M4206" s="1"/>
      <c r="Q4206" s="1"/>
    </row>
    <row r="4207" spans="11:17" x14ac:dyDescent="0.3">
      <c r="K4207" s="1"/>
      <c r="L4207" s="1"/>
      <c r="M4207" s="1"/>
      <c r="Q4207" s="1"/>
    </row>
    <row r="4208" spans="11:17" x14ac:dyDescent="0.3">
      <c r="K4208" s="1"/>
      <c r="L4208" s="1"/>
      <c r="M4208" s="1"/>
      <c r="Q4208" s="1"/>
    </row>
    <row r="4209" spans="11:17" x14ac:dyDescent="0.3">
      <c r="K4209" s="1"/>
      <c r="L4209" s="1"/>
      <c r="M4209" s="1"/>
      <c r="Q4209" s="1"/>
    </row>
    <row r="4210" spans="11:17" x14ac:dyDescent="0.3">
      <c r="K4210" s="1"/>
      <c r="L4210" s="1"/>
      <c r="M4210" s="1"/>
      <c r="Q4210" s="1"/>
    </row>
    <row r="4211" spans="11:17" x14ac:dyDescent="0.3">
      <c r="K4211" s="1"/>
      <c r="L4211" s="1"/>
      <c r="M4211" s="1"/>
      <c r="Q4211" s="1"/>
    </row>
    <row r="4212" spans="11:17" x14ac:dyDescent="0.3">
      <c r="K4212" s="1"/>
      <c r="L4212" s="1"/>
      <c r="M4212" s="1"/>
      <c r="Q4212" s="1"/>
    </row>
    <row r="4213" spans="11:17" x14ac:dyDescent="0.3">
      <c r="K4213" s="1"/>
      <c r="L4213" s="1"/>
      <c r="M4213" s="1"/>
      <c r="Q4213" s="1"/>
    </row>
    <row r="4214" spans="11:17" x14ac:dyDescent="0.3">
      <c r="K4214" s="1"/>
      <c r="L4214" s="1"/>
      <c r="M4214" s="1"/>
      <c r="Q4214" s="1"/>
    </row>
    <row r="4215" spans="11:17" x14ac:dyDescent="0.3">
      <c r="K4215" s="1"/>
      <c r="L4215" s="1"/>
      <c r="M4215" s="1"/>
      <c r="Q4215" s="1"/>
    </row>
    <row r="4216" spans="11:17" x14ac:dyDescent="0.3">
      <c r="K4216" s="1"/>
      <c r="L4216" s="1"/>
      <c r="M4216" s="1"/>
      <c r="Q4216" s="1"/>
    </row>
    <row r="4217" spans="11:17" x14ac:dyDescent="0.3">
      <c r="K4217" s="1"/>
      <c r="L4217" s="1"/>
      <c r="M4217" s="1"/>
      <c r="Q4217" s="1"/>
    </row>
    <row r="4218" spans="11:17" x14ac:dyDescent="0.3">
      <c r="K4218" s="1"/>
      <c r="L4218" s="1"/>
      <c r="M4218" s="1"/>
      <c r="Q4218" s="1"/>
    </row>
    <row r="4219" spans="11:17" x14ac:dyDescent="0.3">
      <c r="K4219" s="1"/>
      <c r="L4219" s="1"/>
      <c r="M4219" s="1"/>
      <c r="Q4219" s="1"/>
    </row>
    <row r="4220" spans="11:17" x14ac:dyDescent="0.3">
      <c r="K4220" s="1"/>
      <c r="L4220" s="1"/>
      <c r="M4220" s="1"/>
      <c r="Q4220" s="1"/>
    </row>
    <row r="4221" spans="11:17" x14ac:dyDescent="0.3">
      <c r="K4221" s="1"/>
      <c r="L4221" s="1"/>
      <c r="M4221" s="1"/>
      <c r="Q4221" s="1"/>
    </row>
    <row r="4222" spans="11:17" x14ac:dyDescent="0.3">
      <c r="K4222" s="1"/>
      <c r="L4222" s="1"/>
      <c r="M4222" s="1"/>
      <c r="Q4222" s="1"/>
    </row>
    <row r="4223" spans="11:17" x14ac:dyDescent="0.3">
      <c r="K4223" s="1"/>
      <c r="L4223" s="1"/>
      <c r="M4223" s="1"/>
      <c r="Q4223" s="1"/>
    </row>
    <row r="4224" spans="11:17" x14ac:dyDescent="0.3">
      <c r="K4224" s="1"/>
      <c r="L4224" s="1"/>
      <c r="M4224" s="1"/>
      <c r="Q4224" s="1"/>
    </row>
    <row r="4225" spans="11:17" x14ac:dyDescent="0.3">
      <c r="K4225" s="1"/>
      <c r="L4225" s="1"/>
      <c r="M4225" s="1"/>
      <c r="Q4225" s="1"/>
    </row>
    <row r="4226" spans="11:17" x14ac:dyDescent="0.3">
      <c r="K4226" s="1"/>
      <c r="L4226" s="1"/>
      <c r="M4226" s="1"/>
      <c r="Q4226" s="1"/>
    </row>
    <row r="4227" spans="11:17" x14ac:dyDescent="0.3">
      <c r="K4227" s="1"/>
      <c r="L4227" s="1"/>
      <c r="M4227" s="1"/>
      <c r="Q4227" s="1"/>
    </row>
    <row r="4228" spans="11:17" x14ac:dyDescent="0.3">
      <c r="K4228" s="1"/>
      <c r="L4228" s="1"/>
      <c r="M4228" s="1"/>
      <c r="Q4228" s="1"/>
    </row>
    <row r="4229" spans="11:17" x14ac:dyDescent="0.3">
      <c r="K4229" s="1"/>
      <c r="L4229" s="1"/>
      <c r="M4229" s="1"/>
      <c r="Q4229" s="1"/>
    </row>
    <row r="4230" spans="11:17" x14ac:dyDescent="0.3">
      <c r="K4230" s="1"/>
      <c r="L4230" s="1"/>
      <c r="M4230" s="1"/>
      <c r="Q4230" s="1"/>
    </row>
    <row r="4231" spans="11:17" x14ac:dyDescent="0.3">
      <c r="K4231" s="1"/>
      <c r="L4231" s="1"/>
      <c r="M4231" s="1"/>
      <c r="Q4231" s="1"/>
    </row>
    <row r="4232" spans="11:17" x14ac:dyDescent="0.3">
      <c r="K4232" s="1"/>
      <c r="L4232" s="1"/>
      <c r="M4232" s="1"/>
      <c r="Q4232" s="1"/>
    </row>
    <row r="4233" spans="11:17" x14ac:dyDescent="0.3">
      <c r="K4233" s="1"/>
      <c r="L4233" s="1"/>
      <c r="M4233" s="1"/>
      <c r="Q4233" s="1"/>
    </row>
    <row r="4234" spans="11:17" x14ac:dyDescent="0.3">
      <c r="K4234" s="1"/>
      <c r="L4234" s="1"/>
      <c r="M4234" s="1"/>
      <c r="Q4234" s="1"/>
    </row>
    <row r="4235" spans="11:17" x14ac:dyDescent="0.3">
      <c r="K4235" s="1"/>
      <c r="L4235" s="1"/>
      <c r="M4235" s="1"/>
      <c r="Q4235" s="1"/>
    </row>
    <row r="4236" spans="11:17" x14ac:dyDescent="0.3">
      <c r="K4236" s="1"/>
      <c r="L4236" s="1"/>
      <c r="M4236" s="1"/>
      <c r="Q4236" s="1"/>
    </row>
    <row r="4237" spans="11:17" x14ac:dyDescent="0.3">
      <c r="K4237" s="1"/>
      <c r="L4237" s="1"/>
      <c r="M4237" s="1"/>
      <c r="Q4237" s="1"/>
    </row>
    <row r="4238" spans="11:17" x14ac:dyDescent="0.3">
      <c r="K4238" s="1"/>
      <c r="L4238" s="1"/>
      <c r="M4238" s="1"/>
      <c r="Q4238" s="1"/>
    </row>
    <row r="4239" spans="11:17" x14ac:dyDescent="0.3">
      <c r="K4239" s="1"/>
      <c r="L4239" s="1"/>
      <c r="M4239" s="1"/>
      <c r="Q4239" s="1"/>
    </row>
    <row r="4240" spans="11:17" x14ac:dyDescent="0.3">
      <c r="K4240" s="1"/>
      <c r="L4240" s="1"/>
      <c r="M4240" s="1"/>
      <c r="Q4240" s="1"/>
    </row>
    <row r="4241" spans="4:17" x14ac:dyDescent="0.3">
      <c r="K4241" s="1"/>
      <c r="L4241" s="1"/>
      <c r="M4241" s="1"/>
      <c r="Q4241" s="1"/>
    </row>
    <row r="4242" spans="4:17" x14ac:dyDescent="0.3">
      <c r="K4242" s="1"/>
      <c r="L4242" s="1"/>
      <c r="M4242" s="1"/>
      <c r="Q4242" s="1"/>
    </row>
    <row r="4243" spans="4:17" x14ac:dyDescent="0.3">
      <c r="K4243" s="1"/>
      <c r="L4243" s="1"/>
      <c r="M4243" s="1"/>
      <c r="Q4243" s="1"/>
    </row>
    <row r="4244" spans="4:17" x14ac:dyDescent="0.3">
      <c r="K4244" s="1"/>
      <c r="L4244" s="1"/>
      <c r="M4244" s="1"/>
      <c r="Q4244" s="1"/>
    </row>
    <row r="4245" spans="4:17" x14ac:dyDescent="0.3">
      <c r="K4245" s="1"/>
      <c r="L4245" s="1"/>
      <c r="M4245" s="1"/>
      <c r="Q4245" s="1"/>
    </row>
    <row r="4246" spans="4:17" x14ac:dyDescent="0.3">
      <c r="K4246" s="1"/>
      <c r="L4246" s="1"/>
      <c r="M4246" s="1"/>
      <c r="Q4246" s="1"/>
    </row>
    <row r="4247" spans="4:17" x14ac:dyDescent="0.3">
      <c r="K4247" s="1"/>
      <c r="L4247" s="1"/>
      <c r="M4247" s="1"/>
      <c r="Q4247" s="1"/>
    </row>
    <row r="4248" spans="4:17" x14ac:dyDescent="0.3">
      <c r="K4248" s="1"/>
      <c r="L4248" s="1"/>
      <c r="M4248" s="1"/>
      <c r="Q4248" s="1"/>
    </row>
    <row r="4249" spans="4:17" x14ac:dyDescent="0.3">
      <c r="K4249" s="1"/>
      <c r="L4249" s="1"/>
      <c r="M4249" s="1"/>
      <c r="Q4249" s="1"/>
    </row>
    <row r="4250" spans="4:17" x14ac:dyDescent="0.3">
      <c r="D4250" s="1"/>
      <c r="E4250" s="1"/>
      <c r="K4250" s="1"/>
      <c r="L4250" s="1"/>
      <c r="M4250" s="1"/>
      <c r="Q4250" s="1"/>
    </row>
    <row r="4251" spans="4:17" x14ac:dyDescent="0.3">
      <c r="D4251" s="1"/>
      <c r="E4251" s="1"/>
      <c r="K4251" s="1"/>
      <c r="L4251" s="1"/>
      <c r="M4251" s="1"/>
      <c r="Q4251" s="1"/>
    </row>
    <row r="4252" spans="4:17" x14ac:dyDescent="0.3">
      <c r="D4252" s="1"/>
      <c r="E4252" s="1"/>
      <c r="K4252" s="1"/>
      <c r="L4252" s="1"/>
      <c r="M4252" s="1"/>
      <c r="Q4252" s="1"/>
    </row>
    <row r="4253" spans="4:17" x14ac:dyDescent="0.3">
      <c r="D4253" s="1"/>
      <c r="E4253" s="1"/>
      <c r="K4253" s="1"/>
      <c r="L4253" s="1"/>
      <c r="M4253" s="1"/>
      <c r="Q4253" s="1"/>
    </row>
    <row r="4254" spans="4:17" x14ac:dyDescent="0.3">
      <c r="D4254" s="1"/>
      <c r="E4254" s="1"/>
      <c r="K4254" s="1"/>
      <c r="L4254" s="1"/>
      <c r="M4254" s="1"/>
      <c r="Q4254" s="1"/>
    </row>
    <row r="4255" spans="4:17" x14ac:dyDescent="0.3">
      <c r="D4255" s="1"/>
      <c r="E4255" s="1"/>
      <c r="K4255" s="1"/>
      <c r="L4255" s="1"/>
      <c r="M4255" s="1"/>
      <c r="Q4255" s="1"/>
    </row>
    <row r="4256" spans="4:17" x14ac:dyDescent="0.3">
      <c r="D4256" s="1"/>
      <c r="E4256" s="1"/>
      <c r="K4256" s="1"/>
      <c r="L4256" s="1"/>
      <c r="M4256" s="1"/>
      <c r="Q4256" s="1"/>
    </row>
    <row r="4257" spans="4:17" x14ac:dyDescent="0.3">
      <c r="D4257" s="1"/>
      <c r="E4257" s="1"/>
      <c r="K4257" s="1"/>
      <c r="L4257" s="1"/>
      <c r="M4257" s="1"/>
      <c r="Q4257" s="1"/>
    </row>
    <row r="4258" spans="4:17" x14ac:dyDescent="0.3">
      <c r="D4258" s="1"/>
      <c r="E4258" s="1"/>
      <c r="K4258" s="1"/>
      <c r="L4258" s="1"/>
      <c r="M4258" s="1"/>
      <c r="Q4258" s="1"/>
    </row>
    <row r="4259" spans="4:17" x14ac:dyDescent="0.3">
      <c r="D4259" s="1"/>
      <c r="E4259" s="1"/>
      <c r="K4259" s="1"/>
      <c r="L4259" s="1"/>
      <c r="M4259" s="1"/>
      <c r="Q4259" s="1"/>
    </row>
    <row r="4260" spans="4:17" x14ac:dyDescent="0.3">
      <c r="D4260" s="1"/>
      <c r="E4260" s="1"/>
      <c r="K4260" s="1"/>
      <c r="L4260" s="1"/>
      <c r="M4260" s="1"/>
      <c r="Q4260" s="1"/>
    </row>
    <row r="4261" spans="4:17" x14ac:dyDescent="0.3">
      <c r="D4261" s="1"/>
      <c r="E4261" s="1"/>
      <c r="K4261" s="1"/>
      <c r="L4261" s="1"/>
      <c r="M4261" s="1"/>
      <c r="Q4261" s="1"/>
    </row>
    <row r="4262" spans="4:17" x14ac:dyDescent="0.3">
      <c r="D4262" s="1"/>
      <c r="E4262" s="1"/>
      <c r="K4262" s="1"/>
      <c r="L4262" s="1"/>
      <c r="M4262" s="1"/>
      <c r="Q4262" s="1"/>
    </row>
    <row r="4263" spans="4:17" x14ac:dyDescent="0.3">
      <c r="D4263" s="1"/>
      <c r="E4263" s="1"/>
      <c r="K4263" s="1"/>
      <c r="L4263" s="1"/>
      <c r="M4263" s="1"/>
      <c r="Q4263" s="1"/>
    </row>
    <row r="4264" spans="4:17" x14ac:dyDescent="0.3">
      <c r="D4264" s="1"/>
      <c r="E4264" s="1"/>
      <c r="K4264" s="1"/>
      <c r="L4264" s="1"/>
      <c r="M4264" s="1"/>
      <c r="Q4264" s="1"/>
    </row>
    <row r="4265" spans="4:17" x14ac:dyDescent="0.3">
      <c r="D4265" s="1"/>
      <c r="E4265" s="1"/>
      <c r="K4265" s="1"/>
      <c r="L4265" s="1"/>
      <c r="M4265" s="1"/>
      <c r="Q4265" s="1"/>
    </row>
    <row r="4266" spans="4:17" x14ac:dyDescent="0.3">
      <c r="D4266" s="1"/>
      <c r="E4266" s="1"/>
      <c r="K4266" s="1"/>
      <c r="L4266" s="1"/>
      <c r="M4266" s="1"/>
      <c r="Q4266" s="1"/>
    </row>
    <row r="4267" spans="4:17" x14ac:dyDescent="0.3">
      <c r="D4267" s="1"/>
      <c r="E4267" s="1"/>
      <c r="K4267" s="1"/>
      <c r="L4267" s="1"/>
      <c r="M4267" s="1"/>
      <c r="Q4267" s="1"/>
    </row>
    <row r="4268" spans="4:17" x14ac:dyDescent="0.3">
      <c r="D4268" s="1"/>
      <c r="E4268" s="1"/>
      <c r="K4268" s="1"/>
      <c r="L4268" s="1"/>
      <c r="M4268" s="1"/>
      <c r="Q4268" s="1"/>
    </row>
    <row r="4269" spans="4:17" x14ac:dyDescent="0.3">
      <c r="D4269" s="1"/>
      <c r="E4269" s="1"/>
      <c r="K4269" s="1"/>
      <c r="L4269" s="1"/>
      <c r="M4269" s="1"/>
      <c r="Q4269" s="1"/>
    </row>
    <row r="4270" spans="4:17" x14ac:dyDescent="0.3">
      <c r="D4270" s="1"/>
      <c r="E4270" s="1"/>
      <c r="K4270" s="1"/>
      <c r="L4270" s="1"/>
      <c r="M4270" s="1"/>
      <c r="Q4270" s="1"/>
    </row>
    <row r="4271" spans="4:17" x14ac:dyDescent="0.3">
      <c r="D4271" s="1"/>
      <c r="E4271" s="1"/>
      <c r="K4271" s="1"/>
      <c r="L4271" s="1"/>
      <c r="M4271" s="1"/>
      <c r="Q4271" s="1"/>
    </row>
    <row r="4272" spans="4:17" x14ac:dyDescent="0.3">
      <c r="D4272" s="1"/>
      <c r="E4272" s="1"/>
      <c r="K4272" s="1"/>
      <c r="L4272" s="1"/>
      <c r="M4272" s="1"/>
      <c r="Q4272" s="1"/>
    </row>
    <row r="4273" spans="4:17" x14ac:dyDescent="0.3">
      <c r="D4273" s="1"/>
      <c r="E4273" s="1"/>
      <c r="K4273" s="1"/>
      <c r="L4273" s="1"/>
      <c r="M4273" s="1"/>
      <c r="Q4273" s="1"/>
    </row>
    <row r="4274" spans="4:17" x14ac:dyDescent="0.3">
      <c r="K4274" s="1"/>
      <c r="L4274" s="1"/>
      <c r="M4274" s="1"/>
      <c r="Q4274" s="1"/>
    </row>
    <row r="4275" spans="4:17" x14ac:dyDescent="0.3">
      <c r="K4275" s="1"/>
      <c r="L4275" s="1"/>
      <c r="M4275" s="1"/>
      <c r="Q4275" s="1"/>
    </row>
    <row r="4276" spans="4:17" x14ac:dyDescent="0.3">
      <c r="K4276" s="1"/>
      <c r="L4276" s="1"/>
      <c r="M4276" s="1"/>
      <c r="Q4276" s="1"/>
    </row>
    <row r="4277" spans="4:17" x14ac:dyDescent="0.3">
      <c r="K4277" s="1"/>
      <c r="L4277" s="1"/>
      <c r="M4277" s="1"/>
      <c r="Q4277" s="1"/>
    </row>
    <row r="4278" spans="4:17" x14ac:dyDescent="0.3">
      <c r="K4278" s="1"/>
      <c r="L4278" s="1"/>
      <c r="M4278" s="1"/>
      <c r="Q4278" s="1"/>
    </row>
    <row r="4279" spans="4:17" x14ac:dyDescent="0.3">
      <c r="K4279" s="1"/>
      <c r="L4279" s="1"/>
      <c r="M4279" s="1"/>
      <c r="Q4279" s="1"/>
    </row>
    <row r="4280" spans="4:17" x14ac:dyDescent="0.3">
      <c r="K4280" s="1"/>
      <c r="L4280" s="1"/>
      <c r="M4280" s="1"/>
      <c r="Q4280" s="1"/>
    </row>
    <row r="4281" spans="4:17" x14ac:dyDescent="0.3">
      <c r="K4281" s="1"/>
      <c r="L4281" s="1"/>
      <c r="M4281" s="1"/>
      <c r="Q4281" s="1"/>
    </row>
    <row r="4282" spans="4:17" x14ac:dyDescent="0.3">
      <c r="K4282" s="1"/>
      <c r="L4282" s="1"/>
      <c r="M4282" s="1"/>
      <c r="Q4282" s="1"/>
    </row>
    <row r="4283" spans="4:17" x14ac:dyDescent="0.3">
      <c r="K4283" s="1"/>
      <c r="L4283" s="1"/>
      <c r="M4283" s="1"/>
      <c r="Q4283" s="1"/>
    </row>
    <row r="4284" spans="4:17" x14ac:dyDescent="0.3">
      <c r="K4284" s="1"/>
      <c r="L4284" s="1"/>
      <c r="M4284" s="1"/>
      <c r="Q4284" s="1"/>
    </row>
    <row r="4285" spans="4:17" x14ac:dyDescent="0.3">
      <c r="K4285" s="1"/>
      <c r="L4285" s="1"/>
      <c r="M4285" s="1"/>
      <c r="Q4285" s="1"/>
    </row>
    <row r="4286" spans="4:17" x14ac:dyDescent="0.3">
      <c r="K4286" s="1"/>
      <c r="L4286" s="1"/>
      <c r="M4286" s="1"/>
      <c r="Q4286" s="1"/>
    </row>
    <row r="4287" spans="4:17" x14ac:dyDescent="0.3">
      <c r="K4287" s="1"/>
      <c r="L4287" s="1"/>
      <c r="M4287" s="1"/>
      <c r="Q4287" s="1"/>
    </row>
    <row r="4288" spans="4:17" x14ac:dyDescent="0.3">
      <c r="K4288" s="1"/>
      <c r="L4288" s="1"/>
      <c r="M4288" s="1"/>
      <c r="Q4288" s="1"/>
    </row>
    <row r="4289" spans="11:17" x14ac:dyDescent="0.3">
      <c r="K4289" s="1"/>
      <c r="L4289" s="1"/>
      <c r="M4289" s="1"/>
      <c r="Q4289" s="1"/>
    </row>
    <row r="4290" spans="11:17" x14ac:dyDescent="0.3">
      <c r="K4290" s="1"/>
      <c r="L4290" s="1"/>
      <c r="M4290" s="1"/>
      <c r="Q4290" s="1"/>
    </row>
    <row r="4291" spans="11:17" x14ac:dyDescent="0.3">
      <c r="K4291" s="1"/>
      <c r="L4291" s="1"/>
      <c r="M4291" s="1"/>
      <c r="Q4291" s="1"/>
    </row>
    <row r="4292" spans="11:17" x14ac:dyDescent="0.3">
      <c r="K4292" s="1"/>
      <c r="L4292" s="1"/>
      <c r="M4292" s="1"/>
      <c r="Q4292" s="1"/>
    </row>
    <row r="4293" spans="11:17" x14ac:dyDescent="0.3">
      <c r="K4293" s="1"/>
      <c r="L4293" s="1"/>
      <c r="M4293" s="1"/>
      <c r="Q4293" s="1"/>
    </row>
    <row r="4294" spans="11:17" x14ac:dyDescent="0.3">
      <c r="K4294" s="1"/>
      <c r="L4294" s="1"/>
      <c r="M4294" s="1"/>
      <c r="Q4294" s="1"/>
    </row>
    <row r="4295" spans="11:17" x14ac:dyDescent="0.3">
      <c r="K4295" s="1"/>
      <c r="L4295" s="1"/>
      <c r="M4295" s="1"/>
      <c r="Q4295" s="1"/>
    </row>
    <row r="4296" spans="11:17" x14ac:dyDescent="0.3">
      <c r="K4296" s="1"/>
      <c r="L4296" s="1"/>
      <c r="M4296" s="1"/>
      <c r="Q4296" s="1"/>
    </row>
    <row r="4297" spans="11:17" x14ac:dyDescent="0.3">
      <c r="K4297" s="1"/>
      <c r="L4297" s="1"/>
      <c r="M4297" s="1"/>
      <c r="Q4297" s="1"/>
    </row>
    <row r="4298" spans="11:17" x14ac:dyDescent="0.3">
      <c r="K4298" s="1"/>
      <c r="L4298" s="1"/>
      <c r="M4298" s="1"/>
      <c r="Q4298" s="1"/>
    </row>
    <row r="4299" spans="11:17" x14ac:dyDescent="0.3">
      <c r="K4299" s="1"/>
      <c r="L4299" s="1"/>
      <c r="M4299" s="1"/>
      <c r="Q4299" s="1"/>
    </row>
    <row r="4300" spans="11:17" x14ac:dyDescent="0.3">
      <c r="K4300" s="1"/>
      <c r="L4300" s="1"/>
      <c r="M4300" s="1"/>
      <c r="Q4300" s="1"/>
    </row>
    <row r="4301" spans="11:17" x14ac:dyDescent="0.3">
      <c r="K4301" s="1"/>
      <c r="L4301" s="1"/>
      <c r="M4301" s="1"/>
      <c r="Q4301" s="1"/>
    </row>
    <row r="4302" spans="11:17" x14ac:dyDescent="0.3">
      <c r="K4302" s="1"/>
      <c r="L4302" s="1"/>
      <c r="M4302" s="1"/>
      <c r="Q4302" s="1"/>
    </row>
    <row r="4303" spans="11:17" x14ac:dyDescent="0.3">
      <c r="K4303" s="1"/>
      <c r="L4303" s="1"/>
      <c r="M4303" s="1"/>
      <c r="Q4303" s="1"/>
    </row>
    <row r="4304" spans="11:17" x14ac:dyDescent="0.3">
      <c r="K4304" s="1"/>
      <c r="L4304" s="1"/>
      <c r="M4304" s="1"/>
      <c r="Q4304" s="1"/>
    </row>
    <row r="4305" spans="11:17" x14ac:dyDescent="0.3">
      <c r="K4305" s="1"/>
      <c r="L4305" s="1"/>
      <c r="M4305" s="1"/>
      <c r="Q4305" s="1"/>
    </row>
    <row r="4306" spans="11:17" x14ac:dyDescent="0.3">
      <c r="K4306" s="1"/>
      <c r="L4306" s="1"/>
      <c r="M4306" s="1"/>
      <c r="Q4306" s="1"/>
    </row>
    <row r="4307" spans="11:17" x14ac:dyDescent="0.3">
      <c r="K4307" s="1"/>
      <c r="L4307" s="1"/>
      <c r="M4307" s="1"/>
      <c r="Q4307" s="1"/>
    </row>
    <row r="4308" spans="11:17" x14ac:dyDescent="0.3">
      <c r="K4308" s="1"/>
      <c r="L4308" s="1"/>
      <c r="M4308" s="1"/>
      <c r="Q4308" s="1"/>
    </row>
    <row r="4309" spans="11:17" x14ac:dyDescent="0.3">
      <c r="K4309" s="1"/>
      <c r="L4309" s="1"/>
      <c r="M4309" s="1"/>
      <c r="Q4309" s="1"/>
    </row>
    <row r="4310" spans="11:17" x14ac:dyDescent="0.3">
      <c r="K4310" s="1"/>
      <c r="L4310" s="1"/>
      <c r="M4310" s="1"/>
      <c r="Q4310" s="1"/>
    </row>
    <row r="4311" spans="11:17" x14ac:dyDescent="0.3">
      <c r="K4311" s="1"/>
      <c r="L4311" s="1"/>
      <c r="M4311" s="1"/>
      <c r="Q4311" s="1"/>
    </row>
    <row r="4312" spans="11:17" x14ac:dyDescent="0.3">
      <c r="K4312" s="1"/>
      <c r="L4312" s="1"/>
      <c r="M4312" s="1"/>
      <c r="Q4312" s="1"/>
    </row>
    <row r="4313" spans="11:17" x14ac:dyDescent="0.3">
      <c r="K4313" s="1"/>
      <c r="L4313" s="1"/>
      <c r="M4313" s="1"/>
      <c r="Q4313" s="1"/>
    </row>
    <row r="4314" spans="11:17" x14ac:dyDescent="0.3">
      <c r="K4314" s="1"/>
      <c r="L4314" s="1"/>
      <c r="M4314" s="1"/>
      <c r="Q4314" s="1"/>
    </row>
    <row r="4315" spans="11:17" x14ac:dyDescent="0.3">
      <c r="K4315" s="1"/>
      <c r="L4315" s="1"/>
      <c r="M4315" s="1"/>
      <c r="Q4315" s="1"/>
    </row>
    <row r="4316" spans="11:17" x14ac:dyDescent="0.3">
      <c r="K4316" s="1"/>
      <c r="L4316" s="1"/>
      <c r="M4316" s="1"/>
      <c r="Q4316" s="1"/>
    </row>
    <row r="4317" spans="11:17" x14ac:dyDescent="0.3">
      <c r="K4317" s="1"/>
      <c r="L4317" s="1"/>
      <c r="M4317" s="1"/>
      <c r="Q4317" s="1"/>
    </row>
    <row r="4318" spans="11:17" x14ac:dyDescent="0.3">
      <c r="K4318" s="1"/>
      <c r="L4318" s="1"/>
      <c r="M4318" s="1"/>
      <c r="Q4318" s="1"/>
    </row>
    <row r="4319" spans="11:17" x14ac:dyDescent="0.3">
      <c r="K4319" s="1"/>
      <c r="L4319" s="1"/>
      <c r="M4319" s="1"/>
      <c r="Q4319" s="1"/>
    </row>
    <row r="4320" spans="11:17" x14ac:dyDescent="0.3">
      <c r="K4320" s="1"/>
      <c r="L4320" s="1"/>
      <c r="M4320" s="1"/>
      <c r="Q4320" s="1"/>
    </row>
    <row r="4321" spans="11:17" x14ac:dyDescent="0.3">
      <c r="K4321" s="1"/>
      <c r="L4321" s="1"/>
      <c r="M4321" s="1"/>
      <c r="Q4321" s="1"/>
    </row>
    <row r="4322" spans="11:17" x14ac:dyDescent="0.3">
      <c r="K4322" s="1"/>
      <c r="L4322" s="1"/>
      <c r="M4322" s="1"/>
      <c r="Q4322" s="1"/>
    </row>
    <row r="4323" spans="11:17" x14ac:dyDescent="0.3">
      <c r="K4323" s="1"/>
      <c r="L4323" s="1"/>
      <c r="M4323" s="1"/>
      <c r="Q4323" s="1"/>
    </row>
    <row r="4324" spans="11:17" x14ac:dyDescent="0.3">
      <c r="K4324" s="1"/>
      <c r="L4324" s="1"/>
      <c r="M4324" s="1"/>
      <c r="Q4324" s="1"/>
    </row>
    <row r="4325" spans="11:17" x14ac:dyDescent="0.3">
      <c r="K4325" s="1"/>
      <c r="L4325" s="1"/>
      <c r="M4325" s="1"/>
      <c r="Q4325" s="1"/>
    </row>
    <row r="4326" spans="11:17" x14ac:dyDescent="0.3">
      <c r="K4326" s="1"/>
      <c r="L4326" s="1"/>
      <c r="M4326" s="1"/>
      <c r="Q4326" s="1"/>
    </row>
    <row r="4327" spans="11:17" x14ac:dyDescent="0.3">
      <c r="K4327" s="1"/>
      <c r="L4327" s="1"/>
      <c r="M4327" s="1"/>
      <c r="Q4327" s="1"/>
    </row>
    <row r="4328" spans="11:17" x14ac:dyDescent="0.3">
      <c r="K4328" s="1"/>
      <c r="L4328" s="1"/>
      <c r="M4328" s="1"/>
      <c r="Q4328" s="1"/>
    </row>
    <row r="4329" spans="11:17" x14ac:dyDescent="0.3">
      <c r="K4329" s="1"/>
      <c r="L4329" s="1"/>
      <c r="M4329" s="1"/>
      <c r="Q4329" s="1"/>
    </row>
    <row r="4330" spans="11:17" x14ac:dyDescent="0.3">
      <c r="K4330" s="1"/>
      <c r="L4330" s="1"/>
      <c r="M4330" s="1"/>
      <c r="Q4330" s="1"/>
    </row>
    <row r="4331" spans="11:17" x14ac:dyDescent="0.3">
      <c r="K4331" s="1"/>
      <c r="L4331" s="1"/>
      <c r="M4331" s="1"/>
      <c r="Q4331" s="1"/>
    </row>
    <row r="4332" spans="11:17" x14ac:dyDescent="0.3">
      <c r="K4332" s="1"/>
      <c r="L4332" s="1"/>
      <c r="M4332" s="1"/>
      <c r="Q4332" s="1"/>
    </row>
    <row r="4333" spans="11:17" x14ac:dyDescent="0.3">
      <c r="K4333" s="1"/>
      <c r="L4333" s="1"/>
      <c r="M4333" s="1"/>
      <c r="Q4333" s="1"/>
    </row>
    <row r="4334" spans="11:17" x14ac:dyDescent="0.3">
      <c r="K4334" s="1"/>
      <c r="L4334" s="1"/>
      <c r="M4334" s="1"/>
      <c r="Q4334" s="1"/>
    </row>
    <row r="4335" spans="11:17" x14ac:dyDescent="0.3">
      <c r="K4335" s="1"/>
      <c r="L4335" s="1"/>
      <c r="M4335" s="1"/>
      <c r="Q4335" s="1"/>
    </row>
    <row r="4336" spans="11:17" x14ac:dyDescent="0.3">
      <c r="K4336" s="1"/>
      <c r="L4336" s="1"/>
      <c r="M4336" s="1"/>
      <c r="Q4336" s="1"/>
    </row>
    <row r="4337" spans="11:17" x14ac:dyDescent="0.3">
      <c r="K4337" s="1"/>
      <c r="L4337" s="1"/>
      <c r="M4337" s="1"/>
      <c r="Q4337" s="1"/>
    </row>
    <row r="4338" spans="11:17" x14ac:dyDescent="0.3">
      <c r="K4338" s="1"/>
      <c r="L4338" s="1"/>
      <c r="M4338" s="1"/>
      <c r="Q4338" s="1"/>
    </row>
    <row r="4339" spans="11:17" x14ac:dyDescent="0.3">
      <c r="K4339" s="1"/>
      <c r="L4339" s="1"/>
      <c r="M4339" s="1"/>
      <c r="Q4339" s="1"/>
    </row>
    <row r="4340" spans="11:17" x14ac:dyDescent="0.3">
      <c r="K4340" s="1"/>
      <c r="L4340" s="1"/>
      <c r="M4340" s="1"/>
      <c r="Q4340" s="1"/>
    </row>
    <row r="4341" spans="11:17" x14ac:dyDescent="0.3">
      <c r="K4341" s="1"/>
      <c r="L4341" s="1"/>
      <c r="M4341" s="1"/>
      <c r="Q4341" s="1"/>
    </row>
    <row r="4342" spans="11:17" x14ac:dyDescent="0.3">
      <c r="K4342" s="1"/>
      <c r="L4342" s="1"/>
      <c r="M4342" s="1"/>
      <c r="Q4342" s="1"/>
    </row>
    <row r="4343" spans="11:17" x14ac:dyDescent="0.3">
      <c r="K4343" s="1"/>
      <c r="L4343" s="1"/>
      <c r="M4343" s="1"/>
      <c r="Q4343" s="1"/>
    </row>
    <row r="4344" spans="11:17" x14ac:dyDescent="0.3">
      <c r="K4344" s="1"/>
      <c r="L4344" s="1"/>
      <c r="M4344" s="1"/>
      <c r="Q4344" s="1"/>
    </row>
    <row r="4345" spans="11:17" x14ac:dyDescent="0.3">
      <c r="K4345" s="1"/>
      <c r="L4345" s="1"/>
      <c r="M4345" s="1"/>
      <c r="Q4345" s="1"/>
    </row>
    <row r="4346" spans="11:17" x14ac:dyDescent="0.3">
      <c r="K4346" s="1"/>
      <c r="L4346" s="1"/>
      <c r="M4346" s="1"/>
      <c r="Q4346" s="1"/>
    </row>
    <row r="4347" spans="11:17" x14ac:dyDescent="0.3">
      <c r="K4347" s="1"/>
      <c r="L4347" s="1"/>
      <c r="M4347" s="1"/>
      <c r="Q4347" s="1"/>
    </row>
    <row r="4348" spans="11:17" x14ac:dyDescent="0.3">
      <c r="K4348" s="1"/>
      <c r="L4348" s="1"/>
      <c r="M4348" s="1"/>
      <c r="Q4348" s="1"/>
    </row>
    <row r="4349" spans="11:17" x14ac:dyDescent="0.3">
      <c r="K4349" s="1"/>
      <c r="L4349" s="1"/>
      <c r="M4349" s="1"/>
      <c r="Q4349" s="1"/>
    </row>
    <row r="4350" spans="11:17" x14ac:dyDescent="0.3">
      <c r="K4350" s="1"/>
      <c r="L4350" s="1"/>
      <c r="M4350" s="1"/>
      <c r="Q4350" s="1"/>
    </row>
    <row r="4351" spans="11:17" x14ac:dyDescent="0.3">
      <c r="K4351" s="1"/>
      <c r="L4351" s="1"/>
      <c r="M4351" s="1"/>
      <c r="Q4351" s="1"/>
    </row>
    <row r="4352" spans="11:17" x14ac:dyDescent="0.3">
      <c r="K4352" s="1"/>
      <c r="L4352" s="1"/>
      <c r="M4352" s="1"/>
      <c r="Q4352" s="1"/>
    </row>
    <row r="4353" spans="11:17" x14ac:dyDescent="0.3">
      <c r="K4353" s="1"/>
      <c r="L4353" s="1"/>
      <c r="M4353" s="1"/>
      <c r="Q4353" s="1"/>
    </row>
    <row r="4354" spans="11:17" x14ac:dyDescent="0.3">
      <c r="K4354" s="1"/>
      <c r="L4354" s="1"/>
      <c r="M4354" s="1"/>
      <c r="Q4354" s="1"/>
    </row>
    <row r="4355" spans="11:17" x14ac:dyDescent="0.3">
      <c r="K4355" s="1"/>
      <c r="L4355" s="1"/>
      <c r="M4355" s="1"/>
      <c r="Q4355" s="1"/>
    </row>
    <row r="4356" spans="11:17" x14ac:dyDescent="0.3">
      <c r="K4356" s="1"/>
      <c r="L4356" s="1"/>
      <c r="M4356" s="1"/>
      <c r="Q4356" s="1"/>
    </row>
    <row r="4357" spans="11:17" x14ac:dyDescent="0.3">
      <c r="K4357" s="1"/>
      <c r="L4357" s="1"/>
      <c r="M4357" s="1"/>
      <c r="Q4357" s="1"/>
    </row>
    <row r="4358" spans="11:17" x14ac:dyDescent="0.3">
      <c r="K4358" s="1"/>
      <c r="L4358" s="1"/>
      <c r="M4358" s="1"/>
      <c r="Q4358" s="1"/>
    </row>
    <row r="4359" spans="11:17" x14ac:dyDescent="0.3">
      <c r="K4359" s="1"/>
      <c r="L4359" s="1"/>
      <c r="M4359" s="1"/>
      <c r="Q4359" s="1"/>
    </row>
    <row r="4360" spans="11:17" x14ac:dyDescent="0.3">
      <c r="K4360" s="1"/>
      <c r="L4360" s="1"/>
      <c r="M4360" s="1"/>
      <c r="Q4360" s="1"/>
    </row>
    <row r="4361" spans="11:17" x14ac:dyDescent="0.3">
      <c r="K4361" s="1"/>
      <c r="L4361" s="1"/>
      <c r="M4361" s="1"/>
      <c r="Q4361" s="1"/>
    </row>
    <row r="4362" spans="11:17" x14ac:dyDescent="0.3">
      <c r="K4362" s="1"/>
      <c r="L4362" s="1"/>
      <c r="M4362" s="1"/>
      <c r="Q4362" s="1"/>
    </row>
    <row r="4363" spans="11:17" x14ac:dyDescent="0.3">
      <c r="K4363" s="1"/>
      <c r="L4363" s="1"/>
      <c r="M4363" s="1"/>
      <c r="Q4363" s="1"/>
    </row>
    <row r="4364" spans="11:17" x14ac:dyDescent="0.3">
      <c r="K4364" s="1"/>
      <c r="L4364" s="1"/>
      <c r="M4364" s="1"/>
      <c r="Q4364" s="1"/>
    </row>
    <row r="4365" spans="11:17" x14ac:dyDescent="0.3">
      <c r="K4365" s="1"/>
      <c r="L4365" s="1"/>
      <c r="M4365" s="1"/>
      <c r="Q4365" s="1"/>
    </row>
    <row r="4366" spans="11:17" x14ac:dyDescent="0.3">
      <c r="K4366" s="1"/>
      <c r="L4366" s="1"/>
      <c r="M4366" s="1"/>
      <c r="Q4366" s="1"/>
    </row>
    <row r="4367" spans="11:17" x14ac:dyDescent="0.3">
      <c r="K4367" s="1"/>
      <c r="L4367" s="1"/>
      <c r="M4367" s="1"/>
      <c r="Q4367" s="1"/>
    </row>
    <row r="4368" spans="11:17" x14ac:dyDescent="0.3">
      <c r="K4368" s="1"/>
      <c r="L4368" s="1"/>
      <c r="M4368" s="1"/>
      <c r="Q4368" s="1"/>
    </row>
    <row r="4369" spans="4:17" x14ac:dyDescent="0.3">
      <c r="K4369" s="1"/>
      <c r="L4369" s="1"/>
      <c r="M4369" s="1"/>
      <c r="Q4369" s="1"/>
    </row>
    <row r="4370" spans="4:17" x14ac:dyDescent="0.3">
      <c r="D4370" s="1"/>
      <c r="E4370" s="1"/>
      <c r="K4370" s="1"/>
      <c r="L4370" s="1"/>
      <c r="M4370" s="1"/>
      <c r="Q4370" s="1"/>
    </row>
    <row r="4371" spans="4:17" x14ac:dyDescent="0.3">
      <c r="D4371" s="1"/>
      <c r="E4371" s="1"/>
      <c r="K4371" s="1"/>
      <c r="L4371" s="1"/>
      <c r="M4371" s="1"/>
      <c r="Q4371" s="1"/>
    </row>
    <row r="4372" spans="4:17" x14ac:dyDescent="0.3">
      <c r="D4372" s="1"/>
      <c r="E4372" s="1"/>
      <c r="K4372" s="1"/>
      <c r="L4372" s="1"/>
      <c r="M4372" s="1"/>
      <c r="Q4372" s="1"/>
    </row>
    <row r="4373" spans="4:17" x14ac:dyDescent="0.3">
      <c r="D4373" s="1"/>
      <c r="E4373" s="1"/>
      <c r="K4373" s="1"/>
      <c r="L4373" s="1"/>
      <c r="M4373" s="1"/>
      <c r="Q4373" s="1"/>
    </row>
    <row r="4374" spans="4:17" x14ac:dyDescent="0.3">
      <c r="D4374" s="1"/>
      <c r="E4374" s="1"/>
      <c r="K4374" s="1"/>
      <c r="L4374" s="1"/>
      <c r="M4374" s="1"/>
      <c r="Q4374" s="1"/>
    </row>
    <row r="4375" spans="4:17" x14ac:dyDescent="0.3">
      <c r="D4375" s="1"/>
      <c r="E4375" s="1"/>
      <c r="K4375" s="1"/>
      <c r="L4375" s="1"/>
      <c r="M4375" s="1"/>
      <c r="Q4375" s="1"/>
    </row>
    <row r="4376" spans="4:17" x14ac:dyDescent="0.3">
      <c r="D4376" s="1"/>
      <c r="E4376" s="1"/>
      <c r="K4376" s="1"/>
      <c r="L4376" s="1"/>
      <c r="M4376" s="1"/>
      <c r="Q4376" s="1"/>
    </row>
    <row r="4377" spans="4:17" x14ac:dyDescent="0.3">
      <c r="D4377" s="1"/>
      <c r="E4377" s="1"/>
      <c r="K4377" s="1"/>
      <c r="L4377" s="1"/>
      <c r="M4377" s="1"/>
      <c r="Q4377" s="1"/>
    </row>
    <row r="4378" spans="4:17" x14ac:dyDescent="0.3">
      <c r="D4378" s="1"/>
      <c r="E4378" s="1"/>
      <c r="K4378" s="1"/>
      <c r="L4378" s="1"/>
      <c r="M4378" s="1"/>
      <c r="Q4378" s="1"/>
    </row>
    <row r="4379" spans="4:17" x14ac:dyDescent="0.3">
      <c r="D4379" s="1"/>
      <c r="E4379" s="1"/>
      <c r="K4379" s="1"/>
      <c r="L4379" s="1"/>
      <c r="M4379" s="1"/>
      <c r="Q4379" s="1"/>
    </row>
    <row r="4380" spans="4:17" x14ac:dyDescent="0.3">
      <c r="D4380" s="1"/>
      <c r="E4380" s="1"/>
      <c r="K4380" s="1"/>
      <c r="L4380" s="1"/>
      <c r="M4380" s="1"/>
      <c r="Q4380" s="1"/>
    </row>
    <row r="4381" spans="4:17" x14ac:dyDescent="0.3">
      <c r="D4381" s="1"/>
      <c r="E4381" s="1"/>
      <c r="K4381" s="1"/>
      <c r="L4381" s="1"/>
      <c r="M4381" s="1"/>
      <c r="Q4381" s="1"/>
    </row>
    <row r="4382" spans="4:17" x14ac:dyDescent="0.3">
      <c r="D4382" s="1"/>
      <c r="E4382" s="1"/>
      <c r="K4382" s="1"/>
      <c r="L4382" s="1"/>
      <c r="M4382" s="1"/>
      <c r="Q4382" s="1"/>
    </row>
    <row r="4383" spans="4:17" x14ac:dyDescent="0.3">
      <c r="D4383" s="1"/>
      <c r="E4383" s="1"/>
      <c r="K4383" s="1"/>
      <c r="L4383" s="1"/>
      <c r="M4383" s="1"/>
      <c r="Q4383" s="1"/>
    </row>
    <row r="4384" spans="4:17" x14ac:dyDescent="0.3">
      <c r="D4384" s="1"/>
      <c r="E4384" s="1"/>
      <c r="K4384" s="1"/>
      <c r="L4384" s="1"/>
      <c r="M4384" s="1"/>
      <c r="Q4384" s="1"/>
    </row>
    <row r="4385" spans="4:17" x14ac:dyDescent="0.3">
      <c r="D4385" s="1"/>
      <c r="E4385" s="1"/>
      <c r="K4385" s="1"/>
      <c r="L4385" s="1"/>
      <c r="M4385" s="1"/>
      <c r="Q4385" s="1"/>
    </row>
    <row r="4386" spans="4:17" x14ac:dyDescent="0.3">
      <c r="D4386" s="1"/>
      <c r="E4386" s="1"/>
      <c r="K4386" s="1"/>
      <c r="L4386" s="1"/>
      <c r="M4386" s="1"/>
      <c r="Q4386" s="1"/>
    </row>
    <row r="4387" spans="4:17" x14ac:dyDescent="0.3">
      <c r="D4387" s="1"/>
      <c r="E4387" s="1"/>
      <c r="K4387" s="1"/>
      <c r="L4387" s="1"/>
      <c r="M4387" s="1"/>
      <c r="Q4387" s="1"/>
    </row>
    <row r="4388" spans="4:17" x14ac:dyDescent="0.3">
      <c r="D4388" s="1"/>
      <c r="E4388" s="1"/>
      <c r="K4388" s="1"/>
      <c r="L4388" s="1"/>
      <c r="M4388" s="1"/>
      <c r="Q4388" s="1"/>
    </row>
    <row r="4389" spans="4:17" x14ac:dyDescent="0.3">
      <c r="D4389" s="1"/>
      <c r="E4389" s="1"/>
      <c r="K4389" s="1"/>
      <c r="L4389" s="1"/>
      <c r="M4389" s="1"/>
      <c r="Q4389" s="1"/>
    </row>
    <row r="4390" spans="4:17" x14ac:dyDescent="0.3">
      <c r="D4390" s="1"/>
      <c r="E4390" s="1"/>
      <c r="K4390" s="1"/>
      <c r="L4390" s="1"/>
      <c r="M4390" s="1"/>
      <c r="Q4390" s="1"/>
    </row>
    <row r="4391" spans="4:17" x14ac:dyDescent="0.3">
      <c r="D4391" s="1"/>
      <c r="E4391" s="1"/>
      <c r="K4391" s="1"/>
      <c r="L4391" s="1"/>
      <c r="M4391" s="1"/>
      <c r="Q4391" s="1"/>
    </row>
    <row r="4392" spans="4:17" x14ac:dyDescent="0.3">
      <c r="D4392" s="1"/>
      <c r="E4392" s="1"/>
      <c r="K4392" s="1"/>
      <c r="L4392" s="1"/>
      <c r="M4392" s="1"/>
      <c r="Q4392" s="1"/>
    </row>
    <row r="4393" spans="4:17" x14ac:dyDescent="0.3">
      <c r="D4393" s="1"/>
      <c r="E4393" s="1"/>
      <c r="K4393" s="1"/>
      <c r="L4393" s="1"/>
      <c r="M4393" s="1"/>
      <c r="Q4393" s="1"/>
    </row>
    <row r="4394" spans="4:17" x14ac:dyDescent="0.3">
      <c r="D4394" s="1"/>
      <c r="E4394" s="1"/>
      <c r="K4394" s="1"/>
      <c r="L4394" s="1"/>
      <c r="M4394" s="1"/>
      <c r="Q4394" s="1"/>
    </row>
    <row r="4395" spans="4:17" x14ac:dyDescent="0.3">
      <c r="D4395" s="1"/>
      <c r="E4395" s="1"/>
      <c r="K4395" s="1"/>
      <c r="L4395" s="1"/>
      <c r="M4395" s="1"/>
      <c r="Q4395" s="1"/>
    </row>
    <row r="4396" spans="4:17" x14ac:dyDescent="0.3">
      <c r="D4396" s="1"/>
      <c r="E4396" s="1"/>
      <c r="K4396" s="1"/>
      <c r="L4396" s="1"/>
      <c r="M4396" s="1"/>
      <c r="Q4396" s="1"/>
    </row>
    <row r="4397" spans="4:17" x14ac:dyDescent="0.3">
      <c r="D4397" s="1"/>
      <c r="E4397" s="1"/>
      <c r="K4397" s="1"/>
      <c r="L4397" s="1"/>
      <c r="M4397" s="1"/>
      <c r="Q4397" s="1"/>
    </row>
    <row r="4398" spans="4:17" x14ac:dyDescent="0.3">
      <c r="D4398" s="1"/>
      <c r="E4398" s="1"/>
      <c r="K4398" s="1"/>
      <c r="L4398" s="1"/>
      <c r="M4398" s="1"/>
      <c r="Q4398" s="1"/>
    </row>
    <row r="4399" spans="4:17" x14ac:dyDescent="0.3">
      <c r="D4399" s="1"/>
      <c r="E4399" s="1"/>
      <c r="K4399" s="1"/>
      <c r="L4399" s="1"/>
      <c r="M4399" s="1"/>
      <c r="Q4399" s="1"/>
    </row>
    <row r="4400" spans="4:17" x14ac:dyDescent="0.3">
      <c r="D4400" s="1"/>
      <c r="E4400" s="1"/>
      <c r="K4400" s="1"/>
      <c r="L4400" s="1"/>
      <c r="M4400" s="1"/>
      <c r="Q4400" s="1"/>
    </row>
    <row r="4401" spans="4:17" x14ac:dyDescent="0.3">
      <c r="D4401" s="1"/>
      <c r="E4401" s="1"/>
      <c r="K4401" s="1"/>
      <c r="L4401" s="1"/>
      <c r="M4401" s="1"/>
      <c r="Q4401" s="1"/>
    </row>
    <row r="4402" spans="4:17" x14ac:dyDescent="0.3">
      <c r="D4402" s="1"/>
      <c r="E4402" s="1"/>
      <c r="K4402" s="1"/>
      <c r="L4402" s="1"/>
      <c r="M4402" s="1"/>
      <c r="Q4402" s="1"/>
    </row>
    <row r="4403" spans="4:17" x14ac:dyDescent="0.3">
      <c r="D4403" s="1"/>
      <c r="E4403" s="1"/>
      <c r="K4403" s="1"/>
      <c r="L4403" s="1"/>
      <c r="M4403" s="1"/>
      <c r="Q4403" s="1"/>
    </row>
    <row r="4404" spans="4:17" x14ac:dyDescent="0.3">
      <c r="D4404" s="1"/>
      <c r="E4404" s="1"/>
      <c r="K4404" s="1"/>
      <c r="L4404" s="1"/>
      <c r="M4404" s="1"/>
      <c r="Q4404" s="1"/>
    </row>
    <row r="4405" spans="4:17" x14ac:dyDescent="0.3">
      <c r="D4405" s="1"/>
      <c r="E4405" s="1"/>
      <c r="K4405" s="1"/>
      <c r="L4405" s="1"/>
      <c r="M4405" s="1"/>
      <c r="Q4405" s="1"/>
    </row>
    <row r="4406" spans="4:17" x14ac:dyDescent="0.3">
      <c r="D4406" s="1"/>
      <c r="E4406" s="1"/>
      <c r="K4406" s="1"/>
      <c r="L4406" s="1"/>
      <c r="M4406" s="1"/>
      <c r="Q4406" s="1"/>
    </row>
    <row r="4407" spans="4:17" x14ac:dyDescent="0.3">
      <c r="D4407" s="1"/>
      <c r="E4407" s="1"/>
      <c r="K4407" s="1"/>
      <c r="L4407" s="1"/>
      <c r="M4407" s="1"/>
      <c r="Q4407" s="1"/>
    </row>
    <row r="4408" spans="4:17" x14ac:dyDescent="0.3">
      <c r="D4408" s="1"/>
      <c r="E4408" s="1"/>
      <c r="K4408" s="1"/>
      <c r="L4408" s="1"/>
      <c r="M4408" s="1"/>
      <c r="Q4408" s="1"/>
    </row>
    <row r="4409" spans="4:17" x14ac:dyDescent="0.3">
      <c r="D4409" s="1"/>
      <c r="E4409" s="1"/>
      <c r="K4409" s="1"/>
      <c r="L4409" s="1"/>
      <c r="M4409" s="1"/>
      <c r="Q4409" s="1"/>
    </row>
    <row r="4410" spans="4:17" x14ac:dyDescent="0.3">
      <c r="D4410" s="1"/>
      <c r="E4410" s="1"/>
      <c r="K4410" s="1"/>
      <c r="L4410" s="1"/>
      <c r="M4410" s="1"/>
      <c r="Q4410" s="1"/>
    </row>
    <row r="4411" spans="4:17" x14ac:dyDescent="0.3">
      <c r="D4411" s="1"/>
      <c r="E4411" s="1"/>
      <c r="K4411" s="1"/>
      <c r="L4411" s="1"/>
      <c r="M4411" s="1"/>
      <c r="Q4411" s="1"/>
    </row>
    <row r="4412" spans="4:17" x14ac:dyDescent="0.3">
      <c r="D4412" s="1"/>
      <c r="E4412" s="1"/>
      <c r="K4412" s="1"/>
      <c r="L4412" s="1"/>
      <c r="M4412" s="1"/>
      <c r="Q4412" s="1"/>
    </row>
    <row r="4413" spans="4:17" x14ac:dyDescent="0.3">
      <c r="D4413" s="1"/>
      <c r="E4413" s="1"/>
      <c r="K4413" s="1"/>
      <c r="L4413" s="1"/>
      <c r="M4413" s="1"/>
      <c r="Q4413" s="1"/>
    </row>
    <row r="4414" spans="4:17" x14ac:dyDescent="0.3">
      <c r="D4414" s="1"/>
      <c r="E4414" s="1"/>
      <c r="K4414" s="1"/>
      <c r="L4414" s="1"/>
      <c r="M4414" s="1"/>
      <c r="Q4414" s="1"/>
    </row>
    <row r="4415" spans="4:17" x14ac:dyDescent="0.3">
      <c r="D4415" s="1"/>
      <c r="E4415" s="1"/>
      <c r="K4415" s="1"/>
      <c r="L4415" s="1"/>
      <c r="M4415" s="1"/>
      <c r="Q4415" s="1"/>
    </row>
    <row r="4416" spans="4:17" x14ac:dyDescent="0.3">
      <c r="D4416" s="1"/>
      <c r="E4416" s="1"/>
      <c r="K4416" s="1"/>
      <c r="L4416" s="1"/>
      <c r="M4416" s="1"/>
      <c r="Q4416" s="1"/>
    </row>
    <row r="4417" spans="4:17" x14ac:dyDescent="0.3">
      <c r="D4417" s="1"/>
      <c r="E4417" s="1"/>
      <c r="K4417" s="1"/>
      <c r="L4417" s="1"/>
      <c r="M4417" s="1"/>
      <c r="Q4417" s="1"/>
    </row>
    <row r="4418" spans="4:17" x14ac:dyDescent="0.3">
      <c r="K4418" s="1"/>
      <c r="L4418" s="1"/>
      <c r="M4418" s="1"/>
      <c r="Q4418" s="1"/>
    </row>
    <row r="4419" spans="4:17" x14ac:dyDescent="0.3">
      <c r="K4419" s="1"/>
      <c r="L4419" s="1"/>
      <c r="M4419" s="1"/>
      <c r="Q4419" s="1"/>
    </row>
    <row r="4420" spans="4:17" x14ac:dyDescent="0.3">
      <c r="K4420" s="1"/>
      <c r="L4420" s="1"/>
      <c r="M4420" s="1"/>
      <c r="Q4420" s="1"/>
    </row>
    <row r="4421" spans="4:17" x14ac:dyDescent="0.3">
      <c r="K4421" s="1"/>
      <c r="L4421" s="1"/>
      <c r="M4421" s="1"/>
      <c r="Q4421" s="1"/>
    </row>
    <row r="4422" spans="4:17" x14ac:dyDescent="0.3">
      <c r="K4422" s="1"/>
      <c r="L4422" s="1"/>
      <c r="M4422" s="1"/>
      <c r="Q4422" s="1"/>
    </row>
    <row r="4423" spans="4:17" x14ac:dyDescent="0.3">
      <c r="K4423" s="1"/>
      <c r="L4423" s="1"/>
      <c r="M4423" s="1"/>
      <c r="Q4423" s="1"/>
    </row>
    <row r="4424" spans="4:17" x14ac:dyDescent="0.3">
      <c r="K4424" s="1"/>
      <c r="L4424" s="1"/>
      <c r="M4424" s="1"/>
      <c r="Q4424" s="1"/>
    </row>
    <row r="4425" spans="4:17" x14ac:dyDescent="0.3">
      <c r="K4425" s="1"/>
      <c r="L4425" s="1"/>
      <c r="M4425" s="1"/>
      <c r="Q4425" s="1"/>
    </row>
    <row r="4426" spans="4:17" x14ac:dyDescent="0.3">
      <c r="K4426" s="1"/>
      <c r="L4426" s="1"/>
      <c r="M4426" s="1"/>
      <c r="Q4426" s="1"/>
    </row>
    <row r="4427" spans="4:17" x14ac:dyDescent="0.3">
      <c r="K4427" s="1"/>
      <c r="L4427" s="1"/>
      <c r="M4427" s="1"/>
      <c r="Q4427" s="1"/>
    </row>
    <row r="4428" spans="4:17" x14ac:dyDescent="0.3">
      <c r="K4428" s="1"/>
      <c r="L4428" s="1"/>
      <c r="M4428" s="1"/>
      <c r="Q4428" s="1"/>
    </row>
    <row r="4429" spans="4:17" x14ac:dyDescent="0.3">
      <c r="K4429" s="1"/>
      <c r="L4429" s="1"/>
      <c r="M4429" s="1"/>
      <c r="Q4429" s="1"/>
    </row>
    <row r="4430" spans="4:17" x14ac:dyDescent="0.3">
      <c r="K4430" s="1"/>
      <c r="L4430" s="1"/>
      <c r="M4430" s="1"/>
      <c r="Q4430" s="1"/>
    </row>
    <row r="4431" spans="4:17" x14ac:dyDescent="0.3">
      <c r="K4431" s="1"/>
      <c r="L4431" s="1"/>
      <c r="M4431" s="1"/>
      <c r="Q4431" s="1"/>
    </row>
    <row r="4432" spans="4:17" x14ac:dyDescent="0.3">
      <c r="K4432" s="1"/>
      <c r="L4432" s="1"/>
      <c r="M4432" s="1"/>
      <c r="Q4432" s="1"/>
    </row>
    <row r="4433" spans="4:17" x14ac:dyDescent="0.3">
      <c r="K4433" s="1"/>
      <c r="L4433" s="1"/>
      <c r="M4433" s="1"/>
      <c r="Q4433" s="1"/>
    </row>
    <row r="4434" spans="4:17" x14ac:dyDescent="0.3">
      <c r="K4434" s="1"/>
      <c r="L4434" s="1"/>
      <c r="M4434" s="1"/>
      <c r="Q4434" s="1"/>
    </row>
    <row r="4435" spans="4:17" x14ac:dyDescent="0.3">
      <c r="K4435" s="1"/>
      <c r="L4435" s="1"/>
      <c r="M4435" s="1"/>
      <c r="Q4435" s="1"/>
    </row>
    <row r="4436" spans="4:17" x14ac:dyDescent="0.3">
      <c r="K4436" s="1"/>
      <c r="L4436" s="1"/>
      <c r="M4436" s="1"/>
      <c r="Q4436" s="1"/>
    </row>
    <row r="4437" spans="4:17" x14ac:dyDescent="0.3">
      <c r="K4437" s="1"/>
      <c r="L4437" s="1"/>
      <c r="M4437" s="1"/>
      <c r="Q4437" s="1"/>
    </row>
    <row r="4438" spans="4:17" x14ac:dyDescent="0.3">
      <c r="K4438" s="1"/>
      <c r="L4438" s="1"/>
      <c r="M4438" s="1"/>
      <c r="Q4438" s="1"/>
    </row>
    <row r="4439" spans="4:17" x14ac:dyDescent="0.3">
      <c r="K4439" s="1"/>
      <c r="L4439" s="1"/>
      <c r="M4439" s="1"/>
      <c r="Q4439" s="1"/>
    </row>
    <row r="4440" spans="4:17" x14ac:dyDescent="0.3">
      <c r="K4440" s="1"/>
      <c r="L4440" s="1"/>
      <c r="M4440" s="1"/>
      <c r="Q4440" s="1"/>
    </row>
    <row r="4441" spans="4:17" x14ac:dyDescent="0.3">
      <c r="K4441" s="1"/>
      <c r="L4441" s="1"/>
      <c r="M4441" s="1"/>
      <c r="Q4441" s="1"/>
    </row>
    <row r="4442" spans="4:17" x14ac:dyDescent="0.3">
      <c r="D4442" s="1"/>
      <c r="E4442" s="1"/>
      <c r="K4442" s="1"/>
      <c r="L4442" s="1"/>
      <c r="M4442" s="1"/>
      <c r="Q4442" s="1"/>
    </row>
    <row r="4443" spans="4:17" x14ac:dyDescent="0.3">
      <c r="D4443" s="1"/>
      <c r="E4443" s="1"/>
      <c r="K4443" s="1"/>
      <c r="L4443" s="1"/>
      <c r="M4443" s="1"/>
      <c r="Q4443" s="1"/>
    </row>
    <row r="4444" spans="4:17" x14ac:dyDescent="0.3">
      <c r="D4444" s="1"/>
      <c r="E4444" s="1"/>
      <c r="K4444" s="1"/>
      <c r="L4444" s="1"/>
      <c r="M4444" s="1"/>
      <c r="Q4444" s="1"/>
    </row>
    <row r="4445" spans="4:17" x14ac:dyDescent="0.3">
      <c r="D4445" s="1"/>
      <c r="E4445" s="1"/>
      <c r="K4445" s="1"/>
      <c r="L4445" s="1"/>
      <c r="M4445" s="1"/>
      <c r="Q4445" s="1"/>
    </row>
    <row r="4446" spans="4:17" x14ac:dyDescent="0.3">
      <c r="D4446" s="1"/>
      <c r="E4446" s="1"/>
      <c r="K4446" s="1"/>
      <c r="L4446" s="1"/>
      <c r="M4446" s="1"/>
      <c r="Q4446" s="1"/>
    </row>
    <row r="4447" spans="4:17" x14ac:dyDescent="0.3">
      <c r="D4447" s="1"/>
      <c r="E4447" s="1"/>
      <c r="K4447" s="1"/>
      <c r="L4447" s="1"/>
      <c r="M4447" s="1"/>
      <c r="Q4447" s="1"/>
    </row>
    <row r="4448" spans="4:17" x14ac:dyDescent="0.3">
      <c r="D4448" s="1"/>
      <c r="E4448" s="1"/>
      <c r="K4448" s="1"/>
      <c r="L4448" s="1"/>
      <c r="M4448" s="1"/>
      <c r="Q4448" s="1"/>
    </row>
    <row r="4449" spans="4:17" x14ac:dyDescent="0.3">
      <c r="D4449" s="1"/>
      <c r="E4449" s="1"/>
      <c r="K4449" s="1"/>
      <c r="L4449" s="1"/>
      <c r="M4449" s="1"/>
      <c r="Q4449" s="1"/>
    </row>
    <row r="4450" spans="4:17" x14ac:dyDescent="0.3">
      <c r="D4450" s="1"/>
      <c r="E4450" s="1"/>
      <c r="K4450" s="1"/>
      <c r="L4450" s="1"/>
      <c r="M4450" s="1"/>
      <c r="Q4450" s="1"/>
    </row>
    <row r="4451" spans="4:17" x14ac:dyDescent="0.3">
      <c r="D4451" s="1"/>
      <c r="E4451" s="1"/>
      <c r="K4451" s="1"/>
      <c r="L4451" s="1"/>
      <c r="M4451" s="1"/>
      <c r="Q4451" s="1"/>
    </row>
    <row r="4452" spans="4:17" x14ac:dyDescent="0.3">
      <c r="D4452" s="1"/>
      <c r="E4452" s="1"/>
      <c r="K4452" s="1"/>
      <c r="L4452" s="1"/>
      <c r="M4452" s="1"/>
      <c r="Q4452" s="1"/>
    </row>
    <row r="4453" spans="4:17" x14ac:dyDescent="0.3">
      <c r="D4453" s="1"/>
      <c r="E4453" s="1"/>
      <c r="K4453" s="1"/>
      <c r="L4453" s="1"/>
      <c r="M4453" s="1"/>
      <c r="Q4453" s="1"/>
    </row>
    <row r="4454" spans="4:17" x14ac:dyDescent="0.3">
      <c r="D4454" s="1"/>
      <c r="E4454" s="1"/>
      <c r="K4454" s="1"/>
      <c r="L4454" s="1"/>
      <c r="M4454" s="1"/>
      <c r="Q4454" s="1"/>
    </row>
    <row r="4455" spans="4:17" x14ac:dyDescent="0.3">
      <c r="D4455" s="1"/>
      <c r="E4455" s="1"/>
      <c r="K4455" s="1"/>
      <c r="L4455" s="1"/>
      <c r="M4455" s="1"/>
      <c r="Q4455" s="1"/>
    </row>
    <row r="4456" spans="4:17" x14ac:dyDescent="0.3">
      <c r="D4456" s="1"/>
      <c r="E4456" s="1"/>
      <c r="K4456" s="1"/>
      <c r="L4456" s="1"/>
      <c r="M4456" s="1"/>
      <c r="Q4456" s="1"/>
    </row>
    <row r="4457" spans="4:17" x14ac:dyDescent="0.3">
      <c r="D4457" s="1"/>
      <c r="E4457" s="1"/>
      <c r="K4457" s="1"/>
      <c r="L4457" s="1"/>
      <c r="M4457" s="1"/>
      <c r="Q4457" s="1"/>
    </row>
    <row r="4458" spans="4:17" x14ac:dyDescent="0.3">
      <c r="D4458" s="1"/>
      <c r="E4458" s="1"/>
      <c r="K4458" s="1"/>
      <c r="L4458" s="1"/>
      <c r="M4458" s="1"/>
      <c r="Q4458" s="1"/>
    </row>
    <row r="4459" spans="4:17" x14ac:dyDescent="0.3">
      <c r="D4459" s="1"/>
      <c r="E4459" s="1"/>
      <c r="K4459" s="1"/>
      <c r="L4459" s="1"/>
      <c r="M4459" s="1"/>
      <c r="Q4459" s="1"/>
    </row>
    <row r="4460" spans="4:17" x14ac:dyDescent="0.3">
      <c r="D4460" s="1"/>
      <c r="E4460" s="1"/>
      <c r="K4460" s="1"/>
      <c r="L4460" s="1"/>
      <c r="M4460" s="1"/>
      <c r="Q4460" s="1"/>
    </row>
    <row r="4461" spans="4:17" x14ac:dyDescent="0.3">
      <c r="D4461" s="1"/>
      <c r="E4461" s="1"/>
      <c r="K4461" s="1"/>
      <c r="L4461" s="1"/>
      <c r="M4461" s="1"/>
      <c r="Q4461" s="1"/>
    </row>
    <row r="4462" spans="4:17" x14ac:dyDescent="0.3">
      <c r="D4462" s="1"/>
      <c r="E4462" s="1"/>
      <c r="K4462" s="1"/>
      <c r="L4462" s="1"/>
      <c r="M4462" s="1"/>
      <c r="Q4462" s="1"/>
    </row>
    <row r="4463" spans="4:17" x14ac:dyDescent="0.3">
      <c r="D4463" s="1"/>
      <c r="E4463" s="1"/>
      <c r="K4463" s="1"/>
      <c r="L4463" s="1"/>
      <c r="M4463" s="1"/>
      <c r="Q4463" s="1"/>
    </row>
    <row r="4464" spans="4:17" x14ac:dyDescent="0.3">
      <c r="D4464" s="1"/>
      <c r="E4464" s="1"/>
      <c r="K4464" s="1"/>
      <c r="L4464" s="1"/>
      <c r="M4464" s="1"/>
      <c r="Q4464" s="1"/>
    </row>
    <row r="4465" spans="4:17" x14ac:dyDescent="0.3">
      <c r="D4465" s="1"/>
      <c r="E4465" s="1"/>
      <c r="K4465" s="1"/>
      <c r="L4465" s="1"/>
      <c r="M4465" s="1"/>
      <c r="Q4465" s="1"/>
    </row>
    <row r="4466" spans="4:17" x14ac:dyDescent="0.3">
      <c r="K4466" s="1"/>
      <c r="L4466" s="1"/>
      <c r="M4466" s="1"/>
      <c r="Q4466" s="1"/>
    </row>
    <row r="4467" spans="4:17" x14ac:dyDescent="0.3">
      <c r="K4467" s="1"/>
      <c r="L4467" s="1"/>
      <c r="M4467" s="1"/>
      <c r="Q4467" s="1"/>
    </row>
    <row r="4468" spans="4:17" x14ac:dyDescent="0.3">
      <c r="K4468" s="1"/>
      <c r="L4468" s="1"/>
      <c r="M4468" s="1"/>
      <c r="Q4468" s="1"/>
    </row>
    <row r="4469" spans="4:17" x14ac:dyDescent="0.3">
      <c r="K4469" s="1"/>
      <c r="L4469" s="1"/>
      <c r="M4469" s="1"/>
      <c r="Q4469" s="1"/>
    </row>
    <row r="4470" spans="4:17" x14ac:dyDescent="0.3">
      <c r="K4470" s="1"/>
      <c r="L4470" s="1"/>
      <c r="M4470" s="1"/>
      <c r="Q4470" s="1"/>
    </row>
    <row r="4471" spans="4:17" x14ac:dyDescent="0.3">
      <c r="K4471" s="1"/>
      <c r="L4471" s="1"/>
      <c r="M4471" s="1"/>
      <c r="Q4471" s="1"/>
    </row>
    <row r="4472" spans="4:17" x14ac:dyDescent="0.3">
      <c r="K4472" s="1"/>
      <c r="L4472" s="1"/>
      <c r="M4472" s="1"/>
      <c r="Q4472" s="1"/>
    </row>
    <row r="4473" spans="4:17" x14ac:dyDescent="0.3">
      <c r="K4473" s="1"/>
      <c r="L4473" s="1"/>
      <c r="M4473" s="1"/>
      <c r="Q4473" s="1"/>
    </row>
    <row r="4474" spans="4:17" x14ac:dyDescent="0.3">
      <c r="K4474" s="1"/>
      <c r="L4474" s="1"/>
      <c r="M4474" s="1"/>
      <c r="Q4474" s="1"/>
    </row>
    <row r="4475" spans="4:17" x14ac:dyDescent="0.3">
      <c r="K4475" s="1"/>
      <c r="L4475" s="1"/>
      <c r="M4475" s="1"/>
      <c r="Q4475" s="1"/>
    </row>
    <row r="4476" spans="4:17" x14ac:dyDescent="0.3">
      <c r="K4476" s="1"/>
      <c r="L4476" s="1"/>
      <c r="M4476" s="1"/>
      <c r="Q4476" s="1"/>
    </row>
    <row r="4477" spans="4:17" x14ac:dyDescent="0.3">
      <c r="K4477" s="1"/>
      <c r="L4477" s="1"/>
      <c r="M4477" s="1"/>
      <c r="Q4477" s="1"/>
    </row>
    <row r="4478" spans="4:17" x14ac:dyDescent="0.3">
      <c r="K4478" s="1"/>
      <c r="L4478" s="1"/>
      <c r="M4478" s="1"/>
      <c r="Q4478" s="1"/>
    </row>
    <row r="4479" spans="4:17" x14ac:dyDescent="0.3">
      <c r="K4479" s="1"/>
      <c r="L4479" s="1"/>
      <c r="M4479" s="1"/>
      <c r="Q4479" s="1"/>
    </row>
    <row r="4480" spans="4:17" x14ac:dyDescent="0.3">
      <c r="K4480" s="1"/>
      <c r="L4480" s="1"/>
      <c r="M4480" s="1"/>
      <c r="Q4480" s="1"/>
    </row>
    <row r="4481" spans="11:17" x14ac:dyDescent="0.3">
      <c r="K4481" s="1"/>
      <c r="L4481" s="1"/>
      <c r="M4481" s="1"/>
      <c r="Q4481" s="1"/>
    </row>
    <row r="4482" spans="11:17" x14ac:dyDescent="0.3">
      <c r="K4482" s="1"/>
      <c r="L4482" s="1"/>
      <c r="M4482" s="1"/>
      <c r="Q4482" s="1"/>
    </row>
    <row r="4483" spans="11:17" x14ac:dyDescent="0.3">
      <c r="K4483" s="1"/>
      <c r="L4483" s="1"/>
      <c r="M4483" s="1"/>
      <c r="Q4483" s="1"/>
    </row>
    <row r="4484" spans="11:17" x14ac:dyDescent="0.3">
      <c r="K4484" s="1"/>
      <c r="L4484" s="1"/>
      <c r="M4484" s="1"/>
      <c r="Q4484" s="1"/>
    </row>
    <row r="4485" spans="11:17" x14ac:dyDescent="0.3">
      <c r="K4485" s="1"/>
      <c r="L4485" s="1"/>
      <c r="M4485" s="1"/>
      <c r="Q4485" s="1"/>
    </row>
    <row r="4486" spans="11:17" x14ac:dyDescent="0.3">
      <c r="K4486" s="1"/>
      <c r="L4486" s="1"/>
      <c r="M4486" s="1"/>
      <c r="Q4486" s="1"/>
    </row>
    <row r="4487" spans="11:17" x14ac:dyDescent="0.3">
      <c r="K4487" s="1"/>
      <c r="L4487" s="1"/>
      <c r="M4487" s="1"/>
      <c r="Q4487" s="1"/>
    </row>
    <row r="4488" spans="11:17" x14ac:dyDescent="0.3">
      <c r="K4488" s="1"/>
      <c r="L4488" s="1"/>
      <c r="M4488" s="1"/>
      <c r="Q4488" s="1"/>
    </row>
    <row r="4489" spans="11:17" x14ac:dyDescent="0.3">
      <c r="K4489" s="1"/>
      <c r="L4489" s="1"/>
      <c r="M4489" s="1"/>
      <c r="Q4489" s="1"/>
    </row>
    <row r="4490" spans="11:17" x14ac:dyDescent="0.3">
      <c r="K4490" s="1"/>
      <c r="L4490" s="1"/>
      <c r="M4490" s="1"/>
      <c r="Q4490" s="1"/>
    </row>
    <row r="4491" spans="11:17" x14ac:dyDescent="0.3">
      <c r="K4491" s="1"/>
      <c r="L4491" s="1"/>
      <c r="M4491" s="1"/>
      <c r="Q4491" s="1"/>
    </row>
    <row r="4492" spans="11:17" x14ac:dyDescent="0.3">
      <c r="K4492" s="1"/>
      <c r="L4492" s="1"/>
      <c r="M4492" s="1"/>
      <c r="Q4492" s="1"/>
    </row>
    <row r="4493" spans="11:17" x14ac:dyDescent="0.3">
      <c r="K4493" s="1"/>
      <c r="L4493" s="1"/>
      <c r="M4493" s="1"/>
      <c r="Q4493" s="1"/>
    </row>
    <row r="4494" spans="11:17" x14ac:dyDescent="0.3">
      <c r="K4494" s="1"/>
      <c r="L4494" s="1"/>
      <c r="M4494" s="1"/>
      <c r="Q4494" s="1"/>
    </row>
    <row r="4495" spans="11:17" x14ac:dyDescent="0.3">
      <c r="K4495" s="1"/>
      <c r="L4495" s="1"/>
      <c r="M4495" s="1"/>
      <c r="Q4495" s="1"/>
    </row>
    <row r="4496" spans="11:17" x14ac:dyDescent="0.3">
      <c r="K4496" s="1"/>
      <c r="L4496" s="1"/>
      <c r="M4496" s="1"/>
      <c r="Q4496" s="1"/>
    </row>
    <row r="4497" spans="11:17" x14ac:dyDescent="0.3">
      <c r="K4497" s="1"/>
      <c r="L4497" s="1"/>
      <c r="M4497" s="1"/>
      <c r="Q4497" s="1"/>
    </row>
    <row r="4498" spans="11:17" x14ac:dyDescent="0.3">
      <c r="K4498" s="1"/>
      <c r="L4498" s="1"/>
      <c r="M4498" s="1"/>
      <c r="Q4498" s="1"/>
    </row>
    <row r="4499" spans="11:17" x14ac:dyDescent="0.3">
      <c r="K4499" s="1"/>
      <c r="L4499" s="1"/>
      <c r="M4499" s="1"/>
      <c r="Q4499" s="1"/>
    </row>
    <row r="4500" spans="11:17" x14ac:dyDescent="0.3">
      <c r="K4500" s="1"/>
      <c r="L4500" s="1"/>
      <c r="M4500" s="1"/>
      <c r="Q4500" s="1"/>
    </row>
    <row r="4501" spans="11:17" x14ac:dyDescent="0.3">
      <c r="K4501" s="1"/>
      <c r="L4501" s="1"/>
      <c r="M4501" s="1"/>
      <c r="Q4501" s="1"/>
    </row>
    <row r="4502" spans="11:17" x14ac:dyDescent="0.3">
      <c r="K4502" s="1"/>
      <c r="L4502" s="1"/>
      <c r="M4502" s="1"/>
      <c r="Q4502" s="1"/>
    </row>
    <row r="4503" spans="11:17" x14ac:dyDescent="0.3">
      <c r="K4503" s="1"/>
      <c r="L4503" s="1"/>
      <c r="M4503" s="1"/>
      <c r="Q4503" s="1"/>
    </row>
    <row r="4504" spans="11:17" x14ac:dyDescent="0.3">
      <c r="K4504" s="1"/>
      <c r="L4504" s="1"/>
      <c r="M4504" s="1"/>
      <c r="Q4504" s="1"/>
    </row>
    <row r="4505" spans="11:17" x14ac:dyDescent="0.3">
      <c r="K4505" s="1"/>
      <c r="L4505" s="1"/>
      <c r="M4505" s="1"/>
      <c r="Q4505" s="1"/>
    </row>
    <row r="4506" spans="11:17" x14ac:dyDescent="0.3">
      <c r="K4506" s="1"/>
      <c r="L4506" s="1"/>
      <c r="M4506" s="1"/>
      <c r="Q4506" s="1"/>
    </row>
    <row r="4507" spans="11:17" x14ac:dyDescent="0.3">
      <c r="K4507" s="1"/>
      <c r="L4507" s="1"/>
      <c r="M4507" s="1"/>
      <c r="Q4507" s="1"/>
    </row>
    <row r="4508" spans="11:17" x14ac:dyDescent="0.3">
      <c r="K4508" s="1"/>
      <c r="L4508" s="1"/>
      <c r="M4508" s="1"/>
      <c r="Q4508" s="1"/>
    </row>
    <row r="4509" spans="11:17" x14ac:dyDescent="0.3">
      <c r="K4509" s="1"/>
      <c r="L4509" s="1"/>
      <c r="M4509" s="1"/>
      <c r="Q4509" s="1"/>
    </row>
    <row r="4510" spans="11:17" x14ac:dyDescent="0.3">
      <c r="K4510" s="1"/>
      <c r="L4510" s="1"/>
      <c r="M4510" s="1"/>
      <c r="Q4510" s="1"/>
    </row>
    <row r="4511" spans="11:17" x14ac:dyDescent="0.3">
      <c r="K4511" s="1"/>
      <c r="L4511" s="1"/>
      <c r="M4511" s="1"/>
      <c r="Q4511" s="1"/>
    </row>
    <row r="4512" spans="11:17" x14ac:dyDescent="0.3">
      <c r="K4512" s="1"/>
      <c r="L4512" s="1"/>
      <c r="M4512" s="1"/>
      <c r="Q4512" s="1"/>
    </row>
    <row r="4513" spans="11:17" x14ac:dyDescent="0.3">
      <c r="K4513" s="1"/>
      <c r="L4513" s="1"/>
      <c r="M4513" s="1"/>
      <c r="Q4513" s="1"/>
    </row>
    <row r="4514" spans="11:17" x14ac:dyDescent="0.3">
      <c r="K4514" s="1"/>
      <c r="L4514" s="1"/>
      <c r="M4514" s="1"/>
      <c r="Q4514" s="1"/>
    </row>
    <row r="4515" spans="11:17" x14ac:dyDescent="0.3">
      <c r="K4515" s="1"/>
      <c r="L4515" s="1"/>
      <c r="M4515" s="1"/>
      <c r="Q4515" s="1"/>
    </row>
    <row r="4516" spans="11:17" x14ac:dyDescent="0.3">
      <c r="K4516" s="1"/>
      <c r="L4516" s="1"/>
      <c r="M4516" s="1"/>
      <c r="Q4516" s="1"/>
    </row>
    <row r="4517" spans="11:17" x14ac:dyDescent="0.3">
      <c r="K4517" s="1"/>
      <c r="L4517" s="1"/>
      <c r="M4517" s="1"/>
      <c r="Q4517" s="1"/>
    </row>
    <row r="4518" spans="11:17" x14ac:dyDescent="0.3">
      <c r="K4518" s="1"/>
      <c r="L4518" s="1"/>
      <c r="M4518" s="1"/>
      <c r="Q4518" s="1"/>
    </row>
    <row r="4519" spans="11:17" x14ac:dyDescent="0.3">
      <c r="K4519" s="1"/>
      <c r="L4519" s="1"/>
      <c r="M4519" s="1"/>
      <c r="Q4519" s="1"/>
    </row>
    <row r="4520" spans="11:17" x14ac:dyDescent="0.3">
      <c r="K4520" s="1"/>
      <c r="L4520" s="1"/>
      <c r="M4520" s="1"/>
      <c r="Q4520" s="1"/>
    </row>
    <row r="4521" spans="11:17" x14ac:dyDescent="0.3">
      <c r="K4521" s="1"/>
      <c r="L4521" s="1"/>
      <c r="M4521" s="1"/>
      <c r="Q4521" s="1"/>
    </row>
    <row r="4522" spans="11:17" x14ac:dyDescent="0.3">
      <c r="K4522" s="1"/>
      <c r="L4522" s="1"/>
      <c r="M4522" s="1"/>
      <c r="Q4522" s="1"/>
    </row>
    <row r="4523" spans="11:17" x14ac:dyDescent="0.3">
      <c r="K4523" s="1"/>
      <c r="L4523" s="1"/>
      <c r="M4523" s="1"/>
      <c r="Q4523" s="1"/>
    </row>
    <row r="4524" spans="11:17" x14ac:dyDescent="0.3">
      <c r="K4524" s="1"/>
      <c r="L4524" s="1"/>
      <c r="M4524" s="1"/>
      <c r="Q4524" s="1"/>
    </row>
    <row r="4525" spans="11:17" x14ac:dyDescent="0.3">
      <c r="K4525" s="1"/>
      <c r="L4525" s="1"/>
      <c r="M4525" s="1"/>
      <c r="Q4525" s="1"/>
    </row>
    <row r="4526" spans="11:17" x14ac:dyDescent="0.3">
      <c r="K4526" s="1"/>
      <c r="L4526" s="1"/>
      <c r="M4526" s="1"/>
      <c r="Q4526" s="1"/>
    </row>
    <row r="4527" spans="11:17" x14ac:dyDescent="0.3">
      <c r="K4527" s="1"/>
      <c r="L4527" s="1"/>
      <c r="M4527" s="1"/>
      <c r="Q4527" s="1"/>
    </row>
    <row r="4528" spans="11:17" x14ac:dyDescent="0.3">
      <c r="K4528" s="1"/>
      <c r="L4528" s="1"/>
      <c r="M4528" s="1"/>
      <c r="Q4528" s="1"/>
    </row>
    <row r="4529" spans="11:17" x14ac:dyDescent="0.3">
      <c r="K4529" s="1"/>
      <c r="L4529" s="1"/>
      <c r="M4529" s="1"/>
      <c r="Q4529" s="1"/>
    </row>
    <row r="4530" spans="11:17" x14ac:dyDescent="0.3">
      <c r="K4530" s="1"/>
      <c r="L4530" s="1"/>
      <c r="M4530" s="1"/>
      <c r="Q4530" s="1"/>
    </row>
    <row r="4531" spans="11:17" x14ac:dyDescent="0.3">
      <c r="K4531" s="1"/>
      <c r="L4531" s="1"/>
      <c r="M4531" s="1"/>
      <c r="Q4531" s="1"/>
    </row>
    <row r="4532" spans="11:17" x14ac:dyDescent="0.3">
      <c r="K4532" s="1"/>
      <c r="L4532" s="1"/>
      <c r="M4532" s="1"/>
      <c r="Q4532" s="1"/>
    </row>
    <row r="4533" spans="11:17" x14ac:dyDescent="0.3">
      <c r="K4533" s="1"/>
      <c r="L4533" s="1"/>
      <c r="M4533" s="1"/>
      <c r="Q4533" s="1"/>
    </row>
    <row r="4534" spans="11:17" x14ac:dyDescent="0.3">
      <c r="K4534" s="1"/>
      <c r="L4534" s="1"/>
      <c r="M4534" s="1"/>
      <c r="Q4534" s="1"/>
    </row>
    <row r="4535" spans="11:17" x14ac:dyDescent="0.3">
      <c r="K4535" s="1"/>
      <c r="L4535" s="1"/>
      <c r="M4535" s="1"/>
      <c r="Q4535" s="1"/>
    </row>
    <row r="4536" spans="11:17" x14ac:dyDescent="0.3">
      <c r="K4536" s="1"/>
      <c r="L4536" s="1"/>
      <c r="M4536" s="1"/>
      <c r="Q4536" s="1"/>
    </row>
    <row r="4537" spans="11:17" x14ac:dyDescent="0.3">
      <c r="K4537" s="1"/>
      <c r="L4537" s="1"/>
      <c r="M4537" s="1"/>
      <c r="Q4537" s="1"/>
    </row>
    <row r="4538" spans="11:17" x14ac:dyDescent="0.3">
      <c r="K4538" s="1"/>
      <c r="L4538" s="1"/>
      <c r="M4538" s="1"/>
      <c r="Q4538" s="1"/>
    </row>
    <row r="4539" spans="11:17" x14ac:dyDescent="0.3">
      <c r="K4539" s="1"/>
      <c r="L4539" s="1"/>
      <c r="M4539" s="1"/>
      <c r="Q4539" s="1"/>
    </row>
    <row r="4540" spans="11:17" x14ac:dyDescent="0.3">
      <c r="K4540" s="1"/>
      <c r="L4540" s="1"/>
      <c r="M4540" s="1"/>
      <c r="Q4540" s="1"/>
    </row>
    <row r="4541" spans="11:17" x14ac:dyDescent="0.3">
      <c r="K4541" s="1"/>
      <c r="L4541" s="1"/>
      <c r="M4541" s="1"/>
      <c r="Q4541" s="1"/>
    </row>
    <row r="4542" spans="11:17" x14ac:dyDescent="0.3">
      <c r="K4542" s="1"/>
      <c r="L4542" s="1"/>
      <c r="M4542" s="1"/>
      <c r="Q4542" s="1"/>
    </row>
    <row r="4543" spans="11:17" x14ac:dyDescent="0.3">
      <c r="K4543" s="1"/>
      <c r="L4543" s="1"/>
      <c r="M4543" s="1"/>
      <c r="Q4543" s="1"/>
    </row>
    <row r="4544" spans="11:17" x14ac:dyDescent="0.3">
      <c r="K4544" s="1"/>
      <c r="L4544" s="1"/>
      <c r="M4544" s="1"/>
      <c r="Q4544" s="1"/>
    </row>
    <row r="4545" spans="11:17" x14ac:dyDescent="0.3">
      <c r="K4545" s="1"/>
      <c r="L4545" s="1"/>
      <c r="M4545" s="1"/>
      <c r="Q4545" s="1"/>
    </row>
    <row r="4546" spans="11:17" x14ac:dyDescent="0.3">
      <c r="K4546" s="1"/>
      <c r="L4546" s="1"/>
      <c r="M4546" s="1"/>
      <c r="Q4546" s="1"/>
    </row>
    <row r="4547" spans="11:17" x14ac:dyDescent="0.3">
      <c r="K4547" s="1"/>
      <c r="L4547" s="1"/>
      <c r="M4547" s="1"/>
      <c r="Q4547" s="1"/>
    </row>
    <row r="4548" spans="11:17" x14ac:dyDescent="0.3">
      <c r="K4548" s="1"/>
      <c r="L4548" s="1"/>
      <c r="M4548" s="1"/>
      <c r="Q4548" s="1"/>
    </row>
    <row r="4549" spans="11:17" x14ac:dyDescent="0.3">
      <c r="K4549" s="1"/>
      <c r="L4549" s="1"/>
      <c r="M4549" s="1"/>
      <c r="Q4549" s="1"/>
    </row>
    <row r="4550" spans="11:17" x14ac:dyDescent="0.3">
      <c r="K4550" s="1"/>
      <c r="L4550" s="1"/>
      <c r="M4550" s="1"/>
      <c r="Q4550" s="1"/>
    </row>
    <row r="4551" spans="11:17" x14ac:dyDescent="0.3">
      <c r="K4551" s="1"/>
      <c r="L4551" s="1"/>
      <c r="M4551" s="1"/>
      <c r="Q4551" s="1"/>
    </row>
    <row r="4552" spans="11:17" x14ac:dyDescent="0.3">
      <c r="K4552" s="1"/>
      <c r="L4552" s="1"/>
      <c r="M4552" s="1"/>
      <c r="Q4552" s="1"/>
    </row>
    <row r="4553" spans="11:17" x14ac:dyDescent="0.3">
      <c r="K4553" s="1"/>
      <c r="L4553" s="1"/>
      <c r="M4553" s="1"/>
      <c r="Q4553" s="1"/>
    </row>
    <row r="4554" spans="11:17" x14ac:dyDescent="0.3">
      <c r="K4554" s="1"/>
      <c r="L4554" s="1"/>
      <c r="M4554" s="1"/>
      <c r="Q4554" s="1"/>
    </row>
    <row r="4555" spans="11:17" x14ac:dyDescent="0.3">
      <c r="K4555" s="1"/>
      <c r="L4555" s="1"/>
      <c r="M4555" s="1"/>
      <c r="Q4555" s="1"/>
    </row>
    <row r="4556" spans="11:17" x14ac:dyDescent="0.3">
      <c r="K4556" s="1"/>
      <c r="L4556" s="1"/>
      <c r="M4556" s="1"/>
      <c r="Q4556" s="1"/>
    </row>
    <row r="4557" spans="11:17" x14ac:dyDescent="0.3">
      <c r="K4557" s="1"/>
      <c r="L4557" s="1"/>
      <c r="M4557" s="1"/>
      <c r="Q4557" s="1"/>
    </row>
    <row r="4558" spans="11:17" x14ac:dyDescent="0.3">
      <c r="K4558" s="1"/>
      <c r="L4558" s="1"/>
      <c r="M4558" s="1"/>
      <c r="Q4558" s="1"/>
    </row>
    <row r="4559" spans="11:17" x14ac:dyDescent="0.3">
      <c r="K4559" s="1"/>
      <c r="L4559" s="1"/>
      <c r="M4559" s="1"/>
      <c r="Q4559" s="1"/>
    </row>
    <row r="4560" spans="11:17" x14ac:dyDescent="0.3">
      <c r="K4560" s="1"/>
      <c r="L4560" s="1"/>
      <c r="M4560" s="1"/>
      <c r="Q4560" s="1"/>
    </row>
    <row r="4561" spans="4:17" x14ac:dyDescent="0.3">
      <c r="K4561" s="1"/>
      <c r="L4561" s="1"/>
      <c r="M4561" s="1"/>
      <c r="Q4561" s="1"/>
    </row>
    <row r="4562" spans="4:17" x14ac:dyDescent="0.3">
      <c r="D4562" s="1"/>
      <c r="E4562" s="1"/>
      <c r="K4562" s="1"/>
      <c r="L4562" s="1"/>
      <c r="M4562" s="1"/>
      <c r="Q4562" s="1"/>
    </row>
    <row r="4563" spans="4:17" x14ac:dyDescent="0.3">
      <c r="D4563" s="1"/>
      <c r="E4563" s="1"/>
      <c r="K4563" s="1"/>
      <c r="L4563" s="1"/>
      <c r="M4563" s="1"/>
      <c r="Q4563" s="1"/>
    </row>
    <row r="4564" spans="4:17" x14ac:dyDescent="0.3">
      <c r="D4564" s="1"/>
      <c r="E4564" s="1"/>
      <c r="K4564" s="1"/>
      <c r="L4564" s="1"/>
      <c r="M4564" s="1"/>
      <c r="Q4564" s="1"/>
    </row>
    <row r="4565" spans="4:17" x14ac:dyDescent="0.3">
      <c r="D4565" s="1"/>
      <c r="E4565" s="1"/>
      <c r="K4565" s="1"/>
      <c r="L4565" s="1"/>
      <c r="M4565" s="1"/>
      <c r="Q4565" s="1"/>
    </row>
    <row r="4566" spans="4:17" x14ac:dyDescent="0.3">
      <c r="D4566" s="1"/>
      <c r="E4566" s="1"/>
      <c r="K4566" s="1"/>
      <c r="L4566" s="1"/>
      <c r="M4566" s="1"/>
      <c r="Q4566" s="1"/>
    </row>
    <row r="4567" spans="4:17" x14ac:dyDescent="0.3">
      <c r="D4567" s="1"/>
      <c r="E4567" s="1"/>
      <c r="K4567" s="1"/>
      <c r="L4567" s="1"/>
      <c r="M4567" s="1"/>
      <c r="Q4567" s="1"/>
    </row>
    <row r="4568" spans="4:17" x14ac:dyDescent="0.3">
      <c r="D4568" s="1"/>
      <c r="E4568" s="1"/>
      <c r="K4568" s="1"/>
      <c r="L4568" s="1"/>
      <c r="M4568" s="1"/>
      <c r="Q4568" s="1"/>
    </row>
    <row r="4569" spans="4:17" x14ac:dyDescent="0.3">
      <c r="D4569" s="1"/>
      <c r="E4569" s="1"/>
      <c r="K4569" s="1"/>
      <c r="L4569" s="1"/>
      <c r="M4569" s="1"/>
      <c r="Q4569" s="1"/>
    </row>
    <row r="4570" spans="4:17" x14ac:dyDescent="0.3">
      <c r="D4570" s="1"/>
      <c r="E4570" s="1"/>
      <c r="K4570" s="1"/>
      <c r="L4570" s="1"/>
      <c r="M4570" s="1"/>
      <c r="Q4570" s="1"/>
    </row>
    <row r="4571" spans="4:17" x14ac:dyDescent="0.3">
      <c r="D4571" s="1"/>
      <c r="E4571" s="1"/>
      <c r="K4571" s="1"/>
      <c r="L4571" s="1"/>
      <c r="M4571" s="1"/>
      <c r="Q4571" s="1"/>
    </row>
    <row r="4572" spans="4:17" x14ac:dyDescent="0.3">
      <c r="D4572" s="1"/>
      <c r="E4572" s="1"/>
      <c r="K4572" s="1"/>
      <c r="L4572" s="1"/>
      <c r="M4572" s="1"/>
      <c r="Q4572" s="1"/>
    </row>
    <row r="4573" spans="4:17" x14ac:dyDescent="0.3">
      <c r="D4573" s="1"/>
      <c r="E4573" s="1"/>
      <c r="K4573" s="1"/>
      <c r="L4573" s="1"/>
      <c r="M4573" s="1"/>
      <c r="Q4573" s="1"/>
    </row>
    <row r="4574" spans="4:17" x14ac:dyDescent="0.3">
      <c r="D4574" s="1"/>
      <c r="E4574" s="1"/>
      <c r="K4574" s="1"/>
      <c r="L4574" s="1"/>
      <c r="M4574" s="1"/>
      <c r="Q4574" s="1"/>
    </row>
    <row r="4575" spans="4:17" x14ac:dyDescent="0.3">
      <c r="D4575" s="1"/>
      <c r="E4575" s="1"/>
      <c r="K4575" s="1"/>
      <c r="L4575" s="1"/>
      <c r="M4575" s="1"/>
      <c r="Q4575" s="1"/>
    </row>
    <row r="4576" spans="4:17" x14ac:dyDescent="0.3">
      <c r="D4576" s="1"/>
      <c r="E4576" s="1"/>
      <c r="K4576" s="1"/>
      <c r="L4576" s="1"/>
      <c r="M4576" s="1"/>
      <c r="Q4576" s="1"/>
    </row>
    <row r="4577" spans="4:17" x14ac:dyDescent="0.3">
      <c r="D4577" s="1"/>
      <c r="E4577" s="1"/>
      <c r="K4577" s="1"/>
      <c r="L4577" s="1"/>
      <c r="M4577" s="1"/>
      <c r="Q4577" s="1"/>
    </row>
    <row r="4578" spans="4:17" x14ac:dyDescent="0.3">
      <c r="D4578" s="1"/>
      <c r="E4578" s="1"/>
      <c r="K4578" s="1"/>
      <c r="L4578" s="1"/>
      <c r="M4578" s="1"/>
      <c r="Q4578" s="1"/>
    </row>
    <row r="4579" spans="4:17" x14ac:dyDescent="0.3">
      <c r="D4579" s="1"/>
      <c r="E4579" s="1"/>
      <c r="K4579" s="1"/>
      <c r="L4579" s="1"/>
      <c r="M4579" s="1"/>
      <c r="Q4579" s="1"/>
    </row>
    <row r="4580" spans="4:17" x14ac:dyDescent="0.3">
      <c r="D4580" s="1"/>
      <c r="E4580" s="1"/>
      <c r="K4580" s="1"/>
      <c r="L4580" s="1"/>
      <c r="M4580" s="1"/>
      <c r="Q4580" s="1"/>
    </row>
    <row r="4581" spans="4:17" x14ac:dyDescent="0.3">
      <c r="D4581" s="1"/>
      <c r="E4581" s="1"/>
      <c r="K4581" s="1"/>
      <c r="L4581" s="1"/>
      <c r="M4581" s="1"/>
      <c r="Q4581" s="1"/>
    </row>
    <row r="4582" spans="4:17" x14ac:dyDescent="0.3">
      <c r="D4582" s="1"/>
      <c r="E4582" s="1"/>
      <c r="K4582" s="1"/>
      <c r="L4582" s="1"/>
      <c r="M4582" s="1"/>
      <c r="Q4582" s="1"/>
    </row>
    <row r="4583" spans="4:17" x14ac:dyDescent="0.3">
      <c r="D4583" s="1"/>
      <c r="E4583" s="1"/>
      <c r="K4583" s="1"/>
      <c r="L4583" s="1"/>
      <c r="M4583" s="1"/>
      <c r="Q4583" s="1"/>
    </row>
    <row r="4584" spans="4:17" x14ac:dyDescent="0.3">
      <c r="D4584" s="1"/>
      <c r="E4584" s="1"/>
      <c r="K4584" s="1"/>
      <c r="L4584" s="1"/>
      <c r="M4584" s="1"/>
      <c r="Q4584" s="1"/>
    </row>
    <row r="4585" spans="4:17" x14ac:dyDescent="0.3">
      <c r="D4585" s="1"/>
      <c r="E4585" s="1"/>
      <c r="K4585" s="1"/>
      <c r="L4585" s="1"/>
      <c r="M4585" s="1"/>
      <c r="Q4585" s="1"/>
    </row>
    <row r="4586" spans="4:17" x14ac:dyDescent="0.3">
      <c r="D4586" s="1"/>
      <c r="E4586" s="1"/>
      <c r="K4586" s="1"/>
      <c r="L4586" s="1"/>
      <c r="M4586" s="1"/>
      <c r="Q4586" s="1"/>
    </row>
    <row r="4587" spans="4:17" x14ac:dyDescent="0.3">
      <c r="D4587" s="1"/>
      <c r="E4587" s="1"/>
      <c r="K4587" s="1"/>
      <c r="L4587" s="1"/>
      <c r="M4587" s="1"/>
      <c r="Q4587" s="1"/>
    </row>
    <row r="4588" spans="4:17" x14ac:dyDescent="0.3">
      <c r="D4588" s="1"/>
      <c r="E4588" s="1"/>
      <c r="K4588" s="1"/>
      <c r="L4588" s="1"/>
      <c r="M4588" s="1"/>
      <c r="Q4588" s="1"/>
    </row>
    <row r="4589" spans="4:17" x14ac:dyDescent="0.3">
      <c r="D4589" s="1"/>
      <c r="E4589" s="1"/>
      <c r="K4589" s="1"/>
      <c r="L4589" s="1"/>
      <c r="M4589" s="1"/>
      <c r="Q4589" s="1"/>
    </row>
    <row r="4590" spans="4:17" x14ac:dyDescent="0.3">
      <c r="D4590" s="1"/>
      <c r="E4590" s="1"/>
      <c r="K4590" s="1"/>
      <c r="L4590" s="1"/>
      <c r="M4590" s="1"/>
      <c r="Q4590" s="1"/>
    </row>
    <row r="4591" spans="4:17" x14ac:dyDescent="0.3">
      <c r="D4591" s="1"/>
      <c r="E4591" s="1"/>
      <c r="K4591" s="1"/>
      <c r="L4591" s="1"/>
      <c r="M4591" s="1"/>
      <c r="Q4591" s="1"/>
    </row>
    <row r="4592" spans="4:17" x14ac:dyDescent="0.3">
      <c r="D4592" s="1"/>
      <c r="E4592" s="1"/>
      <c r="K4592" s="1"/>
      <c r="L4592" s="1"/>
      <c r="M4592" s="1"/>
      <c r="Q4592" s="1"/>
    </row>
    <row r="4593" spans="4:17" x14ac:dyDescent="0.3">
      <c r="D4593" s="1"/>
      <c r="E4593" s="1"/>
      <c r="K4593" s="1"/>
      <c r="L4593" s="1"/>
      <c r="M4593" s="1"/>
      <c r="Q4593" s="1"/>
    </row>
    <row r="4594" spans="4:17" x14ac:dyDescent="0.3">
      <c r="D4594" s="1"/>
      <c r="E4594" s="1"/>
      <c r="K4594" s="1"/>
      <c r="L4594" s="1"/>
      <c r="M4594" s="1"/>
      <c r="Q4594" s="1"/>
    </row>
    <row r="4595" spans="4:17" x14ac:dyDescent="0.3">
      <c r="D4595" s="1"/>
      <c r="E4595" s="1"/>
      <c r="K4595" s="1"/>
      <c r="L4595" s="1"/>
      <c r="M4595" s="1"/>
      <c r="Q4595" s="1"/>
    </row>
    <row r="4596" spans="4:17" x14ac:dyDescent="0.3">
      <c r="D4596" s="1"/>
      <c r="E4596" s="1"/>
      <c r="K4596" s="1"/>
      <c r="L4596" s="1"/>
      <c r="M4596" s="1"/>
      <c r="Q4596" s="1"/>
    </row>
    <row r="4597" spans="4:17" x14ac:dyDescent="0.3">
      <c r="D4597" s="1"/>
      <c r="E4597" s="1"/>
      <c r="K4597" s="1"/>
      <c r="L4597" s="1"/>
      <c r="M4597" s="1"/>
      <c r="Q4597" s="1"/>
    </row>
    <row r="4598" spans="4:17" x14ac:dyDescent="0.3">
      <c r="D4598" s="1"/>
      <c r="E4598" s="1"/>
      <c r="K4598" s="1"/>
      <c r="L4598" s="1"/>
      <c r="M4598" s="1"/>
      <c r="Q4598" s="1"/>
    </row>
    <row r="4599" spans="4:17" x14ac:dyDescent="0.3">
      <c r="D4599" s="1"/>
      <c r="E4599" s="1"/>
      <c r="K4599" s="1"/>
      <c r="L4599" s="1"/>
      <c r="M4599" s="1"/>
      <c r="Q4599" s="1"/>
    </row>
    <row r="4600" spans="4:17" x14ac:dyDescent="0.3">
      <c r="D4600" s="1"/>
      <c r="E4600" s="1"/>
      <c r="K4600" s="1"/>
      <c r="L4600" s="1"/>
      <c r="M4600" s="1"/>
      <c r="Q4600" s="1"/>
    </row>
    <row r="4601" spans="4:17" x14ac:dyDescent="0.3">
      <c r="D4601" s="1"/>
      <c r="E4601" s="1"/>
      <c r="K4601" s="1"/>
      <c r="L4601" s="1"/>
      <c r="M4601" s="1"/>
      <c r="Q4601" s="1"/>
    </row>
    <row r="4602" spans="4:17" x14ac:dyDescent="0.3">
      <c r="D4602" s="1"/>
      <c r="E4602" s="1"/>
      <c r="K4602" s="1"/>
      <c r="L4602" s="1"/>
      <c r="M4602" s="1"/>
      <c r="Q4602" s="1"/>
    </row>
    <row r="4603" spans="4:17" x14ac:dyDescent="0.3">
      <c r="D4603" s="1"/>
      <c r="E4603" s="1"/>
      <c r="K4603" s="1"/>
      <c r="L4603" s="1"/>
      <c r="M4603" s="1"/>
      <c r="Q4603" s="1"/>
    </row>
    <row r="4604" spans="4:17" x14ac:dyDescent="0.3">
      <c r="D4604" s="1"/>
      <c r="E4604" s="1"/>
      <c r="K4604" s="1"/>
      <c r="L4604" s="1"/>
      <c r="M4604" s="1"/>
      <c r="Q4604" s="1"/>
    </row>
    <row r="4605" spans="4:17" x14ac:dyDescent="0.3">
      <c r="D4605" s="1"/>
      <c r="E4605" s="1"/>
      <c r="K4605" s="1"/>
      <c r="L4605" s="1"/>
      <c r="M4605" s="1"/>
      <c r="Q4605" s="1"/>
    </row>
    <row r="4606" spans="4:17" x14ac:dyDescent="0.3">
      <c r="D4606" s="1"/>
      <c r="E4606" s="1"/>
      <c r="K4606" s="1"/>
      <c r="L4606" s="1"/>
      <c r="M4606" s="1"/>
      <c r="Q4606" s="1"/>
    </row>
    <row r="4607" spans="4:17" x14ac:dyDescent="0.3">
      <c r="D4607" s="1"/>
      <c r="E4607" s="1"/>
      <c r="K4607" s="1"/>
      <c r="L4607" s="1"/>
      <c r="M4607" s="1"/>
      <c r="Q4607" s="1"/>
    </row>
    <row r="4608" spans="4:17" x14ac:dyDescent="0.3">
      <c r="D4608" s="1"/>
      <c r="E4608" s="1"/>
      <c r="K4608" s="1"/>
      <c r="L4608" s="1"/>
      <c r="M4608" s="1"/>
      <c r="Q4608" s="1"/>
    </row>
    <row r="4609" spans="4:17" x14ac:dyDescent="0.3">
      <c r="D4609" s="1"/>
      <c r="E4609" s="1"/>
      <c r="K4609" s="1"/>
      <c r="L4609" s="1"/>
      <c r="M4609" s="1"/>
      <c r="Q4609" s="1"/>
    </row>
    <row r="4610" spans="4:17" x14ac:dyDescent="0.3">
      <c r="D4610" s="1"/>
      <c r="E4610" s="1"/>
      <c r="K4610" s="1"/>
      <c r="L4610" s="1"/>
      <c r="M4610" s="1"/>
      <c r="Q4610" s="1"/>
    </row>
    <row r="4611" spans="4:17" x14ac:dyDescent="0.3">
      <c r="D4611" s="1"/>
      <c r="E4611" s="1"/>
      <c r="K4611" s="1"/>
      <c r="L4611" s="1"/>
      <c r="M4611" s="1"/>
      <c r="Q4611" s="1"/>
    </row>
    <row r="4612" spans="4:17" x14ac:dyDescent="0.3">
      <c r="D4612" s="1"/>
      <c r="E4612" s="1"/>
      <c r="K4612" s="1"/>
      <c r="L4612" s="1"/>
      <c r="M4612" s="1"/>
      <c r="Q4612" s="1"/>
    </row>
    <row r="4613" spans="4:17" x14ac:dyDescent="0.3">
      <c r="D4613" s="1"/>
      <c r="E4613" s="1"/>
      <c r="K4613" s="1"/>
      <c r="L4613" s="1"/>
      <c r="M4613" s="1"/>
      <c r="Q4613" s="1"/>
    </row>
    <row r="4614" spans="4:17" x14ac:dyDescent="0.3">
      <c r="D4614" s="1"/>
      <c r="E4614" s="1"/>
      <c r="K4614" s="1"/>
      <c r="L4614" s="1"/>
      <c r="M4614" s="1"/>
      <c r="Q4614" s="1"/>
    </row>
    <row r="4615" spans="4:17" x14ac:dyDescent="0.3">
      <c r="D4615" s="1"/>
      <c r="E4615" s="1"/>
      <c r="K4615" s="1"/>
      <c r="L4615" s="1"/>
      <c r="M4615" s="1"/>
      <c r="Q4615" s="1"/>
    </row>
    <row r="4616" spans="4:17" x14ac:dyDescent="0.3">
      <c r="D4616" s="1"/>
      <c r="E4616" s="1"/>
      <c r="K4616" s="1"/>
      <c r="L4616" s="1"/>
      <c r="M4616" s="1"/>
      <c r="Q4616" s="1"/>
    </row>
    <row r="4617" spans="4:17" x14ac:dyDescent="0.3">
      <c r="D4617" s="1"/>
      <c r="E4617" s="1"/>
      <c r="K4617" s="1"/>
      <c r="L4617" s="1"/>
      <c r="M4617" s="1"/>
      <c r="Q4617" s="1"/>
    </row>
    <row r="4618" spans="4:17" x14ac:dyDescent="0.3">
      <c r="D4618" s="1"/>
      <c r="E4618" s="1"/>
      <c r="K4618" s="1"/>
      <c r="L4618" s="1"/>
      <c r="M4618" s="1"/>
      <c r="Q4618" s="1"/>
    </row>
    <row r="4619" spans="4:17" x14ac:dyDescent="0.3">
      <c r="D4619" s="1"/>
      <c r="E4619" s="1"/>
      <c r="K4619" s="1"/>
      <c r="L4619" s="1"/>
      <c r="M4619" s="1"/>
      <c r="Q4619" s="1"/>
    </row>
    <row r="4620" spans="4:17" x14ac:dyDescent="0.3">
      <c r="D4620" s="1"/>
      <c r="E4620" s="1"/>
      <c r="K4620" s="1"/>
      <c r="L4620" s="1"/>
      <c r="M4620" s="1"/>
      <c r="Q4620" s="1"/>
    </row>
    <row r="4621" spans="4:17" x14ac:dyDescent="0.3">
      <c r="D4621" s="1"/>
      <c r="E4621" s="1"/>
      <c r="K4621" s="1"/>
      <c r="L4621" s="1"/>
      <c r="M4621" s="1"/>
      <c r="Q4621" s="1"/>
    </row>
    <row r="4622" spans="4:17" x14ac:dyDescent="0.3">
      <c r="D4622" s="1"/>
      <c r="E4622" s="1"/>
      <c r="K4622" s="1"/>
      <c r="L4622" s="1"/>
      <c r="M4622" s="1"/>
      <c r="Q4622" s="1"/>
    </row>
    <row r="4623" spans="4:17" x14ac:dyDescent="0.3">
      <c r="D4623" s="1"/>
      <c r="E4623" s="1"/>
      <c r="K4623" s="1"/>
      <c r="L4623" s="1"/>
      <c r="M4623" s="1"/>
      <c r="Q4623" s="1"/>
    </row>
    <row r="4624" spans="4:17" x14ac:dyDescent="0.3">
      <c r="D4624" s="1"/>
      <c r="E4624" s="1"/>
      <c r="K4624" s="1"/>
      <c r="L4624" s="1"/>
      <c r="M4624" s="1"/>
      <c r="Q4624" s="1"/>
    </row>
    <row r="4625" spans="4:17" x14ac:dyDescent="0.3">
      <c r="D4625" s="1"/>
      <c r="E4625" s="1"/>
      <c r="K4625" s="1"/>
      <c r="L4625" s="1"/>
      <c r="M4625" s="1"/>
      <c r="Q4625" s="1"/>
    </row>
    <row r="4626" spans="4:17" x14ac:dyDescent="0.3">
      <c r="D4626" s="1"/>
      <c r="E4626" s="1"/>
      <c r="K4626" s="1"/>
      <c r="L4626" s="1"/>
      <c r="M4626" s="1"/>
      <c r="Q4626" s="1"/>
    </row>
    <row r="4627" spans="4:17" x14ac:dyDescent="0.3">
      <c r="D4627" s="1"/>
      <c r="E4627" s="1"/>
      <c r="K4627" s="1"/>
      <c r="L4627" s="1"/>
      <c r="M4627" s="1"/>
      <c r="Q4627" s="1"/>
    </row>
    <row r="4628" spans="4:17" x14ac:dyDescent="0.3">
      <c r="D4628" s="1"/>
      <c r="E4628" s="1"/>
      <c r="K4628" s="1"/>
      <c r="L4628" s="1"/>
      <c r="M4628" s="1"/>
      <c r="Q4628" s="1"/>
    </row>
    <row r="4629" spans="4:17" x14ac:dyDescent="0.3">
      <c r="D4629" s="1"/>
      <c r="E4629" s="1"/>
      <c r="K4629" s="1"/>
      <c r="L4629" s="1"/>
      <c r="M4629" s="1"/>
      <c r="Q4629" s="1"/>
    </row>
    <row r="4630" spans="4:17" x14ac:dyDescent="0.3">
      <c r="D4630" s="1"/>
      <c r="E4630" s="1"/>
      <c r="K4630" s="1"/>
      <c r="L4630" s="1"/>
      <c r="M4630" s="1"/>
      <c r="Q4630" s="1"/>
    </row>
    <row r="4631" spans="4:17" x14ac:dyDescent="0.3">
      <c r="D4631" s="1"/>
      <c r="E4631" s="1"/>
      <c r="K4631" s="1"/>
      <c r="L4631" s="1"/>
      <c r="M4631" s="1"/>
      <c r="Q4631" s="1"/>
    </row>
    <row r="4632" spans="4:17" x14ac:dyDescent="0.3">
      <c r="D4632" s="1"/>
      <c r="E4632" s="1"/>
      <c r="K4632" s="1"/>
      <c r="L4632" s="1"/>
      <c r="M4632" s="1"/>
      <c r="Q4632" s="1"/>
    </row>
    <row r="4633" spans="4:17" x14ac:dyDescent="0.3">
      <c r="D4633" s="1"/>
      <c r="E4633" s="1"/>
      <c r="K4633" s="1"/>
      <c r="L4633" s="1"/>
      <c r="M4633" s="1"/>
      <c r="Q4633" s="1"/>
    </row>
    <row r="4634" spans="4:17" x14ac:dyDescent="0.3">
      <c r="D4634" s="1"/>
      <c r="E4634" s="1"/>
      <c r="K4634" s="1"/>
      <c r="L4634" s="1"/>
      <c r="M4634" s="1"/>
      <c r="Q4634" s="1"/>
    </row>
    <row r="4635" spans="4:17" x14ac:dyDescent="0.3">
      <c r="D4635" s="1"/>
      <c r="E4635" s="1"/>
      <c r="K4635" s="1"/>
      <c r="L4635" s="1"/>
      <c r="M4635" s="1"/>
      <c r="Q4635" s="1"/>
    </row>
    <row r="4636" spans="4:17" x14ac:dyDescent="0.3">
      <c r="D4636" s="1"/>
      <c r="E4636" s="1"/>
      <c r="K4636" s="1"/>
      <c r="L4636" s="1"/>
      <c r="M4636" s="1"/>
      <c r="Q4636" s="1"/>
    </row>
    <row r="4637" spans="4:17" x14ac:dyDescent="0.3">
      <c r="D4637" s="1"/>
      <c r="E4637" s="1"/>
      <c r="K4637" s="1"/>
      <c r="L4637" s="1"/>
      <c r="M4637" s="1"/>
      <c r="Q4637" s="1"/>
    </row>
    <row r="4638" spans="4:17" x14ac:dyDescent="0.3">
      <c r="D4638" s="1"/>
      <c r="E4638" s="1"/>
      <c r="K4638" s="1"/>
      <c r="L4638" s="1"/>
      <c r="M4638" s="1"/>
      <c r="Q4638" s="1"/>
    </row>
    <row r="4639" spans="4:17" x14ac:dyDescent="0.3">
      <c r="D4639" s="1"/>
      <c r="E4639" s="1"/>
      <c r="K4639" s="1"/>
      <c r="L4639" s="1"/>
      <c r="M4639" s="1"/>
      <c r="Q4639" s="1"/>
    </row>
    <row r="4640" spans="4:17" x14ac:dyDescent="0.3">
      <c r="D4640" s="1"/>
      <c r="E4640" s="1"/>
      <c r="K4640" s="1"/>
      <c r="L4640" s="1"/>
      <c r="M4640" s="1"/>
      <c r="Q4640" s="1"/>
    </row>
    <row r="4641" spans="4:17" x14ac:dyDescent="0.3">
      <c r="D4641" s="1"/>
      <c r="E4641" s="1"/>
      <c r="K4641" s="1"/>
      <c r="L4641" s="1"/>
      <c r="M4641" s="1"/>
      <c r="Q4641" s="1"/>
    </row>
    <row r="4642" spans="4:17" x14ac:dyDescent="0.3">
      <c r="D4642" s="1"/>
      <c r="E4642" s="1"/>
      <c r="K4642" s="1"/>
      <c r="L4642" s="1"/>
      <c r="M4642" s="1"/>
      <c r="Q4642" s="1"/>
    </row>
    <row r="4643" spans="4:17" x14ac:dyDescent="0.3">
      <c r="D4643" s="1"/>
      <c r="E4643" s="1"/>
      <c r="K4643" s="1"/>
      <c r="L4643" s="1"/>
      <c r="M4643" s="1"/>
      <c r="Q4643" s="1"/>
    </row>
    <row r="4644" spans="4:17" x14ac:dyDescent="0.3">
      <c r="D4644" s="1"/>
      <c r="E4644" s="1"/>
      <c r="K4644" s="1"/>
      <c r="L4644" s="1"/>
      <c r="M4644" s="1"/>
      <c r="Q4644" s="1"/>
    </row>
    <row r="4645" spans="4:17" x14ac:dyDescent="0.3">
      <c r="D4645" s="1"/>
      <c r="E4645" s="1"/>
      <c r="K4645" s="1"/>
      <c r="L4645" s="1"/>
      <c r="M4645" s="1"/>
      <c r="Q4645" s="1"/>
    </row>
    <row r="4646" spans="4:17" x14ac:dyDescent="0.3">
      <c r="D4646" s="1"/>
      <c r="E4646" s="1"/>
      <c r="K4646" s="1"/>
      <c r="L4646" s="1"/>
      <c r="M4646" s="1"/>
      <c r="Q4646" s="1"/>
    </row>
    <row r="4647" spans="4:17" x14ac:dyDescent="0.3">
      <c r="D4647" s="1"/>
      <c r="E4647" s="1"/>
      <c r="K4647" s="1"/>
      <c r="L4647" s="1"/>
      <c r="M4647" s="1"/>
      <c r="Q4647" s="1"/>
    </row>
    <row r="4648" spans="4:17" x14ac:dyDescent="0.3">
      <c r="D4648" s="1"/>
      <c r="E4648" s="1"/>
      <c r="K4648" s="1"/>
      <c r="L4648" s="1"/>
      <c r="M4648" s="1"/>
      <c r="Q4648" s="1"/>
    </row>
    <row r="4649" spans="4:17" x14ac:dyDescent="0.3">
      <c r="D4649" s="1"/>
      <c r="E4649" s="1"/>
      <c r="K4649" s="1"/>
      <c r="L4649" s="1"/>
      <c r="M4649" s="1"/>
      <c r="Q4649" s="1"/>
    </row>
    <row r="4650" spans="4:17" x14ac:dyDescent="0.3">
      <c r="D4650" s="1"/>
      <c r="E4650" s="1"/>
      <c r="K4650" s="1"/>
      <c r="L4650" s="1"/>
      <c r="M4650" s="1"/>
      <c r="Q4650" s="1"/>
    </row>
    <row r="4651" spans="4:17" x14ac:dyDescent="0.3">
      <c r="D4651" s="1"/>
      <c r="E4651" s="1"/>
      <c r="K4651" s="1"/>
      <c r="L4651" s="1"/>
      <c r="M4651" s="1"/>
      <c r="Q4651" s="1"/>
    </row>
    <row r="4652" spans="4:17" x14ac:dyDescent="0.3">
      <c r="D4652" s="1"/>
      <c r="E4652" s="1"/>
      <c r="K4652" s="1"/>
      <c r="L4652" s="1"/>
      <c r="M4652" s="1"/>
      <c r="Q4652" s="1"/>
    </row>
    <row r="4653" spans="4:17" x14ac:dyDescent="0.3">
      <c r="D4653" s="1"/>
      <c r="E4653" s="1"/>
      <c r="K4653" s="1"/>
      <c r="L4653" s="1"/>
      <c r="M4653" s="1"/>
      <c r="Q4653" s="1"/>
    </row>
    <row r="4654" spans="4:17" x14ac:dyDescent="0.3">
      <c r="D4654" s="1"/>
      <c r="E4654" s="1"/>
      <c r="K4654" s="1"/>
      <c r="L4654" s="1"/>
      <c r="M4654" s="1"/>
      <c r="Q4654" s="1"/>
    </row>
    <row r="4655" spans="4:17" x14ac:dyDescent="0.3">
      <c r="D4655" s="1"/>
      <c r="E4655" s="1"/>
      <c r="K4655" s="1"/>
      <c r="L4655" s="1"/>
      <c r="M4655" s="1"/>
      <c r="Q4655" s="1"/>
    </row>
    <row r="4656" spans="4:17" x14ac:dyDescent="0.3">
      <c r="D4656" s="1"/>
      <c r="E4656" s="1"/>
      <c r="K4656" s="1"/>
      <c r="L4656" s="1"/>
      <c r="M4656" s="1"/>
      <c r="Q4656" s="1"/>
    </row>
    <row r="4657" spans="4:17" x14ac:dyDescent="0.3">
      <c r="D4657" s="1"/>
      <c r="E4657" s="1"/>
      <c r="K4657" s="1"/>
      <c r="L4657" s="1"/>
      <c r="M4657" s="1"/>
      <c r="Q4657" s="1"/>
    </row>
    <row r="4658" spans="4:17" x14ac:dyDescent="0.3">
      <c r="D4658" s="1"/>
      <c r="E4658" s="1"/>
      <c r="K4658" s="1"/>
      <c r="L4658" s="1"/>
      <c r="M4658" s="1"/>
      <c r="Q4658" s="1"/>
    </row>
    <row r="4659" spans="4:17" x14ac:dyDescent="0.3">
      <c r="D4659" s="1"/>
      <c r="E4659" s="1"/>
      <c r="K4659" s="1"/>
      <c r="L4659" s="1"/>
      <c r="M4659" s="1"/>
      <c r="Q4659" s="1"/>
    </row>
    <row r="4660" spans="4:17" x14ac:dyDescent="0.3">
      <c r="D4660" s="1"/>
      <c r="E4660" s="1"/>
      <c r="K4660" s="1"/>
      <c r="L4660" s="1"/>
      <c r="M4660" s="1"/>
      <c r="Q4660" s="1"/>
    </row>
    <row r="4661" spans="4:17" x14ac:dyDescent="0.3">
      <c r="D4661" s="1"/>
      <c r="E4661" s="1"/>
      <c r="K4661" s="1"/>
      <c r="L4661" s="1"/>
      <c r="M4661" s="1"/>
      <c r="Q4661" s="1"/>
    </row>
    <row r="4662" spans="4:17" x14ac:dyDescent="0.3">
      <c r="D4662" s="1"/>
      <c r="E4662" s="1"/>
      <c r="K4662" s="1"/>
      <c r="L4662" s="1"/>
      <c r="M4662" s="1"/>
      <c r="Q4662" s="1"/>
    </row>
    <row r="4663" spans="4:17" x14ac:dyDescent="0.3">
      <c r="D4663" s="1"/>
      <c r="E4663" s="1"/>
      <c r="K4663" s="1"/>
      <c r="L4663" s="1"/>
      <c r="M4663" s="1"/>
      <c r="Q4663" s="1"/>
    </row>
    <row r="4664" spans="4:17" x14ac:dyDescent="0.3">
      <c r="D4664" s="1"/>
      <c r="E4664" s="1"/>
      <c r="K4664" s="1"/>
      <c r="L4664" s="1"/>
      <c r="M4664" s="1"/>
      <c r="Q4664" s="1"/>
    </row>
    <row r="4665" spans="4:17" x14ac:dyDescent="0.3">
      <c r="D4665" s="1"/>
      <c r="E4665" s="1"/>
      <c r="K4665" s="1"/>
      <c r="L4665" s="1"/>
      <c r="M4665" s="1"/>
      <c r="Q4665" s="1"/>
    </row>
    <row r="4666" spans="4:17" x14ac:dyDescent="0.3">
      <c r="D4666" s="1"/>
      <c r="E4666" s="1"/>
      <c r="K4666" s="1"/>
      <c r="L4666" s="1"/>
      <c r="M4666" s="1"/>
      <c r="Q4666" s="1"/>
    </row>
    <row r="4667" spans="4:17" x14ac:dyDescent="0.3">
      <c r="D4667" s="1"/>
      <c r="E4667" s="1"/>
      <c r="K4667" s="1"/>
      <c r="L4667" s="1"/>
      <c r="M4667" s="1"/>
      <c r="Q4667" s="1"/>
    </row>
    <row r="4668" spans="4:17" x14ac:dyDescent="0.3">
      <c r="D4668" s="1"/>
      <c r="E4668" s="1"/>
      <c r="K4668" s="1"/>
      <c r="L4668" s="1"/>
      <c r="M4668" s="1"/>
      <c r="Q4668" s="1"/>
    </row>
    <row r="4669" spans="4:17" x14ac:dyDescent="0.3">
      <c r="D4669" s="1"/>
      <c r="E4669" s="1"/>
      <c r="K4669" s="1"/>
      <c r="L4669" s="1"/>
      <c r="M4669" s="1"/>
      <c r="Q4669" s="1"/>
    </row>
    <row r="4670" spans="4:17" x14ac:dyDescent="0.3">
      <c r="D4670" s="1"/>
      <c r="E4670" s="1"/>
      <c r="K4670" s="1"/>
      <c r="L4670" s="1"/>
      <c r="M4670" s="1"/>
      <c r="Q4670" s="1"/>
    </row>
    <row r="4671" spans="4:17" x14ac:dyDescent="0.3">
      <c r="D4671" s="1"/>
      <c r="E4671" s="1"/>
      <c r="K4671" s="1"/>
      <c r="L4671" s="1"/>
      <c r="M4671" s="1"/>
      <c r="Q4671" s="1"/>
    </row>
    <row r="4672" spans="4:17" x14ac:dyDescent="0.3">
      <c r="D4672" s="1"/>
      <c r="E4672" s="1"/>
      <c r="K4672" s="1"/>
      <c r="L4672" s="1"/>
      <c r="M4672" s="1"/>
      <c r="Q4672" s="1"/>
    </row>
    <row r="4673" spans="4:17" x14ac:dyDescent="0.3">
      <c r="D4673" s="1"/>
      <c r="E4673" s="1"/>
      <c r="K4673" s="1"/>
      <c r="L4673" s="1"/>
      <c r="M4673" s="1"/>
      <c r="Q4673" s="1"/>
    </row>
    <row r="4674" spans="4:17" x14ac:dyDescent="0.3">
      <c r="D4674" s="1"/>
      <c r="E4674" s="1"/>
      <c r="K4674" s="1"/>
      <c r="L4674" s="1"/>
      <c r="M4674" s="1"/>
      <c r="Q4674" s="1"/>
    </row>
    <row r="4675" spans="4:17" x14ac:dyDescent="0.3">
      <c r="D4675" s="1"/>
      <c r="E4675" s="1"/>
      <c r="K4675" s="1"/>
      <c r="L4675" s="1"/>
      <c r="M4675" s="1"/>
      <c r="Q4675" s="1"/>
    </row>
    <row r="4676" spans="4:17" x14ac:dyDescent="0.3">
      <c r="D4676" s="1"/>
      <c r="E4676" s="1"/>
      <c r="K4676" s="1"/>
      <c r="L4676" s="1"/>
      <c r="M4676" s="1"/>
      <c r="Q4676" s="1"/>
    </row>
    <row r="4677" spans="4:17" x14ac:dyDescent="0.3">
      <c r="D4677" s="1"/>
      <c r="E4677" s="1"/>
      <c r="K4677" s="1"/>
      <c r="L4677" s="1"/>
      <c r="M4677" s="1"/>
      <c r="Q4677" s="1"/>
    </row>
    <row r="4678" spans="4:17" x14ac:dyDescent="0.3">
      <c r="D4678" s="1"/>
      <c r="E4678" s="1"/>
      <c r="K4678" s="1"/>
      <c r="L4678" s="1"/>
      <c r="M4678" s="1"/>
      <c r="Q4678" s="1"/>
    </row>
    <row r="4679" spans="4:17" x14ac:dyDescent="0.3">
      <c r="D4679" s="1"/>
      <c r="E4679" s="1"/>
      <c r="K4679" s="1"/>
      <c r="L4679" s="1"/>
      <c r="M4679" s="1"/>
      <c r="Q4679" s="1"/>
    </row>
    <row r="4680" spans="4:17" x14ac:dyDescent="0.3">
      <c r="D4680" s="1"/>
      <c r="E4680" s="1"/>
      <c r="K4680" s="1"/>
      <c r="L4680" s="1"/>
      <c r="M4680" s="1"/>
      <c r="Q4680" s="1"/>
    </row>
    <row r="4681" spans="4:17" x14ac:dyDescent="0.3">
      <c r="D4681" s="1"/>
      <c r="E4681" s="1"/>
      <c r="K4681" s="1"/>
      <c r="L4681" s="1"/>
      <c r="M4681" s="1"/>
      <c r="Q4681" s="1"/>
    </row>
    <row r="4682" spans="4:17" x14ac:dyDescent="0.3">
      <c r="D4682" s="1"/>
      <c r="E4682" s="1"/>
      <c r="K4682" s="1"/>
      <c r="L4682" s="1"/>
      <c r="M4682" s="1"/>
      <c r="Q4682" s="1"/>
    </row>
    <row r="4683" spans="4:17" x14ac:dyDescent="0.3">
      <c r="D4683" s="1"/>
      <c r="E4683" s="1"/>
      <c r="K4683" s="1"/>
      <c r="L4683" s="1"/>
      <c r="M4683" s="1"/>
      <c r="Q4683" s="1"/>
    </row>
    <row r="4684" spans="4:17" x14ac:dyDescent="0.3">
      <c r="D4684" s="1"/>
      <c r="E4684" s="1"/>
      <c r="K4684" s="1"/>
      <c r="L4684" s="1"/>
      <c r="M4684" s="1"/>
      <c r="Q4684" s="1"/>
    </row>
    <row r="4685" spans="4:17" x14ac:dyDescent="0.3">
      <c r="D4685" s="1"/>
      <c r="E4685" s="1"/>
      <c r="K4685" s="1"/>
      <c r="L4685" s="1"/>
      <c r="M4685" s="1"/>
      <c r="Q4685" s="1"/>
    </row>
    <row r="4686" spans="4:17" x14ac:dyDescent="0.3">
      <c r="D4686" s="1"/>
      <c r="E4686" s="1"/>
      <c r="K4686" s="1"/>
      <c r="L4686" s="1"/>
      <c r="M4686" s="1"/>
      <c r="Q4686" s="1"/>
    </row>
    <row r="4687" spans="4:17" x14ac:dyDescent="0.3">
      <c r="D4687" s="1"/>
      <c r="E4687" s="1"/>
      <c r="K4687" s="1"/>
      <c r="L4687" s="1"/>
      <c r="M4687" s="1"/>
      <c r="Q4687" s="1"/>
    </row>
    <row r="4688" spans="4:17" x14ac:dyDescent="0.3">
      <c r="D4688" s="1"/>
      <c r="E4688" s="1"/>
      <c r="K4688" s="1"/>
      <c r="L4688" s="1"/>
      <c r="M4688" s="1"/>
      <c r="Q4688" s="1"/>
    </row>
    <row r="4689" spans="4:17" x14ac:dyDescent="0.3">
      <c r="D4689" s="1"/>
      <c r="E4689" s="1"/>
      <c r="K4689" s="1"/>
      <c r="L4689" s="1"/>
      <c r="M4689" s="1"/>
      <c r="Q4689" s="1"/>
    </row>
    <row r="4690" spans="4:17" x14ac:dyDescent="0.3">
      <c r="D4690" s="1"/>
      <c r="E4690" s="1"/>
      <c r="K4690" s="1"/>
      <c r="L4690" s="1"/>
      <c r="M4690" s="1"/>
      <c r="Q4690" s="1"/>
    </row>
    <row r="4691" spans="4:17" x14ac:dyDescent="0.3">
      <c r="D4691" s="1"/>
      <c r="E4691" s="1"/>
      <c r="K4691" s="1"/>
      <c r="L4691" s="1"/>
      <c r="M4691" s="1"/>
      <c r="Q4691" s="1"/>
    </row>
    <row r="4692" spans="4:17" x14ac:dyDescent="0.3">
      <c r="D4692" s="1"/>
      <c r="E4692" s="1"/>
      <c r="K4692" s="1"/>
      <c r="L4692" s="1"/>
      <c r="M4692" s="1"/>
      <c r="Q4692" s="1"/>
    </row>
    <row r="4693" spans="4:17" x14ac:dyDescent="0.3">
      <c r="D4693" s="1"/>
      <c r="E4693" s="1"/>
      <c r="K4693" s="1"/>
      <c r="L4693" s="1"/>
      <c r="M4693" s="1"/>
      <c r="Q4693" s="1"/>
    </row>
    <row r="4694" spans="4:17" x14ac:dyDescent="0.3">
      <c r="D4694" s="1"/>
      <c r="E4694" s="1"/>
      <c r="K4694" s="1"/>
      <c r="L4694" s="1"/>
      <c r="M4694" s="1"/>
      <c r="Q4694" s="1"/>
    </row>
    <row r="4695" spans="4:17" x14ac:dyDescent="0.3">
      <c r="D4695" s="1"/>
      <c r="E4695" s="1"/>
      <c r="K4695" s="1"/>
      <c r="L4695" s="1"/>
      <c r="M4695" s="1"/>
      <c r="Q4695" s="1"/>
    </row>
    <row r="4696" spans="4:17" x14ac:dyDescent="0.3">
      <c r="D4696" s="1"/>
      <c r="E4696" s="1"/>
      <c r="K4696" s="1"/>
      <c r="L4696" s="1"/>
      <c r="M4696" s="1"/>
      <c r="Q4696" s="1"/>
    </row>
    <row r="4697" spans="4:17" x14ac:dyDescent="0.3">
      <c r="D4697" s="1"/>
      <c r="E4697" s="1"/>
      <c r="K4697" s="1"/>
      <c r="L4697" s="1"/>
      <c r="M4697" s="1"/>
      <c r="Q4697" s="1"/>
    </row>
    <row r="4698" spans="4:17" x14ac:dyDescent="0.3">
      <c r="D4698" s="1"/>
      <c r="E4698" s="1"/>
      <c r="K4698" s="1"/>
      <c r="L4698" s="1"/>
      <c r="M4698" s="1"/>
      <c r="Q4698" s="1"/>
    </row>
    <row r="4699" spans="4:17" x14ac:dyDescent="0.3">
      <c r="D4699" s="1"/>
      <c r="E4699" s="1"/>
      <c r="K4699" s="1"/>
      <c r="L4699" s="1"/>
      <c r="M4699" s="1"/>
      <c r="Q4699" s="1"/>
    </row>
    <row r="4700" spans="4:17" x14ac:dyDescent="0.3">
      <c r="D4700" s="1"/>
      <c r="E4700" s="1"/>
      <c r="K4700" s="1"/>
      <c r="L4700" s="1"/>
      <c r="M4700" s="1"/>
      <c r="Q4700" s="1"/>
    </row>
    <row r="4701" spans="4:17" x14ac:dyDescent="0.3">
      <c r="D4701" s="1"/>
      <c r="E4701" s="1"/>
      <c r="K4701" s="1"/>
      <c r="L4701" s="1"/>
      <c r="M4701" s="1"/>
      <c r="Q4701" s="1"/>
    </row>
    <row r="4702" spans="4:17" x14ac:dyDescent="0.3">
      <c r="D4702" s="1"/>
      <c r="E4702" s="1"/>
      <c r="K4702" s="1"/>
      <c r="L4702" s="1"/>
      <c r="M4702" s="1"/>
      <c r="Q4702" s="1"/>
    </row>
    <row r="4703" spans="4:17" x14ac:dyDescent="0.3">
      <c r="D4703" s="1"/>
      <c r="E4703" s="1"/>
      <c r="K4703" s="1"/>
      <c r="L4703" s="1"/>
      <c r="M4703" s="1"/>
      <c r="Q4703" s="1"/>
    </row>
    <row r="4704" spans="4:17" x14ac:dyDescent="0.3">
      <c r="D4704" s="1"/>
      <c r="E4704" s="1"/>
      <c r="K4704" s="1"/>
      <c r="L4704" s="1"/>
      <c r="M4704" s="1"/>
      <c r="Q4704" s="1"/>
    </row>
    <row r="4705" spans="4:17" x14ac:dyDescent="0.3">
      <c r="D4705" s="1"/>
      <c r="E4705" s="1"/>
      <c r="K4705" s="1"/>
      <c r="L4705" s="1"/>
      <c r="M4705" s="1"/>
      <c r="Q4705" s="1"/>
    </row>
    <row r="4706" spans="4:17" x14ac:dyDescent="0.3">
      <c r="D4706" s="1"/>
      <c r="E4706" s="1"/>
      <c r="K4706" s="1"/>
      <c r="L4706" s="1"/>
      <c r="M4706" s="1"/>
      <c r="Q4706" s="1"/>
    </row>
    <row r="4707" spans="4:17" x14ac:dyDescent="0.3">
      <c r="D4707" s="1"/>
      <c r="E4707" s="1"/>
      <c r="K4707" s="1"/>
      <c r="L4707" s="1"/>
      <c r="M4707" s="1"/>
      <c r="Q4707" s="1"/>
    </row>
    <row r="4708" spans="4:17" x14ac:dyDescent="0.3">
      <c r="D4708" s="1"/>
      <c r="E4708" s="1"/>
      <c r="K4708" s="1"/>
      <c r="L4708" s="1"/>
      <c r="M4708" s="1"/>
      <c r="Q4708" s="1"/>
    </row>
    <row r="4709" spans="4:17" x14ac:dyDescent="0.3">
      <c r="D4709" s="1"/>
      <c r="E4709" s="1"/>
      <c r="K4709" s="1"/>
      <c r="L4709" s="1"/>
      <c r="M4709" s="1"/>
      <c r="Q4709" s="1"/>
    </row>
    <row r="4710" spans="4:17" x14ac:dyDescent="0.3">
      <c r="D4710" s="1"/>
      <c r="E4710" s="1"/>
      <c r="K4710" s="1"/>
      <c r="L4710" s="1"/>
      <c r="M4710" s="1"/>
      <c r="Q4710" s="1"/>
    </row>
    <row r="4711" spans="4:17" x14ac:dyDescent="0.3">
      <c r="D4711" s="1"/>
      <c r="E4711" s="1"/>
      <c r="K4711" s="1"/>
      <c r="L4711" s="1"/>
      <c r="M4711" s="1"/>
      <c r="Q4711" s="1"/>
    </row>
    <row r="4712" spans="4:17" x14ac:dyDescent="0.3">
      <c r="D4712" s="1"/>
      <c r="E4712" s="1"/>
      <c r="K4712" s="1"/>
      <c r="L4712" s="1"/>
      <c r="M4712" s="1"/>
      <c r="Q4712" s="1"/>
    </row>
    <row r="4713" spans="4:17" x14ac:dyDescent="0.3">
      <c r="D4713" s="1"/>
      <c r="E4713" s="1"/>
      <c r="K4713" s="1"/>
      <c r="L4713" s="1"/>
      <c r="M4713" s="1"/>
      <c r="Q4713" s="1"/>
    </row>
    <row r="4714" spans="4:17" x14ac:dyDescent="0.3">
      <c r="D4714" s="1"/>
      <c r="E4714" s="1"/>
      <c r="K4714" s="1"/>
      <c r="L4714" s="1"/>
      <c r="M4714" s="1"/>
      <c r="Q4714" s="1"/>
    </row>
    <row r="4715" spans="4:17" x14ac:dyDescent="0.3">
      <c r="D4715" s="1"/>
      <c r="E4715" s="1"/>
      <c r="K4715" s="1"/>
      <c r="L4715" s="1"/>
      <c r="M4715" s="1"/>
      <c r="Q4715" s="1"/>
    </row>
    <row r="4716" spans="4:17" x14ac:dyDescent="0.3">
      <c r="D4716" s="1"/>
      <c r="E4716" s="1"/>
      <c r="K4716" s="1"/>
      <c r="L4716" s="1"/>
      <c r="M4716" s="1"/>
      <c r="Q4716" s="1"/>
    </row>
    <row r="4717" spans="4:17" x14ac:dyDescent="0.3">
      <c r="D4717" s="1"/>
      <c r="E4717" s="1"/>
      <c r="K4717" s="1"/>
      <c r="L4717" s="1"/>
      <c r="M4717" s="1"/>
      <c r="Q4717" s="1"/>
    </row>
    <row r="4718" spans="4:17" x14ac:dyDescent="0.3">
      <c r="D4718" s="1"/>
      <c r="E4718" s="1"/>
      <c r="K4718" s="1"/>
      <c r="L4718" s="1"/>
      <c r="M4718" s="1"/>
      <c r="Q4718" s="1"/>
    </row>
    <row r="4719" spans="4:17" x14ac:dyDescent="0.3">
      <c r="D4719" s="1"/>
      <c r="E4719" s="1"/>
      <c r="K4719" s="1"/>
      <c r="L4719" s="1"/>
      <c r="M4719" s="1"/>
      <c r="Q4719" s="1"/>
    </row>
    <row r="4720" spans="4:17" x14ac:dyDescent="0.3">
      <c r="D4720" s="1"/>
      <c r="E4720" s="1"/>
      <c r="K4720" s="1"/>
      <c r="L4720" s="1"/>
      <c r="M4720" s="1"/>
      <c r="Q4720" s="1"/>
    </row>
    <row r="4721" spans="4:17" x14ac:dyDescent="0.3">
      <c r="D4721" s="1"/>
      <c r="E4721" s="1"/>
      <c r="K4721" s="1"/>
      <c r="L4721" s="1"/>
      <c r="M4721" s="1"/>
      <c r="Q4721" s="1"/>
    </row>
    <row r="4722" spans="4:17" x14ac:dyDescent="0.3">
      <c r="D4722" s="1"/>
      <c r="E4722" s="1"/>
      <c r="K4722" s="1"/>
      <c r="L4722" s="1"/>
      <c r="M4722" s="1"/>
      <c r="Q4722" s="1"/>
    </row>
    <row r="4723" spans="4:17" x14ac:dyDescent="0.3">
      <c r="D4723" s="1"/>
      <c r="E4723" s="1"/>
      <c r="K4723" s="1"/>
      <c r="L4723" s="1"/>
      <c r="M4723" s="1"/>
      <c r="Q4723" s="1"/>
    </row>
    <row r="4724" spans="4:17" x14ac:dyDescent="0.3">
      <c r="D4724" s="1"/>
      <c r="E4724" s="1"/>
      <c r="K4724" s="1"/>
      <c r="L4724" s="1"/>
      <c r="M4724" s="1"/>
      <c r="Q4724" s="1"/>
    </row>
    <row r="4725" spans="4:17" x14ac:dyDescent="0.3">
      <c r="D4725" s="1"/>
      <c r="E4725" s="1"/>
      <c r="K4725" s="1"/>
      <c r="L4725" s="1"/>
      <c r="M4725" s="1"/>
      <c r="Q4725" s="1"/>
    </row>
    <row r="4726" spans="4:17" x14ac:dyDescent="0.3">
      <c r="D4726" s="1"/>
      <c r="E4726" s="1"/>
      <c r="K4726" s="1"/>
      <c r="L4726" s="1"/>
      <c r="M4726" s="1"/>
      <c r="Q4726" s="1"/>
    </row>
    <row r="4727" spans="4:17" x14ac:dyDescent="0.3">
      <c r="D4727" s="1"/>
      <c r="E4727" s="1"/>
      <c r="K4727" s="1"/>
      <c r="L4727" s="1"/>
      <c r="M4727" s="1"/>
      <c r="Q4727" s="1"/>
    </row>
    <row r="4728" spans="4:17" x14ac:dyDescent="0.3">
      <c r="D4728" s="1"/>
      <c r="E4728" s="1"/>
      <c r="K4728" s="1"/>
      <c r="L4728" s="1"/>
      <c r="M4728" s="1"/>
      <c r="Q4728" s="1"/>
    </row>
    <row r="4729" spans="4:17" x14ac:dyDescent="0.3">
      <c r="D4729" s="1"/>
      <c r="E4729" s="1"/>
      <c r="K4729" s="1"/>
      <c r="L4729" s="1"/>
      <c r="M4729" s="1"/>
      <c r="Q4729" s="1"/>
    </row>
    <row r="4730" spans="4:17" x14ac:dyDescent="0.3">
      <c r="D4730" s="1"/>
      <c r="E4730" s="1"/>
      <c r="K4730" s="1"/>
      <c r="L4730" s="1"/>
      <c r="M4730" s="1"/>
      <c r="Q4730" s="1"/>
    </row>
    <row r="4731" spans="4:17" x14ac:dyDescent="0.3">
      <c r="D4731" s="1"/>
      <c r="E4731" s="1"/>
      <c r="K4731" s="1"/>
      <c r="L4731" s="1"/>
      <c r="M4731" s="1"/>
      <c r="Q4731" s="1"/>
    </row>
    <row r="4732" spans="4:17" x14ac:dyDescent="0.3">
      <c r="D4732" s="1"/>
      <c r="E4732" s="1"/>
      <c r="K4732" s="1"/>
      <c r="L4732" s="1"/>
      <c r="M4732" s="1"/>
      <c r="Q4732" s="1"/>
    </row>
    <row r="4733" spans="4:17" x14ac:dyDescent="0.3">
      <c r="D4733" s="1"/>
      <c r="E4733" s="1"/>
      <c r="K4733" s="1"/>
      <c r="L4733" s="1"/>
      <c r="M4733" s="1"/>
      <c r="Q4733" s="1"/>
    </row>
    <row r="4734" spans="4:17" x14ac:dyDescent="0.3">
      <c r="D4734" s="1"/>
      <c r="E4734" s="1"/>
      <c r="K4734" s="1"/>
      <c r="L4734" s="1"/>
      <c r="M4734" s="1"/>
      <c r="Q4734" s="1"/>
    </row>
    <row r="4735" spans="4:17" x14ac:dyDescent="0.3">
      <c r="D4735" s="1"/>
      <c r="E4735" s="1"/>
      <c r="K4735" s="1"/>
      <c r="L4735" s="1"/>
      <c r="M4735" s="1"/>
      <c r="Q4735" s="1"/>
    </row>
    <row r="4736" spans="4:17" x14ac:dyDescent="0.3">
      <c r="D4736" s="1"/>
      <c r="E4736" s="1"/>
      <c r="K4736" s="1"/>
      <c r="L4736" s="1"/>
      <c r="M4736" s="1"/>
      <c r="Q4736" s="1"/>
    </row>
    <row r="4737" spans="4:17" x14ac:dyDescent="0.3">
      <c r="D4737" s="1"/>
      <c r="E4737" s="1"/>
      <c r="K4737" s="1"/>
      <c r="L4737" s="1"/>
      <c r="M4737" s="1"/>
      <c r="Q4737" s="1"/>
    </row>
    <row r="4738" spans="4:17" x14ac:dyDescent="0.3">
      <c r="D4738" s="1"/>
      <c r="E4738" s="1"/>
      <c r="K4738" s="1"/>
      <c r="L4738" s="1"/>
      <c r="M4738" s="1"/>
      <c r="Q4738" s="1"/>
    </row>
    <row r="4739" spans="4:17" x14ac:dyDescent="0.3">
      <c r="D4739" s="1"/>
      <c r="E4739" s="1"/>
      <c r="K4739" s="1"/>
      <c r="L4739" s="1"/>
      <c r="M4739" s="1"/>
      <c r="Q4739" s="1"/>
    </row>
    <row r="4740" spans="4:17" x14ac:dyDescent="0.3">
      <c r="D4740" s="1"/>
      <c r="E4740" s="1"/>
      <c r="K4740" s="1"/>
      <c r="L4740" s="1"/>
      <c r="M4740" s="1"/>
      <c r="Q4740" s="1"/>
    </row>
    <row r="4741" spans="4:17" x14ac:dyDescent="0.3">
      <c r="D4741" s="1"/>
      <c r="E4741" s="1"/>
      <c r="K4741" s="1"/>
      <c r="L4741" s="1"/>
      <c r="M4741" s="1"/>
      <c r="Q4741" s="1"/>
    </row>
    <row r="4742" spans="4:17" x14ac:dyDescent="0.3">
      <c r="D4742" s="1"/>
      <c r="E4742" s="1"/>
      <c r="K4742" s="1"/>
      <c r="L4742" s="1"/>
      <c r="M4742" s="1"/>
      <c r="Q4742" s="1"/>
    </row>
    <row r="4743" spans="4:17" x14ac:dyDescent="0.3">
      <c r="D4743" s="1"/>
      <c r="E4743" s="1"/>
      <c r="K4743" s="1"/>
      <c r="L4743" s="1"/>
      <c r="M4743" s="1"/>
      <c r="Q4743" s="1"/>
    </row>
    <row r="4744" spans="4:17" x14ac:dyDescent="0.3">
      <c r="D4744" s="1"/>
      <c r="E4744" s="1"/>
      <c r="K4744" s="1"/>
      <c r="L4744" s="1"/>
      <c r="M4744" s="1"/>
      <c r="Q4744" s="1"/>
    </row>
    <row r="4745" spans="4:17" x14ac:dyDescent="0.3">
      <c r="D4745" s="1"/>
      <c r="E4745" s="1"/>
      <c r="K4745" s="1"/>
      <c r="L4745" s="1"/>
      <c r="M4745" s="1"/>
      <c r="Q4745" s="1"/>
    </row>
    <row r="4746" spans="4:17" x14ac:dyDescent="0.3">
      <c r="D4746" s="1"/>
      <c r="E4746" s="1"/>
      <c r="K4746" s="1"/>
      <c r="L4746" s="1"/>
      <c r="M4746" s="1"/>
      <c r="Q4746" s="1"/>
    </row>
    <row r="4747" spans="4:17" x14ac:dyDescent="0.3">
      <c r="D4747" s="1"/>
      <c r="E4747" s="1"/>
      <c r="K4747" s="1"/>
      <c r="L4747" s="1"/>
      <c r="M4747" s="1"/>
      <c r="Q4747" s="1"/>
    </row>
    <row r="4748" spans="4:17" x14ac:dyDescent="0.3">
      <c r="D4748" s="1"/>
      <c r="E4748" s="1"/>
      <c r="K4748" s="1"/>
      <c r="L4748" s="1"/>
      <c r="M4748" s="1"/>
      <c r="Q4748" s="1"/>
    </row>
    <row r="4749" spans="4:17" x14ac:dyDescent="0.3">
      <c r="D4749" s="1"/>
      <c r="E4749" s="1"/>
      <c r="K4749" s="1"/>
      <c r="L4749" s="1"/>
      <c r="M4749" s="1"/>
      <c r="Q4749" s="1"/>
    </row>
    <row r="4750" spans="4:17" x14ac:dyDescent="0.3">
      <c r="D4750" s="1"/>
      <c r="E4750" s="1"/>
      <c r="K4750" s="1"/>
      <c r="L4750" s="1"/>
      <c r="M4750" s="1"/>
      <c r="Q4750" s="1"/>
    </row>
    <row r="4751" spans="4:17" x14ac:dyDescent="0.3">
      <c r="D4751" s="1"/>
      <c r="E4751" s="1"/>
      <c r="K4751" s="1"/>
      <c r="L4751" s="1"/>
      <c r="M4751" s="1"/>
      <c r="Q4751" s="1"/>
    </row>
    <row r="4752" spans="4:17" x14ac:dyDescent="0.3">
      <c r="D4752" s="1"/>
      <c r="E4752" s="1"/>
      <c r="K4752" s="1"/>
      <c r="L4752" s="1"/>
      <c r="M4752" s="1"/>
      <c r="Q4752" s="1"/>
    </row>
    <row r="4753" spans="4:17" x14ac:dyDescent="0.3">
      <c r="D4753" s="1"/>
      <c r="E4753" s="1"/>
      <c r="K4753" s="1"/>
      <c r="L4753" s="1"/>
      <c r="M4753" s="1"/>
      <c r="Q4753" s="1"/>
    </row>
    <row r="4754" spans="4:17" x14ac:dyDescent="0.3">
      <c r="D4754" s="1"/>
      <c r="E4754" s="1"/>
      <c r="K4754" s="1"/>
      <c r="L4754" s="1"/>
      <c r="M4754" s="1"/>
      <c r="Q4754" s="1"/>
    </row>
    <row r="4755" spans="4:17" x14ac:dyDescent="0.3">
      <c r="D4755" s="1"/>
      <c r="E4755" s="1"/>
      <c r="K4755" s="1"/>
      <c r="L4755" s="1"/>
      <c r="M4755" s="1"/>
      <c r="Q4755" s="1"/>
    </row>
    <row r="4756" spans="4:17" x14ac:dyDescent="0.3">
      <c r="D4756" s="1"/>
      <c r="E4756" s="1"/>
      <c r="K4756" s="1"/>
      <c r="L4756" s="1"/>
      <c r="M4756" s="1"/>
      <c r="Q4756" s="1"/>
    </row>
    <row r="4757" spans="4:17" x14ac:dyDescent="0.3">
      <c r="D4757" s="1"/>
      <c r="E4757" s="1"/>
      <c r="K4757" s="1"/>
      <c r="L4757" s="1"/>
      <c r="M4757" s="1"/>
      <c r="Q4757" s="1"/>
    </row>
    <row r="4758" spans="4:17" x14ac:dyDescent="0.3">
      <c r="D4758" s="1"/>
      <c r="E4758" s="1"/>
      <c r="K4758" s="1"/>
      <c r="L4758" s="1"/>
      <c r="M4758" s="1"/>
      <c r="Q4758" s="1"/>
    </row>
    <row r="4759" spans="4:17" x14ac:dyDescent="0.3">
      <c r="D4759" s="1"/>
      <c r="E4759" s="1"/>
      <c r="K4759" s="1"/>
      <c r="L4759" s="1"/>
      <c r="M4759" s="1"/>
      <c r="Q4759" s="1"/>
    </row>
    <row r="4760" spans="4:17" x14ac:dyDescent="0.3">
      <c r="D4760" s="1"/>
      <c r="E4760" s="1"/>
      <c r="K4760" s="1"/>
      <c r="L4760" s="1"/>
      <c r="M4760" s="1"/>
      <c r="Q4760" s="1"/>
    </row>
    <row r="4761" spans="4:17" x14ac:dyDescent="0.3">
      <c r="D4761" s="1"/>
      <c r="E4761" s="1"/>
      <c r="K4761" s="1"/>
      <c r="L4761" s="1"/>
      <c r="M4761" s="1"/>
      <c r="Q4761" s="1"/>
    </row>
    <row r="4762" spans="4:17" x14ac:dyDescent="0.3">
      <c r="D4762" s="1"/>
      <c r="E4762" s="1"/>
      <c r="K4762" s="1"/>
      <c r="L4762" s="1"/>
      <c r="M4762" s="1"/>
      <c r="Q4762" s="1"/>
    </row>
    <row r="4763" spans="4:17" x14ac:dyDescent="0.3">
      <c r="D4763" s="1"/>
      <c r="E4763" s="1"/>
      <c r="K4763" s="1"/>
      <c r="L4763" s="1"/>
      <c r="M4763" s="1"/>
      <c r="Q4763" s="1"/>
    </row>
    <row r="4764" spans="4:17" x14ac:dyDescent="0.3">
      <c r="D4764" s="1"/>
      <c r="E4764" s="1"/>
      <c r="K4764" s="1"/>
      <c r="L4764" s="1"/>
      <c r="M4764" s="1"/>
      <c r="Q4764" s="1"/>
    </row>
    <row r="4765" spans="4:17" x14ac:dyDescent="0.3">
      <c r="D4765" s="1"/>
      <c r="E4765" s="1"/>
      <c r="K4765" s="1"/>
      <c r="L4765" s="1"/>
      <c r="M4765" s="1"/>
      <c r="Q4765" s="1"/>
    </row>
    <row r="4766" spans="4:17" x14ac:dyDescent="0.3">
      <c r="D4766" s="1"/>
      <c r="E4766" s="1"/>
      <c r="K4766" s="1"/>
      <c r="L4766" s="1"/>
      <c r="M4766" s="1"/>
      <c r="Q4766" s="1"/>
    </row>
    <row r="4767" spans="4:17" x14ac:dyDescent="0.3">
      <c r="D4767" s="1"/>
      <c r="E4767" s="1"/>
      <c r="K4767" s="1"/>
      <c r="L4767" s="1"/>
      <c r="M4767" s="1"/>
      <c r="Q4767" s="1"/>
    </row>
    <row r="4768" spans="4:17" x14ac:dyDescent="0.3">
      <c r="D4768" s="1"/>
      <c r="E4768" s="1"/>
      <c r="K4768" s="1"/>
      <c r="L4768" s="1"/>
      <c r="M4768" s="1"/>
      <c r="Q4768" s="1"/>
    </row>
    <row r="4769" spans="4:17" x14ac:dyDescent="0.3">
      <c r="D4769" s="1"/>
      <c r="E4769" s="1"/>
      <c r="K4769" s="1"/>
      <c r="L4769" s="1"/>
      <c r="M4769" s="1"/>
      <c r="Q4769" s="1"/>
    </row>
    <row r="4770" spans="4:17" x14ac:dyDescent="0.3">
      <c r="D4770" s="1"/>
      <c r="E4770" s="1"/>
      <c r="K4770" s="1"/>
      <c r="L4770" s="1"/>
      <c r="M4770" s="1"/>
      <c r="Q4770" s="1"/>
    </row>
    <row r="4771" spans="4:17" x14ac:dyDescent="0.3">
      <c r="D4771" s="1"/>
      <c r="E4771" s="1"/>
      <c r="K4771" s="1"/>
      <c r="L4771" s="1"/>
      <c r="M4771" s="1"/>
      <c r="Q4771" s="1"/>
    </row>
    <row r="4772" spans="4:17" x14ac:dyDescent="0.3">
      <c r="D4772" s="1"/>
      <c r="E4772" s="1"/>
      <c r="K4772" s="1"/>
      <c r="L4772" s="1"/>
      <c r="M4772" s="1"/>
      <c r="Q4772" s="1"/>
    </row>
    <row r="4773" spans="4:17" x14ac:dyDescent="0.3">
      <c r="D4773" s="1"/>
      <c r="E4773" s="1"/>
      <c r="K4773" s="1"/>
      <c r="L4773" s="1"/>
      <c r="M4773" s="1"/>
      <c r="Q4773" s="1"/>
    </row>
    <row r="4774" spans="4:17" x14ac:dyDescent="0.3">
      <c r="D4774" s="1"/>
      <c r="E4774" s="1"/>
      <c r="K4774" s="1"/>
      <c r="L4774" s="1"/>
      <c r="M4774" s="1"/>
      <c r="Q4774" s="1"/>
    </row>
    <row r="4775" spans="4:17" x14ac:dyDescent="0.3">
      <c r="D4775" s="1"/>
      <c r="E4775" s="1"/>
      <c r="K4775" s="1"/>
      <c r="L4775" s="1"/>
      <c r="M4775" s="1"/>
      <c r="Q4775" s="1"/>
    </row>
    <row r="4776" spans="4:17" x14ac:dyDescent="0.3">
      <c r="D4776" s="1"/>
      <c r="E4776" s="1"/>
      <c r="K4776" s="1"/>
      <c r="L4776" s="1"/>
      <c r="M4776" s="1"/>
      <c r="Q4776" s="1"/>
    </row>
    <row r="4777" spans="4:17" x14ac:dyDescent="0.3">
      <c r="D4777" s="1"/>
      <c r="E4777" s="1"/>
      <c r="K4777" s="1"/>
      <c r="L4777" s="1"/>
      <c r="M4777" s="1"/>
      <c r="Q4777" s="1"/>
    </row>
    <row r="4778" spans="4:17" x14ac:dyDescent="0.3">
      <c r="D4778" s="1"/>
      <c r="E4778" s="1"/>
      <c r="K4778" s="1"/>
      <c r="L4778" s="1"/>
      <c r="M4778" s="1"/>
      <c r="Q4778" s="1"/>
    </row>
    <row r="4779" spans="4:17" x14ac:dyDescent="0.3">
      <c r="D4779" s="1"/>
      <c r="E4779" s="1"/>
      <c r="K4779" s="1"/>
      <c r="L4779" s="1"/>
      <c r="M4779" s="1"/>
      <c r="Q4779" s="1"/>
    </row>
    <row r="4780" spans="4:17" x14ac:dyDescent="0.3">
      <c r="D4780" s="1"/>
      <c r="E4780" s="1"/>
      <c r="K4780" s="1"/>
      <c r="L4780" s="1"/>
      <c r="M4780" s="1"/>
      <c r="Q4780" s="1"/>
    </row>
    <row r="4781" spans="4:17" x14ac:dyDescent="0.3">
      <c r="D4781" s="1"/>
      <c r="E4781" s="1"/>
      <c r="K4781" s="1"/>
      <c r="L4781" s="1"/>
      <c r="M4781" s="1"/>
      <c r="Q4781" s="1"/>
    </row>
    <row r="4782" spans="4:17" x14ac:dyDescent="0.3">
      <c r="D4782" s="1"/>
      <c r="E4782" s="1"/>
      <c r="K4782" s="1"/>
      <c r="L4782" s="1"/>
      <c r="M4782" s="1"/>
      <c r="Q4782" s="1"/>
    </row>
    <row r="4783" spans="4:17" x14ac:dyDescent="0.3">
      <c r="D4783" s="1"/>
      <c r="E4783" s="1"/>
      <c r="K4783" s="1"/>
      <c r="L4783" s="1"/>
      <c r="M4783" s="1"/>
      <c r="Q4783" s="1"/>
    </row>
    <row r="4784" spans="4:17" x14ac:dyDescent="0.3">
      <c r="D4784" s="1"/>
      <c r="E4784" s="1"/>
      <c r="K4784" s="1"/>
      <c r="L4784" s="1"/>
      <c r="M4784" s="1"/>
      <c r="Q4784" s="1"/>
    </row>
    <row r="4785" spans="4:17" x14ac:dyDescent="0.3">
      <c r="D4785" s="1"/>
      <c r="E4785" s="1"/>
      <c r="K4785" s="1"/>
      <c r="L4785" s="1"/>
      <c r="M4785" s="1"/>
      <c r="Q4785" s="1"/>
    </row>
    <row r="4786" spans="4:17" x14ac:dyDescent="0.3">
      <c r="D4786" s="1"/>
      <c r="E4786" s="1"/>
      <c r="K4786" s="1"/>
      <c r="L4786" s="1"/>
      <c r="M4786" s="1"/>
      <c r="Q4786" s="1"/>
    </row>
    <row r="4787" spans="4:17" x14ac:dyDescent="0.3">
      <c r="D4787" s="1"/>
      <c r="E4787" s="1"/>
      <c r="K4787" s="1"/>
      <c r="L4787" s="1"/>
      <c r="M4787" s="1"/>
      <c r="Q4787" s="1"/>
    </row>
    <row r="4788" spans="4:17" x14ac:dyDescent="0.3">
      <c r="D4788" s="1"/>
      <c r="E4788" s="1"/>
      <c r="K4788" s="1"/>
      <c r="L4788" s="1"/>
      <c r="M4788" s="1"/>
      <c r="Q4788" s="1"/>
    </row>
    <row r="4789" spans="4:17" x14ac:dyDescent="0.3">
      <c r="D4789" s="1"/>
      <c r="E4789" s="1"/>
      <c r="K4789" s="1"/>
      <c r="L4789" s="1"/>
      <c r="M4789" s="1"/>
      <c r="Q4789" s="1"/>
    </row>
    <row r="4790" spans="4:17" x14ac:dyDescent="0.3">
      <c r="D4790" s="1"/>
      <c r="E4790" s="1"/>
      <c r="K4790" s="1"/>
      <c r="L4790" s="1"/>
      <c r="M4790" s="1"/>
      <c r="Q4790" s="1"/>
    </row>
    <row r="4791" spans="4:17" x14ac:dyDescent="0.3">
      <c r="D4791" s="1"/>
      <c r="E4791" s="1"/>
      <c r="K4791" s="1"/>
      <c r="L4791" s="1"/>
      <c r="M4791" s="1"/>
      <c r="Q4791" s="1"/>
    </row>
    <row r="4792" spans="4:17" x14ac:dyDescent="0.3">
      <c r="D4792" s="1"/>
      <c r="E4792" s="1"/>
      <c r="K4792" s="1"/>
      <c r="L4792" s="1"/>
      <c r="M4792" s="1"/>
      <c r="Q4792" s="1"/>
    </row>
    <row r="4793" spans="4:17" x14ac:dyDescent="0.3">
      <c r="D4793" s="1"/>
      <c r="E4793" s="1"/>
      <c r="K4793" s="1"/>
      <c r="L4793" s="1"/>
      <c r="M4793" s="1"/>
      <c r="Q4793" s="1"/>
    </row>
    <row r="4794" spans="4:17" x14ac:dyDescent="0.3">
      <c r="D4794" s="1"/>
      <c r="E4794" s="1"/>
      <c r="K4794" s="1"/>
      <c r="L4794" s="1"/>
      <c r="M4794" s="1"/>
      <c r="Q4794" s="1"/>
    </row>
    <row r="4795" spans="4:17" x14ac:dyDescent="0.3">
      <c r="D4795" s="1"/>
      <c r="E4795" s="1"/>
      <c r="K4795" s="1"/>
      <c r="L4795" s="1"/>
      <c r="M4795" s="1"/>
      <c r="Q4795" s="1"/>
    </row>
    <row r="4796" spans="4:17" x14ac:dyDescent="0.3">
      <c r="D4796" s="1"/>
      <c r="E4796" s="1"/>
      <c r="K4796" s="1"/>
      <c r="L4796" s="1"/>
      <c r="M4796" s="1"/>
      <c r="Q4796" s="1"/>
    </row>
    <row r="4797" spans="4:17" x14ac:dyDescent="0.3">
      <c r="D4797" s="1"/>
      <c r="E4797" s="1"/>
      <c r="K4797" s="1"/>
      <c r="L4797" s="1"/>
      <c r="M4797" s="1"/>
      <c r="Q4797" s="1"/>
    </row>
    <row r="4798" spans="4:17" x14ac:dyDescent="0.3">
      <c r="D4798" s="1"/>
      <c r="E4798" s="1"/>
      <c r="K4798" s="1"/>
      <c r="L4798" s="1"/>
      <c r="M4798" s="1"/>
      <c r="Q4798" s="1"/>
    </row>
    <row r="4799" spans="4:17" x14ac:dyDescent="0.3">
      <c r="D4799" s="1"/>
      <c r="E4799" s="1"/>
      <c r="K4799" s="1"/>
      <c r="L4799" s="1"/>
      <c r="M4799" s="1"/>
      <c r="Q4799" s="1"/>
    </row>
    <row r="4800" spans="4:17" x14ac:dyDescent="0.3">
      <c r="D4800" s="1"/>
      <c r="E4800" s="1"/>
      <c r="K4800" s="1"/>
      <c r="L4800" s="1"/>
      <c r="M4800" s="1"/>
      <c r="Q4800" s="1"/>
    </row>
    <row r="4801" spans="4:17" x14ac:dyDescent="0.3">
      <c r="D4801" s="1"/>
      <c r="E4801" s="1"/>
      <c r="K4801" s="1"/>
      <c r="L4801" s="1"/>
      <c r="M4801" s="1"/>
      <c r="Q4801" s="1"/>
    </row>
    <row r="4802" spans="4:17" x14ac:dyDescent="0.3">
      <c r="D4802" s="1"/>
      <c r="E4802" s="1"/>
      <c r="K4802" s="1"/>
      <c r="L4802" s="1"/>
      <c r="M4802" s="1"/>
      <c r="Q4802" s="1"/>
    </row>
    <row r="4803" spans="4:17" x14ac:dyDescent="0.3">
      <c r="D4803" s="1"/>
      <c r="E4803" s="1"/>
      <c r="K4803" s="1"/>
      <c r="L4803" s="1"/>
      <c r="M4803" s="1"/>
      <c r="Q4803" s="1"/>
    </row>
    <row r="4804" spans="4:17" x14ac:dyDescent="0.3">
      <c r="D4804" s="1"/>
      <c r="E4804" s="1"/>
      <c r="K4804" s="1"/>
      <c r="L4804" s="1"/>
      <c r="M4804" s="1"/>
      <c r="Q4804" s="1"/>
    </row>
    <row r="4805" spans="4:17" x14ac:dyDescent="0.3">
      <c r="D4805" s="1"/>
      <c r="E4805" s="1"/>
      <c r="K4805" s="1"/>
      <c r="L4805" s="1"/>
      <c r="M4805" s="1"/>
      <c r="Q4805" s="1"/>
    </row>
    <row r="4806" spans="4:17" x14ac:dyDescent="0.3">
      <c r="D4806" s="1"/>
      <c r="E4806" s="1"/>
      <c r="K4806" s="1"/>
      <c r="L4806" s="1"/>
      <c r="M4806" s="1"/>
      <c r="Q4806" s="1"/>
    </row>
    <row r="4807" spans="4:17" x14ac:dyDescent="0.3">
      <c r="D4807" s="1"/>
      <c r="E4807" s="1"/>
      <c r="K4807" s="1"/>
      <c r="L4807" s="1"/>
      <c r="M4807" s="1"/>
      <c r="Q4807" s="1"/>
    </row>
    <row r="4808" spans="4:17" x14ac:dyDescent="0.3">
      <c r="D4808" s="1"/>
      <c r="E4808" s="1"/>
      <c r="K4808" s="1"/>
      <c r="L4808" s="1"/>
      <c r="M4808" s="1"/>
      <c r="Q4808" s="1"/>
    </row>
    <row r="4809" spans="4:17" x14ac:dyDescent="0.3">
      <c r="D4809" s="1"/>
      <c r="E4809" s="1"/>
      <c r="K4809" s="1"/>
      <c r="L4809" s="1"/>
      <c r="M4809" s="1"/>
      <c r="Q4809" s="1"/>
    </row>
    <row r="4810" spans="4:17" x14ac:dyDescent="0.3">
      <c r="D4810" s="1"/>
      <c r="E4810" s="1"/>
      <c r="K4810" s="1"/>
      <c r="L4810" s="1"/>
      <c r="M4810" s="1"/>
      <c r="Q4810" s="1"/>
    </row>
    <row r="4811" spans="4:17" x14ac:dyDescent="0.3">
      <c r="D4811" s="1"/>
      <c r="E4811" s="1"/>
      <c r="K4811" s="1"/>
      <c r="L4811" s="1"/>
      <c r="M4811" s="1"/>
      <c r="Q4811" s="1"/>
    </row>
    <row r="4812" spans="4:17" x14ac:dyDescent="0.3">
      <c r="D4812" s="1"/>
      <c r="E4812" s="1"/>
      <c r="K4812" s="1"/>
      <c r="L4812" s="1"/>
      <c r="M4812" s="1"/>
      <c r="Q4812" s="1"/>
    </row>
    <row r="4813" spans="4:17" x14ac:dyDescent="0.3">
      <c r="D4813" s="1"/>
      <c r="E4813" s="1"/>
      <c r="K4813" s="1"/>
      <c r="L4813" s="1"/>
      <c r="M4813" s="1"/>
      <c r="Q4813" s="1"/>
    </row>
    <row r="4814" spans="4:17" x14ac:dyDescent="0.3">
      <c r="D4814" s="1"/>
      <c r="E4814" s="1"/>
      <c r="K4814" s="1"/>
      <c r="L4814" s="1"/>
      <c r="M4814" s="1"/>
      <c r="Q4814" s="1"/>
    </row>
    <row r="4815" spans="4:17" x14ac:dyDescent="0.3">
      <c r="D4815" s="1"/>
      <c r="E4815" s="1"/>
      <c r="K4815" s="1"/>
      <c r="L4815" s="1"/>
      <c r="M4815" s="1"/>
      <c r="Q4815" s="1"/>
    </row>
    <row r="4816" spans="4:17" x14ac:dyDescent="0.3">
      <c r="D4816" s="1"/>
      <c r="E4816" s="1"/>
      <c r="K4816" s="1"/>
      <c r="L4816" s="1"/>
      <c r="M4816" s="1"/>
      <c r="Q4816" s="1"/>
    </row>
    <row r="4817" spans="4:17" x14ac:dyDescent="0.3">
      <c r="D4817" s="1"/>
      <c r="E4817" s="1"/>
      <c r="K4817" s="1"/>
      <c r="L4817" s="1"/>
      <c r="M4817" s="1"/>
      <c r="Q4817" s="1"/>
    </row>
    <row r="4818" spans="4:17" x14ac:dyDescent="0.3">
      <c r="D4818" s="1"/>
      <c r="E4818" s="1"/>
      <c r="K4818" s="1"/>
      <c r="L4818" s="1"/>
      <c r="M4818" s="1"/>
      <c r="Q4818" s="1"/>
    </row>
    <row r="4819" spans="4:17" x14ac:dyDescent="0.3">
      <c r="D4819" s="1"/>
      <c r="E4819" s="1"/>
      <c r="K4819" s="1"/>
      <c r="L4819" s="1"/>
      <c r="M4819" s="1"/>
      <c r="Q4819" s="1"/>
    </row>
    <row r="4820" spans="4:17" x14ac:dyDescent="0.3">
      <c r="D4820" s="1"/>
      <c r="E4820" s="1"/>
      <c r="K4820" s="1"/>
      <c r="L4820" s="1"/>
      <c r="M4820" s="1"/>
      <c r="Q4820" s="1"/>
    </row>
    <row r="4821" spans="4:17" x14ac:dyDescent="0.3">
      <c r="D4821" s="1"/>
      <c r="E4821" s="1"/>
      <c r="K4821" s="1"/>
      <c r="L4821" s="1"/>
      <c r="M4821" s="1"/>
      <c r="Q4821" s="1"/>
    </row>
    <row r="4822" spans="4:17" x14ac:dyDescent="0.3">
      <c r="D4822" s="1"/>
      <c r="E4822" s="1"/>
      <c r="K4822" s="1"/>
      <c r="L4822" s="1"/>
      <c r="M4822" s="1"/>
      <c r="Q4822" s="1"/>
    </row>
    <row r="4823" spans="4:17" x14ac:dyDescent="0.3">
      <c r="D4823" s="1"/>
      <c r="E4823" s="1"/>
      <c r="K4823" s="1"/>
      <c r="L4823" s="1"/>
      <c r="M4823" s="1"/>
      <c r="Q4823" s="1"/>
    </row>
    <row r="4824" spans="4:17" x14ac:dyDescent="0.3">
      <c r="D4824" s="1"/>
      <c r="E4824" s="1"/>
      <c r="K4824" s="1"/>
      <c r="L4824" s="1"/>
      <c r="M4824" s="1"/>
      <c r="Q4824" s="1"/>
    </row>
    <row r="4825" spans="4:17" x14ac:dyDescent="0.3">
      <c r="D4825" s="1"/>
      <c r="E4825" s="1"/>
      <c r="K4825" s="1"/>
      <c r="L4825" s="1"/>
      <c r="M4825" s="1"/>
      <c r="Q4825" s="1"/>
    </row>
    <row r="4826" spans="4:17" x14ac:dyDescent="0.3">
      <c r="D4826" s="1"/>
      <c r="E4826" s="1"/>
      <c r="K4826" s="1"/>
      <c r="L4826" s="1"/>
      <c r="M4826" s="1"/>
      <c r="Q4826" s="1"/>
    </row>
    <row r="4827" spans="4:17" x14ac:dyDescent="0.3">
      <c r="D4827" s="1"/>
      <c r="E4827" s="1"/>
      <c r="K4827" s="1"/>
      <c r="L4827" s="1"/>
      <c r="M4827" s="1"/>
      <c r="Q4827" s="1"/>
    </row>
    <row r="4828" spans="4:17" x14ac:dyDescent="0.3">
      <c r="D4828" s="1"/>
      <c r="E4828" s="1"/>
      <c r="K4828" s="1"/>
      <c r="L4828" s="1"/>
      <c r="M4828" s="1"/>
      <c r="Q4828" s="1"/>
    </row>
    <row r="4829" spans="4:17" x14ac:dyDescent="0.3">
      <c r="D4829" s="1"/>
      <c r="E4829" s="1"/>
      <c r="K4829" s="1"/>
      <c r="L4829" s="1"/>
      <c r="M4829" s="1"/>
      <c r="Q4829" s="1"/>
    </row>
    <row r="4830" spans="4:17" x14ac:dyDescent="0.3">
      <c r="D4830" s="1"/>
      <c r="E4830" s="1"/>
      <c r="K4830" s="1"/>
      <c r="L4830" s="1"/>
      <c r="M4830" s="1"/>
      <c r="Q4830" s="1"/>
    </row>
    <row r="4831" spans="4:17" x14ac:dyDescent="0.3">
      <c r="D4831" s="1"/>
      <c r="E4831" s="1"/>
      <c r="K4831" s="1"/>
      <c r="L4831" s="1"/>
      <c r="M4831" s="1"/>
      <c r="Q4831" s="1"/>
    </row>
    <row r="4832" spans="4:17" x14ac:dyDescent="0.3">
      <c r="D4832" s="1"/>
      <c r="E4832" s="1"/>
      <c r="K4832" s="1"/>
      <c r="L4832" s="1"/>
      <c r="M4832" s="1"/>
      <c r="Q4832" s="1"/>
    </row>
    <row r="4833" spans="4:17" x14ac:dyDescent="0.3">
      <c r="D4833" s="1"/>
      <c r="E4833" s="1"/>
      <c r="K4833" s="1"/>
      <c r="L4833" s="1"/>
      <c r="M4833" s="1"/>
      <c r="Q4833" s="1"/>
    </row>
    <row r="4834" spans="4:17" x14ac:dyDescent="0.3">
      <c r="D4834" s="1"/>
      <c r="E4834" s="1"/>
      <c r="K4834" s="1"/>
      <c r="L4834" s="1"/>
      <c r="M4834" s="1"/>
      <c r="Q4834" s="1"/>
    </row>
    <row r="4835" spans="4:17" x14ac:dyDescent="0.3">
      <c r="D4835" s="1"/>
      <c r="E4835" s="1"/>
      <c r="K4835" s="1"/>
      <c r="L4835" s="1"/>
      <c r="M4835" s="1"/>
      <c r="Q4835" s="1"/>
    </row>
    <row r="4836" spans="4:17" x14ac:dyDescent="0.3">
      <c r="D4836" s="1"/>
      <c r="E4836" s="1"/>
      <c r="K4836" s="1"/>
      <c r="L4836" s="1"/>
      <c r="M4836" s="1"/>
      <c r="Q4836" s="1"/>
    </row>
    <row r="4837" spans="4:17" x14ac:dyDescent="0.3">
      <c r="D4837" s="1"/>
      <c r="E4837" s="1"/>
      <c r="K4837" s="1"/>
      <c r="L4837" s="1"/>
      <c r="M4837" s="1"/>
      <c r="Q4837" s="1"/>
    </row>
    <row r="4838" spans="4:17" x14ac:dyDescent="0.3">
      <c r="D4838" s="1"/>
      <c r="E4838" s="1"/>
      <c r="K4838" s="1"/>
      <c r="L4838" s="1"/>
      <c r="M4838" s="1"/>
      <c r="Q4838" s="1"/>
    </row>
    <row r="4839" spans="4:17" x14ac:dyDescent="0.3">
      <c r="D4839" s="1"/>
      <c r="E4839" s="1"/>
      <c r="K4839" s="1"/>
      <c r="L4839" s="1"/>
      <c r="M4839" s="1"/>
      <c r="Q4839" s="1"/>
    </row>
    <row r="4840" spans="4:17" x14ac:dyDescent="0.3">
      <c r="D4840" s="1"/>
      <c r="E4840" s="1"/>
      <c r="K4840" s="1"/>
      <c r="L4840" s="1"/>
      <c r="M4840" s="1"/>
      <c r="Q4840" s="1"/>
    </row>
    <row r="4841" spans="4:17" x14ac:dyDescent="0.3">
      <c r="D4841" s="1"/>
      <c r="E4841" s="1"/>
      <c r="K4841" s="1"/>
      <c r="L4841" s="1"/>
      <c r="M4841" s="1"/>
      <c r="Q4841" s="1"/>
    </row>
    <row r="4842" spans="4:17" x14ac:dyDescent="0.3">
      <c r="D4842" s="1"/>
      <c r="E4842" s="1"/>
      <c r="K4842" s="1"/>
      <c r="L4842" s="1"/>
      <c r="M4842" s="1"/>
      <c r="Q4842" s="1"/>
    </row>
    <row r="4843" spans="4:17" x14ac:dyDescent="0.3">
      <c r="D4843" s="1"/>
      <c r="E4843" s="1"/>
      <c r="K4843" s="1"/>
      <c r="L4843" s="1"/>
      <c r="M4843" s="1"/>
      <c r="Q4843" s="1"/>
    </row>
    <row r="4844" spans="4:17" x14ac:dyDescent="0.3">
      <c r="D4844" s="1"/>
      <c r="E4844" s="1"/>
      <c r="K4844" s="1"/>
      <c r="L4844" s="1"/>
      <c r="M4844" s="1"/>
      <c r="Q4844" s="1"/>
    </row>
    <row r="4845" spans="4:17" x14ac:dyDescent="0.3">
      <c r="D4845" s="1"/>
      <c r="E4845" s="1"/>
      <c r="K4845" s="1"/>
      <c r="L4845" s="1"/>
      <c r="M4845" s="1"/>
      <c r="Q4845" s="1"/>
    </row>
    <row r="4846" spans="4:17" x14ac:dyDescent="0.3">
      <c r="D4846" s="1"/>
      <c r="E4846" s="1"/>
      <c r="K4846" s="1"/>
      <c r="L4846" s="1"/>
      <c r="M4846" s="1"/>
      <c r="Q4846" s="1"/>
    </row>
    <row r="4847" spans="4:17" x14ac:dyDescent="0.3">
      <c r="D4847" s="1"/>
      <c r="E4847" s="1"/>
      <c r="K4847" s="1"/>
      <c r="L4847" s="1"/>
      <c r="M4847" s="1"/>
      <c r="Q4847" s="1"/>
    </row>
    <row r="4848" spans="4:17" x14ac:dyDescent="0.3">
      <c r="D4848" s="1"/>
      <c r="E4848" s="1"/>
      <c r="K4848" s="1"/>
      <c r="L4848" s="1"/>
      <c r="M4848" s="1"/>
      <c r="Q4848" s="1"/>
    </row>
    <row r="4849" spans="4:17" x14ac:dyDescent="0.3">
      <c r="D4849" s="1"/>
      <c r="E4849" s="1"/>
      <c r="K4849" s="1"/>
      <c r="L4849" s="1"/>
      <c r="M4849" s="1"/>
      <c r="Q4849" s="1"/>
    </row>
    <row r="4850" spans="4:17" x14ac:dyDescent="0.3">
      <c r="D4850" s="1"/>
      <c r="E4850" s="1"/>
      <c r="K4850" s="1"/>
      <c r="L4850" s="1"/>
      <c r="M4850" s="1"/>
      <c r="Q4850" s="1"/>
    </row>
    <row r="4851" spans="4:17" x14ac:dyDescent="0.3">
      <c r="D4851" s="1"/>
      <c r="E4851" s="1"/>
      <c r="K4851" s="1"/>
      <c r="L4851" s="1"/>
      <c r="M4851" s="1"/>
      <c r="Q4851" s="1"/>
    </row>
    <row r="4852" spans="4:17" x14ac:dyDescent="0.3">
      <c r="D4852" s="1"/>
      <c r="E4852" s="1"/>
      <c r="K4852" s="1"/>
      <c r="L4852" s="1"/>
      <c r="M4852" s="1"/>
      <c r="Q4852" s="1"/>
    </row>
    <row r="4853" spans="4:17" x14ac:dyDescent="0.3">
      <c r="D4853" s="1"/>
      <c r="E4853" s="1"/>
      <c r="K4853" s="1"/>
      <c r="L4853" s="1"/>
      <c r="M4853" s="1"/>
      <c r="Q4853" s="1"/>
    </row>
    <row r="4854" spans="4:17" x14ac:dyDescent="0.3">
      <c r="D4854" s="1"/>
      <c r="E4854" s="1"/>
      <c r="K4854" s="1"/>
      <c r="L4854" s="1"/>
      <c r="M4854" s="1"/>
      <c r="Q4854" s="1"/>
    </row>
    <row r="4855" spans="4:17" x14ac:dyDescent="0.3">
      <c r="D4855" s="1"/>
      <c r="E4855" s="1"/>
      <c r="K4855" s="1"/>
      <c r="L4855" s="1"/>
      <c r="M4855" s="1"/>
      <c r="Q4855" s="1"/>
    </row>
    <row r="4856" spans="4:17" x14ac:dyDescent="0.3">
      <c r="D4856" s="1"/>
      <c r="E4856" s="1"/>
      <c r="K4856" s="1"/>
      <c r="L4856" s="1"/>
      <c r="M4856" s="1"/>
      <c r="Q4856" s="1"/>
    </row>
    <row r="4857" spans="4:17" x14ac:dyDescent="0.3">
      <c r="D4857" s="1"/>
      <c r="E4857" s="1"/>
      <c r="K4857" s="1"/>
      <c r="L4857" s="1"/>
      <c r="M4857" s="1"/>
      <c r="Q4857" s="1"/>
    </row>
    <row r="4858" spans="4:17" x14ac:dyDescent="0.3">
      <c r="D4858" s="1"/>
      <c r="E4858" s="1"/>
      <c r="K4858" s="1"/>
      <c r="L4858" s="1"/>
      <c r="M4858" s="1"/>
      <c r="Q4858" s="1"/>
    </row>
    <row r="4859" spans="4:17" x14ac:dyDescent="0.3">
      <c r="D4859" s="1"/>
      <c r="E4859" s="1"/>
      <c r="K4859" s="1"/>
      <c r="L4859" s="1"/>
      <c r="M4859" s="1"/>
      <c r="Q4859" s="1"/>
    </row>
    <row r="4860" spans="4:17" x14ac:dyDescent="0.3">
      <c r="D4860" s="1"/>
      <c r="E4860" s="1"/>
      <c r="K4860" s="1"/>
      <c r="L4860" s="1"/>
      <c r="M4860" s="1"/>
      <c r="Q4860" s="1"/>
    </row>
    <row r="4861" spans="4:17" x14ac:dyDescent="0.3">
      <c r="D4861" s="1"/>
      <c r="E4861" s="1"/>
      <c r="K4861" s="1"/>
      <c r="L4861" s="1"/>
      <c r="M4861" s="1"/>
      <c r="Q4861" s="1"/>
    </row>
    <row r="4862" spans="4:17" x14ac:dyDescent="0.3">
      <c r="D4862" s="1"/>
      <c r="E4862" s="1"/>
      <c r="K4862" s="1"/>
      <c r="L4862" s="1"/>
      <c r="M4862" s="1"/>
      <c r="Q4862" s="1"/>
    </row>
    <row r="4863" spans="4:17" x14ac:dyDescent="0.3">
      <c r="D4863" s="1"/>
      <c r="E4863" s="1"/>
      <c r="K4863" s="1"/>
      <c r="L4863" s="1"/>
      <c r="M4863" s="1"/>
      <c r="Q4863" s="1"/>
    </row>
    <row r="4864" spans="4:17" x14ac:dyDescent="0.3">
      <c r="D4864" s="1"/>
      <c r="E4864" s="1"/>
      <c r="K4864" s="1"/>
      <c r="L4864" s="1"/>
      <c r="M4864" s="1"/>
      <c r="Q4864" s="1"/>
    </row>
    <row r="4865" spans="4:17" x14ac:dyDescent="0.3">
      <c r="D4865" s="1"/>
      <c r="E4865" s="1"/>
      <c r="K4865" s="1"/>
      <c r="L4865" s="1"/>
      <c r="M4865" s="1"/>
      <c r="Q4865" s="1"/>
    </row>
    <row r="4866" spans="4:17" x14ac:dyDescent="0.3">
      <c r="D4866" s="1"/>
      <c r="E4866" s="1"/>
      <c r="K4866" s="1"/>
      <c r="L4866" s="1"/>
      <c r="M4866" s="1"/>
      <c r="Q4866" s="1"/>
    </row>
    <row r="4867" spans="4:17" x14ac:dyDescent="0.3">
      <c r="D4867" s="1"/>
      <c r="E4867" s="1"/>
      <c r="K4867" s="1"/>
      <c r="L4867" s="1"/>
      <c r="M4867" s="1"/>
      <c r="Q4867" s="1"/>
    </row>
    <row r="4868" spans="4:17" x14ac:dyDescent="0.3">
      <c r="D4868" s="1"/>
      <c r="E4868" s="1"/>
      <c r="K4868" s="1"/>
      <c r="L4868" s="1"/>
      <c r="M4868" s="1"/>
      <c r="Q4868" s="1"/>
    </row>
    <row r="4869" spans="4:17" x14ac:dyDescent="0.3">
      <c r="D4869" s="1"/>
      <c r="E4869" s="1"/>
      <c r="K4869" s="1"/>
      <c r="L4869" s="1"/>
      <c r="M4869" s="1"/>
      <c r="Q4869" s="1"/>
    </row>
    <row r="4870" spans="4:17" x14ac:dyDescent="0.3">
      <c r="D4870" s="1"/>
      <c r="E4870" s="1"/>
      <c r="K4870" s="1"/>
      <c r="L4870" s="1"/>
      <c r="M4870" s="1"/>
      <c r="Q4870" s="1"/>
    </row>
    <row r="4871" spans="4:17" x14ac:dyDescent="0.3">
      <c r="D4871" s="1"/>
      <c r="E4871" s="1"/>
      <c r="K4871" s="1"/>
      <c r="L4871" s="1"/>
      <c r="M4871" s="1"/>
      <c r="Q4871" s="1"/>
    </row>
    <row r="4872" spans="4:17" x14ac:dyDescent="0.3">
      <c r="D4872" s="1"/>
      <c r="E4872" s="1"/>
      <c r="K4872" s="1"/>
      <c r="L4872" s="1"/>
      <c r="M4872" s="1"/>
      <c r="Q4872" s="1"/>
    </row>
    <row r="4873" spans="4:17" x14ac:dyDescent="0.3">
      <c r="D4873" s="1"/>
      <c r="E4873" s="1"/>
      <c r="K4873" s="1"/>
      <c r="L4873" s="1"/>
      <c r="M4873" s="1"/>
      <c r="Q4873" s="1"/>
    </row>
    <row r="4874" spans="4:17" x14ac:dyDescent="0.3">
      <c r="D4874" s="1"/>
      <c r="E4874" s="1"/>
      <c r="K4874" s="1"/>
      <c r="L4874" s="1"/>
      <c r="M4874" s="1"/>
      <c r="Q4874" s="1"/>
    </row>
    <row r="4875" spans="4:17" x14ac:dyDescent="0.3">
      <c r="D4875" s="1"/>
      <c r="E4875" s="1"/>
      <c r="K4875" s="1"/>
      <c r="L4875" s="1"/>
      <c r="M4875" s="1"/>
      <c r="Q4875" s="1"/>
    </row>
    <row r="4876" spans="4:17" x14ac:dyDescent="0.3">
      <c r="D4876" s="1"/>
      <c r="E4876" s="1"/>
      <c r="K4876" s="1"/>
      <c r="L4876" s="1"/>
      <c r="M4876" s="1"/>
      <c r="Q4876" s="1"/>
    </row>
    <row r="4877" spans="4:17" x14ac:dyDescent="0.3">
      <c r="D4877" s="1"/>
      <c r="E4877" s="1"/>
      <c r="K4877" s="1"/>
      <c r="L4877" s="1"/>
      <c r="M4877" s="1"/>
      <c r="Q4877" s="1"/>
    </row>
    <row r="4878" spans="4:17" x14ac:dyDescent="0.3">
      <c r="D4878" s="1"/>
      <c r="E4878" s="1"/>
      <c r="K4878" s="1"/>
      <c r="L4878" s="1"/>
      <c r="M4878" s="1"/>
      <c r="Q4878" s="1"/>
    </row>
    <row r="4879" spans="4:17" x14ac:dyDescent="0.3">
      <c r="D4879" s="1"/>
      <c r="E4879" s="1"/>
      <c r="K4879" s="1"/>
      <c r="L4879" s="1"/>
      <c r="M4879" s="1"/>
      <c r="Q4879" s="1"/>
    </row>
    <row r="4880" spans="4:17" x14ac:dyDescent="0.3">
      <c r="D4880" s="1"/>
      <c r="E4880" s="1"/>
      <c r="K4880" s="1"/>
      <c r="L4880" s="1"/>
      <c r="M4880" s="1"/>
      <c r="Q4880" s="1"/>
    </row>
    <row r="4881" spans="4:17" x14ac:dyDescent="0.3">
      <c r="D4881" s="1"/>
      <c r="E4881" s="1"/>
      <c r="K4881" s="1"/>
      <c r="L4881" s="1"/>
      <c r="M4881" s="1"/>
      <c r="Q4881" s="1"/>
    </row>
    <row r="4882" spans="4:17" x14ac:dyDescent="0.3">
      <c r="D4882" s="1"/>
      <c r="E4882" s="1"/>
      <c r="K4882" s="1"/>
      <c r="L4882" s="1"/>
      <c r="M4882" s="1"/>
      <c r="Q4882" s="1"/>
    </row>
    <row r="4883" spans="4:17" x14ac:dyDescent="0.3">
      <c r="D4883" s="1"/>
      <c r="E4883" s="1"/>
      <c r="K4883" s="1"/>
      <c r="L4883" s="1"/>
      <c r="M4883" s="1"/>
      <c r="Q4883" s="1"/>
    </row>
    <row r="4884" spans="4:17" x14ac:dyDescent="0.3">
      <c r="D4884" s="1"/>
      <c r="E4884" s="1"/>
      <c r="K4884" s="1"/>
      <c r="L4884" s="1"/>
      <c r="M4884" s="1"/>
      <c r="Q4884" s="1"/>
    </row>
    <row r="4885" spans="4:17" x14ac:dyDescent="0.3">
      <c r="D4885" s="1"/>
      <c r="E4885" s="1"/>
      <c r="K4885" s="1"/>
      <c r="L4885" s="1"/>
      <c r="M4885" s="1"/>
      <c r="Q4885" s="1"/>
    </row>
    <row r="4886" spans="4:17" x14ac:dyDescent="0.3">
      <c r="D4886" s="1"/>
      <c r="E4886" s="1"/>
      <c r="K4886" s="1"/>
      <c r="L4886" s="1"/>
      <c r="M4886" s="1"/>
      <c r="Q4886" s="1"/>
    </row>
    <row r="4887" spans="4:17" x14ac:dyDescent="0.3">
      <c r="D4887" s="1"/>
      <c r="E4887" s="1"/>
      <c r="K4887" s="1"/>
      <c r="L4887" s="1"/>
      <c r="M4887" s="1"/>
      <c r="Q4887" s="1"/>
    </row>
    <row r="4888" spans="4:17" x14ac:dyDescent="0.3">
      <c r="D4888" s="1"/>
      <c r="E4888" s="1"/>
      <c r="K4888" s="1"/>
      <c r="L4888" s="1"/>
      <c r="M4888" s="1"/>
      <c r="Q4888" s="1"/>
    </row>
    <row r="4889" spans="4:17" x14ac:dyDescent="0.3">
      <c r="D4889" s="1"/>
      <c r="E4889" s="1"/>
      <c r="K4889" s="1"/>
      <c r="L4889" s="1"/>
      <c r="M4889" s="1"/>
      <c r="Q4889" s="1"/>
    </row>
    <row r="4890" spans="4:17" x14ac:dyDescent="0.3">
      <c r="D4890" s="1"/>
      <c r="E4890" s="1"/>
      <c r="K4890" s="1"/>
      <c r="L4890" s="1"/>
      <c r="M4890" s="1"/>
      <c r="Q4890" s="1"/>
    </row>
    <row r="4891" spans="4:17" x14ac:dyDescent="0.3">
      <c r="D4891" s="1"/>
      <c r="E4891" s="1"/>
      <c r="K4891" s="1"/>
      <c r="L4891" s="1"/>
      <c r="M4891" s="1"/>
      <c r="Q4891" s="1"/>
    </row>
    <row r="4892" spans="4:17" x14ac:dyDescent="0.3">
      <c r="D4892" s="1"/>
      <c r="E4892" s="1"/>
      <c r="K4892" s="1"/>
      <c r="L4892" s="1"/>
      <c r="M4892" s="1"/>
      <c r="Q4892" s="1"/>
    </row>
    <row r="4893" spans="4:17" x14ac:dyDescent="0.3">
      <c r="D4893" s="1"/>
      <c r="E4893" s="1"/>
      <c r="K4893" s="1"/>
      <c r="L4893" s="1"/>
      <c r="M4893" s="1"/>
      <c r="Q4893" s="1"/>
    </row>
    <row r="4894" spans="4:17" x14ac:dyDescent="0.3">
      <c r="D4894" s="1"/>
      <c r="E4894" s="1"/>
      <c r="K4894" s="1"/>
      <c r="L4894" s="1"/>
      <c r="M4894" s="1"/>
      <c r="Q4894" s="1"/>
    </row>
    <row r="4895" spans="4:17" x14ac:dyDescent="0.3">
      <c r="D4895" s="1"/>
      <c r="E4895" s="1"/>
      <c r="K4895" s="1"/>
      <c r="L4895" s="1"/>
      <c r="M4895" s="1"/>
      <c r="Q4895" s="1"/>
    </row>
    <row r="4896" spans="4:17" x14ac:dyDescent="0.3">
      <c r="D4896" s="1"/>
      <c r="E4896" s="1"/>
      <c r="K4896" s="1"/>
      <c r="L4896" s="1"/>
      <c r="M4896" s="1"/>
      <c r="Q4896" s="1"/>
    </row>
    <row r="4897" spans="4:17" x14ac:dyDescent="0.3">
      <c r="D4897" s="1"/>
      <c r="E4897" s="1"/>
      <c r="K4897" s="1"/>
      <c r="L4897" s="1"/>
      <c r="M4897" s="1"/>
      <c r="Q4897" s="1"/>
    </row>
    <row r="4898" spans="4:17" x14ac:dyDescent="0.3">
      <c r="D4898" s="1"/>
      <c r="E4898" s="1"/>
      <c r="K4898" s="1"/>
      <c r="L4898" s="1"/>
      <c r="M4898" s="1"/>
      <c r="Q4898" s="1"/>
    </row>
    <row r="4899" spans="4:17" x14ac:dyDescent="0.3">
      <c r="D4899" s="1"/>
      <c r="E4899" s="1"/>
      <c r="K4899" s="1"/>
      <c r="L4899" s="1"/>
      <c r="M4899" s="1"/>
      <c r="Q4899" s="1"/>
    </row>
    <row r="4900" spans="4:17" x14ac:dyDescent="0.3">
      <c r="D4900" s="1"/>
      <c r="E4900" s="1"/>
      <c r="K4900" s="1"/>
      <c r="L4900" s="1"/>
      <c r="M4900" s="1"/>
      <c r="Q4900" s="1"/>
    </row>
    <row r="4901" spans="4:17" x14ac:dyDescent="0.3">
      <c r="D4901" s="1"/>
      <c r="E4901" s="1"/>
      <c r="K4901" s="1"/>
      <c r="L4901" s="1"/>
      <c r="M4901" s="1"/>
      <c r="Q4901" s="1"/>
    </row>
    <row r="4902" spans="4:17" x14ac:dyDescent="0.3">
      <c r="D4902" s="1"/>
      <c r="E4902" s="1"/>
      <c r="K4902" s="1"/>
      <c r="L4902" s="1"/>
      <c r="M4902" s="1"/>
      <c r="Q4902" s="1"/>
    </row>
    <row r="4903" spans="4:17" x14ac:dyDescent="0.3">
      <c r="D4903" s="1"/>
      <c r="E4903" s="1"/>
      <c r="K4903" s="1"/>
      <c r="L4903" s="1"/>
      <c r="M4903" s="1"/>
      <c r="Q4903" s="1"/>
    </row>
    <row r="4904" spans="4:17" x14ac:dyDescent="0.3">
      <c r="D4904" s="1"/>
      <c r="E4904" s="1"/>
      <c r="K4904" s="1"/>
      <c r="L4904" s="1"/>
      <c r="M4904" s="1"/>
      <c r="Q4904" s="1"/>
    </row>
    <row r="4905" spans="4:17" x14ac:dyDescent="0.3">
      <c r="D4905" s="1"/>
      <c r="E4905" s="1"/>
      <c r="K4905" s="1"/>
      <c r="L4905" s="1"/>
      <c r="M4905" s="1"/>
      <c r="Q4905" s="1"/>
    </row>
    <row r="4906" spans="4:17" x14ac:dyDescent="0.3">
      <c r="D4906" s="1"/>
      <c r="E4906" s="1"/>
      <c r="K4906" s="1"/>
      <c r="L4906" s="1"/>
      <c r="M4906" s="1"/>
      <c r="Q4906" s="1"/>
    </row>
    <row r="4907" spans="4:17" x14ac:dyDescent="0.3">
      <c r="D4907" s="1"/>
      <c r="E4907" s="1"/>
      <c r="K4907" s="1"/>
      <c r="L4907" s="1"/>
      <c r="M4907" s="1"/>
      <c r="Q4907" s="1"/>
    </row>
    <row r="4908" spans="4:17" x14ac:dyDescent="0.3">
      <c r="D4908" s="1"/>
      <c r="E4908" s="1"/>
      <c r="K4908" s="1"/>
      <c r="L4908" s="1"/>
      <c r="M4908" s="1"/>
      <c r="Q4908" s="1"/>
    </row>
    <row r="4909" spans="4:17" x14ac:dyDescent="0.3">
      <c r="D4909" s="1"/>
      <c r="E4909" s="1"/>
      <c r="K4909" s="1"/>
      <c r="L4909" s="1"/>
      <c r="M4909" s="1"/>
      <c r="Q4909" s="1"/>
    </row>
    <row r="4910" spans="4:17" x14ac:dyDescent="0.3">
      <c r="D4910" s="1"/>
      <c r="E4910" s="1"/>
      <c r="K4910" s="1"/>
      <c r="L4910" s="1"/>
      <c r="M4910" s="1"/>
      <c r="Q4910" s="1"/>
    </row>
    <row r="4911" spans="4:17" x14ac:dyDescent="0.3">
      <c r="D4911" s="1"/>
      <c r="E4911" s="1"/>
      <c r="K4911" s="1"/>
      <c r="L4911" s="1"/>
      <c r="M4911" s="1"/>
      <c r="Q4911" s="1"/>
    </row>
    <row r="4912" spans="4:17" x14ac:dyDescent="0.3">
      <c r="D4912" s="1"/>
      <c r="E4912" s="1"/>
      <c r="K4912" s="1"/>
      <c r="L4912" s="1"/>
      <c r="M4912" s="1"/>
      <c r="Q4912" s="1"/>
    </row>
    <row r="4913" spans="4:17" x14ac:dyDescent="0.3">
      <c r="D4913" s="1"/>
      <c r="E4913" s="1"/>
      <c r="K4913" s="1"/>
      <c r="L4913" s="1"/>
      <c r="M4913" s="1"/>
      <c r="Q4913" s="1"/>
    </row>
    <row r="4914" spans="4:17" x14ac:dyDescent="0.3">
      <c r="D4914" s="1"/>
      <c r="E4914" s="1"/>
      <c r="K4914" s="1"/>
      <c r="L4914" s="1"/>
      <c r="M4914" s="1"/>
      <c r="Q4914" s="1"/>
    </row>
    <row r="4915" spans="4:17" x14ac:dyDescent="0.3">
      <c r="D4915" s="1"/>
      <c r="E4915" s="1"/>
      <c r="K4915" s="1"/>
      <c r="L4915" s="1"/>
      <c r="M4915" s="1"/>
      <c r="Q4915" s="1"/>
    </row>
    <row r="4916" spans="4:17" x14ac:dyDescent="0.3">
      <c r="D4916" s="1"/>
      <c r="E4916" s="1"/>
      <c r="K4916" s="1"/>
      <c r="L4916" s="1"/>
      <c r="M4916" s="1"/>
      <c r="Q4916" s="1"/>
    </row>
    <row r="4917" spans="4:17" x14ac:dyDescent="0.3">
      <c r="D4917" s="1"/>
      <c r="E4917" s="1"/>
      <c r="K4917" s="1"/>
      <c r="L4917" s="1"/>
      <c r="M4917" s="1"/>
      <c r="Q4917" s="1"/>
    </row>
    <row r="4918" spans="4:17" x14ac:dyDescent="0.3">
      <c r="D4918" s="1"/>
      <c r="E4918" s="1"/>
      <c r="K4918" s="1"/>
      <c r="L4918" s="1"/>
      <c r="M4918" s="1"/>
      <c r="Q4918" s="1"/>
    </row>
    <row r="4919" spans="4:17" x14ac:dyDescent="0.3">
      <c r="D4919" s="1"/>
      <c r="E4919" s="1"/>
      <c r="K4919" s="1"/>
      <c r="L4919" s="1"/>
      <c r="M4919" s="1"/>
      <c r="Q4919" s="1"/>
    </row>
    <row r="4920" spans="4:17" x14ac:dyDescent="0.3">
      <c r="D4920" s="1"/>
      <c r="E4920" s="1"/>
      <c r="K4920" s="1"/>
      <c r="L4920" s="1"/>
      <c r="M4920" s="1"/>
      <c r="Q4920" s="1"/>
    </row>
    <row r="4921" spans="4:17" x14ac:dyDescent="0.3">
      <c r="D4921" s="1"/>
      <c r="E4921" s="1"/>
      <c r="K4921" s="1"/>
      <c r="L4921" s="1"/>
      <c r="M4921" s="1"/>
      <c r="Q4921" s="1"/>
    </row>
    <row r="4922" spans="4:17" x14ac:dyDescent="0.3">
      <c r="K4922" s="1"/>
      <c r="L4922" s="1"/>
      <c r="M4922" s="1"/>
      <c r="Q4922" s="1"/>
    </row>
    <row r="4923" spans="4:17" x14ac:dyDescent="0.3">
      <c r="K4923" s="1"/>
      <c r="L4923" s="1"/>
      <c r="M4923" s="1"/>
      <c r="Q4923" s="1"/>
    </row>
    <row r="4924" spans="4:17" x14ac:dyDescent="0.3">
      <c r="K4924" s="1"/>
      <c r="L4924" s="1"/>
      <c r="M4924" s="1"/>
      <c r="Q4924" s="1"/>
    </row>
    <row r="4925" spans="4:17" x14ac:dyDescent="0.3">
      <c r="K4925" s="1"/>
      <c r="L4925" s="1"/>
      <c r="M4925" s="1"/>
      <c r="Q4925" s="1"/>
    </row>
    <row r="4926" spans="4:17" x14ac:dyDescent="0.3">
      <c r="K4926" s="1"/>
      <c r="L4926" s="1"/>
      <c r="M4926" s="1"/>
      <c r="Q4926" s="1"/>
    </row>
    <row r="4927" spans="4:17" x14ac:dyDescent="0.3">
      <c r="K4927" s="1"/>
      <c r="L4927" s="1"/>
      <c r="M4927" s="1"/>
      <c r="Q4927" s="1"/>
    </row>
    <row r="4928" spans="4:17" x14ac:dyDescent="0.3">
      <c r="K4928" s="1"/>
      <c r="L4928" s="1"/>
      <c r="M4928" s="1"/>
      <c r="Q4928" s="1"/>
    </row>
    <row r="4929" spans="11:17" x14ac:dyDescent="0.3">
      <c r="K4929" s="1"/>
      <c r="L4929" s="1"/>
      <c r="M4929" s="1"/>
      <c r="Q4929" s="1"/>
    </row>
    <row r="4930" spans="11:17" x14ac:dyDescent="0.3">
      <c r="K4930" s="1"/>
      <c r="L4930" s="1"/>
      <c r="M4930" s="1"/>
      <c r="Q4930" s="1"/>
    </row>
    <row r="4931" spans="11:17" x14ac:dyDescent="0.3">
      <c r="K4931" s="1"/>
      <c r="L4931" s="1"/>
      <c r="M4931" s="1"/>
      <c r="Q4931" s="1"/>
    </row>
    <row r="4932" spans="11:17" x14ac:dyDescent="0.3">
      <c r="K4932" s="1"/>
      <c r="L4932" s="1"/>
      <c r="M4932" s="1"/>
      <c r="Q4932" s="1"/>
    </row>
    <row r="4933" spans="11:17" x14ac:dyDescent="0.3">
      <c r="K4933" s="1"/>
      <c r="L4933" s="1"/>
      <c r="M4933" s="1"/>
      <c r="Q4933" s="1"/>
    </row>
    <row r="4934" spans="11:17" x14ac:dyDescent="0.3">
      <c r="K4934" s="1"/>
      <c r="L4934" s="1"/>
      <c r="M4934" s="1"/>
      <c r="Q4934" s="1"/>
    </row>
    <row r="4935" spans="11:17" x14ac:dyDescent="0.3">
      <c r="K4935" s="1"/>
      <c r="L4935" s="1"/>
      <c r="M4935" s="1"/>
      <c r="Q4935" s="1"/>
    </row>
    <row r="4936" spans="11:17" x14ac:dyDescent="0.3">
      <c r="K4936" s="1"/>
      <c r="L4936" s="1"/>
      <c r="M4936" s="1"/>
      <c r="Q4936" s="1"/>
    </row>
    <row r="4937" spans="11:17" x14ac:dyDescent="0.3">
      <c r="K4937" s="1"/>
      <c r="L4937" s="1"/>
      <c r="M4937" s="1"/>
      <c r="Q4937" s="1"/>
    </row>
    <row r="4938" spans="11:17" x14ac:dyDescent="0.3">
      <c r="K4938" s="1"/>
      <c r="L4938" s="1"/>
      <c r="M4938" s="1"/>
      <c r="Q4938" s="1"/>
    </row>
    <row r="4939" spans="11:17" x14ac:dyDescent="0.3">
      <c r="K4939" s="1"/>
      <c r="L4939" s="1"/>
      <c r="M4939" s="1"/>
      <c r="Q4939" s="1"/>
    </row>
    <row r="4940" spans="11:17" x14ac:dyDescent="0.3">
      <c r="K4940" s="1"/>
      <c r="L4940" s="1"/>
      <c r="M4940" s="1"/>
      <c r="Q4940" s="1"/>
    </row>
    <row r="4941" spans="11:17" x14ac:dyDescent="0.3">
      <c r="K4941" s="1"/>
      <c r="L4941" s="1"/>
      <c r="M4941" s="1"/>
      <c r="Q4941" s="1"/>
    </row>
    <row r="4942" spans="11:17" x14ac:dyDescent="0.3">
      <c r="K4942" s="1"/>
      <c r="L4942" s="1"/>
      <c r="M4942" s="1"/>
      <c r="Q4942" s="1"/>
    </row>
    <row r="4943" spans="11:17" x14ac:dyDescent="0.3">
      <c r="K4943" s="1"/>
      <c r="L4943" s="1"/>
      <c r="M4943" s="1"/>
      <c r="Q4943" s="1"/>
    </row>
    <row r="4944" spans="11:17" x14ac:dyDescent="0.3">
      <c r="K4944" s="1"/>
      <c r="L4944" s="1"/>
      <c r="M4944" s="1"/>
      <c r="Q4944" s="1"/>
    </row>
    <row r="4945" spans="4:17" x14ac:dyDescent="0.3">
      <c r="K4945" s="1"/>
      <c r="L4945" s="1"/>
      <c r="M4945" s="1"/>
      <c r="Q4945" s="1"/>
    </row>
    <row r="4946" spans="4:17" x14ac:dyDescent="0.3">
      <c r="D4946" s="1"/>
      <c r="E4946" s="1"/>
      <c r="K4946" s="1"/>
      <c r="L4946" s="1"/>
      <c r="M4946" s="1"/>
      <c r="Q4946" s="1"/>
    </row>
    <row r="4947" spans="4:17" x14ac:dyDescent="0.3">
      <c r="D4947" s="1"/>
      <c r="E4947" s="1"/>
      <c r="K4947" s="1"/>
      <c r="L4947" s="1"/>
      <c r="M4947" s="1"/>
      <c r="Q4947" s="1"/>
    </row>
    <row r="4948" spans="4:17" x14ac:dyDescent="0.3">
      <c r="D4948" s="1"/>
      <c r="E4948" s="1"/>
      <c r="K4948" s="1"/>
      <c r="L4948" s="1"/>
      <c r="M4948" s="1"/>
      <c r="Q4948" s="1"/>
    </row>
    <row r="4949" spans="4:17" x14ac:dyDescent="0.3">
      <c r="D4949" s="1"/>
      <c r="E4949" s="1"/>
      <c r="K4949" s="1"/>
      <c r="L4949" s="1"/>
      <c r="M4949" s="1"/>
      <c r="Q4949" s="1"/>
    </row>
    <row r="4950" spans="4:17" x14ac:dyDescent="0.3">
      <c r="D4950" s="1"/>
      <c r="E4950" s="1"/>
      <c r="K4950" s="1"/>
      <c r="L4950" s="1"/>
      <c r="M4950" s="1"/>
      <c r="Q4950" s="1"/>
    </row>
    <row r="4951" spans="4:17" x14ac:dyDescent="0.3">
      <c r="D4951" s="1"/>
      <c r="E4951" s="1"/>
      <c r="K4951" s="1"/>
      <c r="L4951" s="1"/>
      <c r="M4951" s="1"/>
      <c r="Q4951" s="1"/>
    </row>
    <row r="4952" spans="4:17" x14ac:dyDescent="0.3">
      <c r="D4952" s="1"/>
      <c r="E4952" s="1"/>
      <c r="K4952" s="1"/>
      <c r="L4952" s="1"/>
      <c r="M4952" s="1"/>
      <c r="Q4952" s="1"/>
    </row>
    <row r="4953" spans="4:17" x14ac:dyDescent="0.3">
      <c r="D4953" s="1"/>
      <c r="E4953" s="1"/>
      <c r="K4953" s="1"/>
      <c r="L4953" s="1"/>
      <c r="M4953" s="1"/>
      <c r="Q4953" s="1"/>
    </row>
    <row r="4954" spans="4:17" x14ac:dyDescent="0.3">
      <c r="D4954" s="1"/>
      <c r="E4954" s="1"/>
      <c r="K4954" s="1"/>
      <c r="L4954" s="1"/>
      <c r="M4954" s="1"/>
      <c r="Q4954" s="1"/>
    </row>
    <row r="4955" spans="4:17" x14ac:dyDescent="0.3">
      <c r="D4955" s="1"/>
      <c r="E4955" s="1"/>
      <c r="K4955" s="1"/>
      <c r="L4955" s="1"/>
      <c r="M4955" s="1"/>
      <c r="Q4955" s="1"/>
    </row>
    <row r="4956" spans="4:17" x14ac:dyDescent="0.3">
      <c r="D4956" s="1"/>
      <c r="E4956" s="1"/>
      <c r="K4956" s="1"/>
      <c r="L4956" s="1"/>
      <c r="M4956" s="1"/>
      <c r="Q4956" s="1"/>
    </row>
    <row r="4957" spans="4:17" x14ac:dyDescent="0.3">
      <c r="D4957" s="1"/>
      <c r="E4957" s="1"/>
      <c r="K4957" s="1"/>
      <c r="L4957" s="1"/>
      <c r="M4957" s="1"/>
      <c r="Q4957" s="1"/>
    </row>
    <row r="4958" spans="4:17" x14ac:dyDescent="0.3">
      <c r="D4958" s="1"/>
      <c r="E4958" s="1"/>
      <c r="K4958" s="1"/>
      <c r="L4958" s="1"/>
      <c r="M4958" s="1"/>
      <c r="Q4958" s="1"/>
    </row>
    <row r="4959" spans="4:17" x14ac:dyDescent="0.3">
      <c r="D4959" s="1"/>
      <c r="E4959" s="1"/>
      <c r="K4959" s="1"/>
      <c r="L4959" s="1"/>
      <c r="M4959" s="1"/>
      <c r="Q4959" s="1"/>
    </row>
    <row r="4960" spans="4:17" x14ac:dyDescent="0.3">
      <c r="D4960" s="1"/>
      <c r="E4960" s="1"/>
      <c r="K4960" s="1"/>
      <c r="L4960" s="1"/>
      <c r="M4960" s="1"/>
      <c r="Q4960" s="1"/>
    </row>
    <row r="4961" spans="4:17" x14ac:dyDescent="0.3">
      <c r="D4961" s="1"/>
      <c r="E4961" s="1"/>
      <c r="K4961" s="1"/>
      <c r="L4961" s="1"/>
      <c r="M4961" s="1"/>
      <c r="Q4961" s="1"/>
    </row>
    <row r="4962" spans="4:17" x14ac:dyDescent="0.3">
      <c r="D4962" s="1"/>
      <c r="E4962" s="1"/>
      <c r="K4962" s="1"/>
      <c r="L4962" s="1"/>
      <c r="M4962" s="1"/>
      <c r="Q4962" s="1"/>
    </row>
    <row r="4963" spans="4:17" x14ac:dyDescent="0.3">
      <c r="D4963" s="1"/>
      <c r="E4963" s="1"/>
      <c r="K4963" s="1"/>
      <c r="L4963" s="1"/>
      <c r="M4963" s="1"/>
      <c r="Q4963" s="1"/>
    </row>
    <row r="4964" spans="4:17" x14ac:dyDescent="0.3">
      <c r="D4964" s="1"/>
      <c r="E4964" s="1"/>
      <c r="K4964" s="1"/>
      <c r="L4964" s="1"/>
      <c r="M4964" s="1"/>
      <c r="Q4964" s="1"/>
    </row>
    <row r="4965" spans="4:17" x14ac:dyDescent="0.3">
      <c r="D4965" s="1"/>
      <c r="E4965" s="1"/>
      <c r="K4965" s="1"/>
      <c r="L4965" s="1"/>
      <c r="M4965" s="1"/>
      <c r="Q4965" s="1"/>
    </row>
    <row r="4966" spans="4:17" x14ac:dyDescent="0.3">
      <c r="D4966" s="1"/>
      <c r="E4966" s="1"/>
      <c r="K4966" s="1"/>
      <c r="L4966" s="1"/>
      <c r="M4966" s="1"/>
      <c r="Q4966" s="1"/>
    </row>
    <row r="4967" spans="4:17" x14ac:dyDescent="0.3">
      <c r="D4967" s="1"/>
      <c r="E4967" s="1"/>
      <c r="K4967" s="1"/>
      <c r="L4967" s="1"/>
      <c r="M4967" s="1"/>
      <c r="Q4967" s="1"/>
    </row>
    <row r="4968" spans="4:17" x14ac:dyDescent="0.3">
      <c r="D4968" s="1"/>
      <c r="E4968" s="1"/>
      <c r="K4968" s="1"/>
      <c r="L4968" s="1"/>
      <c r="M4968" s="1"/>
      <c r="Q4968" s="1"/>
    </row>
    <row r="4969" spans="4:17" x14ac:dyDescent="0.3">
      <c r="D4969" s="1"/>
      <c r="E4969" s="1"/>
      <c r="K4969" s="1"/>
      <c r="L4969" s="1"/>
      <c r="M4969" s="1"/>
      <c r="Q4969" s="1"/>
    </row>
    <row r="4970" spans="4:17" x14ac:dyDescent="0.3">
      <c r="K4970" s="1"/>
      <c r="L4970" s="1"/>
      <c r="M4970" s="1"/>
      <c r="Q4970" s="1"/>
    </row>
    <row r="4971" spans="4:17" x14ac:dyDescent="0.3">
      <c r="K4971" s="1"/>
      <c r="L4971" s="1"/>
      <c r="M4971" s="1"/>
      <c r="Q4971" s="1"/>
    </row>
    <row r="4972" spans="4:17" x14ac:dyDescent="0.3">
      <c r="K4972" s="1"/>
      <c r="L4972" s="1"/>
      <c r="M4972" s="1"/>
      <c r="Q4972" s="1"/>
    </row>
    <row r="4973" spans="4:17" x14ac:dyDescent="0.3">
      <c r="K4973" s="1"/>
      <c r="L4973" s="1"/>
      <c r="M4973" s="1"/>
      <c r="Q4973" s="1"/>
    </row>
    <row r="4974" spans="4:17" x14ac:dyDescent="0.3">
      <c r="K4974" s="1"/>
      <c r="L4974" s="1"/>
      <c r="M4974" s="1"/>
      <c r="Q4974" s="1"/>
    </row>
    <row r="4975" spans="4:17" x14ac:dyDescent="0.3">
      <c r="K4975" s="1"/>
      <c r="L4975" s="1"/>
      <c r="M4975" s="1"/>
      <c r="Q4975" s="1"/>
    </row>
    <row r="4976" spans="4:17" x14ac:dyDescent="0.3">
      <c r="K4976" s="1"/>
      <c r="L4976" s="1"/>
      <c r="M4976" s="1"/>
      <c r="Q4976" s="1"/>
    </row>
    <row r="4977" spans="11:17" x14ac:dyDescent="0.3">
      <c r="K4977" s="1"/>
      <c r="L4977" s="1"/>
      <c r="M4977" s="1"/>
      <c r="Q4977" s="1"/>
    </row>
    <row r="4978" spans="11:17" x14ac:dyDescent="0.3">
      <c r="K4978" s="1"/>
      <c r="L4978" s="1"/>
      <c r="M4978" s="1"/>
      <c r="Q4978" s="1"/>
    </row>
    <row r="4979" spans="11:17" x14ac:dyDescent="0.3">
      <c r="K4979" s="1"/>
      <c r="L4979" s="1"/>
      <c r="M4979" s="1"/>
      <c r="Q4979" s="1"/>
    </row>
    <row r="4980" spans="11:17" x14ac:dyDescent="0.3">
      <c r="K4980" s="1"/>
      <c r="L4980" s="1"/>
      <c r="M4980" s="1"/>
      <c r="Q4980" s="1"/>
    </row>
    <row r="4981" spans="11:17" x14ac:dyDescent="0.3">
      <c r="K4981" s="1"/>
      <c r="L4981" s="1"/>
      <c r="M4981" s="1"/>
      <c r="Q4981" s="1"/>
    </row>
    <row r="4982" spans="11:17" x14ac:dyDescent="0.3">
      <c r="K4982" s="1"/>
      <c r="L4982" s="1"/>
      <c r="M4982" s="1"/>
      <c r="Q4982" s="1"/>
    </row>
    <row r="4983" spans="11:17" x14ac:dyDescent="0.3">
      <c r="K4983" s="1"/>
      <c r="L4983" s="1"/>
      <c r="M4983" s="1"/>
      <c r="Q4983" s="1"/>
    </row>
    <row r="4984" spans="11:17" x14ac:dyDescent="0.3">
      <c r="K4984" s="1"/>
      <c r="L4984" s="1"/>
      <c r="M4984" s="1"/>
      <c r="Q4984" s="1"/>
    </row>
    <row r="4985" spans="11:17" x14ac:dyDescent="0.3">
      <c r="K4985" s="1"/>
      <c r="L4985" s="1"/>
      <c r="M4985" s="1"/>
      <c r="Q4985" s="1"/>
    </row>
    <row r="4986" spans="11:17" x14ac:dyDescent="0.3">
      <c r="K4986" s="1"/>
      <c r="L4986" s="1"/>
      <c r="M4986" s="1"/>
      <c r="Q4986" s="1"/>
    </row>
    <row r="4987" spans="11:17" x14ac:dyDescent="0.3">
      <c r="K4987" s="1"/>
      <c r="L4987" s="1"/>
      <c r="M4987" s="1"/>
      <c r="Q4987" s="1"/>
    </row>
    <row r="4988" spans="11:17" x14ac:dyDescent="0.3">
      <c r="K4988" s="1"/>
      <c r="L4988" s="1"/>
      <c r="M4988" s="1"/>
      <c r="Q4988" s="1"/>
    </row>
    <row r="4989" spans="11:17" x14ac:dyDescent="0.3">
      <c r="K4989" s="1"/>
      <c r="L4989" s="1"/>
      <c r="M4989" s="1"/>
      <c r="Q4989" s="1"/>
    </row>
    <row r="4990" spans="11:17" x14ac:dyDescent="0.3">
      <c r="K4990" s="1"/>
      <c r="L4990" s="1"/>
      <c r="M4990" s="1"/>
      <c r="Q4990" s="1"/>
    </row>
    <row r="4991" spans="11:17" x14ac:dyDescent="0.3">
      <c r="K4991" s="1"/>
      <c r="L4991" s="1"/>
      <c r="M4991" s="1"/>
      <c r="Q4991" s="1"/>
    </row>
    <row r="4992" spans="11:17" x14ac:dyDescent="0.3">
      <c r="K4992" s="1"/>
      <c r="L4992" s="1"/>
      <c r="M4992" s="1"/>
      <c r="Q4992" s="1"/>
    </row>
    <row r="4993" spans="11:17" x14ac:dyDescent="0.3">
      <c r="K4993" s="1"/>
      <c r="L4993" s="1"/>
      <c r="M4993" s="1"/>
      <c r="Q4993" s="1"/>
    </row>
    <row r="4994" spans="11:17" x14ac:dyDescent="0.3">
      <c r="K4994" s="1"/>
      <c r="L4994" s="1"/>
      <c r="M4994" s="1"/>
      <c r="Q4994" s="1"/>
    </row>
    <row r="4995" spans="11:17" x14ac:dyDescent="0.3">
      <c r="K4995" s="1"/>
      <c r="L4995" s="1"/>
      <c r="M4995" s="1"/>
      <c r="Q4995" s="1"/>
    </row>
    <row r="4996" spans="11:17" x14ac:dyDescent="0.3">
      <c r="K4996" s="1"/>
      <c r="L4996" s="1"/>
      <c r="M4996" s="1"/>
      <c r="Q4996" s="1"/>
    </row>
    <row r="4997" spans="11:17" x14ac:dyDescent="0.3">
      <c r="K4997" s="1"/>
      <c r="L4997" s="1"/>
      <c r="M4997" s="1"/>
      <c r="Q4997" s="1"/>
    </row>
    <row r="4998" spans="11:17" x14ac:dyDescent="0.3">
      <c r="K4998" s="1"/>
      <c r="L4998" s="1"/>
      <c r="M4998" s="1"/>
      <c r="Q4998" s="1"/>
    </row>
    <row r="4999" spans="11:17" x14ac:dyDescent="0.3">
      <c r="K4999" s="1"/>
      <c r="L4999" s="1"/>
      <c r="M4999" s="1"/>
      <c r="Q4999" s="1"/>
    </row>
    <row r="5000" spans="11:17" x14ac:dyDescent="0.3">
      <c r="K5000" s="1"/>
      <c r="L5000" s="1"/>
      <c r="M5000" s="1"/>
      <c r="Q5000" s="1"/>
    </row>
    <row r="5001" spans="11:17" x14ac:dyDescent="0.3">
      <c r="K5001" s="1"/>
      <c r="L5001" s="1"/>
      <c r="M5001" s="1"/>
      <c r="Q5001" s="1"/>
    </row>
    <row r="5002" spans="11:17" x14ac:dyDescent="0.3">
      <c r="K5002" s="1"/>
      <c r="L5002" s="1"/>
      <c r="M5002" s="1"/>
      <c r="Q5002" s="1"/>
    </row>
    <row r="5003" spans="11:17" x14ac:dyDescent="0.3">
      <c r="K5003" s="1"/>
      <c r="L5003" s="1"/>
      <c r="M5003" s="1"/>
      <c r="Q5003" s="1"/>
    </row>
    <row r="5004" spans="11:17" x14ac:dyDescent="0.3">
      <c r="K5004" s="1"/>
      <c r="L5004" s="1"/>
      <c r="M5004" s="1"/>
      <c r="Q5004" s="1"/>
    </row>
    <row r="5005" spans="11:17" x14ac:dyDescent="0.3">
      <c r="K5005" s="1"/>
      <c r="L5005" s="1"/>
      <c r="M5005" s="1"/>
      <c r="Q5005" s="1"/>
    </row>
    <row r="5006" spans="11:17" x14ac:dyDescent="0.3">
      <c r="K5006" s="1"/>
      <c r="L5006" s="1"/>
      <c r="M5006" s="1"/>
      <c r="Q5006" s="1"/>
    </row>
    <row r="5007" spans="11:17" x14ac:dyDescent="0.3">
      <c r="K5007" s="1"/>
      <c r="L5007" s="1"/>
      <c r="M5007" s="1"/>
      <c r="Q5007" s="1"/>
    </row>
    <row r="5008" spans="11:17" x14ac:dyDescent="0.3">
      <c r="K5008" s="1"/>
      <c r="L5008" s="1"/>
      <c r="M5008" s="1"/>
      <c r="Q5008" s="1"/>
    </row>
    <row r="5009" spans="11:17" x14ac:dyDescent="0.3">
      <c r="K5009" s="1"/>
      <c r="L5009" s="1"/>
      <c r="M5009" s="1"/>
      <c r="Q5009" s="1"/>
    </row>
    <row r="5010" spans="11:17" x14ac:dyDescent="0.3">
      <c r="K5010" s="1"/>
      <c r="L5010" s="1"/>
      <c r="M5010" s="1"/>
      <c r="Q5010" s="1"/>
    </row>
    <row r="5011" spans="11:17" x14ac:dyDescent="0.3">
      <c r="K5011" s="1"/>
      <c r="L5011" s="1"/>
      <c r="M5011" s="1"/>
      <c r="Q5011" s="1"/>
    </row>
    <row r="5012" spans="11:17" x14ac:dyDescent="0.3">
      <c r="K5012" s="1"/>
      <c r="L5012" s="1"/>
      <c r="M5012" s="1"/>
      <c r="Q5012" s="1"/>
    </row>
    <row r="5013" spans="11:17" x14ac:dyDescent="0.3">
      <c r="K5013" s="1"/>
      <c r="L5013" s="1"/>
      <c r="M5013" s="1"/>
      <c r="Q5013" s="1"/>
    </row>
    <row r="5014" spans="11:17" x14ac:dyDescent="0.3">
      <c r="K5014" s="1"/>
      <c r="L5014" s="1"/>
      <c r="M5014" s="1"/>
      <c r="Q5014" s="1"/>
    </row>
    <row r="5015" spans="11:17" x14ac:dyDescent="0.3">
      <c r="K5015" s="1"/>
      <c r="L5015" s="1"/>
      <c r="M5015" s="1"/>
      <c r="Q5015" s="1"/>
    </row>
    <row r="5016" spans="11:17" x14ac:dyDescent="0.3">
      <c r="K5016" s="1"/>
      <c r="L5016" s="1"/>
      <c r="M5016" s="1"/>
      <c r="Q5016" s="1"/>
    </row>
    <row r="5017" spans="11:17" x14ac:dyDescent="0.3">
      <c r="K5017" s="1"/>
      <c r="L5017" s="1"/>
      <c r="M5017" s="1"/>
      <c r="Q5017" s="1"/>
    </row>
    <row r="5018" spans="11:17" x14ac:dyDescent="0.3">
      <c r="K5018" s="1"/>
      <c r="L5018" s="1"/>
      <c r="M5018" s="1"/>
      <c r="Q5018" s="1"/>
    </row>
    <row r="5019" spans="11:17" x14ac:dyDescent="0.3">
      <c r="K5019" s="1"/>
      <c r="L5019" s="1"/>
      <c r="M5019" s="1"/>
      <c r="Q5019" s="1"/>
    </row>
    <row r="5020" spans="11:17" x14ac:dyDescent="0.3">
      <c r="K5020" s="1"/>
      <c r="L5020" s="1"/>
      <c r="M5020" s="1"/>
      <c r="Q5020" s="1"/>
    </row>
    <row r="5021" spans="11:17" x14ac:dyDescent="0.3">
      <c r="K5021" s="1"/>
      <c r="L5021" s="1"/>
      <c r="M5021" s="1"/>
      <c r="Q5021" s="1"/>
    </row>
    <row r="5022" spans="11:17" x14ac:dyDescent="0.3">
      <c r="K5022" s="1"/>
      <c r="L5022" s="1"/>
      <c r="M5022" s="1"/>
      <c r="Q5022" s="1"/>
    </row>
    <row r="5023" spans="11:17" x14ac:dyDescent="0.3">
      <c r="K5023" s="1"/>
      <c r="L5023" s="1"/>
      <c r="M5023" s="1"/>
      <c r="Q5023" s="1"/>
    </row>
    <row r="5024" spans="11:17" x14ac:dyDescent="0.3">
      <c r="K5024" s="1"/>
      <c r="L5024" s="1"/>
      <c r="M5024" s="1"/>
      <c r="Q5024" s="1"/>
    </row>
    <row r="5025" spans="11:17" x14ac:dyDescent="0.3">
      <c r="K5025" s="1"/>
      <c r="L5025" s="1"/>
      <c r="M5025" s="1"/>
      <c r="Q5025" s="1"/>
    </row>
    <row r="5026" spans="11:17" x14ac:dyDescent="0.3">
      <c r="K5026" s="1"/>
      <c r="L5026" s="1"/>
      <c r="M5026" s="1"/>
      <c r="Q5026" s="1"/>
    </row>
    <row r="5027" spans="11:17" x14ac:dyDescent="0.3">
      <c r="K5027" s="1"/>
      <c r="L5027" s="1"/>
      <c r="M5027" s="1"/>
      <c r="Q5027" s="1"/>
    </row>
    <row r="5028" spans="11:17" x14ac:dyDescent="0.3">
      <c r="K5028" s="1"/>
      <c r="L5028" s="1"/>
      <c r="M5028" s="1"/>
      <c r="Q5028" s="1"/>
    </row>
    <row r="5029" spans="11:17" x14ac:dyDescent="0.3">
      <c r="K5029" s="1"/>
      <c r="L5029" s="1"/>
      <c r="M5029" s="1"/>
      <c r="Q5029" s="1"/>
    </row>
    <row r="5030" spans="11:17" x14ac:dyDescent="0.3">
      <c r="K5030" s="1"/>
      <c r="L5030" s="1"/>
      <c r="M5030" s="1"/>
      <c r="Q5030" s="1"/>
    </row>
    <row r="5031" spans="11:17" x14ac:dyDescent="0.3">
      <c r="K5031" s="1"/>
      <c r="L5031" s="1"/>
      <c r="M5031" s="1"/>
      <c r="Q5031" s="1"/>
    </row>
    <row r="5032" spans="11:17" x14ac:dyDescent="0.3">
      <c r="K5032" s="1"/>
      <c r="L5032" s="1"/>
      <c r="M5032" s="1"/>
      <c r="Q5032" s="1"/>
    </row>
    <row r="5033" spans="11:17" x14ac:dyDescent="0.3">
      <c r="K5033" s="1"/>
      <c r="L5033" s="1"/>
      <c r="M5033" s="1"/>
      <c r="Q5033" s="1"/>
    </row>
    <row r="5034" spans="11:17" x14ac:dyDescent="0.3">
      <c r="K5034" s="1"/>
      <c r="L5034" s="1"/>
      <c r="M5034" s="1"/>
      <c r="Q5034" s="1"/>
    </row>
    <row r="5035" spans="11:17" x14ac:dyDescent="0.3">
      <c r="K5035" s="1"/>
      <c r="L5035" s="1"/>
      <c r="M5035" s="1"/>
      <c r="Q5035" s="1"/>
    </row>
    <row r="5036" spans="11:17" x14ac:dyDescent="0.3">
      <c r="K5036" s="1"/>
      <c r="L5036" s="1"/>
      <c r="M5036" s="1"/>
      <c r="Q5036" s="1"/>
    </row>
    <row r="5037" spans="11:17" x14ac:dyDescent="0.3">
      <c r="K5037" s="1"/>
      <c r="L5037" s="1"/>
      <c r="M5037" s="1"/>
      <c r="Q5037" s="1"/>
    </row>
    <row r="5038" spans="11:17" x14ac:dyDescent="0.3">
      <c r="K5038" s="1"/>
      <c r="L5038" s="1"/>
      <c r="M5038" s="1"/>
      <c r="Q5038" s="1"/>
    </row>
    <row r="5039" spans="11:17" x14ac:dyDescent="0.3">
      <c r="K5039" s="1"/>
      <c r="L5039" s="1"/>
      <c r="M5039" s="1"/>
      <c r="Q5039" s="1"/>
    </row>
    <row r="5040" spans="11:17" x14ac:dyDescent="0.3">
      <c r="K5040" s="1"/>
      <c r="L5040" s="1"/>
      <c r="M5040" s="1"/>
      <c r="Q5040" s="1"/>
    </row>
    <row r="5041" spans="11:17" x14ac:dyDescent="0.3">
      <c r="K5041" s="1"/>
      <c r="L5041" s="1"/>
      <c r="M5041" s="1"/>
      <c r="Q5041" s="1"/>
    </row>
    <row r="5042" spans="11:17" x14ac:dyDescent="0.3">
      <c r="K5042" s="1"/>
      <c r="L5042" s="1"/>
      <c r="M5042" s="1"/>
      <c r="Q5042" s="1"/>
    </row>
    <row r="5043" spans="11:17" x14ac:dyDescent="0.3">
      <c r="K5043" s="1"/>
      <c r="L5043" s="1"/>
      <c r="M5043" s="1"/>
      <c r="Q5043" s="1"/>
    </row>
    <row r="5044" spans="11:17" x14ac:dyDescent="0.3">
      <c r="K5044" s="1"/>
      <c r="L5044" s="1"/>
      <c r="M5044" s="1"/>
      <c r="Q5044" s="1"/>
    </row>
    <row r="5045" spans="11:17" x14ac:dyDescent="0.3">
      <c r="K5045" s="1"/>
      <c r="L5045" s="1"/>
      <c r="M5045" s="1"/>
      <c r="Q5045" s="1"/>
    </row>
    <row r="5046" spans="11:17" x14ac:dyDescent="0.3">
      <c r="K5046" s="1"/>
      <c r="L5046" s="1"/>
      <c r="M5046" s="1"/>
      <c r="Q5046" s="1"/>
    </row>
    <row r="5047" spans="11:17" x14ac:dyDescent="0.3">
      <c r="K5047" s="1"/>
      <c r="L5047" s="1"/>
      <c r="M5047" s="1"/>
      <c r="Q5047" s="1"/>
    </row>
    <row r="5048" spans="11:17" x14ac:dyDescent="0.3">
      <c r="K5048" s="1"/>
      <c r="L5048" s="1"/>
      <c r="M5048" s="1"/>
      <c r="Q5048" s="1"/>
    </row>
    <row r="5049" spans="11:17" x14ac:dyDescent="0.3">
      <c r="K5049" s="1"/>
      <c r="L5049" s="1"/>
      <c r="M5049" s="1"/>
      <c r="Q5049" s="1"/>
    </row>
    <row r="5050" spans="11:17" x14ac:dyDescent="0.3">
      <c r="K5050" s="1"/>
      <c r="L5050" s="1"/>
      <c r="M5050" s="1"/>
      <c r="Q5050" s="1"/>
    </row>
    <row r="5051" spans="11:17" x14ac:dyDescent="0.3">
      <c r="K5051" s="1"/>
      <c r="L5051" s="1"/>
      <c r="M5051" s="1"/>
      <c r="Q5051" s="1"/>
    </row>
    <row r="5052" spans="11:17" x14ac:dyDescent="0.3">
      <c r="K5052" s="1"/>
      <c r="L5052" s="1"/>
      <c r="M5052" s="1"/>
      <c r="Q5052" s="1"/>
    </row>
    <row r="5053" spans="11:17" x14ac:dyDescent="0.3">
      <c r="K5053" s="1"/>
      <c r="L5053" s="1"/>
      <c r="M5053" s="1"/>
      <c r="Q5053" s="1"/>
    </row>
    <row r="5054" spans="11:17" x14ac:dyDescent="0.3">
      <c r="K5054" s="1"/>
      <c r="L5054" s="1"/>
      <c r="M5054" s="1"/>
      <c r="Q5054" s="1"/>
    </row>
    <row r="5055" spans="11:17" x14ac:dyDescent="0.3">
      <c r="K5055" s="1"/>
      <c r="L5055" s="1"/>
      <c r="M5055" s="1"/>
      <c r="Q5055" s="1"/>
    </row>
    <row r="5056" spans="11:17" x14ac:dyDescent="0.3">
      <c r="K5056" s="1"/>
      <c r="L5056" s="1"/>
      <c r="M5056" s="1"/>
      <c r="Q5056" s="1"/>
    </row>
    <row r="5057" spans="11:17" x14ac:dyDescent="0.3">
      <c r="K5057" s="1"/>
      <c r="L5057" s="1"/>
      <c r="M5057" s="1"/>
      <c r="Q5057" s="1"/>
    </row>
    <row r="5058" spans="11:17" x14ac:dyDescent="0.3">
      <c r="K5058" s="1"/>
      <c r="L5058" s="1"/>
      <c r="M5058" s="1"/>
      <c r="Q5058" s="1"/>
    </row>
    <row r="5059" spans="11:17" x14ac:dyDescent="0.3">
      <c r="K5059" s="1"/>
      <c r="L5059" s="1"/>
      <c r="M5059" s="1"/>
      <c r="Q5059" s="1"/>
    </row>
    <row r="5060" spans="11:17" x14ac:dyDescent="0.3">
      <c r="K5060" s="1"/>
      <c r="L5060" s="1"/>
      <c r="M5060" s="1"/>
      <c r="Q5060" s="1"/>
    </row>
    <row r="5061" spans="11:17" x14ac:dyDescent="0.3">
      <c r="K5061" s="1"/>
      <c r="L5061" s="1"/>
      <c r="M5061" s="1"/>
      <c r="Q5061" s="1"/>
    </row>
    <row r="5062" spans="11:17" x14ac:dyDescent="0.3">
      <c r="K5062" s="1"/>
      <c r="L5062" s="1"/>
      <c r="M5062" s="1"/>
      <c r="Q5062" s="1"/>
    </row>
    <row r="5063" spans="11:17" x14ac:dyDescent="0.3">
      <c r="K5063" s="1"/>
      <c r="L5063" s="1"/>
      <c r="M5063" s="1"/>
      <c r="Q5063" s="1"/>
    </row>
    <row r="5064" spans="11:17" x14ac:dyDescent="0.3">
      <c r="K5064" s="1"/>
      <c r="L5064" s="1"/>
      <c r="M5064" s="1"/>
      <c r="Q5064" s="1"/>
    </row>
    <row r="5065" spans="11:17" x14ac:dyDescent="0.3">
      <c r="K5065" s="1"/>
      <c r="L5065" s="1"/>
      <c r="M5065" s="1"/>
      <c r="Q5065" s="1"/>
    </row>
    <row r="5066" spans="11:17" x14ac:dyDescent="0.3">
      <c r="K5066" s="1"/>
      <c r="L5066" s="1"/>
      <c r="M5066" s="1"/>
      <c r="Q5066" s="1"/>
    </row>
    <row r="5067" spans="11:17" x14ac:dyDescent="0.3">
      <c r="K5067" s="1"/>
      <c r="L5067" s="1"/>
      <c r="M5067" s="1"/>
      <c r="Q5067" s="1"/>
    </row>
    <row r="5068" spans="11:17" x14ac:dyDescent="0.3">
      <c r="K5068" s="1"/>
      <c r="L5068" s="1"/>
      <c r="M5068" s="1"/>
      <c r="Q5068" s="1"/>
    </row>
    <row r="5069" spans="11:17" x14ac:dyDescent="0.3">
      <c r="K5069" s="1"/>
      <c r="L5069" s="1"/>
      <c r="M5069" s="1"/>
      <c r="Q5069" s="1"/>
    </row>
    <row r="5070" spans="11:17" x14ac:dyDescent="0.3">
      <c r="K5070" s="1"/>
      <c r="L5070" s="1"/>
      <c r="M5070" s="1"/>
      <c r="Q5070" s="1"/>
    </row>
    <row r="5071" spans="11:17" x14ac:dyDescent="0.3">
      <c r="K5071" s="1"/>
      <c r="L5071" s="1"/>
      <c r="M5071" s="1"/>
      <c r="Q5071" s="1"/>
    </row>
    <row r="5072" spans="11:17" x14ac:dyDescent="0.3">
      <c r="K5072" s="1"/>
      <c r="L5072" s="1"/>
      <c r="M5072" s="1"/>
      <c r="Q5072" s="1"/>
    </row>
    <row r="5073" spans="11:17" x14ac:dyDescent="0.3">
      <c r="K5073" s="1"/>
      <c r="L5073" s="1"/>
      <c r="M5073" s="1"/>
      <c r="Q5073" s="1"/>
    </row>
    <row r="5074" spans="11:17" x14ac:dyDescent="0.3">
      <c r="K5074" s="1"/>
      <c r="L5074" s="1"/>
      <c r="M5074" s="1"/>
      <c r="Q5074" s="1"/>
    </row>
    <row r="5075" spans="11:17" x14ac:dyDescent="0.3">
      <c r="K5075" s="1"/>
      <c r="L5075" s="1"/>
      <c r="M5075" s="1"/>
      <c r="Q5075" s="1"/>
    </row>
    <row r="5076" spans="11:17" x14ac:dyDescent="0.3">
      <c r="K5076" s="1"/>
      <c r="L5076" s="1"/>
      <c r="M5076" s="1"/>
      <c r="Q5076" s="1"/>
    </row>
    <row r="5077" spans="11:17" x14ac:dyDescent="0.3">
      <c r="K5077" s="1"/>
      <c r="L5077" s="1"/>
      <c r="M5077" s="1"/>
      <c r="Q5077" s="1"/>
    </row>
    <row r="5078" spans="11:17" x14ac:dyDescent="0.3">
      <c r="K5078" s="1"/>
      <c r="L5078" s="1"/>
      <c r="M5078" s="1"/>
      <c r="Q5078" s="1"/>
    </row>
    <row r="5079" spans="11:17" x14ac:dyDescent="0.3">
      <c r="K5079" s="1"/>
      <c r="L5079" s="1"/>
      <c r="M5079" s="1"/>
      <c r="Q5079" s="1"/>
    </row>
    <row r="5080" spans="11:17" x14ac:dyDescent="0.3">
      <c r="K5080" s="1"/>
      <c r="L5080" s="1"/>
      <c r="M5080" s="1"/>
      <c r="Q5080" s="1"/>
    </row>
    <row r="5081" spans="11:17" x14ac:dyDescent="0.3">
      <c r="K5081" s="1"/>
      <c r="L5081" s="1"/>
      <c r="M5081" s="1"/>
      <c r="Q5081" s="1"/>
    </row>
    <row r="5082" spans="11:17" x14ac:dyDescent="0.3">
      <c r="K5082" s="1"/>
      <c r="L5082" s="1"/>
      <c r="M5082" s="1"/>
      <c r="Q5082" s="1"/>
    </row>
    <row r="5083" spans="11:17" x14ac:dyDescent="0.3">
      <c r="K5083" s="1"/>
      <c r="L5083" s="1"/>
      <c r="M5083" s="1"/>
      <c r="Q5083" s="1"/>
    </row>
    <row r="5084" spans="11:17" x14ac:dyDescent="0.3">
      <c r="K5084" s="1"/>
      <c r="L5084" s="1"/>
      <c r="M5084" s="1"/>
      <c r="Q5084" s="1"/>
    </row>
    <row r="5085" spans="11:17" x14ac:dyDescent="0.3">
      <c r="K5085" s="1"/>
      <c r="L5085" s="1"/>
      <c r="M5085" s="1"/>
      <c r="Q5085" s="1"/>
    </row>
    <row r="5086" spans="11:17" x14ac:dyDescent="0.3">
      <c r="K5086" s="1"/>
      <c r="L5086" s="1"/>
      <c r="M5086" s="1"/>
      <c r="Q5086" s="1"/>
    </row>
    <row r="5087" spans="11:17" x14ac:dyDescent="0.3">
      <c r="K5087" s="1"/>
      <c r="L5087" s="1"/>
      <c r="M5087" s="1"/>
      <c r="Q5087" s="1"/>
    </row>
    <row r="5088" spans="11:17" x14ac:dyDescent="0.3">
      <c r="K5088" s="1"/>
      <c r="L5088" s="1"/>
      <c r="M5088" s="1"/>
      <c r="Q5088" s="1"/>
    </row>
    <row r="5089" spans="11:17" x14ac:dyDescent="0.3">
      <c r="K5089" s="1"/>
      <c r="L5089" s="1"/>
      <c r="M5089" s="1"/>
      <c r="Q5089" s="1"/>
    </row>
    <row r="5090" spans="11:17" x14ac:dyDescent="0.3">
      <c r="K5090" s="1"/>
      <c r="L5090" s="1"/>
      <c r="M5090" s="1"/>
      <c r="Q5090" s="1"/>
    </row>
    <row r="5091" spans="11:17" x14ac:dyDescent="0.3">
      <c r="K5091" s="1"/>
      <c r="L5091" s="1"/>
      <c r="M5091" s="1"/>
      <c r="Q5091" s="1"/>
    </row>
    <row r="5092" spans="11:17" x14ac:dyDescent="0.3">
      <c r="K5092" s="1"/>
      <c r="L5092" s="1"/>
      <c r="M5092" s="1"/>
      <c r="Q5092" s="1"/>
    </row>
    <row r="5093" spans="11:17" x14ac:dyDescent="0.3">
      <c r="K5093" s="1"/>
      <c r="L5093" s="1"/>
      <c r="M5093" s="1"/>
      <c r="Q5093" s="1"/>
    </row>
    <row r="5094" spans="11:17" x14ac:dyDescent="0.3">
      <c r="K5094" s="1"/>
      <c r="L5094" s="1"/>
      <c r="M5094" s="1"/>
      <c r="Q5094" s="1"/>
    </row>
    <row r="5095" spans="11:17" x14ac:dyDescent="0.3">
      <c r="K5095" s="1"/>
      <c r="L5095" s="1"/>
      <c r="M5095" s="1"/>
      <c r="Q5095" s="1"/>
    </row>
    <row r="5096" spans="11:17" x14ac:dyDescent="0.3">
      <c r="K5096" s="1"/>
      <c r="L5096" s="1"/>
      <c r="M5096" s="1"/>
      <c r="Q5096" s="1"/>
    </row>
    <row r="5097" spans="11:17" x14ac:dyDescent="0.3">
      <c r="K5097" s="1"/>
      <c r="L5097" s="1"/>
      <c r="M5097" s="1"/>
      <c r="Q5097" s="1"/>
    </row>
    <row r="5098" spans="11:17" x14ac:dyDescent="0.3">
      <c r="K5098" s="1"/>
      <c r="L5098" s="1"/>
      <c r="M5098" s="1"/>
      <c r="Q5098" s="1"/>
    </row>
    <row r="5099" spans="11:17" x14ac:dyDescent="0.3">
      <c r="K5099" s="1"/>
      <c r="L5099" s="1"/>
      <c r="M5099" s="1"/>
      <c r="Q5099" s="1"/>
    </row>
    <row r="5100" spans="11:17" x14ac:dyDescent="0.3">
      <c r="K5100" s="1"/>
      <c r="L5100" s="1"/>
      <c r="M5100" s="1"/>
      <c r="Q5100" s="1"/>
    </row>
    <row r="5101" spans="11:17" x14ac:dyDescent="0.3">
      <c r="K5101" s="1"/>
      <c r="L5101" s="1"/>
      <c r="M5101" s="1"/>
      <c r="Q5101" s="1"/>
    </row>
    <row r="5102" spans="11:17" x14ac:dyDescent="0.3">
      <c r="K5102" s="1"/>
      <c r="L5102" s="1"/>
      <c r="M5102" s="1"/>
      <c r="Q5102" s="1"/>
    </row>
    <row r="5103" spans="11:17" x14ac:dyDescent="0.3">
      <c r="K5103" s="1"/>
      <c r="L5103" s="1"/>
      <c r="M5103" s="1"/>
      <c r="Q5103" s="1"/>
    </row>
    <row r="5104" spans="11:17" x14ac:dyDescent="0.3">
      <c r="K5104" s="1"/>
      <c r="L5104" s="1"/>
      <c r="M5104" s="1"/>
      <c r="Q5104" s="1"/>
    </row>
    <row r="5105" spans="4:17" x14ac:dyDescent="0.3">
      <c r="K5105" s="1"/>
      <c r="L5105" s="1"/>
      <c r="M5105" s="1"/>
      <c r="Q5105" s="1"/>
    </row>
    <row r="5106" spans="4:17" x14ac:dyDescent="0.3">
      <c r="K5106" s="1"/>
      <c r="L5106" s="1"/>
      <c r="M5106" s="1"/>
      <c r="Q5106" s="1"/>
    </row>
    <row r="5107" spans="4:17" x14ac:dyDescent="0.3">
      <c r="K5107" s="1"/>
      <c r="L5107" s="1"/>
      <c r="M5107" s="1"/>
      <c r="Q5107" s="1"/>
    </row>
    <row r="5108" spans="4:17" x14ac:dyDescent="0.3">
      <c r="K5108" s="1"/>
      <c r="L5108" s="1"/>
      <c r="M5108" s="1"/>
      <c r="Q5108" s="1"/>
    </row>
    <row r="5109" spans="4:17" x14ac:dyDescent="0.3">
      <c r="K5109" s="1"/>
      <c r="L5109" s="1"/>
      <c r="M5109" s="1"/>
      <c r="Q5109" s="1"/>
    </row>
    <row r="5110" spans="4:17" x14ac:dyDescent="0.3">
      <c r="K5110" s="1"/>
      <c r="L5110" s="1"/>
      <c r="M5110" s="1"/>
      <c r="Q5110" s="1"/>
    </row>
    <row r="5111" spans="4:17" x14ac:dyDescent="0.3">
      <c r="K5111" s="1"/>
      <c r="L5111" s="1"/>
      <c r="M5111" s="1"/>
      <c r="Q5111" s="1"/>
    </row>
    <row r="5112" spans="4:17" x14ac:dyDescent="0.3">
      <c r="K5112" s="1"/>
      <c r="L5112" s="1"/>
      <c r="M5112" s="1"/>
      <c r="Q5112" s="1"/>
    </row>
    <row r="5113" spans="4:17" x14ac:dyDescent="0.3">
      <c r="K5113" s="1"/>
      <c r="L5113" s="1"/>
      <c r="M5113" s="1"/>
      <c r="Q5113" s="1"/>
    </row>
    <row r="5114" spans="4:17" x14ac:dyDescent="0.3">
      <c r="D5114" s="1"/>
      <c r="E5114" s="1"/>
      <c r="K5114" s="1"/>
      <c r="L5114" s="1"/>
      <c r="M5114" s="1"/>
      <c r="Q5114" s="1"/>
    </row>
    <row r="5115" spans="4:17" x14ac:dyDescent="0.3">
      <c r="D5115" s="1"/>
      <c r="E5115" s="1"/>
      <c r="K5115" s="1"/>
      <c r="L5115" s="1"/>
      <c r="M5115" s="1"/>
      <c r="Q5115" s="1"/>
    </row>
    <row r="5116" spans="4:17" x14ac:dyDescent="0.3">
      <c r="D5116" s="1"/>
      <c r="E5116" s="1"/>
      <c r="K5116" s="1"/>
      <c r="L5116" s="1"/>
      <c r="M5116" s="1"/>
      <c r="Q5116" s="1"/>
    </row>
    <row r="5117" spans="4:17" x14ac:dyDescent="0.3">
      <c r="D5117" s="1"/>
      <c r="E5117" s="1"/>
      <c r="K5117" s="1"/>
      <c r="L5117" s="1"/>
      <c r="M5117" s="1"/>
      <c r="Q5117" s="1"/>
    </row>
    <row r="5118" spans="4:17" x14ac:dyDescent="0.3">
      <c r="D5118" s="1"/>
      <c r="E5118" s="1"/>
      <c r="K5118" s="1"/>
      <c r="L5118" s="1"/>
      <c r="M5118" s="1"/>
      <c r="Q5118" s="1"/>
    </row>
    <row r="5119" spans="4:17" x14ac:dyDescent="0.3">
      <c r="D5119" s="1"/>
      <c r="E5119" s="1"/>
      <c r="K5119" s="1"/>
      <c r="L5119" s="1"/>
      <c r="M5119" s="1"/>
      <c r="Q5119" s="1"/>
    </row>
    <row r="5120" spans="4:17" x14ac:dyDescent="0.3">
      <c r="D5120" s="1"/>
      <c r="E5120" s="1"/>
      <c r="K5120" s="1"/>
      <c r="L5120" s="1"/>
      <c r="M5120" s="1"/>
      <c r="Q5120" s="1"/>
    </row>
    <row r="5121" spans="4:17" x14ac:dyDescent="0.3">
      <c r="D5121" s="1"/>
      <c r="E5121" s="1"/>
      <c r="K5121" s="1"/>
      <c r="L5121" s="1"/>
      <c r="M5121" s="1"/>
      <c r="Q5121" s="1"/>
    </row>
    <row r="5122" spans="4:17" x14ac:dyDescent="0.3">
      <c r="D5122" s="1"/>
      <c r="E5122" s="1"/>
      <c r="K5122" s="1"/>
      <c r="L5122" s="1"/>
      <c r="M5122" s="1"/>
      <c r="Q5122" s="1"/>
    </row>
    <row r="5123" spans="4:17" x14ac:dyDescent="0.3">
      <c r="D5123" s="1"/>
      <c r="E5123" s="1"/>
      <c r="K5123" s="1"/>
      <c r="L5123" s="1"/>
      <c r="M5123" s="1"/>
      <c r="Q5123" s="1"/>
    </row>
    <row r="5124" spans="4:17" x14ac:dyDescent="0.3">
      <c r="D5124" s="1"/>
      <c r="E5124" s="1"/>
      <c r="K5124" s="1"/>
      <c r="L5124" s="1"/>
      <c r="M5124" s="1"/>
      <c r="Q5124" s="1"/>
    </row>
    <row r="5125" spans="4:17" x14ac:dyDescent="0.3">
      <c r="D5125" s="1"/>
      <c r="E5125" s="1"/>
      <c r="K5125" s="1"/>
      <c r="L5125" s="1"/>
      <c r="M5125" s="1"/>
      <c r="Q5125" s="1"/>
    </row>
    <row r="5126" spans="4:17" x14ac:dyDescent="0.3">
      <c r="D5126" s="1"/>
      <c r="E5126" s="1"/>
      <c r="K5126" s="1"/>
      <c r="L5126" s="1"/>
      <c r="M5126" s="1"/>
      <c r="Q5126" s="1"/>
    </row>
    <row r="5127" spans="4:17" x14ac:dyDescent="0.3">
      <c r="D5127" s="1"/>
      <c r="E5127" s="1"/>
      <c r="K5127" s="1"/>
      <c r="L5127" s="1"/>
      <c r="M5127" s="1"/>
      <c r="Q5127" s="1"/>
    </row>
    <row r="5128" spans="4:17" x14ac:dyDescent="0.3">
      <c r="D5128" s="1"/>
      <c r="E5128" s="1"/>
      <c r="K5128" s="1"/>
      <c r="L5128" s="1"/>
      <c r="M5128" s="1"/>
      <c r="Q5128" s="1"/>
    </row>
    <row r="5129" spans="4:17" x14ac:dyDescent="0.3">
      <c r="D5129" s="1"/>
      <c r="E5129" s="1"/>
      <c r="K5129" s="1"/>
      <c r="L5129" s="1"/>
      <c r="M5129" s="1"/>
      <c r="Q5129" s="1"/>
    </row>
    <row r="5130" spans="4:17" x14ac:dyDescent="0.3">
      <c r="D5130" s="1"/>
      <c r="E5130" s="1"/>
      <c r="K5130" s="1"/>
      <c r="L5130" s="1"/>
      <c r="M5130" s="1"/>
      <c r="Q5130" s="1"/>
    </row>
    <row r="5131" spans="4:17" x14ac:dyDescent="0.3">
      <c r="D5131" s="1"/>
      <c r="E5131" s="1"/>
      <c r="K5131" s="1"/>
      <c r="L5131" s="1"/>
      <c r="M5131" s="1"/>
      <c r="Q5131" s="1"/>
    </row>
    <row r="5132" spans="4:17" x14ac:dyDescent="0.3">
      <c r="D5132" s="1"/>
      <c r="E5132" s="1"/>
      <c r="K5132" s="1"/>
      <c r="L5132" s="1"/>
      <c r="M5132" s="1"/>
      <c r="Q5132" s="1"/>
    </row>
    <row r="5133" spans="4:17" x14ac:dyDescent="0.3">
      <c r="D5133" s="1"/>
      <c r="E5133" s="1"/>
      <c r="K5133" s="1"/>
      <c r="L5133" s="1"/>
      <c r="M5133" s="1"/>
      <c r="Q5133" s="1"/>
    </row>
    <row r="5134" spans="4:17" x14ac:dyDescent="0.3">
      <c r="D5134" s="1"/>
      <c r="E5134" s="1"/>
      <c r="K5134" s="1"/>
      <c r="L5134" s="1"/>
      <c r="M5134" s="1"/>
      <c r="Q5134" s="1"/>
    </row>
    <row r="5135" spans="4:17" x14ac:dyDescent="0.3">
      <c r="D5135" s="1"/>
      <c r="E5135" s="1"/>
      <c r="K5135" s="1"/>
      <c r="L5135" s="1"/>
      <c r="M5135" s="1"/>
      <c r="Q5135" s="1"/>
    </row>
    <row r="5136" spans="4:17" x14ac:dyDescent="0.3">
      <c r="D5136" s="1"/>
      <c r="E5136" s="1"/>
      <c r="K5136" s="1"/>
      <c r="L5136" s="1"/>
      <c r="M5136" s="1"/>
      <c r="Q5136" s="1"/>
    </row>
    <row r="5137" spans="4:17" x14ac:dyDescent="0.3">
      <c r="D5137" s="1"/>
      <c r="E5137" s="1"/>
      <c r="K5137" s="1"/>
      <c r="L5137" s="1"/>
      <c r="M5137" s="1"/>
      <c r="Q5137" s="1"/>
    </row>
    <row r="5138" spans="4:17" x14ac:dyDescent="0.3">
      <c r="K5138" s="1"/>
      <c r="L5138" s="1"/>
      <c r="M5138" s="1"/>
      <c r="Q5138" s="1"/>
    </row>
    <row r="5139" spans="4:17" x14ac:dyDescent="0.3">
      <c r="K5139" s="1"/>
      <c r="L5139" s="1"/>
      <c r="M5139" s="1"/>
      <c r="Q5139" s="1"/>
    </row>
    <row r="5140" spans="4:17" x14ac:dyDescent="0.3">
      <c r="K5140" s="1"/>
      <c r="L5140" s="1"/>
      <c r="M5140" s="1"/>
      <c r="Q5140" s="1"/>
    </row>
    <row r="5141" spans="4:17" x14ac:dyDescent="0.3">
      <c r="K5141" s="1"/>
      <c r="L5141" s="1"/>
      <c r="M5141" s="1"/>
      <c r="Q5141" s="1"/>
    </row>
    <row r="5142" spans="4:17" x14ac:dyDescent="0.3">
      <c r="K5142" s="1"/>
      <c r="L5142" s="1"/>
      <c r="M5142" s="1"/>
      <c r="Q5142" s="1"/>
    </row>
    <row r="5143" spans="4:17" x14ac:dyDescent="0.3">
      <c r="K5143" s="1"/>
      <c r="L5143" s="1"/>
      <c r="M5143" s="1"/>
      <c r="Q5143" s="1"/>
    </row>
    <row r="5144" spans="4:17" x14ac:dyDescent="0.3">
      <c r="K5144" s="1"/>
      <c r="L5144" s="1"/>
      <c r="M5144" s="1"/>
      <c r="Q5144" s="1"/>
    </row>
    <row r="5145" spans="4:17" x14ac:dyDescent="0.3">
      <c r="K5145" s="1"/>
      <c r="L5145" s="1"/>
      <c r="M5145" s="1"/>
      <c r="Q5145" s="1"/>
    </row>
    <row r="5146" spans="4:17" x14ac:dyDescent="0.3">
      <c r="K5146" s="1"/>
      <c r="L5146" s="1"/>
      <c r="M5146" s="1"/>
      <c r="Q5146" s="1"/>
    </row>
    <row r="5147" spans="4:17" x14ac:dyDescent="0.3">
      <c r="K5147" s="1"/>
      <c r="L5147" s="1"/>
      <c r="M5147" s="1"/>
      <c r="Q5147" s="1"/>
    </row>
    <row r="5148" spans="4:17" x14ac:dyDescent="0.3">
      <c r="K5148" s="1"/>
      <c r="L5148" s="1"/>
      <c r="M5148" s="1"/>
      <c r="Q5148" s="1"/>
    </row>
    <row r="5149" spans="4:17" x14ac:dyDescent="0.3">
      <c r="K5149" s="1"/>
      <c r="L5149" s="1"/>
      <c r="M5149" s="1"/>
      <c r="Q5149" s="1"/>
    </row>
    <row r="5150" spans="4:17" x14ac:dyDescent="0.3">
      <c r="K5150" s="1"/>
      <c r="L5150" s="1"/>
      <c r="M5150" s="1"/>
      <c r="Q5150" s="1"/>
    </row>
    <row r="5151" spans="4:17" x14ac:dyDescent="0.3">
      <c r="K5151" s="1"/>
      <c r="L5151" s="1"/>
      <c r="M5151" s="1"/>
      <c r="Q5151" s="1"/>
    </row>
    <row r="5152" spans="4:17" x14ac:dyDescent="0.3">
      <c r="K5152" s="1"/>
      <c r="L5152" s="1"/>
      <c r="M5152" s="1"/>
      <c r="Q5152" s="1"/>
    </row>
    <row r="5153" spans="11:17" x14ac:dyDescent="0.3">
      <c r="K5153" s="1"/>
      <c r="L5153" s="1"/>
      <c r="M5153" s="1"/>
      <c r="Q5153" s="1"/>
    </row>
    <row r="5154" spans="11:17" x14ac:dyDescent="0.3">
      <c r="K5154" s="1"/>
      <c r="L5154" s="1"/>
      <c r="M5154" s="1"/>
      <c r="Q5154" s="1"/>
    </row>
    <row r="5155" spans="11:17" x14ac:dyDescent="0.3">
      <c r="K5155" s="1"/>
      <c r="L5155" s="1"/>
      <c r="M5155" s="1"/>
      <c r="Q5155" s="1"/>
    </row>
    <row r="5156" spans="11:17" x14ac:dyDescent="0.3">
      <c r="K5156" s="1"/>
      <c r="L5156" s="1"/>
      <c r="M5156" s="1"/>
      <c r="Q5156" s="1"/>
    </row>
    <row r="5157" spans="11:17" x14ac:dyDescent="0.3">
      <c r="K5157" s="1"/>
      <c r="L5157" s="1"/>
      <c r="M5157" s="1"/>
      <c r="Q5157" s="1"/>
    </row>
    <row r="5158" spans="11:17" x14ac:dyDescent="0.3">
      <c r="K5158" s="1"/>
      <c r="L5158" s="1"/>
      <c r="M5158" s="1"/>
      <c r="Q5158" s="1"/>
    </row>
    <row r="5159" spans="11:17" x14ac:dyDescent="0.3">
      <c r="K5159" s="1"/>
      <c r="L5159" s="1"/>
      <c r="M5159" s="1"/>
      <c r="Q5159" s="1"/>
    </row>
    <row r="5160" spans="11:17" x14ac:dyDescent="0.3">
      <c r="K5160" s="1"/>
      <c r="L5160" s="1"/>
      <c r="M5160" s="1"/>
      <c r="Q5160" s="1"/>
    </row>
    <row r="5161" spans="11:17" x14ac:dyDescent="0.3">
      <c r="K5161" s="1"/>
      <c r="L5161" s="1"/>
      <c r="M5161" s="1"/>
      <c r="Q5161" s="1"/>
    </row>
    <row r="5162" spans="11:17" x14ac:dyDescent="0.3">
      <c r="K5162" s="1"/>
      <c r="L5162" s="1"/>
      <c r="M5162" s="1"/>
      <c r="Q5162" s="1"/>
    </row>
    <row r="5163" spans="11:17" x14ac:dyDescent="0.3">
      <c r="K5163" s="1"/>
      <c r="L5163" s="1"/>
      <c r="M5163" s="1"/>
      <c r="Q5163" s="1"/>
    </row>
    <row r="5164" spans="11:17" x14ac:dyDescent="0.3">
      <c r="K5164" s="1"/>
      <c r="L5164" s="1"/>
      <c r="M5164" s="1"/>
      <c r="Q5164" s="1"/>
    </row>
    <row r="5165" spans="11:17" x14ac:dyDescent="0.3">
      <c r="K5165" s="1"/>
      <c r="L5165" s="1"/>
      <c r="M5165" s="1"/>
      <c r="Q5165" s="1"/>
    </row>
    <row r="5166" spans="11:17" x14ac:dyDescent="0.3">
      <c r="K5166" s="1"/>
      <c r="L5166" s="1"/>
      <c r="M5166" s="1"/>
      <c r="Q5166" s="1"/>
    </row>
    <row r="5167" spans="11:17" x14ac:dyDescent="0.3">
      <c r="K5167" s="1"/>
      <c r="L5167" s="1"/>
      <c r="M5167" s="1"/>
      <c r="Q5167" s="1"/>
    </row>
    <row r="5168" spans="11:17" x14ac:dyDescent="0.3">
      <c r="K5168" s="1"/>
      <c r="L5168" s="1"/>
      <c r="M5168" s="1"/>
      <c r="Q5168" s="1"/>
    </row>
    <row r="5169" spans="11:17" x14ac:dyDescent="0.3">
      <c r="K5169" s="1"/>
      <c r="L5169" s="1"/>
      <c r="M5169" s="1"/>
      <c r="Q5169" s="1"/>
    </row>
    <row r="5170" spans="11:17" x14ac:dyDescent="0.3">
      <c r="K5170" s="1"/>
      <c r="L5170" s="1"/>
      <c r="M5170" s="1"/>
      <c r="Q5170" s="1"/>
    </row>
    <row r="5171" spans="11:17" x14ac:dyDescent="0.3">
      <c r="K5171" s="1"/>
      <c r="L5171" s="1"/>
      <c r="M5171" s="1"/>
      <c r="Q5171" s="1"/>
    </row>
    <row r="5172" spans="11:17" x14ac:dyDescent="0.3">
      <c r="K5172" s="1"/>
      <c r="L5172" s="1"/>
      <c r="M5172" s="1"/>
      <c r="Q5172" s="1"/>
    </row>
    <row r="5173" spans="11:17" x14ac:dyDescent="0.3">
      <c r="K5173" s="1"/>
      <c r="L5173" s="1"/>
      <c r="M5173" s="1"/>
      <c r="Q5173" s="1"/>
    </row>
    <row r="5174" spans="11:17" x14ac:dyDescent="0.3">
      <c r="K5174" s="1"/>
      <c r="L5174" s="1"/>
      <c r="M5174" s="1"/>
      <c r="Q5174" s="1"/>
    </row>
    <row r="5175" spans="11:17" x14ac:dyDescent="0.3">
      <c r="K5175" s="1"/>
      <c r="L5175" s="1"/>
      <c r="M5175" s="1"/>
      <c r="Q5175" s="1"/>
    </row>
    <row r="5176" spans="11:17" x14ac:dyDescent="0.3">
      <c r="K5176" s="1"/>
      <c r="L5176" s="1"/>
      <c r="M5176" s="1"/>
      <c r="Q5176" s="1"/>
    </row>
    <row r="5177" spans="11:17" x14ac:dyDescent="0.3">
      <c r="K5177" s="1"/>
      <c r="L5177" s="1"/>
      <c r="M5177" s="1"/>
      <c r="Q5177" s="1"/>
    </row>
    <row r="5178" spans="11:17" x14ac:dyDescent="0.3">
      <c r="K5178" s="1"/>
      <c r="L5178" s="1"/>
      <c r="M5178" s="1"/>
      <c r="Q5178" s="1"/>
    </row>
    <row r="5179" spans="11:17" x14ac:dyDescent="0.3">
      <c r="K5179" s="1"/>
      <c r="L5179" s="1"/>
      <c r="M5179" s="1"/>
      <c r="Q5179" s="1"/>
    </row>
    <row r="5180" spans="11:17" x14ac:dyDescent="0.3">
      <c r="K5180" s="1"/>
      <c r="L5180" s="1"/>
      <c r="M5180" s="1"/>
      <c r="Q5180" s="1"/>
    </row>
    <row r="5181" spans="11:17" x14ac:dyDescent="0.3">
      <c r="K5181" s="1"/>
      <c r="L5181" s="1"/>
      <c r="M5181" s="1"/>
      <c r="Q5181" s="1"/>
    </row>
    <row r="5182" spans="11:17" x14ac:dyDescent="0.3">
      <c r="K5182" s="1"/>
      <c r="L5182" s="1"/>
      <c r="M5182" s="1"/>
      <c r="Q5182" s="1"/>
    </row>
    <row r="5183" spans="11:17" x14ac:dyDescent="0.3">
      <c r="K5183" s="1"/>
      <c r="L5183" s="1"/>
      <c r="M5183" s="1"/>
      <c r="Q5183" s="1"/>
    </row>
    <row r="5184" spans="11:17" x14ac:dyDescent="0.3">
      <c r="K5184" s="1"/>
      <c r="L5184" s="1"/>
      <c r="M5184" s="1"/>
      <c r="Q5184" s="1"/>
    </row>
    <row r="5185" spans="11:17" x14ac:dyDescent="0.3">
      <c r="K5185" s="1"/>
      <c r="L5185" s="1"/>
      <c r="M5185" s="1"/>
      <c r="Q5185" s="1"/>
    </row>
    <row r="5186" spans="11:17" x14ac:dyDescent="0.3">
      <c r="K5186" s="1"/>
      <c r="L5186" s="1"/>
      <c r="M5186" s="1"/>
      <c r="Q5186" s="1"/>
    </row>
    <row r="5187" spans="11:17" x14ac:dyDescent="0.3">
      <c r="K5187" s="1"/>
      <c r="L5187" s="1"/>
      <c r="M5187" s="1"/>
      <c r="Q5187" s="1"/>
    </row>
    <row r="5188" spans="11:17" x14ac:dyDescent="0.3">
      <c r="K5188" s="1"/>
      <c r="L5188" s="1"/>
      <c r="M5188" s="1"/>
      <c r="Q5188" s="1"/>
    </row>
    <row r="5189" spans="11:17" x14ac:dyDescent="0.3">
      <c r="K5189" s="1"/>
      <c r="L5189" s="1"/>
      <c r="M5189" s="1"/>
      <c r="Q5189" s="1"/>
    </row>
    <row r="5190" spans="11:17" x14ac:dyDescent="0.3">
      <c r="K5190" s="1"/>
      <c r="L5190" s="1"/>
      <c r="M5190" s="1"/>
      <c r="Q5190" s="1"/>
    </row>
    <row r="5191" spans="11:17" x14ac:dyDescent="0.3">
      <c r="K5191" s="1"/>
      <c r="L5191" s="1"/>
      <c r="M5191" s="1"/>
      <c r="Q5191" s="1"/>
    </row>
    <row r="5192" spans="11:17" x14ac:dyDescent="0.3">
      <c r="K5192" s="1"/>
      <c r="L5192" s="1"/>
      <c r="M5192" s="1"/>
      <c r="Q5192" s="1"/>
    </row>
    <row r="5193" spans="11:17" x14ac:dyDescent="0.3">
      <c r="K5193" s="1"/>
      <c r="L5193" s="1"/>
      <c r="M5193" s="1"/>
      <c r="Q5193" s="1"/>
    </row>
    <row r="5194" spans="11:17" x14ac:dyDescent="0.3">
      <c r="K5194" s="1"/>
      <c r="L5194" s="1"/>
      <c r="M5194" s="1"/>
      <c r="Q5194" s="1"/>
    </row>
    <row r="5195" spans="11:17" x14ac:dyDescent="0.3">
      <c r="K5195" s="1"/>
      <c r="L5195" s="1"/>
      <c r="M5195" s="1"/>
      <c r="Q5195" s="1"/>
    </row>
    <row r="5196" spans="11:17" x14ac:dyDescent="0.3">
      <c r="K5196" s="1"/>
      <c r="L5196" s="1"/>
      <c r="M5196" s="1"/>
      <c r="Q5196" s="1"/>
    </row>
    <row r="5197" spans="11:17" x14ac:dyDescent="0.3">
      <c r="K5197" s="1"/>
      <c r="L5197" s="1"/>
      <c r="M5197" s="1"/>
      <c r="Q5197" s="1"/>
    </row>
    <row r="5198" spans="11:17" x14ac:dyDescent="0.3">
      <c r="K5198" s="1"/>
      <c r="L5198" s="1"/>
      <c r="M5198" s="1"/>
      <c r="Q5198" s="1"/>
    </row>
    <row r="5199" spans="11:17" x14ac:dyDescent="0.3">
      <c r="K5199" s="1"/>
      <c r="L5199" s="1"/>
      <c r="M5199" s="1"/>
      <c r="Q5199" s="1"/>
    </row>
    <row r="5200" spans="11:17" x14ac:dyDescent="0.3">
      <c r="K5200" s="1"/>
      <c r="L5200" s="1"/>
      <c r="M5200" s="1"/>
      <c r="Q5200" s="1"/>
    </row>
    <row r="5201" spans="4:17" x14ac:dyDescent="0.3">
      <c r="K5201" s="1"/>
      <c r="L5201" s="1"/>
      <c r="M5201" s="1"/>
      <c r="Q5201" s="1"/>
    </row>
    <row r="5202" spans="4:17" x14ac:dyDescent="0.3">
      <c r="K5202" s="1"/>
      <c r="L5202" s="1"/>
      <c r="M5202" s="1"/>
      <c r="Q5202" s="1"/>
    </row>
    <row r="5203" spans="4:17" x14ac:dyDescent="0.3">
      <c r="K5203" s="1"/>
      <c r="L5203" s="1"/>
      <c r="M5203" s="1"/>
      <c r="Q5203" s="1"/>
    </row>
    <row r="5204" spans="4:17" x14ac:dyDescent="0.3">
      <c r="K5204" s="1"/>
      <c r="L5204" s="1"/>
      <c r="M5204" s="1"/>
      <c r="Q5204" s="1"/>
    </row>
    <row r="5205" spans="4:17" x14ac:dyDescent="0.3">
      <c r="K5205" s="1"/>
      <c r="L5205" s="1"/>
      <c r="M5205" s="1"/>
      <c r="Q5205" s="1"/>
    </row>
    <row r="5206" spans="4:17" x14ac:dyDescent="0.3">
      <c r="K5206" s="1"/>
      <c r="L5206" s="1"/>
      <c r="M5206" s="1"/>
      <c r="Q5206" s="1"/>
    </row>
    <row r="5207" spans="4:17" x14ac:dyDescent="0.3">
      <c r="K5207" s="1"/>
      <c r="L5207" s="1"/>
      <c r="M5207" s="1"/>
      <c r="Q5207" s="1"/>
    </row>
    <row r="5208" spans="4:17" x14ac:dyDescent="0.3">
      <c r="K5208" s="1"/>
      <c r="L5208" s="1"/>
      <c r="M5208" s="1"/>
      <c r="Q5208" s="1"/>
    </row>
    <row r="5209" spans="4:17" x14ac:dyDescent="0.3">
      <c r="K5209" s="1"/>
      <c r="L5209" s="1"/>
      <c r="M5209" s="1"/>
      <c r="Q5209" s="1"/>
    </row>
    <row r="5210" spans="4:17" x14ac:dyDescent="0.3">
      <c r="D5210" s="1"/>
      <c r="E5210" s="1"/>
      <c r="K5210" s="1"/>
      <c r="L5210" s="1"/>
      <c r="M5210" s="1"/>
      <c r="Q5210" s="1"/>
    </row>
    <row r="5211" spans="4:17" x14ac:dyDescent="0.3">
      <c r="D5211" s="1"/>
      <c r="E5211" s="1"/>
      <c r="K5211" s="1"/>
      <c r="L5211" s="1"/>
      <c r="M5211" s="1"/>
      <c r="Q5211" s="1"/>
    </row>
    <row r="5212" spans="4:17" x14ac:dyDescent="0.3">
      <c r="D5212" s="1"/>
      <c r="E5212" s="1"/>
      <c r="K5212" s="1"/>
      <c r="L5212" s="1"/>
      <c r="M5212" s="1"/>
      <c r="Q5212" s="1"/>
    </row>
    <row r="5213" spans="4:17" x14ac:dyDescent="0.3">
      <c r="D5213" s="1"/>
      <c r="E5213" s="1"/>
      <c r="K5213" s="1"/>
      <c r="L5213" s="1"/>
      <c r="M5213" s="1"/>
      <c r="Q5213" s="1"/>
    </row>
    <row r="5214" spans="4:17" x14ac:dyDescent="0.3">
      <c r="D5214" s="1"/>
      <c r="E5214" s="1"/>
      <c r="K5214" s="1"/>
      <c r="L5214" s="1"/>
      <c r="M5214" s="1"/>
      <c r="Q5214" s="1"/>
    </row>
    <row r="5215" spans="4:17" x14ac:dyDescent="0.3">
      <c r="D5215" s="1"/>
      <c r="E5215" s="1"/>
      <c r="K5215" s="1"/>
      <c r="L5215" s="1"/>
      <c r="M5215" s="1"/>
      <c r="Q5215" s="1"/>
    </row>
    <row r="5216" spans="4:17" x14ac:dyDescent="0.3">
      <c r="D5216" s="1"/>
      <c r="E5216" s="1"/>
      <c r="K5216" s="1"/>
      <c r="L5216" s="1"/>
      <c r="M5216" s="1"/>
      <c r="Q5216" s="1"/>
    </row>
    <row r="5217" spans="4:17" x14ac:dyDescent="0.3">
      <c r="D5217" s="1"/>
      <c r="E5217" s="1"/>
      <c r="K5217" s="1"/>
      <c r="L5217" s="1"/>
      <c r="M5217" s="1"/>
      <c r="Q5217" s="1"/>
    </row>
    <row r="5218" spans="4:17" x14ac:dyDescent="0.3">
      <c r="D5218" s="1"/>
      <c r="E5218" s="1"/>
      <c r="K5218" s="1"/>
      <c r="L5218" s="1"/>
      <c r="M5218" s="1"/>
      <c r="Q5218" s="1"/>
    </row>
    <row r="5219" spans="4:17" x14ac:dyDescent="0.3">
      <c r="D5219" s="1"/>
      <c r="E5219" s="1"/>
      <c r="K5219" s="1"/>
      <c r="L5219" s="1"/>
      <c r="M5219" s="1"/>
      <c r="Q5219" s="1"/>
    </row>
    <row r="5220" spans="4:17" x14ac:dyDescent="0.3">
      <c r="D5220" s="1"/>
      <c r="E5220" s="1"/>
      <c r="K5220" s="1"/>
      <c r="L5220" s="1"/>
      <c r="M5220" s="1"/>
      <c r="Q5220" s="1"/>
    </row>
    <row r="5221" spans="4:17" x14ac:dyDescent="0.3">
      <c r="D5221" s="1"/>
      <c r="E5221" s="1"/>
      <c r="K5221" s="1"/>
      <c r="L5221" s="1"/>
      <c r="M5221" s="1"/>
      <c r="Q5221" s="1"/>
    </row>
    <row r="5222" spans="4:17" x14ac:dyDescent="0.3">
      <c r="D5222" s="1"/>
      <c r="E5222" s="1"/>
      <c r="K5222" s="1"/>
      <c r="L5222" s="1"/>
      <c r="M5222" s="1"/>
      <c r="Q5222" s="1"/>
    </row>
    <row r="5223" spans="4:17" x14ac:dyDescent="0.3">
      <c r="D5223" s="1"/>
      <c r="E5223" s="1"/>
      <c r="K5223" s="1"/>
      <c r="L5223" s="1"/>
      <c r="M5223" s="1"/>
      <c r="Q5223" s="1"/>
    </row>
    <row r="5224" spans="4:17" x14ac:dyDescent="0.3">
      <c r="D5224" s="1"/>
      <c r="E5224" s="1"/>
      <c r="K5224" s="1"/>
      <c r="L5224" s="1"/>
      <c r="M5224" s="1"/>
      <c r="Q5224" s="1"/>
    </row>
    <row r="5225" spans="4:17" x14ac:dyDescent="0.3">
      <c r="D5225" s="1"/>
      <c r="E5225" s="1"/>
      <c r="K5225" s="1"/>
      <c r="L5225" s="1"/>
      <c r="M5225" s="1"/>
      <c r="Q5225" s="1"/>
    </row>
    <row r="5226" spans="4:17" x14ac:dyDescent="0.3">
      <c r="D5226" s="1"/>
      <c r="E5226" s="1"/>
      <c r="K5226" s="1"/>
      <c r="L5226" s="1"/>
      <c r="M5226" s="1"/>
      <c r="Q5226" s="1"/>
    </row>
    <row r="5227" spans="4:17" x14ac:dyDescent="0.3">
      <c r="D5227" s="1"/>
      <c r="E5227" s="1"/>
      <c r="K5227" s="1"/>
      <c r="L5227" s="1"/>
      <c r="M5227" s="1"/>
      <c r="Q5227" s="1"/>
    </row>
    <row r="5228" spans="4:17" x14ac:dyDescent="0.3">
      <c r="D5228" s="1"/>
      <c r="E5228" s="1"/>
      <c r="K5228" s="1"/>
      <c r="L5228" s="1"/>
      <c r="M5228" s="1"/>
      <c r="Q5228" s="1"/>
    </row>
    <row r="5229" spans="4:17" x14ac:dyDescent="0.3">
      <c r="D5229" s="1"/>
      <c r="E5229" s="1"/>
      <c r="K5229" s="1"/>
      <c r="L5229" s="1"/>
      <c r="M5229" s="1"/>
      <c r="Q5229" s="1"/>
    </row>
    <row r="5230" spans="4:17" x14ac:dyDescent="0.3">
      <c r="D5230" s="1"/>
      <c r="E5230" s="1"/>
      <c r="K5230" s="1"/>
      <c r="L5230" s="1"/>
      <c r="M5230" s="1"/>
      <c r="Q5230" s="1"/>
    </row>
    <row r="5231" spans="4:17" x14ac:dyDescent="0.3">
      <c r="D5231" s="1"/>
      <c r="E5231" s="1"/>
      <c r="K5231" s="1"/>
      <c r="L5231" s="1"/>
      <c r="M5231" s="1"/>
      <c r="Q5231" s="1"/>
    </row>
    <row r="5232" spans="4:17" x14ac:dyDescent="0.3">
      <c r="D5232" s="1"/>
      <c r="E5232" s="1"/>
      <c r="K5232" s="1"/>
      <c r="L5232" s="1"/>
      <c r="M5232" s="1"/>
      <c r="Q5232" s="1"/>
    </row>
    <row r="5233" spans="4:17" x14ac:dyDescent="0.3">
      <c r="D5233" s="1"/>
      <c r="E5233" s="1"/>
      <c r="K5233" s="1"/>
      <c r="L5233" s="1"/>
      <c r="M5233" s="1"/>
      <c r="Q5233" s="1"/>
    </row>
    <row r="5234" spans="4:17" x14ac:dyDescent="0.3">
      <c r="D5234" s="1"/>
      <c r="E5234" s="1"/>
      <c r="K5234" s="1"/>
      <c r="L5234" s="1"/>
      <c r="M5234" s="1"/>
      <c r="Q5234" s="1"/>
    </row>
    <row r="5235" spans="4:17" x14ac:dyDescent="0.3">
      <c r="D5235" s="1"/>
      <c r="E5235" s="1"/>
      <c r="K5235" s="1"/>
      <c r="L5235" s="1"/>
      <c r="M5235" s="1"/>
      <c r="Q5235" s="1"/>
    </row>
    <row r="5236" spans="4:17" x14ac:dyDescent="0.3">
      <c r="D5236" s="1"/>
      <c r="E5236" s="1"/>
      <c r="K5236" s="1"/>
      <c r="L5236" s="1"/>
      <c r="M5236" s="1"/>
      <c r="Q5236" s="1"/>
    </row>
    <row r="5237" spans="4:17" x14ac:dyDescent="0.3">
      <c r="D5237" s="1"/>
      <c r="E5237" s="1"/>
      <c r="K5237" s="1"/>
      <c r="L5237" s="1"/>
      <c r="M5237" s="1"/>
      <c r="Q5237" s="1"/>
    </row>
    <row r="5238" spans="4:17" x14ac:dyDescent="0.3">
      <c r="D5238" s="1"/>
      <c r="E5238" s="1"/>
      <c r="K5238" s="1"/>
      <c r="L5238" s="1"/>
      <c r="M5238" s="1"/>
      <c r="Q5238" s="1"/>
    </row>
    <row r="5239" spans="4:17" x14ac:dyDescent="0.3">
      <c r="D5239" s="1"/>
      <c r="E5239" s="1"/>
      <c r="K5239" s="1"/>
      <c r="L5239" s="1"/>
      <c r="M5239" s="1"/>
      <c r="Q5239" s="1"/>
    </row>
    <row r="5240" spans="4:17" x14ac:dyDescent="0.3">
      <c r="D5240" s="1"/>
      <c r="E5240" s="1"/>
      <c r="K5240" s="1"/>
      <c r="L5240" s="1"/>
      <c r="M5240" s="1"/>
      <c r="Q5240" s="1"/>
    </row>
    <row r="5241" spans="4:17" x14ac:dyDescent="0.3">
      <c r="D5241" s="1"/>
      <c r="E5241" s="1"/>
      <c r="K5241" s="1"/>
      <c r="L5241" s="1"/>
      <c r="M5241" s="1"/>
      <c r="Q5241" s="1"/>
    </row>
    <row r="5242" spans="4:17" x14ac:dyDescent="0.3">
      <c r="D5242" s="1"/>
      <c r="E5242" s="1"/>
      <c r="K5242" s="1"/>
      <c r="L5242" s="1"/>
      <c r="M5242" s="1"/>
      <c r="Q5242" s="1"/>
    </row>
    <row r="5243" spans="4:17" x14ac:dyDescent="0.3">
      <c r="D5243" s="1"/>
      <c r="E5243" s="1"/>
      <c r="K5243" s="1"/>
      <c r="L5243" s="1"/>
      <c r="M5243" s="1"/>
      <c r="Q5243" s="1"/>
    </row>
    <row r="5244" spans="4:17" x14ac:dyDescent="0.3">
      <c r="D5244" s="1"/>
      <c r="E5244" s="1"/>
      <c r="K5244" s="1"/>
      <c r="L5244" s="1"/>
      <c r="M5244" s="1"/>
      <c r="Q5244" s="1"/>
    </row>
    <row r="5245" spans="4:17" x14ac:dyDescent="0.3">
      <c r="D5245" s="1"/>
      <c r="E5245" s="1"/>
      <c r="K5245" s="1"/>
      <c r="L5245" s="1"/>
      <c r="M5245" s="1"/>
      <c r="Q5245" s="1"/>
    </row>
    <row r="5246" spans="4:17" x14ac:dyDescent="0.3">
      <c r="D5246" s="1"/>
      <c r="E5246" s="1"/>
      <c r="K5246" s="1"/>
      <c r="L5246" s="1"/>
      <c r="M5246" s="1"/>
      <c r="Q5246" s="1"/>
    </row>
    <row r="5247" spans="4:17" x14ac:dyDescent="0.3">
      <c r="D5247" s="1"/>
      <c r="E5247" s="1"/>
      <c r="K5247" s="1"/>
      <c r="L5247" s="1"/>
      <c r="M5247" s="1"/>
      <c r="Q5247" s="1"/>
    </row>
    <row r="5248" spans="4:17" x14ac:dyDescent="0.3">
      <c r="D5248" s="1"/>
      <c r="E5248" s="1"/>
      <c r="K5248" s="1"/>
      <c r="L5248" s="1"/>
      <c r="M5248" s="1"/>
      <c r="Q5248" s="1"/>
    </row>
    <row r="5249" spans="4:17" x14ac:dyDescent="0.3">
      <c r="D5249" s="1"/>
      <c r="E5249" s="1"/>
      <c r="K5249" s="1"/>
      <c r="L5249" s="1"/>
      <c r="M5249" s="1"/>
      <c r="Q5249" s="1"/>
    </row>
    <row r="5250" spans="4:17" x14ac:dyDescent="0.3">
      <c r="D5250" s="1"/>
      <c r="E5250" s="1"/>
      <c r="K5250" s="1"/>
      <c r="L5250" s="1"/>
      <c r="M5250" s="1"/>
      <c r="Q5250" s="1"/>
    </row>
    <row r="5251" spans="4:17" x14ac:dyDescent="0.3">
      <c r="D5251" s="1"/>
      <c r="E5251" s="1"/>
      <c r="K5251" s="1"/>
      <c r="L5251" s="1"/>
      <c r="M5251" s="1"/>
      <c r="Q5251" s="1"/>
    </row>
    <row r="5252" spans="4:17" x14ac:dyDescent="0.3">
      <c r="D5252" s="1"/>
      <c r="E5252" s="1"/>
      <c r="K5252" s="1"/>
      <c r="L5252" s="1"/>
      <c r="M5252" s="1"/>
      <c r="Q5252" s="1"/>
    </row>
    <row r="5253" spans="4:17" x14ac:dyDescent="0.3">
      <c r="D5253" s="1"/>
      <c r="E5253" s="1"/>
      <c r="K5253" s="1"/>
      <c r="L5253" s="1"/>
      <c r="M5253" s="1"/>
      <c r="Q5253" s="1"/>
    </row>
    <row r="5254" spans="4:17" x14ac:dyDescent="0.3">
      <c r="D5254" s="1"/>
      <c r="E5254" s="1"/>
      <c r="K5254" s="1"/>
      <c r="L5254" s="1"/>
      <c r="M5254" s="1"/>
      <c r="Q5254" s="1"/>
    </row>
    <row r="5255" spans="4:17" x14ac:dyDescent="0.3">
      <c r="D5255" s="1"/>
      <c r="E5255" s="1"/>
      <c r="K5255" s="1"/>
      <c r="L5255" s="1"/>
      <c r="M5255" s="1"/>
      <c r="Q5255" s="1"/>
    </row>
    <row r="5256" spans="4:17" x14ac:dyDescent="0.3">
      <c r="D5256" s="1"/>
      <c r="E5256" s="1"/>
      <c r="K5256" s="1"/>
      <c r="L5256" s="1"/>
      <c r="M5256" s="1"/>
      <c r="Q5256" s="1"/>
    </row>
    <row r="5257" spans="4:17" x14ac:dyDescent="0.3">
      <c r="D5257" s="1"/>
      <c r="E5257" s="1"/>
      <c r="K5257" s="1"/>
      <c r="L5257" s="1"/>
      <c r="M5257" s="1"/>
      <c r="Q5257" s="1"/>
    </row>
    <row r="5258" spans="4:17" x14ac:dyDescent="0.3">
      <c r="D5258" s="1"/>
      <c r="E5258" s="1"/>
      <c r="K5258" s="1"/>
      <c r="L5258" s="1"/>
      <c r="M5258" s="1"/>
      <c r="Q5258" s="1"/>
    </row>
    <row r="5259" spans="4:17" x14ac:dyDescent="0.3">
      <c r="D5259" s="1"/>
      <c r="E5259" s="1"/>
      <c r="K5259" s="1"/>
      <c r="L5259" s="1"/>
      <c r="M5259" s="1"/>
      <c r="Q5259" s="1"/>
    </row>
    <row r="5260" spans="4:17" x14ac:dyDescent="0.3">
      <c r="D5260" s="1"/>
      <c r="E5260" s="1"/>
      <c r="K5260" s="1"/>
      <c r="L5260" s="1"/>
      <c r="M5260" s="1"/>
      <c r="Q5260" s="1"/>
    </row>
    <row r="5261" spans="4:17" x14ac:dyDescent="0.3">
      <c r="D5261" s="1"/>
      <c r="E5261" s="1"/>
      <c r="K5261" s="1"/>
      <c r="L5261" s="1"/>
      <c r="M5261" s="1"/>
      <c r="Q5261" s="1"/>
    </row>
    <row r="5262" spans="4:17" x14ac:dyDescent="0.3">
      <c r="D5262" s="1"/>
      <c r="E5262" s="1"/>
      <c r="K5262" s="1"/>
      <c r="L5262" s="1"/>
      <c r="M5262" s="1"/>
      <c r="Q5262" s="1"/>
    </row>
    <row r="5263" spans="4:17" x14ac:dyDescent="0.3">
      <c r="D5263" s="1"/>
      <c r="E5263" s="1"/>
      <c r="K5263" s="1"/>
      <c r="L5263" s="1"/>
      <c r="M5263" s="1"/>
      <c r="Q5263" s="1"/>
    </row>
    <row r="5264" spans="4:17" x14ac:dyDescent="0.3">
      <c r="D5264" s="1"/>
      <c r="E5264" s="1"/>
      <c r="K5264" s="1"/>
      <c r="L5264" s="1"/>
      <c r="M5264" s="1"/>
      <c r="Q5264" s="1"/>
    </row>
    <row r="5265" spans="4:17" x14ac:dyDescent="0.3">
      <c r="D5265" s="1"/>
      <c r="E5265" s="1"/>
      <c r="K5265" s="1"/>
      <c r="L5265" s="1"/>
      <c r="M5265" s="1"/>
      <c r="Q5265" s="1"/>
    </row>
    <row r="5266" spans="4:17" x14ac:dyDescent="0.3">
      <c r="D5266" s="1"/>
      <c r="E5266" s="1"/>
      <c r="K5266" s="1"/>
      <c r="L5266" s="1"/>
      <c r="M5266" s="1"/>
      <c r="Q5266" s="1"/>
    </row>
    <row r="5267" spans="4:17" x14ac:dyDescent="0.3">
      <c r="D5267" s="1"/>
      <c r="E5267" s="1"/>
      <c r="K5267" s="1"/>
      <c r="L5267" s="1"/>
      <c r="M5267" s="1"/>
      <c r="Q5267" s="1"/>
    </row>
    <row r="5268" spans="4:17" x14ac:dyDescent="0.3">
      <c r="D5268" s="1"/>
      <c r="E5268" s="1"/>
      <c r="K5268" s="1"/>
      <c r="L5268" s="1"/>
      <c r="M5268" s="1"/>
      <c r="Q5268" s="1"/>
    </row>
    <row r="5269" spans="4:17" x14ac:dyDescent="0.3">
      <c r="D5269" s="1"/>
      <c r="E5269" s="1"/>
      <c r="K5269" s="1"/>
      <c r="L5269" s="1"/>
      <c r="M5269" s="1"/>
      <c r="Q5269" s="1"/>
    </row>
    <row r="5270" spans="4:17" x14ac:dyDescent="0.3">
      <c r="D5270" s="1"/>
      <c r="E5270" s="1"/>
      <c r="K5270" s="1"/>
      <c r="L5270" s="1"/>
      <c r="M5270" s="1"/>
      <c r="Q5270" s="1"/>
    </row>
    <row r="5271" spans="4:17" x14ac:dyDescent="0.3">
      <c r="D5271" s="1"/>
      <c r="E5271" s="1"/>
      <c r="K5271" s="1"/>
      <c r="L5271" s="1"/>
      <c r="M5271" s="1"/>
      <c r="Q5271" s="1"/>
    </row>
    <row r="5272" spans="4:17" x14ac:dyDescent="0.3">
      <c r="D5272" s="1"/>
      <c r="E5272" s="1"/>
      <c r="K5272" s="1"/>
      <c r="L5272" s="1"/>
      <c r="M5272" s="1"/>
      <c r="Q5272" s="1"/>
    </row>
    <row r="5273" spans="4:17" x14ac:dyDescent="0.3">
      <c r="D5273" s="1"/>
      <c r="E5273" s="1"/>
      <c r="K5273" s="1"/>
      <c r="L5273" s="1"/>
      <c r="M5273" s="1"/>
      <c r="Q5273" s="1"/>
    </row>
    <row r="5274" spans="4:17" x14ac:dyDescent="0.3">
      <c r="D5274" s="1"/>
      <c r="E5274" s="1"/>
      <c r="K5274" s="1"/>
      <c r="L5274" s="1"/>
      <c r="M5274" s="1"/>
      <c r="Q5274" s="1"/>
    </row>
    <row r="5275" spans="4:17" x14ac:dyDescent="0.3">
      <c r="D5275" s="1"/>
      <c r="E5275" s="1"/>
      <c r="K5275" s="1"/>
      <c r="L5275" s="1"/>
      <c r="M5275" s="1"/>
      <c r="Q5275" s="1"/>
    </row>
    <row r="5276" spans="4:17" x14ac:dyDescent="0.3">
      <c r="D5276" s="1"/>
      <c r="E5276" s="1"/>
      <c r="K5276" s="1"/>
      <c r="L5276" s="1"/>
      <c r="M5276" s="1"/>
      <c r="Q5276" s="1"/>
    </row>
    <row r="5277" spans="4:17" x14ac:dyDescent="0.3">
      <c r="D5277" s="1"/>
      <c r="E5277" s="1"/>
      <c r="K5277" s="1"/>
      <c r="L5277" s="1"/>
      <c r="M5277" s="1"/>
      <c r="Q5277" s="1"/>
    </row>
    <row r="5278" spans="4:17" x14ac:dyDescent="0.3">
      <c r="D5278" s="1"/>
      <c r="E5278" s="1"/>
      <c r="K5278" s="1"/>
      <c r="L5278" s="1"/>
      <c r="M5278" s="1"/>
      <c r="Q5278" s="1"/>
    </row>
    <row r="5279" spans="4:17" x14ac:dyDescent="0.3">
      <c r="D5279" s="1"/>
      <c r="E5279" s="1"/>
      <c r="K5279" s="1"/>
      <c r="L5279" s="1"/>
      <c r="M5279" s="1"/>
      <c r="Q5279" s="1"/>
    </row>
    <row r="5280" spans="4:17" x14ac:dyDescent="0.3">
      <c r="D5280" s="1"/>
      <c r="E5280" s="1"/>
      <c r="K5280" s="1"/>
      <c r="L5280" s="1"/>
      <c r="M5280" s="1"/>
      <c r="Q5280" s="1"/>
    </row>
    <row r="5281" spans="4:17" x14ac:dyDescent="0.3">
      <c r="D5281" s="1"/>
      <c r="E5281" s="1"/>
      <c r="K5281" s="1"/>
      <c r="L5281" s="1"/>
      <c r="M5281" s="1"/>
      <c r="Q5281" s="1"/>
    </row>
    <row r="5282" spans="4:17" x14ac:dyDescent="0.3">
      <c r="D5282" s="1"/>
      <c r="E5282" s="1"/>
      <c r="K5282" s="1"/>
      <c r="L5282" s="1"/>
      <c r="M5282" s="1"/>
      <c r="Q5282" s="1"/>
    </row>
    <row r="5283" spans="4:17" x14ac:dyDescent="0.3">
      <c r="D5283" s="1"/>
      <c r="E5283" s="1"/>
      <c r="K5283" s="1"/>
      <c r="L5283" s="1"/>
      <c r="M5283" s="1"/>
      <c r="Q5283" s="1"/>
    </row>
    <row r="5284" spans="4:17" x14ac:dyDescent="0.3">
      <c r="D5284" s="1"/>
      <c r="E5284" s="1"/>
      <c r="K5284" s="1"/>
      <c r="L5284" s="1"/>
      <c r="M5284" s="1"/>
      <c r="Q5284" s="1"/>
    </row>
    <row r="5285" spans="4:17" x14ac:dyDescent="0.3">
      <c r="D5285" s="1"/>
      <c r="E5285" s="1"/>
      <c r="K5285" s="1"/>
      <c r="L5285" s="1"/>
      <c r="M5285" s="1"/>
      <c r="Q5285" s="1"/>
    </row>
    <row r="5286" spans="4:17" x14ac:dyDescent="0.3">
      <c r="D5286" s="1"/>
      <c r="E5286" s="1"/>
      <c r="K5286" s="1"/>
      <c r="L5286" s="1"/>
      <c r="M5286" s="1"/>
      <c r="Q5286" s="1"/>
    </row>
    <row r="5287" spans="4:17" x14ac:dyDescent="0.3">
      <c r="D5287" s="1"/>
      <c r="E5287" s="1"/>
      <c r="K5287" s="1"/>
      <c r="L5287" s="1"/>
      <c r="M5287" s="1"/>
      <c r="Q5287" s="1"/>
    </row>
    <row r="5288" spans="4:17" x14ac:dyDescent="0.3">
      <c r="D5288" s="1"/>
      <c r="E5288" s="1"/>
      <c r="K5288" s="1"/>
      <c r="L5288" s="1"/>
      <c r="M5288" s="1"/>
      <c r="Q5288" s="1"/>
    </row>
    <row r="5289" spans="4:17" x14ac:dyDescent="0.3">
      <c r="D5289" s="1"/>
      <c r="E5289" s="1"/>
      <c r="K5289" s="1"/>
      <c r="L5289" s="1"/>
      <c r="M5289" s="1"/>
      <c r="Q5289" s="1"/>
    </row>
    <row r="5290" spans="4:17" x14ac:dyDescent="0.3">
      <c r="D5290" s="1"/>
      <c r="E5290" s="1"/>
      <c r="K5290" s="1"/>
      <c r="L5290" s="1"/>
      <c r="M5290" s="1"/>
      <c r="Q5290" s="1"/>
    </row>
    <row r="5291" spans="4:17" x14ac:dyDescent="0.3">
      <c r="D5291" s="1"/>
      <c r="E5291" s="1"/>
      <c r="K5291" s="1"/>
      <c r="L5291" s="1"/>
      <c r="M5291" s="1"/>
      <c r="Q5291" s="1"/>
    </row>
    <row r="5292" spans="4:17" x14ac:dyDescent="0.3">
      <c r="D5292" s="1"/>
      <c r="E5292" s="1"/>
      <c r="K5292" s="1"/>
      <c r="L5292" s="1"/>
      <c r="M5292" s="1"/>
      <c r="Q5292" s="1"/>
    </row>
    <row r="5293" spans="4:17" x14ac:dyDescent="0.3">
      <c r="D5293" s="1"/>
      <c r="E5293" s="1"/>
      <c r="K5293" s="1"/>
      <c r="L5293" s="1"/>
      <c r="M5293" s="1"/>
      <c r="Q5293" s="1"/>
    </row>
    <row r="5294" spans="4:17" x14ac:dyDescent="0.3">
      <c r="D5294" s="1"/>
      <c r="E5294" s="1"/>
      <c r="K5294" s="1"/>
      <c r="L5294" s="1"/>
      <c r="M5294" s="1"/>
      <c r="Q5294" s="1"/>
    </row>
    <row r="5295" spans="4:17" x14ac:dyDescent="0.3">
      <c r="D5295" s="1"/>
      <c r="E5295" s="1"/>
      <c r="K5295" s="1"/>
      <c r="L5295" s="1"/>
      <c r="M5295" s="1"/>
      <c r="Q5295" s="1"/>
    </row>
    <row r="5296" spans="4:17" x14ac:dyDescent="0.3">
      <c r="D5296" s="1"/>
      <c r="E5296" s="1"/>
      <c r="K5296" s="1"/>
      <c r="L5296" s="1"/>
      <c r="M5296" s="1"/>
      <c r="Q5296" s="1"/>
    </row>
    <row r="5297" spans="4:17" x14ac:dyDescent="0.3">
      <c r="D5297" s="1"/>
      <c r="E5297" s="1"/>
      <c r="K5297" s="1"/>
      <c r="L5297" s="1"/>
      <c r="M5297" s="1"/>
      <c r="Q5297" s="1"/>
    </row>
    <row r="5298" spans="4:17" x14ac:dyDescent="0.3">
      <c r="D5298" s="1"/>
      <c r="E5298" s="1"/>
      <c r="K5298" s="1"/>
      <c r="L5298" s="1"/>
      <c r="M5298" s="1"/>
      <c r="Q5298" s="1"/>
    </row>
    <row r="5299" spans="4:17" x14ac:dyDescent="0.3">
      <c r="D5299" s="1"/>
      <c r="E5299" s="1"/>
      <c r="K5299" s="1"/>
      <c r="L5299" s="1"/>
      <c r="M5299" s="1"/>
      <c r="Q5299" s="1"/>
    </row>
    <row r="5300" spans="4:17" x14ac:dyDescent="0.3">
      <c r="D5300" s="1"/>
      <c r="E5300" s="1"/>
      <c r="K5300" s="1"/>
      <c r="L5300" s="1"/>
      <c r="M5300" s="1"/>
      <c r="Q5300" s="1"/>
    </row>
    <row r="5301" spans="4:17" x14ac:dyDescent="0.3">
      <c r="D5301" s="1"/>
      <c r="E5301" s="1"/>
      <c r="K5301" s="1"/>
      <c r="L5301" s="1"/>
      <c r="M5301" s="1"/>
      <c r="Q5301" s="1"/>
    </row>
    <row r="5302" spans="4:17" x14ac:dyDescent="0.3">
      <c r="D5302" s="1"/>
      <c r="E5302" s="1"/>
      <c r="K5302" s="1"/>
      <c r="L5302" s="1"/>
      <c r="M5302" s="1"/>
      <c r="Q5302" s="1"/>
    </row>
    <row r="5303" spans="4:17" x14ac:dyDescent="0.3">
      <c r="D5303" s="1"/>
      <c r="E5303" s="1"/>
      <c r="K5303" s="1"/>
      <c r="L5303" s="1"/>
      <c r="M5303" s="1"/>
      <c r="Q5303" s="1"/>
    </row>
    <row r="5304" spans="4:17" x14ac:dyDescent="0.3">
      <c r="D5304" s="1"/>
      <c r="E5304" s="1"/>
      <c r="K5304" s="1"/>
      <c r="L5304" s="1"/>
      <c r="M5304" s="1"/>
      <c r="Q5304" s="1"/>
    </row>
    <row r="5305" spans="4:17" x14ac:dyDescent="0.3">
      <c r="D5305" s="1"/>
      <c r="E5305" s="1"/>
      <c r="K5305" s="1"/>
      <c r="L5305" s="1"/>
      <c r="M5305" s="1"/>
      <c r="Q5305" s="1"/>
    </row>
    <row r="5306" spans="4:17" x14ac:dyDescent="0.3">
      <c r="D5306" s="1"/>
      <c r="E5306" s="1"/>
      <c r="K5306" s="1"/>
      <c r="L5306" s="1"/>
      <c r="M5306" s="1"/>
      <c r="Q5306" s="1"/>
    </row>
    <row r="5307" spans="4:17" x14ac:dyDescent="0.3">
      <c r="D5307" s="1"/>
      <c r="E5307" s="1"/>
      <c r="K5307" s="1"/>
      <c r="L5307" s="1"/>
      <c r="M5307" s="1"/>
      <c r="Q5307" s="1"/>
    </row>
    <row r="5308" spans="4:17" x14ac:dyDescent="0.3">
      <c r="D5308" s="1"/>
      <c r="E5308" s="1"/>
      <c r="K5308" s="1"/>
      <c r="L5308" s="1"/>
      <c r="M5308" s="1"/>
      <c r="Q5308" s="1"/>
    </row>
    <row r="5309" spans="4:17" x14ac:dyDescent="0.3">
      <c r="D5309" s="1"/>
      <c r="E5309" s="1"/>
      <c r="K5309" s="1"/>
      <c r="L5309" s="1"/>
      <c r="M5309" s="1"/>
      <c r="Q5309" s="1"/>
    </row>
    <row r="5310" spans="4:17" x14ac:dyDescent="0.3">
      <c r="D5310" s="1"/>
      <c r="E5310" s="1"/>
      <c r="K5310" s="1"/>
      <c r="L5310" s="1"/>
      <c r="M5310" s="1"/>
      <c r="Q5310" s="1"/>
    </row>
    <row r="5311" spans="4:17" x14ac:dyDescent="0.3">
      <c r="D5311" s="1"/>
      <c r="E5311" s="1"/>
      <c r="K5311" s="1"/>
      <c r="L5311" s="1"/>
      <c r="M5311" s="1"/>
      <c r="Q5311" s="1"/>
    </row>
    <row r="5312" spans="4:17" x14ac:dyDescent="0.3">
      <c r="D5312" s="1"/>
      <c r="E5312" s="1"/>
      <c r="K5312" s="1"/>
      <c r="L5312" s="1"/>
      <c r="M5312" s="1"/>
      <c r="Q5312" s="1"/>
    </row>
    <row r="5313" spans="4:17" x14ac:dyDescent="0.3">
      <c r="D5313" s="1"/>
      <c r="E5313" s="1"/>
      <c r="K5313" s="1"/>
      <c r="L5313" s="1"/>
      <c r="M5313" s="1"/>
      <c r="Q5313" s="1"/>
    </row>
    <row r="5314" spans="4:17" x14ac:dyDescent="0.3">
      <c r="D5314" s="1"/>
      <c r="E5314" s="1"/>
      <c r="K5314" s="1"/>
      <c r="L5314" s="1"/>
      <c r="M5314" s="1"/>
      <c r="Q5314" s="1"/>
    </row>
    <row r="5315" spans="4:17" x14ac:dyDescent="0.3">
      <c r="D5315" s="1"/>
      <c r="E5315" s="1"/>
      <c r="K5315" s="1"/>
      <c r="L5315" s="1"/>
      <c r="M5315" s="1"/>
      <c r="Q5315" s="1"/>
    </row>
    <row r="5316" spans="4:17" x14ac:dyDescent="0.3">
      <c r="D5316" s="1"/>
      <c r="E5316" s="1"/>
      <c r="K5316" s="1"/>
      <c r="L5316" s="1"/>
      <c r="M5316" s="1"/>
      <c r="Q5316" s="1"/>
    </row>
    <row r="5317" spans="4:17" x14ac:dyDescent="0.3">
      <c r="D5317" s="1"/>
      <c r="E5317" s="1"/>
      <c r="K5317" s="1"/>
      <c r="L5317" s="1"/>
      <c r="M5317" s="1"/>
      <c r="Q5317" s="1"/>
    </row>
    <row r="5318" spans="4:17" x14ac:dyDescent="0.3">
      <c r="D5318" s="1"/>
      <c r="E5318" s="1"/>
      <c r="K5318" s="1"/>
      <c r="L5318" s="1"/>
      <c r="M5318" s="1"/>
      <c r="Q5318" s="1"/>
    </row>
    <row r="5319" spans="4:17" x14ac:dyDescent="0.3">
      <c r="D5319" s="1"/>
      <c r="E5319" s="1"/>
      <c r="K5319" s="1"/>
      <c r="L5319" s="1"/>
      <c r="M5319" s="1"/>
      <c r="Q5319" s="1"/>
    </row>
    <row r="5320" spans="4:17" x14ac:dyDescent="0.3">
      <c r="D5320" s="1"/>
      <c r="E5320" s="1"/>
      <c r="K5320" s="1"/>
      <c r="L5320" s="1"/>
      <c r="M5320" s="1"/>
      <c r="Q5320" s="1"/>
    </row>
    <row r="5321" spans="4:17" x14ac:dyDescent="0.3">
      <c r="D5321" s="1"/>
      <c r="E5321" s="1"/>
      <c r="K5321" s="1"/>
      <c r="L5321" s="1"/>
      <c r="M5321" s="1"/>
      <c r="Q5321" s="1"/>
    </row>
    <row r="5322" spans="4:17" x14ac:dyDescent="0.3">
      <c r="D5322" s="1"/>
      <c r="E5322" s="1"/>
      <c r="K5322" s="1"/>
      <c r="L5322" s="1"/>
      <c r="M5322" s="1"/>
      <c r="Q5322" s="1"/>
    </row>
    <row r="5323" spans="4:17" x14ac:dyDescent="0.3">
      <c r="D5323" s="1"/>
      <c r="E5323" s="1"/>
      <c r="K5323" s="1"/>
      <c r="L5323" s="1"/>
      <c r="M5323" s="1"/>
      <c r="Q5323" s="1"/>
    </row>
    <row r="5324" spans="4:17" x14ac:dyDescent="0.3">
      <c r="D5324" s="1"/>
      <c r="E5324" s="1"/>
      <c r="K5324" s="1"/>
      <c r="L5324" s="1"/>
      <c r="M5324" s="1"/>
      <c r="Q5324" s="1"/>
    </row>
    <row r="5325" spans="4:17" x14ac:dyDescent="0.3">
      <c r="D5325" s="1"/>
      <c r="E5325" s="1"/>
      <c r="K5325" s="1"/>
      <c r="L5325" s="1"/>
      <c r="M5325" s="1"/>
      <c r="Q5325" s="1"/>
    </row>
    <row r="5326" spans="4:17" x14ac:dyDescent="0.3">
      <c r="D5326" s="1"/>
      <c r="E5326" s="1"/>
      <c r="K5326" s="1"/>
      <c r="L5326" s="1"/>
      <c r="M5326" s="1"/>
      <c r="Q5326" s="1"/>
    </row>
    <row r="5327" spans="4:17" x14ac:dyDescent="0.3">
      <c r="D5327" s="1"/>
      <c r="E5327" s="1"/>
      <c r="K5327" s="1"/>
      <c r="L5327" s="1"/>
      <c r="M5327" s="1"/>
      <c r="Q5327" s="1"/>
    </row>
    <row r="5328" spans="4:17" x14ac:dyDescent="0.3">
      <c r="D5328" s="1"/>
      <c r="E5328" s="1"/>
      <c r="K5328" s="1"/>
      <c r="L5328" s="1"/>
      <c r="M5328" s="1"/>
      <c r="Q5328" s="1"/>
    </row>
    <row r="5329" spans="4:17" x14ac:dyDescent="0.3">
      <c r="D5329" s="1"/>
      <c r="E5329" s="1"/>
      <c r="K5329" s="1"/>
      <c r="L5329" s="1"/>
      <c r="M5329" s="1"/>
      <c r="Q5329" s="1"/>
    </row>
    <row r="5330" spans="4:17" x14ac:dyDescent="0.3">
      <c r="D5330" s="1"/>
      <c r="E5330" s="1"/>
      <c r="K5330" s="1"/>
      <c r="L5330" s="1"/>
      <c r="M5330" s="1"/>
      <c r="Q5330" s="1"/>
    </row>
    <row r="5331" spans="4:17" x14ac:dyDescent="0.3">
      <c r="D5331" s="1"/>
      <c r="E5331" s="1"/>
      <c r="K5331" s="1"/>
      <c r="L5331" s="1"/>
      <c r="M5331" s="1"/>
      <c r="Q5331" s="1"/>
    </row>
    <row r="5332" spans="4:17" x14ac:dyDescent="0.3">
      <c r="D5332" s="1"/>
      <c r="E5332" s="1"/>
      <c r="K5332" s="1"/>
      <c r="L5332" s="1"/>
      <c r="M5332" s="1"/>
      <c r="Q5332" s="1"/>
    </row>
    <row r="5333" spans="4:17" x14ac:dyDescent="0.3">
      <c r="D5333" s="1"/>
      <c r="E5333" s="1"/>
      <c r="K5333" s="1"/>
      <c r="L5333" s="1"/>
      <c r="M5333" s="1"/>
      <c r="Q5333" s="1"/>
    </row>
    <row r="5334" spans="4:17" x14ac:dyDescent="0.3">
      <c r="D5334" s="1"/>
      <c r="E5334" s="1"/>
      <c r="K5334" s="1"/>
      <c r="L5334" s="1"/>
      <c r="M5334" s="1"/>
      <c r="Q5334" s="1"/>
    </row>
    <row r="5335" spans="4:17" x14ac:dyDescent="0.3">
      <c r="D5335" s="1"/>
      <c r="E5335" s="1"/>
      <c r="K5335" s="1"/>
      <c r="L5335" s="1"/>
      <c r="M5335" s="1"/>
      <c r="Q5335" s="1"/>
    </row>
    <row r="5336" spans="4:17" x14ac:dyDescent="0.3">
      <c r="D5336" s="1"/>
      <c r="E5336" s="1"/>
      <c r="K5336" s="1"/>
      <c r="L5336" s="1"/>
      <c r="M5336" s="1"/>
      <c r="Q5336" s="1"/>
    </row>
    <row r="5337" spans="4:17" x14ac:dyDescent="0.3">
      <c r="D5337" s="1"/>
      <c r="E5337" s="1"/>
      <c r="K5337" s="1"/>
      <c r="L5337" s="1"/>
      <c r="M5337" s="1"/>
      <c r="Q5337" s="1"/>
    </row>
    <row r="5338" spans="4:17" x14ac:dyDescent="0.3">
      <c r="D5338" s="1"/>
      <c r="E5338" s="1"/>
      <c r="K5338" s="1"/>
      <c r="L5338" s="1"/>
      <c r="M5338" s="1"/>
      <c r="Q5338" s="1"/>
    </row>
    <row r="5339" spans="4:17" x14ac:dyDescent="0.3">
      <c r="D5339" s="1"/>
      <c r="E5339" s="1"/>
      <c r="K5339" s="1"/>
      <c r="L5339" s="1"/>
      <c r="M5339" s="1"/>
      <c r="Q5339" s="1"/>
    </row>
    <row r="5340" spans="4:17" x14ac:dyDescent="0.3">
      <c r="D5340" s="1"/>
      <c r="E5340" s="1"/>
      <c r="K5340" s="1"/>
      <c r="L5340" s="1"/>
      <c r="M5340" s="1"/>
      <c r="Q5340" s="1"/>
    </row>
    <row r="5341" spans="4:17" x14ac:dyDescent="0.3">
      <c r="D5341" s="1"/>
      <c r="E5341" s="1"/>
      <c r="K5341" s="1"/>
      <c r="L5341" s="1"/>
      <c r="M5341" s="1"/>
      <c r="Q5341" s="1"/>
    </row>
    <row r="5342" spans="4:17" x14ac:dyDescent="0.3">
      <c r="D5342" s="1"/>
      <c r="E5342" s="1"/>
      <c r="K5342" s="1"/>
      <c r="L5342" s="1"/>
      <c r="M5342" s="1"/>
      <c r="Q5342" s="1"/>
    </row>
    <row r="5343" spans="4:17" x14ac:dyDescent="0.3">
      <c r="D5343" s="1"/>
      <c r="E5343" s="1"/>
      <c r="K5343" s="1"/>
      <c r="L5343" s="1"/>
      <c r="M5343" s="1"/>
      <c r="Q5343" s="1"/>
    </row>
    <row r="5344" spans="4:17" x14ac:dyDescent="0.3">
      <c r="D5344" s="1"/>
      <c r="E5344" s="1"/>
      <c r="K5344" s="1"/>
      <c r="L5344" s="1"/>
      <c r="M5344" s="1"/>
      <c r="Q5344" s="1"/>
    </row>
    <row r="5345" spans="4:17" x14ac:dyDescent="0.3">
      <c r="D5345" s="1"/>
      <c r="E5345" s="1"/>
      <c r="K5345" s="1"/>
      <c r="L5345" s="1"/>
      <c r="M5345" s="1"/>
      <c r="Q5345" s="1"/>
    </row>
    <row r="5346" spans="4:17" x14ac:dyDescent="0.3">
      <c r="D5346" s="1"/>
      <c r="E5346" s="1"/>
      <c r="K5346" s="1"/>
      <c r="L5346" s="1"/>
      <c r="M5346" s="1"/>
      <c r="Q5346" s="1"/>
    </row>
    <row r="5347" spans="4:17" x14ac:dyDescent="0.3">
      <c r="D5347" s="1"/>
      <c r="E5347" s="1"/>
      <c r="K5347" s="1"/>
      <c r="L5347" s="1"/>
      <c r="M5347" s="1"/>
      <c r="Q5347" s="1"/>
    </row>
    <row r="5348" spans="4:17" x14ac:dyDescent="0.3">
      <c r="D5348" s="1"/>
      <c r="E5348" s="1"/>
      <c r="K5348" s="1"/>
      <c r="L5348" s="1"/>
      <c r="M5348" s="1"/>
      <c r="Q5348" s="1"/>
    </row>
    <row r="5349" spans="4:17" x14ac:dyDescent="0.3">
      <c r="D5349" s="1"/>
      <c r="E5349" s="1"/>
      <c r="K5349" s="1"/>
      <c r="L5349" s="1"/>
      <c r="M5349" s="1"/>
      <c r="Q5349" s="1"/>
    </row>
    <row r="5350" spans="4:17" x14ac:dyDescent="0.3">
      <c r="D5350" s="1"/>
      <c r="E5350" s="1"/>
      <c r="K5350" s="1"/>
      <c r="L5350" s="1"/>
      <c r="M5350" s="1"/>
      <c r="Q5350" s="1"/>
    </row>
    <row r="5351" spans="4:17" x14ac:dyDescent="0.3">
      <c r="D5351" s="1"/>
      <c r="E5351" s="1"/>
      <c r="K5351" s="1"/>
      <c r="L5351" s="1"/>
      <c r="M5351" s="1"/>
      <c r="Q5351" s="1"/>
    </row>
    <row r="5352" spans="4:17" x14ac:dyDescent="0.3">
      <c r="D5352" s="1"/>
      <c r="E5352" s="1"/>
      <c r="K5352" s="1"/>
      <c r="L5352" s="1"/>
      <c r="M5352" s="1"/>
      <c r="Q5352" s="1"/>
    </row>
    <row r="5353" spans="4:17" x14ac:dyDescent="0.3">
      <c r="D5353" s="1"/>
      <c r="E5353" s="1"/>
      <c r="K5353" s="1"/>
      <c r="L5353" s="1"/>
      <c r="M5353" s="1"/>
      <c r="Q5353" s="1"/>
    </row>
    <row r="5354" spans="4:17" x14ac:dyDescent="0.3">
      <c r="D5354" s="1"/>
      <c r="E5354" s="1"/>
      <c r="K5354" s="1"/>
      <c r="L5354" s="1"/>
      <c r="M5354" s="1"/>
      <c r="Q5354" s="1"/>
    </row>
    <row r="5355" spans="4:17" x14ac:dyDescent="0.3">
      <c r="D5355" s="1"/>
      <c r="E5355" s="1"/>
      <c r="K5355" s="1"/>
      <c r="L5355" s="1"/>
      <c r="M5355" s="1"/>
      <c r="Q5355" s="1"/>
    </row>
    <row r="5356" spans="4:17" x14ac:dyDescent="0.3">
      <c r="D5356" s="1"/>
      <c r="E5356" s="1"/>
      <c r="K5356" s="1"/>
      <c r="L5356" s="1"/>
      <c r="M5356" s="1"/>
      <c r="Q5356" s="1"/>
    </row>
    <row r="5357" spans="4:17" x14ac:dyDescent="0.3">
      <c r="D5357" s="1"/>
      <c r="E5357" s="1"/>
      <c r="K5357" s="1"/>
      <c r="L5357" s="1"/>
      <c r="M5357" s="1"/>
      <c r="Q5357" s="1"/>
    </row>
    <row r="5358" spans="4:17" x14ac:dyDescent="0.3">
      <c r="D5358" s="1"/>
      <c r="E5358" s="1"/>
      <c r="K5358" s="1"/>
      <c r="L5358" s="1"/>
      <c r="M5358" s="1"/>
      <c r="Q5358" s="1"/>
    </row>
    <row r="5359" spans="4:17" x14ac:dyDescent="0.3">
      <c r="D5359" s="1"/>
      <c r="E5359" s="1"/>
      <c r="K5359" s="1"/>
      <c r="L5359" s="1"/>
      <c r="M5359" s="1"/>
      <c r="Q5359" s="1"/>
    </row>
    <row r="5360" spans="4:17" x14ac:dyDescent="0.3">
      <c r="D5360" s="1"/>
      <c r="E5360" s="1"/>
      <c r="K5360" s="1"/>
      <c r="L5360" s="1"/>
      <c r="M5360" s="1"/>
      <c r="Q5360" s="1"/>
    </row>
    <row r="5361" spans="4:17" x14ac:dyDescent="0.3">
      <c r="D5361" s="1"/>
      <c r="E5361" s="1"/>
      <c r="K5361" s="1"/>
      <c r="L5361" s="1"/>
      <c r="M5361" s="1"/>
      <c r="Q5361" s="1"/>
    </row>
    <row r="5362" spans="4:17" x14ac:dyDescent="0.3">
      <c r="D5362" s="1"/>
      <c r="E5362" s="1"/>
      <c r="K5362" s="1"/>
      <c r="L5362" s="1"/>
      <c r="M5362" s="1"/>
      <c r="Q5362" s="1"/>
    </row>
    <row r="5363" spans="4:17" x14ac:dyDescent="0.3">
      <c r="D5363" s="1"/>
      <c r="E5363" s="1"/>
      <c r="K5363" s="1"/>
      <c r="L5363" s="1"/>
      <c r="M5363" s="1"/>
      <c r="Q5363" s="1"/>
    </row>
    <row r="5364" spans="4:17" x14ac:dyDescent="0.3">
      <c r="D5364" s="1"/>
      <c r="E5364" s="1"/>
      <c r="K5364" s="1"/>
      <c r="L5364" s="1"/>
      <c r="M5364" s="1"/>
      <c r="Q5364" s="1"/>
    </row>
    <row r="5365" spans="4:17" x14ac:dyDescent="0.3">
      <c r="D5365" s="1"/>
      <c r="E5365" s="1"/>
      <c r="K5365" s="1"/>
      <c r="L5365" s="1"/>
      <c r="M5365" s="1"/>
      <c r="Q5365" s="1"/>
    </row>
    <row r="5366" spans="4:17" x14ac:dyDescent="0.3">
      <c r="D5366" s="1"/>
      <c r="E5366" s="1"/>
      <c r="K5366" s="1"/>
      <c r="L5366" s="1"/>
      <c r="M5366" s="1"/>
      <c r="Q5366" s="1"/>
    </row>
    <row r="5367" spans="4:17" x14ac:dyDescent="0.3">
      <c r="D5367" s="1"/>
      <c r="E5367" s="1"/>
      <c r="K5367" s="1"/>
      <c r="L5367" s="1"/>
      <c r="M5367" s="1"/>
      <c r="Q5367" s="1"/>
    </row>
    <row r="5368" spans="4:17" x14ac:dyDescent="0.3">
      <c r="D5368" s="1"/>
      <c r="E5368" s="1"/>
      <c r="K5368" s="1"/>
      <c r="L5368" s="1"/>
      <c r="M5368" s="1"/>
      <c r="Q5368" s="1"/>
    </row>
    <row r="5369" spans="4:17" x14ac:dyDescent="0.3">
      <c r="D5369" s="1"/>
      <c r="E5369" s="1"/>
      <c r="K5369" s="1"/>
      <c r="L5369" s="1"/>
      <c r="M5369" s="1"/>
      <c r="Q5369" s="1"/>
    </row>
    <row r="5370" spans="4:17" x14ac:dyDescent="0.3">
      <c r="D5370" s="1"/>
      <c r="E5370" s="1"/>
      <c r="K5370" s="1"/>
      <c r="L5370" s="1"/>
      <c r="M5370" s="1"/>
      <c r="Q5370" s="1"/>
    </row>
    <row r="5371" spans="4:17" x14ac:dyDescent="0.3">
      <c r="D5371" s="1"/>
      <c r="E5371" s="1"/>
      <c r="K5371" s="1"/>
      <c r="L5371" s="1"/>
      <c r="M5371" s="1"/>
      <c r="Q5371" s="1"/>
    </row>
    <row r="5372" spans="4:17" x14ac:dyDescent="0.3">
      <c r="D5372" s="1"/>
      <c r="E5372" s="1"/>
      <c r="K5372" s="1"/>
      <c r="L5372" s="1"/>
      <c r="M5372" s="1"/>
      <c r="Q5372" s="1"/>
    </row>
    <row r="5373" spans="4:17" x14ac:dyDescent="0.3">
      <c r="D5373" s="1"/>
      <c r="E5373" s="1"/>
      <c r="K5373" s="1"/>
      <c r="L5373" s="1"/>
      <c r="M5373" s="1"/>
      <c r="Q5373" s="1"/>
    </row>
    <row r="5374" spans="4:17" x14ac:dyDescent="0.3">
      <c r="D5374" s="1"/>
      <c r="E5374" s="1"/>
      <c r="K5374" s="1"/>
      <c r="L5374" s="1"/>
      <c r="M5374" s="1"/>
      <c r="Q5374" s="1"/>
    </row>
    <row r="5375" spans="4:17" x14ac:dyDescent="0.3">
      <c r="D5375" s="1"/>
      <c r="E5375" s="1"/>
      <c r="K5375" s="1"/>
      <c r="L5375" s="1"/>
      <c r="M5375" s="1"/>
      <c r="Q5375" s="1"/>
    </row>
    <row r="5376" spans="4:17" x14ac:dyDescent="0.3">
      <c r="D5376" s="1"/>
      <c r="E5376" s="1"/>
      <c r="K5376" s="1"/>
      <c r="L5376" s="1"/>
      <c r="M5376" s="1"/>
      <c r="Q5376" s="1"/>
    </row>
    <row r="5377" spans="4:17" x14ac:dyDescent="0.3">
      <c r="D5377" s="1"/>
      <c r="E5377" s="1"/>
      <c r="K5377" s="1"/>
      <c r="L5377" s="1"/>
      <c r="M5377" s="1"/>
      <c r="Q5377" s="1"/>
    </row>
    <row r="5378" spans="4:17" x14ac:dyDescent="0.3">
      <c r="D5378" s="1"/>
      <c r="E5378" s="1"/>
      <c r="K5378" s="1"/>
      <c r="L5378" s="1"/>
      <c r="M5378" s="1"/>
      <c r="Q5378" s="1"/>
    </row>
    <row r="5379" spans="4:17" x14ac:dyDescent="0.3">
      <c r="D5379" s="1"/>
      <c r="E5379" s="1"/>
      <c r="K5379" s="1"/>
      <c r="L5379" s="1"/>
      <c r="M5379" s="1"/>
      <c r="Q5379" s="1"/>
    </row>
    <row r="5380" spans="4:17" x14ac:dyDescent="0.3">
      <c r="D5380" s="1"/>
      <c r="E5380" s="1"/>
      <c r="K5380" s="1"/>
      <c r="L5380" s="1"/>
      <c r="M5380" s="1"/>
      <c r="Q5380" s="1"/>
    </row>
    <row r="5381" spans="4:17" x14ac:dyDescent="0.3">
      <c r="D5381" s="1"/>
      <c r="E5381" s="1"/>
      <c r="K5381" s="1"/>
      <c r="L5381" s="1"/>
      <c r="M5381" s="1"/>
      <c r="Q5381" s="1"/>
    </row>
    <row r="5382" spans="4:17" x14ac:dyDescent="0.3">
      <c r="D5382" s="1"/>
      <c r="E5382" s="1"/>
      <c r="K5382" s="1"/>
      <c r="L5382" s="1"/>
      <c r="M5382" s="1"/>
      <c r="Q5382" s="1"/>
    </row>
    <row r="5383" spans="4:17" x14ac:dyDescent="0.3">
      <c r="D5383" s="1"/>
      <c r="E5383" s="1"/>
      <c r="K5383" s="1"/>
      <c r="L5383" s="1"/>
      <c r="M5383" s="1"/>
      <c r="Q5383" s="1"/>
    </row>
    <row r="5384" spans="4:17" x14ac:dyDescent="0.3">
      <c r="D5384" s="1"/>
      <c r="E5384" s="1"/>
      <c r="K5384" s="1"/>
      <c r="L5384" s="1"/>
      <c r="M5384" s="1"/>
      <c r="Q5384" s="1"/>
    </row>
    <row r="5385" spans="4:17" x14ac:dyDescent="0.3">
      <c r="D5385" s="1"/>
      <c r="E5385" s="1"/>
      <c r="K5385" s="1"/>
      <c r="L5385" s="1"/>
      <c r="M5385" s="1"/>
      <c r="Q5385" s="1"/>
    </row>
    <row r="5386" spans="4:17" x14ac:dyDescent="0.3">
      <c r="D5386" s="1"/>
      <c r="E5386" s="1"/>
      <c r="K5386" s="1"/>
      <c r="L5386" s="1"/>
      <c r="M5386" s="1"/>
      <c r="Q5386" s="1"/>
    </row>
    <row r="5387" spans="4:17" x14ac:dyDescent="0.3">
      <c r="D5387" s="1"/>
      <c r="E5387" s="1"/>
      <c r="K5387" s="1"/>
      <c r="L5387" s="1"/>
      <c r="M5387" s="1"/>
      <c r="Q5387" s="1"/>
    </row>
    <row r="5388" spans="4:17" x14ac:dyDescent="0.3">
      <c r="D5388" s="1"/>
      <c r="E5388" s="1"/>
      <c r="K5388" s="1"/>
      <c r="L5388" s="1"/>
      <c r="M5388" s="1"/>
      <c r="Q5388" s="1"/>
    </row>
    <row r="5389" spans="4:17" x14ac:dyDescent="0.3">
      <c r="D5389" s="1"/>
      <c r="E5389" s="1"/>
      <c r="K5389" s="1"/>
      <c r="L5389" s="1"/>
      <c r="M5389" s="1"/>
      <c r="Q5389" s="1"/>
    </row>
    <row r="5390" spans="4:17" x14ac:dyDescent="0.3">
      <c r="D5390" s="1"/>
      <c r="E5390" s="1"/>
      <c r="K5390" s="1"/>
      <c r="L5390" s="1"/>
      <c r="M5390" s="1"/>
      <c r="Q5390" s="1"/>
    </row>
    <row r="5391" spans="4:17" x14ac:dyDescent="0.3">
      <c r="D5391" s="1"/>
      <c r="E5391" s="1"/>
      <c r="K5391" s="1"/>
      <c r="L5391" s="1"/>
      <c r="M5391" s="1"/>
      <c r="Q5391" s="1"/>
    </row>
    <row r="5392" spans="4:17" x14ac:dyDescent="0.3">
      <c r="D5392" s="1"/>
      <c r="E5392" s="1"/>
      <c r="K5392" s="1"/>
      <c r="L5392" s="1"/>
      <c r="M5392" s="1"/>
      <c r="Q5392" s="1"/>
    </row>
    <row r="5393" spans="4:17" x14ac:dyDescent="0.3">
      <c r="D5393" s="1"/>
      <c r="E5393" s="1"/>
      <c r="K5393" s="1"/>
      <c r="L5393" s="1"/>
      <c r="M5393" s="1"/>
      <c r="Q5393" s="1"/>
    </row>
    <row r="5394" spans="4:17" x14ac:dyDescent="0.3">
      <c r="D5394" s="1"/>
      <c r="E5394" s="1"/>
      <c r="K5394" s="1"/>
      <c r="L5394" s="1"/>
      <c r="M5394" s="1"/>
      <c r="Q5394" s="1"/>
    </row>
    <row r="5395" spans="4:17" x14ac:dyDescent="0.3">
      <c r="D5395" s="1"/>
      <c r="E5395" s="1"/>
      <c r="K5395" s="1"/>
      <c r="L5395" s="1"/>
      <c r="M5395" s="1"/>
      <c r="Q5395" s="1"/>
    </row>
    <row r="5396" spans="4:17" x14ac:dyDescent="0.3">
      <c r="D5396" s="1"/>
      <c r="E5396" s="1"/>
      <c r="K5396" s="1"/>
      <c r="L5396" s="1"/>
      <c r="M5396" s="1"/>
      <c r="Q5396" s="1"/>
    </row>
    <row r="5397" spans="4:17" x14ac:dyDescent="0.3">
      <c r="D5397" s="1"/>
      <c r="E5397" s="1"/>
      <c r="K5397" s="1"/>
      <c r="L5397" s="1"/>
      <c r="M5397" s="1"/>
      <c r="Q5397" s="1"/>
    </row>
    <row r="5398" spans="4:17" x14ac:dyDescent="0.3">
      <c r="D5398" s="1"/>
      <c r="E5398" s="1"/>
      <c r="K5398" s="1"/>
      <c r="L5398" s="1"/>
      <c r="M5398" s="1"/>
      <c r="Q5398" s="1"/>
    </row>
    <row r="5399" spans="4:17" x14ac:dyDescent="0.3">
      <c r="D5399" s="1"/>
      <c r="E5399" s="1"/>
      <c r="K5399" s="1"/>
      <c r="L5399" s="1"/>
      <c r="M5399" s="1"/>
      <c r="Q5399" s="1"/>
    </row>
    <row r="5400" spans="4:17" x14ac:dyDescent="0.3">
      <c r="D5400" s="1"/>
      <c r="E5400" s="1"/>
      <c r="K5400" s="1"/>
      <c r="L5400" s="1"/>
      <c r="M5400" s="1"/>
      <c r="Q5400" s="1"/>
    </row>
    <row r="5401" spans="4:17" x14ac:dyDescent="0.3">
      <c r="D5401" s="1"/>
      <c r="E5401" s="1"/>
      <c r="K5401" s="1"/>
      <c r="L5401" s="1"/>
      <c r="M5401" s="1"/>
      <c r="Q5401" s="1"/>
    </row>
    <row r="5402" spans="4:17" x14ac:dyDescent="0.3">
      <c r="D5402" s="1"/>
      <c r="E5402" s="1"/>
      <c r="K5402" s="1"/>
      <c r="L5402" s="1"/>
      <c r="M5402" s="1"/>
      <c r="Q5402" s="1"/>
    </row>
    <row r="5403" spans="4:17" x14ac:dyDescent="0.3">
      <c r="D5403" s="1"/>
      <c r="E5403" s="1"/>
      <c r="K5403" s="1"/>
      <c r="L5403" s="1"/>
      <c r="M5403" s="1"/>
      <c r="Q5403" s="1"/>
    </row>
    <row r="5404" spans="4:17" x14ac:dyDescent="0.3">
      <c r="D5404" s="1"/>
      <c r="E5404" s="1"/>
      <c r="K5404" s="1"/>
      <c r="L5404" s="1"/>
      <c r="M5404" s="1"/>
      <c r="Q5404" s="1"/>
    </row>
    <row r="5405" spans="4:17" x14ac:dyDescent="0.3">
      <c r="D5405" s="1"/>
      <c r="E5405" s="1"/>
      <c r="K5405" s="1"/>
      <c r="L5405" s="1"/>
      <c r="M5405" s="1"/>
      <c r="Q5405" s="1"/>
    </row>
    <row r="5406" spans="4:17" x14ac:dyDescent="0.3">
      <c r="D5406" s="1"/>
      <c r="E5406" s="1"/>
      <c r="K5406" s="1"/>
      <c r="L5406" s="1"/>
      <c r="M5406" s="1"/>
      <c r="Q5406" s="1"/>
    </row>
    <row r="5407" spans="4:17" x14ac:dyDescent="0.3">
      <c r="D5407" s="1"/>
      <c r="E5407" s="1"/>
      <c r="K5407" s="1"/>
      <c r="L5407" s="1"/>
      <c r="M5407" s="1"/>
      <c r="Q5407" s="1"/>
    </row>
    <row r="5408" spans="4:17" x14ac:dyDescent="0.3">
      <c r="D5408" s="1"/>
      <c r="E5408" s="1"/>
      <c r="K5408" s="1"/>
      <c r="L5408" s="1"/>
      <c r="M5408" s="1"/>
      <c r="Q5408" s="1"/>
    </row>
    <row r="5409" spans="4:17" x14ac:dyDescent="0.3">
      <c r="D5409" s="1"/>
      <c r="E5409" s="1"/>
      <c r="K5409" s="1"/>
      <c r="L5409" s="1"/>
      <c r="M5409" s="1"/>
      <c r="Q5409" s="1"/>
    </row>
    <row r="5410" spans="4:17" x14ac:dyDescent="0.3">
      <c r="D5410" s="1"/>
      <c r="E5410" s="1"/>
      <c r="K5410" s="1"/>
      <c r="L5410" s="1"/>
      <c r="M5410" s="1"/>
      <c r="Q5410" s="1"/>
    </row>
    <row r="5411" spans="4:17" x14ac:dyDescent="0.3">
      <c r="D5411" s="1"/>
      <c r="E5411" s="1"/>
      <c r="K5411" s="1"/>
      <c r="L5411" s="1"/>
      <c r="M5411" s="1"/>
      <c r="Q5411" s="1"/>
    </row>
    <row r="5412" spans="4:17" x14ac:dyDescent="0.3">
      <c r="D5412" s="1"/>
      <c r="E5412" s="1"/>
      <c r="K5412" s="1"/>
      <c r="L5412" s="1"/>
      <c r="M5412" s="1"/>
      <c r="Q5412" s="1"/>
    </row>
    <row r="5413" spans="4:17" x14ac:dyDescent="0.3">
      <c r="D5413" s="1"/>
      <c r="E5413" s="1"/>
      <c r="K5413" s="1"/>
      <c r="L5413" s="1"/>
      <c r="M5413" s="1"/>
      <c r="Q5413" s="1"/>
    </row>
    <row r="5414" spans="4:17" x14ac:dyDescent="0.3">
      <c r="D5414" s="1"/>
      <c r="E5414" s="1"/>
      <c r="K5414" s="1"/>
      <c r="L5414" s="1"/>
      <c r="M5414" s="1"/>
      <c r="Q5414" s="1"/>
    </row>
    <row r="5415" spans="4:17" x14ac:dyDescent="0.3">
      <c r="D5415" s="1"/>
      <c r="E5415" s="1"/>
      <c r="K5415" s="1"/>
      <c r="L5415" s="1"/>
      <c r="M5415" s="1"/>
      <c r="Q5415" s="1"/>
    </row>
    <row r="5416" spans="4:17" x14ac:dyDescent="0.3">
      <c r="D5416" s="1"/>
      <c r="E5416" s="1"/>
      <c r="K5416" s="1"/>
      <c r="L5416" s="1"/>
      <c r="M5416" s="1"/>
      <c r="Q5416" s="1"/>
    </row>
    <row r="5417" spans="4:17" x14ac:dyDescent="0.3">
      <c r="D5417" s="1"/>
      <c r="E5417" s="1"/>
      <c r="K5417" s="1"/>
      <c r="L5417" s="1"/>
      <c r="M5417" s="1"/>
      <c r="Q5417" s="1"/>
    </row>
    <row r="5418" spans="4:17" x14ac:dyDescent="0.3">
      <c r="D5418" s="1"/>
      <c r="E5418" s="1"/>
      <c r="K5418" s="1"/>
      <c r="L5418" s="1"/>
      <c r="M5418" s="1"/>
      <c r="Q5418" s="1"/>
    </row>
    <row r="5419" spans="4:17" x14ac:dyDescent="0.3">
      <c r="D5419" s="1"/>
      <c r="E5419" s="1"/>
      <c r="K5419" s="1"/>
      <c r="L5419" s="1"/>
      <c r="M5419" s="1"/>
      <c r="Q5419" s="1"/>
    </row>
    <row r="5420" spans="4:17" x14ac:dyDescent="0.3">
      <c r="D5420" s="1"/>
      <c r="E5420" s="1"/>
      <c r="K5420" s="1"/>
      <c r="L5420" s="1"/>
      <c r="M5420" s="1"/>
      <c r="Q5420" s="1"/>
    </row>
    <row r="5421" spans="4:17" x14ac:dyDescent="0.3">
      <c r="D5421" s="1"/>
      <c r="E5421" s="1"/>
      <c r="K5421" s="1"/>
      <c r="L5421" s="1"/>
      <c r="M5421" s="1"/>
      <c r="Q5421" s="1"/>
    </row>
    <row r="5422" spans="4:17" x14ac:dyDescent="0.3">
      <c r="D5422" s="1"/>
      <c r="E5422" s="1"/>
      <c r="K5422" s="1"/>
      <c r="L5422" s="1"/>
      <c r="M5422" s="1"/>
      <c r="Q5422" s="1"/>
    </row>
    <row r="5423" spans="4:17" x14ac:dyDescent="0.3">
      <c r="D5423" s="1"/>
      <c r="E5423" s="1"/>
      <c r="K5423" s="1"/>
      <c r="L5423" s="1"/>
      <c r="M5423" s="1"/>
      <c r="Q5423" s="1"/>
    </row>
    <row r="5424" spans="4:17" x14ac:dyDescent="0.3">
      <c r="D5424" s="1"/>
      <c r="E5424" s="1"/>
      <c r="K5424" s="1"/>
      <c r="L5424" s="1"/>
      <c r="M5424" s="1"/>
      <c r="Q5424" s="1"/>
    </row>
    <row r="5425" spans="4:17" x14ac:dyDescent="0.3">
      <c r="D5425" s="1"/>
      <c r="E5425" s="1"/>
      <c r="K5425" s="1"/>
      <c r="L5425" s="1"/>
      <c r="M5425" s="1"/>
      <c r="Q5425" s="1"/>
    </row>
    <row r="5426" spans="4:17" x14ac:dyDescent="0.3">
      <c r="K5426" s="1"/>
      <c r="L5426" s="1"/>
      <c r="M5426" s="1"/>
      <c r="Q5426" s="1"/>
    </row>
    <row r="5427" spans="4:17" x14ac:dyDescent="0.3">
      <c r="K5427" s="1"/>
      <c r="L5427" s="1"/>
      <c r="M5427" s="1"/>
      <c r="Q5427" s="1"/>
    </row>
    <row r="5428" spans="4:17" x14ac:dyDescent="0.3">
      <c r="K5428" s="1"/>
      <c r="L5428" s="1"/>
      <c r="M5428" s="1"/>
      <c r="Q5428" s="1"/>
    </row>
    <row r="5429" spans="4:17" x14ac:dyDescent="0.3">
      <c r="K5429" s="1"/>
      <c r="L5429" s="1"/>
      <c r="M5429" s="1"/>
      <c r="Q5429" s="1"/>
    </row>
    <row r="5430" spans="4:17" x14ac:dyDescent="0.3">
      <c r="K5430" s="1"/>
      <c r="L5430" s="1"/>
      <c r="M5430" s="1"/>
      <c r="Q5430" s="1"/>
    </row>
    <row r="5431" spans="4:17" x14ac:dyDescent="0.3">
      <c r="K5431" s="1"/>
      <c r="L5431" s="1"/>
      <c r="M5431" s="1"/>
      <c r="Q5431" s="1"/>
    </row>
    <row r="5432" spans="4:17" x14ac:dyDescent="0.3">
      <c r="K5432" s="1"/>
      <c r="L5432" s="1"/>
      <c r="M5432" s="1"/>
      <c r="Q5432" s="1"/>
    </row>
    <row r="5433" spans="4:17" x14ac:dyDescent="0.3">
      <c r="K5433" s="1"/>
      <c r="L5433" s="1"/>
      <c r="M5433" s="1"/>
      <c r="Q5433" s="1"/>
    </row>
    <row r="5434" spans="4:17" x14ac:dyDescent="0.3">
      <c r="K5434" s="1"/>
      <c r="L5434" s="1"/>
      <c r="M5434" s="1"/>
      <c r="Q5434" s="1"/>
    </row>
    <row r="5435" spans="4:17" x14ac:dyDescent="0.3">
      <c r="K5435" s="1"/>
      <c r="L5435" s="1"/>
      <c r="M5435" s="1"/>
      <c r="Q5435" s="1"/>
    </row>
    <row r="5436" spans="4:17" x14ac:dyDescent="0.3">
      <c r="K5436" s="1"/>
      <c r="L5436" s="1"/>
      <c r="M5436" s="1"/>
      <c r="Q5436" s="1"/>
    </row>
    <row r="5437" spans="4:17" x14ac:dyDescent="0.3">
      <c r="K5437" s="1"/>
      <c r="L5437" s="1"/>
      <c r="M5437" s="1"/>
      <c r="Q5437" s="1"/>
    </row>
    <row r="5438" spans="4:17" x14ac:dyDescent="0.3">
      <c r="K5438" s="1"/>
      <c r="L5438" s="1"/>
      <c r="M5438" s="1"/>
      <c r="Q5438" s="1"/>
    </row>
    <row r="5439" spans="4:17" x14ac:dyDescent="0.3">
      <c r="K5439" s="1"/>
      <c r="L5439" s="1"/>
      <c r="M5439" s="1"/>
      <c r="Q5439" s="1"/>
    </row>
    <row r="5440" spans="4:17" x14ac:dyDescent="0.3">
      <c r="K5440" s="1"/>
      <c r="L5440" s="1"/>
      <c r="M5440" s="1"/>
      <c r="Q5440" s="1"/>
    </row>
    <row r="5441" spans="11:17" x14ac:dyDescent="0.3">
      <c r="K5441" s="1"/>
      <c r="L5441" s="1"/>
      <c r="M5441" s="1"/>
      <c r="Q5441" s="1"/>
    </row>
    <row r="5442" spans="11:17" x14ac:dyDescent="0.3">
      <c r="K5442" s="1"/>
      <c r="L5442" s="1"/>
      <c r="M5442" s="1"/>
      <c r="Q5442" s="1"/>
    </row>
    <row r="5443" spans="11:17" x14ac:dyDescent="0.3">
      <c r="K5443" s="1"/>
      <c r="L5443" s="1"/>
      <c r="M5443" s="1"/>
      <c r="Q5443" s="1"/>
    </row>
    <row r="5444" spans="11:17" x14ac:dyDescent="0.3">
      <c r="K5444" s="1"/>
      <c r="L5444" s="1"/>
      <c r="M5444" s="1"/>
      <c r="Q5444" s="1"/>
    </row>
    <row r="5445" spans="11:17" x14ac:dyDescent="0.3">
      <c r="K5445" s="1"/>
      <c r="L5445" s="1"/>
      <c r="M5445" s="1"/>
      <c r="Q5445" s="1"/>
    </row>
    <row r="5446" spans="11:17" x14ac:dyDescent="0.3">
      <c r="K5446" s="1"/>
      <c r="L5446" s="1"/>
      <c r="M5446" s="1"/>
      <c r="Q5446" s="1"/>
    </row>
    <row r="5447" spans="11:17" x14ac:dyDescent="0.3">
      <c r="K5447" s="1"/>
      <c r="L5447" s="1"/>
      <c r="M5447" s="1"/>
      <c r="Q5447" s="1"/>
    </row>
    <row r="5448" spans="11:17" x14ac:dyDescent="0.3">
      <c r="K5448" s="1"/>
      <c r="L5448" s="1"/>
      <c r="M5448" s="1"/>
      <c r="Q5448" s="1"/>
    </row>
    <row r="5449" spans="11:17" x14ac:dyDescent="0.3">
      <c r="K5449" s="1"/>
      <c r="L5449" s="1"/>
      <c r="M5449" s="1"/>
      <c r="Q5449" s="1"/>
    </row>
    <row r="5450" spans="11:17" x14ac:dyDescent="0.3">
      <c r="K5450" s="1"/>
      <c r="L5450" s="1"/>
      <c r="M5450" s="1"/>
      <c r="Q5450" s="1"/>
    </row>
    <row r="5451" spans="11:17" x14ac:dyDescent="0.3">
      <c r="K5451" s="1"/>
      <c r="L5451" s="1"/>
      <c r="M5451" s="1"/>
      <c r="Q5451" s="1"/>
    </row>
    <row r="5452" spans="11:17" x14ac:dyDescent="0.3">
      <c r="K5452" s="1"/>
      <c r="L5452" s="1"/>
      <c r="M5452" s="1"/>
      <c r="Q5452" s="1"/>
    </row>
    <row r="5453" spans="11:17" x14ac:dyDescent="0.3">
      <c r="K5453" s="1"/>
      <c r="L5453" s="1"/>
      <c r="M5453" s="1"/>
      <c r="Q5453" s="1"/>
    </row>
    <row r="5454" spans="11:17" x14ac:dyDescent="0.3">
      <c r="K5454" s="1"/>
      <c r="L5454" s="1"/>
      <c r="M5454" s="1"/>
      <c r="Q5454" s="1"/>
    </row>
    <row r="5455" spans="11:17" x14ac:dyDescent="0.3">
      <c r="K5455" s="1"/>
      <c r="L5455" s="1"/>
      <c r="M5455" s="1"/>
      <c r="Q5455" s="1"/>
    </row>
    <row r="5456" spans="11:17" x14ac:dyDescent="0.3">
      <c r="K5456" s="1"/>
      <c r="L5456" s="1"/>
      <c r="M5456" s="1"/>
      <c r="Q5456" s="1"/>
    </row>
    <row r="5457" spans="11:17" x14ac:dyDescent="0.3">
      <c r="K5457" s="1"/>
      <c r="L5457" s="1"/>
      <c r="M5457" s="1"/>
      <c r="Q5457" s="1"/>
    </row>
    <row r="5458" spans="11:17" x14ac:dyDescent="0.3">
      <c r="K5458" s="1"/>
      <c r="L5458" s="1"/>
      <c r="M5458" s="1"/>
      <c r="Q5458" s="1"/>
    </row>
    <row r="5459" spans="11:17" x14ac:dyDescent="0.3">
      <c r="K5459" s="1"/>
      <c r="L5459" s="1"/>
      <c r="M5459" s="1"/>
      <c r="Q5459" s="1"/>
    </row>
    <row r="5460" spans="11:17" x14ac:dyDescent="0.3">
      <c r="K5460" s="1"/>
      <c r="L5460" s="1"/>
      <c r="M5460" s="1"/>
      <c r="Q5460" s="1"/>
    </row>
    <row r="5461" spans="11:17" x14ac:dyDescent="0.3">
      <c r="K5461" s="1"/>
      <c r="L5461" s="1"/>
      <c r="M5461" s="1"/>
      <c r="Q5461" s="1"/>
    </row>
    <row r="5462" spans="11:17" x14ac:dyDescent="0.3">
      <c r="K5462" s="1"/>
      <c r="L5462" s="1"/>
      <c r="M5462" s="1"/>
      <c r="Q5462" s="1"/>
    </row>
    <row r="5463" spans="11:17" x14ac:dyDescent="0.3">
      <c r="K5463" s="1"/>
      <c r="L5463" s="1"/>
      <c r="M5463" s="1"/>
      <c r="Q5463" s="1"/>
    </row>
    <row r="5464" spans="11:17" x14ac:dyDescent="0.3">
      <c r="K5464" s="1"/>
      <c r="L5464" s="1"/>
      <c r="M5464" s="1"/>
      <c r="Q5464" s="1"/>
    </row>
    <row r="5465" spans="11:17" x14ac:dyDescent="0.3">
      <c r="K5465" s="1"/>
      <c r="L5465" s="1"/>
      <c r="M5465" s="1"/>
      <c r="Q5465" s="1"/>
    </row>
    <row r="5466" spans="11:17" x14ac:dyDescent="0.3">
      <c r="K5466" s="1"/>
      <c r="L5466" s="1"/>
      <c r="M5466" s="1"/>
      <c r="Q5466" s="1"/>
    </row>
    <row r="5467" spans="11:17" x14ac:dyDescent="0.3">
      <c r="K5467" s="1"/>
      <c r="L5467" s="1"/>
      <c r="M5467" s="1"/>
      <c r="Q5467" s="1"/>
    </row>
    <row r="5468" spans="11:17" x14ac:dyDescent="0.3">
      <c r="K5468" s="1"/>
      <c r="L5468" s="1"/>
      <c r="M5468" s="1"/>
      <c r="Q5468" s="1"/>
    </row>
    <row r="5469" spans="11:17" x14ac:dyDescent="0.3">
      <c r="K5469" s="1"/>
      <c r="L5469" s="1"/>
      <c r="M5469" s="1"/>
      <c r="Q5469" s="1"/>
    </row>
    <row r="5470" spans="11:17" x14ac:dyDescent="0.3">
      <c r="K5470" s="1"/>
      <c r="L5470" s="1"/>
      <c r="M5470" s="1"/>
      <c r="Q5470" s="1"/>
    </row>
    <row r="5471" spans="11:17" x14ac:dyDescent="0.3">
      <c r="K5471" s="1"/>
      <c r="L5471" s="1"/>
      <c r="M5471" s="1"/>
      <c r="Q5471" s="1"/>
    </row>
    <row r="5472" spans="11:17" x14ac:dyDescent="0.3">
      <c r="K5472" s="1"/>
      <c r="L5472" s="1"/>
      <c r="M5472" s="1"/>
      <c r="Q5472" s="1"/>
    </row>
    <row r="5473" spans="11:17" x14ac:dyDescent="0.3">
      <c r="K5473" s="1"/>
      <c r="L5473" s="1"/>
      <c r="M5473" s="1"/>
      <c r="Q5473" s="1"/>
    </row>
    <row r="5474" spans="11:17" x14ac:dyDescent="0.3">
      <c r="K5474" s="1"/>
      <c r="L5474" s="1"/>
      <c r="M5474" s="1"/>
      <c r="Q5474" s="1"/>
    </row>
    <row r="5475" spans="11:17" x14ac:dyDescent="0.3">
      <c r="K5475" s="1"/>
      <c r="L5475" s="1"/>
      <c r="M5475" s="1"/>
      <c r="Q5475" s="1"/>
    </row>
    <row r="5476" spans="11:17" x14ac:dyDescent="0.3">
      <c r="K5476" s="1"/>
      <c r="L5476" s="1"/>
      <c r="M5476" s="1"/>
      <c r="Q5476" s="1"/>
    </row>
    <row r="5477" spans="11:17" x14ac:dyDescent="0.3">
      <c r="K5477" s="1"/>
      <c r="L5477" s="1"/>
      <c r="M5477" s="1"/>
      <c r="Q5477" s="1"/>
    </row>
    <row r="5478" spans="11:17" x14ac:dyDescent="0.3">
      <c r="K5478" s="1"/>
      <c r="L5478" s="1"/>
      <c r="M5478" s="1"/>
      <c r="Q5478" s="1"/>
    </row>
    <row r="5479" spans="11:17" x14ac:dyDescent="0.3">
      <c r="K5479" s="1"/>
      <c r="L5479" s="1"/>
      <c r="M5479" s="1"/>
      <c r="Q5479" s="1"/>
    </row>
    <row r="5480" spans="11:17" x14ac:dyDescent="0.3">
      <c r="K5480" s="1"/>
      <c r="L5480" s="1"/>
      <c r="M5480" s="1"/>
      <c r="Q5480" s="1"/>
    </row>
    <row r="5481" spans="11:17" x14ac:dyDescent="0.3">
      <c r="K5481" s="1"/>
      <c r="L5481" s="1"/>
      <c r="M5481" s="1"/>
      <c r="Q5481" s="1"/>
    </row>
    <row r="5482" spans="11:17" x14ac:dyDescent="0.3">
      <c r="K5482" s="1"/>
      <c r="L5482" s="1"/>
      <c r="M5482" s="1"/>
      <c r="Q5482" s="1"/>
    </row>
    <row r="5483" spans="11:17" x14ac:dyDescent="0.3">
      <c r="K5483" s="1"/>
      <c r="L5483" s="1"/>
      <c r="M5483" s="1"/>
      <c r="Q5483" s="1"/>
    </row>
    <row r="5484" spans="11:17" x14ac:dyDescent="0.3">
      <c r="K5484" s="1"/>
      <c r="L5484" s="1"/>
      <c r="M5484" s="1"/>
      <c r="Q5484" s="1"/>
    </row>
    <row r="5485" spans="11:17" x14ac:dyDescent="0.3">
      <c r="K5485" s="1"/>
      <c r="L5485" s="1"/>
      <c r="M5485" s="1"/>
      <c r="Q5485" s="1"/>
    </row>
    <row r="5486" spans="11:17" x14ac:dyDescent="0.3">
      <c r="K5486" s="1"/>
      <c r="L5486" s="1"/>
      <c r="M5486" s="1"/>
      <c r="Q5486" s="1"/>
    </row>
    <row r="5487" spans="11:17" x14ac:dyDescent="0.3">
      <c r="K5487" s="1"/>
      <c r="L5487" s="1"/>
      <c r="M5487" s="1"/>
      <c r="Q5487" s="1"/>
    </row>
    <row r="5488" spans="11:17" x14ac:dyDescent="0.3">
      <c r="K5488" s="1"/>
      <c r="L5488" s="1"/>
      <c r="M5488" s="1"/>
      <c r="Q5488" s="1"/>
    </row>
    <row r="5489" spans="11:17" x14ac:dyDescent="0.3">
      <c r="K5489" s="1"/>
      <c r="L5489" s="1"/>
      <c r="M5489" s="1"/>
      <c r="Q5489" s="1"/>
    </row>
    <row r="5490" spans="11:17" x14ac:dyDescent="0.3">
      <c r="K5490" s="1"/>
      <c r="L5490" s="1"/>
      <c r="M5490" s="1"/>
      <c r="Q5490" s="1"/>
    </row>
    <row r="5491" spans="11:17" x14ac:dyDescent="0.3">
      <c r="K5491" s="1"/>
      <c r="L5491" s="1"/>
      <c r="M5491" s="1"/>
      <c r="Q5491" s="1"/>
    </row>
    <row r="5492" spans="11:17" x14ac:dyDescent="0.3">
      <c r="K5492" s="1"/>
      <c r="L5492" s="1"/>
      <c r="M5492" s="1"/>
      <c r="Q5492" s="1"/>
    </row>
    <row r="5493" spans="11:17" x14ac:dyDescent="0.3">
      <c r="K5493" s="1"/>
      <c r="L5493" s="1"/>
      <c r="M5493" s="1"/>
      <c r="Q5493" s="1"/>
    </row>
    <row r="5494" spans="11:17" x14ac:dyDescent="0.3">
      <c r="K5494" s="1"/>
      <c r="L5494" s="1"/>
      <c r="M5494" s="1"/>
      <c r="Q5494" s="1"/>
    </row>
    <row r="5495" spans="11:17" x14ac:dyDescent="0.3">
      <c r="K5495" s="1"/>
      <c r="L5495" s="1"/>
      <c r="M5495" s="1"/>
      <c r="Q5495" s="1"/>
    </row>
    <row r="5496" spans="11:17" x14ac:dyDescent="0.3">
      <c r="K5496" s="1"/>
      <c r="L5496" s="1"/>
      <c r="M5496" s="1"/>
      <c r="Q5496" s="1"/>
    </row>
    <row r="5497" spans="11:17" x14ac:dyDescent="0.3">
      <c r="K5497" s="1"/>
      <c r="L5497" s="1"/>
      <c r="M5497" s="1"/>
      <c r="Q5497" s="1"/>
    </row>
    <row r="5498" spans="11:17" x14ac:dyDescent="0.3">
      <c r="K5498" s="1"/>
      <c r="L5498" s="1"/>
      <c r="M5498" s="1"/>
      <c r="Q5498" s="1"/>
    </row>
    <row r="5499" spans="11:17" x14ac:dyDescent="0.3">
      <c r="K5499" s="1"/>
      <c r="L5499" s="1"/>
      <c r="M5499" s="1"/>
      <c r="Q5499" s="1"/>
    </row>
    <row r="5500" spans="11:17" x14ac:dyDescent="0.3">
      <c r="K5500" s="1"/>
      <c r="L5500" s="1"/>
      <c r="M5500" s="1"/>
      <c r="Q5500" s="1"/>
    </row>
    <row r="5501" spans="11:17" x14ac:dyDescent="0.3">
      <c r="K5501" s="1"/>
      <c r="L5501" s="1"/>
      <c r="M5501" s="1"/>
      <c r="Q5501" s="1"/>
    </row>
    <row r="5502" spans="11:17" x14ac:dyDescent="0.3">
      <c r="K5502" s="1"/>
      <c r="L5502" s="1"/>
      <c r="M5502" s="1"/>
      <c r="Q5502" s="1"/>
    </row>
    <row r="5503" spans="11:17" x14ac:dyDescent="0.3">
      <c r="K5503" s="1"/>
      <c r="L5503" s="1"/>
      <c r="M5503" s="1"/>
      <c r="Q5503" s="1"/>
    </row>
    <row r="5504" spans="11:17" x14ac:dyDescent="0.3">
      <c r="K5504" s="1"/>
      <c r="L5504" s="1"/>
      <c r="M5504" s="1"/>
      <c r="Q5504" s="1"/>
    </row>
    <row r="5505" spans="11:17" x14ac:dyDescent="0.3">
      <c r="K5505" s="1"/>
      <c r="L5505" s="1"/>
      <c r="M5505" s="1"/>
      <c r="Q5505" s="1"/>
    </row>
    <row r="5506" spans="11:17" x14ac:dyDescent="0.3">
      <c r="K5506" s="1"/>
      <c r="L5506" s="1"/>
      <c r="M5506" s="1"/>
      <c r="Q5506" s="1"/>
    </row>
    <row r="5507" spans="11:17" x14ac:dyDescent="0.3">
      <c r="K5507" s="1"/>
      <c r="L5507" s="1"/>
      <c r="M5507" s="1"/>
      <c r="Q5507" s="1"/>
    </row>
    <row r="5508" spans="11:17" x14ac:dyDescent="0.3">
      <c r="K5508" s="1"/>
      <c r="L5508" s="1"/>
      <c r="M5508" s="1"/>
      <c r="Q5508" s="1"/>
    </row>
    <row r="5509" spans="11:17" x14ac:dyDescent="0.3">
      <c r="K5509" s="1"/>
      <c r="L5509" s="1"/>
      <c r="M5509" s="1"/>
      <c r="Q5509" s="1"/>
    </row>
    <row r="5510" spans="11:17" x14ac:dyDescent="0.3">
      <c r="K5510" s="1"/>
      <c r="L5510" s="1"/>
      <c r="M5510" s="1"/>
      <c r="Q5510" s="1"/>
    </row>
    <row r="5511" spans="11:17" x14ac:dyDescent="0.3">
      <c r="K5511" s="1"/>
      <c r="L5511" s="1"/>
      <c r="M5511" s="1"/>
      <c r="Q5511" s="1"/>
    </row>
    <row r="5512" spans="11:17" x14ac:dyDescent="0.3">
      <c r="K5512" s="1"/>
      <c r="L5512" s="1"/>
      <c r="M5512" s="1"/>
      <c r="Q5512" s="1"/>
    </row>
    <row r="5513" spans="11:17" x14ac:dyDescent="0.3">
      <c r="K5513" s="1"/>
      <c r="L5513" s="1"/>
      <c r="M5513" s="1"/>
      <c r="Q5513" s="1"/>
    </row>
    <row r="5514" spans="11:17" x14ac:dyDescent="0.3">
      <c r="K5514" s="1"/>
      <c r="L5514" s="1"/>
      <c r="M5514" s="1"/>
      <c r="Q5514" s="1"/>
    </row>
    <row r="5515" spans="11:17" x14ac:dyDescent="0.3">
      <c r="K5515" s="1"/>
      <c r="L5515" s="1"/>
      <c r="M5515" s="1"/>
      <c r="Q5515" s="1"/>
    </row>
    <row r="5516" spans="11:17" x14ac:dyDescent="0.3">
      <c r="K5516" s="1"/>
      <c r="L5516" s="1"/>
      <c r="M5516" s="1"/>
      <c r="Q5516" s="1"/>
    </row>
    <row r="5517" spans="11:17" x14ac:dyDescent="0.3">
      <c r="K5517" s="1"/>
      <c r="L5517" s="1"/>
      <c r="M5517" s="1"/>
      <c r="Q5517" s="1"/>
    </row>
    <row r="5518" spans="11:17" x14ac:dyDescent="0.3">
      <c r="K5518" s="1"/>
      <c r="L5518" s="1"/>
      <c r="M5518" s="1"/>
      <c r="Q5518" s="1"/>
    </row>
    <row r="5519" spans="11:17" x14ac:dyDescent="0.3">
      <c r="K5519" s="1"/>
      <c r="L5519" s="1"/>
      <c r="M5519" s="1"/>
      <c r="Q5519" s="1"/>
    </row>
    <row r="5520" spans="11:17" x14ac:dyDescent="0.3">
      <c r="K5520" s="1"/>
      <c r="L5520" s="1"/>
      <c r="M5520" s="1"/>
      <c r="Q5520" s="1"/>
    </row>
    <row r="5521" spans="11:17" x14ac:dyDescent="0.3">
      <c r="K5521" s="1"/>
      <c r="L5521" s="1"/>
      <c r="M5521" s="1"/>
      <c r="Q5521" s="1"/>
    </row>
    <row r="5522" spans="11:17" x14ac:dyDescent="0.3">
      <c r="K5522" s="1"/>
      <c r="L5522" s="1"/>
      <c r="M5522" s="1"/>
      <c r="Q5522" s="1"/>
    </row>
    <row r="5523" spans="11:17" x14ac:dyDescent="0.3">
      <c r="K5523" s="1"/>
      <c r="L5523" s="1"/>
      <c r="M5523" s="1"/>
      <c r="Q5523" s="1"/>
    </row>
    <row r="5524" spans="11:17" x14ac:dyDescent="0.3">
      <c r="K5524" s="1"/>
      <c r="L5524" s="1"/>
      <c r="M5524" s="1"/>
      <c r="Q5524" s="1"/>
    </row>
    <row r="5525" spans="11:17" x14ac:dyDescent="0.3">
      <c r="K5525" s="1"/>
      <c r="L5525" s="1"/>
      <c r="M5525" s="1"/>
      <c r="Q5525" s="1"/>
    </row>
    <row r="5526" spans="11:17" x14ac:dyDescent="0.3">
      <c r="K5526" s="1"/>
      <c r="L5526" s="1"/>
      <c r="M5526" s="1"/>
      <c r="Q5526" s="1"/>
    </row>
    <row r="5527" spans="11:17" x14ac:dyDescent="0.3">
      <c r="K5527" s="1"/>
      <c r="L5527" s="1"/>
      <c r="M5527" s="1"/>
      <c r="Q5527" s="1"/>
    </row>
    <row r="5528" spans="11:17" x14ac:dyDescent="0.3">
      <c r="K5528" s="1"/>
      <c r="L5528" s="1"/>
      <c r="M5528" s="1"/>
      <c r="Q5528" s="1"/>
    </row>
    <row r="5529" spans="11:17" x14ac:dyDescent="0.3">
      <c r="K5529" s="1"/>
      <c r="L5529" s="1"/>
      <c r="M5529" s="1"/>
      <c r="Q5529" s="1"/>
    </row>
    <row r="5530" spans="11:17" x14ac:dyDescent="0.3">
      <c r="K5530" s="1"/>
      <c r="L5530" s="1"/>
      <c r="M5530" s="1"/>
      <c r="Q5530" s="1"/>
    </row>
    <row r="5531" spans="11:17" x14ac:dyDescent="0.3">
      <c r="K5531" s="1"/>
      <c r="L5531" s="1"/>
      <c r="M5531" s="1"/>
      <c r="Q5531" s="1"/>
    </row>
    <row r="5532" spans="11:17" x14ac:dyDescent="0.3">
      <c r="K5532" s="1"/>
      <c r="L5532" s="1"/>
      <c r="M5532" s="1"/>
      <c r="Q5532" s="1"/>
    </row>
    <row r="5533" spans="11:17" x14ac:dyDescent="0.3">
      <c r="K5533" s="1"/>
      <c r="L5533" s="1"/>
      <c r="M5533" s="1"/>
      <c r="Q5533" s="1"/>
    </row>
    <row r="5534" spans="11:17" x14ac:dyDescent="0.3">
      <c r="K5534" s="1"/>
      <c r="L5534" s="1"/>
      <c r="M5534" s="1"/>
      <c r="Q5534" s="1"/>
    </row>
    <row r="5535" spans="11:17" x14ac:dyDescent="0.3">
      <c r="K5535" s="1"/>
      <c r="L5535" s="1"/>
      <c r="M5535" s="1"/>
      <c r="Q5535" s="1"/>
    </row>
    <row r="5536" spans="11:17" x14ac:dyDescent="0.3">
      <c r="K5536" s="1"/>
      <c r="L5536" s="1"/>
      <c r="M5536" s="1"/>
      <c r="Q5536" s="1"/>
    </row>
    <row r="5537" spans="11:17" x14ac:dyDescent="0.3">
      <c r="K5537" s="1"/>
      <c r="L5537" s="1"/>
      <c r="M5537" s="1"/>
      <c r="Q5537" s="1"/>
    </row>
    <row r="5538" spans="11:17" x14ac:dyDescent="0.3">
      <c r="K5538" s="1"/>
      <c r="L5538" s="1"/>
      <c r="M5538" s="1"/>
      <c r="Q5538" s="1"/>
    </row>
    <row r="5539" spans="11:17" x14ac:dyDescent="0.3">
      <c r="K5539" s="1"/>
      <c r="L5539" s="1"/>
      <c r="M5539" s="1"/>
      <c r="Q5539" s="1"/>
    </row>
    <row r="5540" spans="11:17" x14ac:dyDescent="0.3">
      <c r="K5540" s="1"/>
      <c r="L5540" s="1"/>
      <c r="M5540" s="1"/>
      <c r="Q5540" s="1"/>
    </row>
    <row r="5541" spans="11:17" x14ac:dyDescent="0.3">
      <c r="K5541" s="1"/>
      <c r="L5541" s="1"/>
      <c r="M5541" s="1"/>
      <c r="Q5541" s="1"/>
    </row>
    <row r="5542" spans="11:17" x14ac:dyDescent="0.3">
      <c r="K5542" s="1"/>
      <c r="L5542" s="1"/>
      <c r="M5542" s="1"/>
      <c r="Q5542" s="1"/>
    </row>
    <row r="5543" spans="11:17" x14ac:dyDescent="0.3">
      <c r="K5543" s="1"/>
      <c r="L5543" s="1"/>
      <c r="M5543" s="1"/>
      <c r="Q5543" s="1"/>
    </row>
    <row r="5544" spans="11:17" x14ac:dyDescent="0.3">
      <c r="K5544" s="1"/>
      <c r="L5544" s="1"/>
      <c r="M5544" s="1"/>
      <c r="Q5544" s="1"/>
    </row>
    <row r="5545" spans="11:17" x14ac:dyDescent="0.3">
      <c r="K5545" s="1"/>
      <c r="L5545" s="1"/>
      <c r="M5545" s="1"/>
      <c r="Q5545" s="1"/>
    </row>
    <row r="5546" spans="11:17" x14ac:dyDescent="0.3">
      <c r="K5546" s="1"/>
      <c r="L5546" s="1"/>
      <c r="M5546" s="1"/>
      <c r="Q5546" s="1"/>
    </row>
    <row r="5547" spans="11:17" x14ac:dyDescent="0.3">
      <c r="K5547" s="1"/>
      <c r="L5547" s="1"/>
      <c r="M5547" s="1"/>
      <c r="Q5547" s="1"/>
    </row>
    <row r="5548" spans="11:17" x14ac:dyDescent="0.3">
      <c r="K5548" s="1"/>
      <c r="L5548" s="1"/>
      <c r="M5548" s="1"/>
      <c r="Q5548" s="1"/>
    </row>
    <row r="5549" spans="11:17" x14ac:dyDescent="0.3">
      <c r="K5549" s="1"/>
      <c r="L5549" s="1"/>
      <c r="M5549" s="1"/>
      <c r="Q5549" s="1"/>
    </row>
    <row r="5550" spans="11:17" x14ac:dyDescent="0.3">
      <c r="K5550" s="1"/>
      <c r="L5550" s="1"/>
      <c r="M5550" s="1"/>
      <c r="Q5550" s="1"/>
    </row>
    <row r="5551" spans="11:17" x14ac:dyDescent="0.3">
      <c r="K5551" s="1"/>
      <c r="L5551" s="1"/>
      <c r="M5551" s="1"/>
      <c r="Q5551" s="1"/>
    </row>
    <row r="5552" spans="11:17" x14ac:dyDescent="0.3">
      <c r="K5552" s="1"/>
      <c r="L5552" s="1"/>
      <c r="M5552" s="1"/>
      <c r="Q5552" s="1"/>
    </row>
    <row r="5553" spans="11:17" x14ac:dyDescent="0.3">
      <c r="K5553" s="1"/>
      <c r="L5553" s="1"/>
      <c r="M5553" s="1"/>
      <c r="Q5553" s="1"/>
    </row>
    <row r="5554" spans="11:17" x14ac:dyDescent="0.3">
      <c r="K5554" s="1"/>
      <c r="L5554" s="1"/>
      <c r="M5554" s="1"/>
      <c r="Q5554" s="1"/>
    </row>
    <row r="5555" spans="11:17" x14ac:dyDescent="0.3">
      <c r="K5555" s="1"/>
      <c r="L5555" s="1"/>
      <c r="M5555" s="1"/>
      <c r="Q5555" s="1"/>
    </row>
    <row r="5556" spans="11:17" x14ac:dyDescent="0.3">
      <c r="K5556" s="1"/>
      <c r="L5556" s="1"/>
      <c r="M5556" s="1"/>
      <c r="Q5556" s="1"/>
    </row>
    <row r="5557" spans="11:17" x14ac:dyDescent="0.3">
      <c r="K5557" s="1"/>
      <c r="L5557" s="1"/>
      <c r="M5557" s="1"/>
      <c r="Q5557" s="1"/>
    </row>
    <row r="5558" spans="11:17" x14ac:dyDescent="0.3">
      <c r="K5558" s="1"/>
      <c r="L5558" s="1"/>
      <c r="M5558" s="1"/>
      <c r="Q5558" s="1"/>
    </row>
    <row r="5559" spans="11:17" x14ac:dyDescent="0.3">
      <c r="K5559" s="1"/>
      <c r="L5559" s="1"/>
      <c r="M5559" s="1"/>
      <c r="Q5559" s="1"/>
    </row>
    <row r="5560" spans="11:17" x14ac:dyDescent="0.3">
      <c r="K5560" s="1"/>
      <c r="L5560" s="1"/>
      <c r="M5560" s="1"/>
      <c r="Q5560" s="1"/>
    </row>
    <row r="5561" spans="11:17" x14ac:dyDescent="0.3">
      <c r="K5561" s="1"/>
      <c r="L5561" s="1"/>
      <c r="M5561" s="1"/>
      <c r="Q5561" s="1"/>
    </row>
    <row r="5562" spans="11:17" x14ac:dyDescent="0.3">
      <c r="K5562" s="1"/>
      <c r="L5562" s="1"/>
      <c r="M5562" s="1"/>
      <c r="Q5562" s="1"/>
    </row>
    <row r="5563" spans="11:17" x14ac:dyDescent="0.3">
      <c r="K5563" s="1"/>
      <c r="L5563" s="1"/>
      <c r="M5563" s="1"/>
      <c r="Q5563" s="1"/>
    </row>
    <row r="5564" spans="11:17" x14ac:dyDescent="0.3">
      <c r="K5564" s="1"/>
      <c r="L5564" s="1"/>
      <c r="M5564" s="1"/>
      <c r="Q5564" s="1"/>
    </row>
    <row r="5565" spans="11:17" x14ac:dyDescent="0.3">
      <c r="K5565" s="1"/>
      <c r="L5565" s="1"/>
      <c r="M5565" s="1"/>
      <c r="Q5565" s="1"/>
    </row>
    <row r="5566" spans="11:17" x14ac:dyDescent="0.3">
      <c r="K5566" s="1"/>
      <c r="L5566" s="1"/>
      <c r="M5566" s="1"/>
      <c r="Q5566" s="1"/>
    </row>
    <row r="5567" spans="11:17" x14ac:dyDescent="0.3">
      <c r="K5567" s="1"/>
      <c r="L5567" s="1"/>
      <c r="M5567" s="1"/>
      <c r="Q5567" s="1"/>
    </row>
    <row r="5568" spans="11:17" x14ac:dyDescent="0.3">
      <c r="K5568" s="1"/>
      <c r="L5568" s="1"/>
      <c r="M5568" s="1"/>
      <c r="Q5568" s="1"/>
    </row>
    <row r="5569" spans="11:17" x14ac:dyDescent="0.3">
      <c r="K5569" s="1"/>
      <c r="L5569" s="1"/>
      <c r="M5569" s="1"/>
      <c r="Q5569" s="1"/>
    </row>
    <row r="5570" spans="11:17" x14ac:dyDescent="0.3">
      <c r="K5570" s="1"/>
      <c r="L5570" s="1"/>
      <c r="M5570" s="1"/>
      <c r="Q5570" s="1"/>
    </row>
    <row r="5571" spans="11:17" x14ac:dyDescent="0.3">
      <c r="K5571" s="1"/>
      <c r="L5571" s="1"/>
      <c r="M5571" s="1"/>
      <c r="Q5571" s="1"/>
    </row>
    <row r="5572" spans="11:17" x14ac:dyDescent="0.3">
      <c r="K5572" s="1"/>
      <c r="L5572" s="1"/>
      <c r="M5572" s="1"/>
      <c r="Q5572" s="1"/>
    </row>
    <row r="5573" spans="11:17" x14ac:dyDescent="0.3">
      <c r="K5573" s="1"/>
      <c r="L5573" s="1"/>
      <c r="M5573" s="1"/>
      <c r="Q5573" s="1"/>
    </row>
    <row r="5574" spans="11:17" x14ac:dyDescent="0.3">
      <c r="K5574" s="1"/>
      <c r="L5574" s="1"/>
      <c r="M5574" s="1"/>
      <c r="Q5574" s="1"/>
    </row>
    <row r="5575" spans="11:17" x14ac:dyDescent="0.3">
      <c r="K5575" s="1"/>
      <c r="L5575" s="1"/>
      <c r="M5575" s="1"/>
      <c r="Q5575" s="1"/>
    </row>
    <row r="5576" spans="11:17" x14ac:dyDescent="0.3">
      <c r="K5576" s="1"/>
      <c r="L5576" s="1"/>
      <c r="M5576" s="1"/>
      <c r="Q5576" s="1"/>
    </row>
    <row r="5577" spans="11:17" x14ac:dyDescent="0.3">
      <c r="K5577" s="1"/>
      <c r="L5577" s="1"/>
      <c r="M5577" s="1"/>
      <c r="Q5577" s="1"/>
    </row>
    <row r="5578" spans="11:17" x14ac:dyDescent="0.3">
      <c r="K5578" s="1"/>
      <c r="L5578" s="1"/>
      <c r="M5578" s="1"/>
      <c r="Q5578" s="1"/>
    </row>
    <row r="5579" spans="11:17" x14ac:dyDescent="0.3">
      <c r="K5579" s="1"/>
      <c r="L5579" s="1"/>
      <c r="M5579" s="1"/>
      <c r="Q5579" s="1"/>
    </row>
    <row r="5580" spans="11:17" x14ac:dyDescent="0.3">
      <c r="K5580" s="1"/>
      <c r="L5580" s="1"/>
      <c r="M5580" s="1"/>
      <c r="Q5580" s="1"/>
    </row>
    <row r="5581" spans="11:17" x14ac:dyDescent="0.3">
      <c r="K5581" s="1"/>
      <c r="L5581" s="1"/>
      <c r="M5581" s="1"/>
      <c r="Q5581" s="1"/>
    </row>
    <row r="5582" spans="11:17" x14ac:dyDescent="0.3">
      <c r="K5582" s="1"/>
      <c r="L5582" s="1"/>
      <c r="M5582" s="1"/>
      <c r="Q5582" s="1"/>
    </row>
    <row r="5583" spans="11:17" x14ac:dyDescent="0.3">
      <c r="K5583" s="1"/>
      <c r="L5583" s="1"/>
      <c r="M5583" s="1"/>
      <c r="Q5583" s="1"/>
    </row>
    <row r="5584" spans="11:17" x14ac:dyDescent="0.3">
      <c r="K5584" s="1"/>
      <c r="L5584" s="1"/>
      <c r="M5584" s="1"/>
      <c r="Q5584" s="1"/>
    </row>
    <row r="5585" spans="11:17" x14ac:dyDescent="0.3">
      <c r="K5585" s="1"/>
      <c r="L5585" s="1"/>
      <c r="M5585" s="1"/>
      <c r="Q5585" s="1"/>
    </row>
    <row r="5586" spans="11:17" x14ac:dyDescent="0.3">
      <c r="K5586" s="1"/>
      <c r="L5586" s="1"/>
      <c r="M5586" s="1"/>
      <c r="Q5586" s="1"/>
    </row>
    <row r="5587" spans="11:17" x14ac:dyDescent="0.3">
      <c r="K5587" s="1"/>
      <c r="L5587" s="1"/>
      <c r="M5587" s="1"/>
      <c r="Q5587" s="1"/>
    </row>
    <row r="5588" spans="11:17" x14ac:dyDescent="0.3">
      <c r="K5588" s="1"/>
      <c r="L5588" s="1"/>
      <c r="M5588" s="1"/>
      <c r="Q5588" s="1"/>
    </row>
    <row r="5589" spans="11:17" x14ac:dyDescent="0.3">
      <c r="K5589" s="1"/>
      <c r="L5589" s="1"/>
      <c r="M5589" s="1"/>
      <c r="Q5589" s="1"/>
    </row>
    <row r="5590" spans="11:17" x14ac:dyDescent="0.3">
      <c r="K5590" s="1"/>
      <c r="L5590" s="1"/>
      <c r="M5590" s="1"/>
      <c r="Q5590" s="1"/>
    </row>
    <row r="5591" spans="11:17" x14ac:dyDescent="0.3">
      <c r="K5591" s="1"/>
      <c r="L5591" s="1"/>
      <c r="M5591" s="1"/>
      <c r="Q5591" s="1"/>
    </row>
    <row r="5592" spans="11:17" x14ac:dyDescent="0.3">
      <c r="K5592" s="1"/>
      <c r="L5592" s="1"/>
      <c r="M5592" s="1"/>
      <c r="Q5592" s="1"/>
    </row>
    <row r="5593" spans="11:17" x14ac:dyDescent="0.3">
      <c r="K5593" s="1"/>
      <c r="L5593" s="1"/>
      <c r="M5593" s="1"/>
      <c r="Q5593" s="1"/>
    </row>
    <row r="5594" spans="11:17" x14ac:dyDescent="0.3">
      <c r="K5594" s="1"/>
      <c r="L5594" s="1"/>
      <c r="M5594" s="1"/>
      <c r="Q5594" s="1"/>
    </row>
    <row r="5595" spans="11:17" x14ac:dyDescent="0.3">
      <c r="K5595" s="1"/>
      <c r="L5595" s="1"/>
      <c r="M5595" s="1"/>
      <c r="Q5595" s="1"/>
    </row>
    <row r="5596" spans="11:17" x14ac:dyDescent="0.3">
      <c r="K5596" s="1"/>
      <c r="L5596" s="1"/>
      <c r="M5596" s="1"/>
      <c r="Q5596" s="1"/>
    </row>
    <row r="5597" spans="11:17" x14ac:dyDescent="0.3">
      <c r="K5597" s="1"/>
      <c r="L5597" s="1"/>
      <c r="M5597" s="1"/>
      <c r="Q5597" s="1"/>
    </row>
    <row r="5598" spans="11:17" x14ac:dyDescent="0.3">
      <c r="K5598" s="1"/>
      <c r="L5598" s="1"/>
      <c r="M5598" s="1"/>
      <c r="Q5598" s="1"/>
    </row>
    <row r="5599" spans="11:17" x14ac:dyDescent="0.3">
      <c r="K5599" s="1"/>
      <c r="L5599" s="1"/>
      <c r="M5599" s="1"/>
      <c r="Q5599" s="1"/>
    </row>
    <row r="5600" spans="11:17" x14ac:dyDescent="0.3">
      <c r="K5600" s="1"/>
      <c r="L5600" s="1"/>
      <c r="M5600" s="1"/>
      <c r="Q5600" s="1"/>
    </row>
    <row r="5601" spans="11:17" x14ac:dyDescent="0.3">
      <c r="K5601" s="1"/>
      <c r="L5601" s="1"/>
      <c r="M5601" s="1"/>
      <c r="Q5601" s="1"/>
    </row>
    <row r="5602" spans="11:17" x14ac:dyDescent="0.3">
      <c r="K5602" s="1"/>
      <c r="L5602" s="1"/>
      <c r="M5602" s="1"/>
      <c r="Q5602" s="1"/>
    </row>
    <row r="5603" spans="11:17" x14ac:dyDescent="0.3">
      <c r="K5603" s="1"/>
      <c r="L5603" s="1"/>
      <c r="M5603" s="1"/>
      <c r="Q5603" s="1"/>
    </row>
    <row r="5604" spans="11:17" x14ac:dyDescent="0.3">
      <c r="K5604" s="1"/>
      <c r="L5604" s="1"/>
      <c r="M5604" s="1"/>
      <c r="Q5604" s="1"/>
    </row>
    <row r="5605" spans="11:17" x14ac:dyDescent="0.3">
      <c r="K5605" s="1"/>
      <c r="L5605" s="1"/>
      <c r="M5605" s="1"/>
      <c r="Q5605" s="1"/>
    </row>
    <row r="5606" spans="11:17" x14ac:dyDescent="0.3">
      <c r="K5606" s="1"/>
      <c r="L5606" s="1"/>
      <c r="M5606" s="1"/>
      <c r="Q5606" s="1"/>
    </row>
    <row r="5607" spans="11:17" x14ac:dyDescent="0.3">
      <c r="K5607" s="1"/>
      <c r="L5607" s="1"/>
      <c r="M5607" s="1"/>
      <c r="Q5607" s="1"/>
    </row>
    <row r="5608" spans="11:17" x14ac:dyDescent="0.3">
      <c r="K5608" s="1"/>
      <c r="L5608" s="1"/>
      <c r="M5608" s="1"/>
      <c r="Q5608" s="1"/>
    </row>
    <row r="5609" spans="11:17" x14ac:dyDescent="0.3">
      <c r="K5609" s="1"/>
      <c r="L5609" s="1"/>
      <c r="M5609" s="1"/>
      <c r="Q5609" s="1"/>
    </row>
    <row r="5610" spans="11:17" x14ac:dyDescent="0.3">
      <c r="K5610" s="1"/>
      <c r="L5610" s="1"/>
      <c r="M5610" s="1"/>
      <c r="Q5610" s="1"/>
    </row>
    <row r="5611" spans="11:17" x14ac:dyDescent="0.3">
      <c r="K5611" s="1"/>
      <c r="L5611" s="1"/>
      <c r="M5611" s="1"/>
      <c r="Q5611" s="1"/>
    </row>
    <row r="5612" spans="11:17" x14ac:dyDescent="0.3">
      <c r="K5612" s="1"/>
      <c r="L5612" s="1"/>
      <c r="M5612" s="1"/>
      <c r="Q5612" s="1"/>
    </row>
    <row r="5613" spans="11:17" x14ac:dyDescent="0.3">
      <c r="K5613" s="1"/>
      <c r="L5613" s="1"/>
      <c r="M5613" s="1"/>
      <c r="Q5613" s="1"/>
    </row>
    <row r="5614" spans="11:17" x14ac:dyDescent="0.3">
      <c r="K5614" s="1"/>
      <c r="L5614" s="1"/>
      <c r="M5614" s="1"/>
      <c r="Q5614" s="1"/>
    </row>
    <row r="5615" spans="11:17" x14ac:dyDescent="0.3">
      <c r="K5615" s="1"/>
      <c r="L5615" s="1"/>
      <c r="M5615" s="1"/>
      <c r="Q5615" s="1"/>
    </row>
    <row r="5616" spans="11:17" x14ac:dyDescent="0.3">
      <c r="K5616" s="1"/>
      <c r="L5616" s="1"/>
      <c r="M5616" s="1"/>
      <c r="Q5616" s="1"/>
    </row>
    <row r="5617" spans="11:17" x14ac:dyDescent="0.3">
      <c r="K5617" s="1"/>
      <c r="L5617" s="1"/>
      <c r="M5617" s="1"/>
      <c r="Q5617" s="1"/>
    </row>
    <row r="5618" spans="11:17" x14ac:dyDescent="0.3">
      <c r="K5618" s="1"/>
      <c r="L5618" s="1"/>
      <c r="M5618" s="1"/>
      <c r="Q5618" s="1"/>
    </row>
    <row r="5619" spans="11:17" x14ac:dyDescent="0.3">
      <c r="K5619" s="1"/>
      <c r="L5619" s="1"/>
      <c r="M5619" s="1"/>
      <c r="Q5619" s="1"/>
    </row>
    <row r="5620" spans="11:17" x14ac:dyDescent="0.3">
      <c r="K5620" s="1"/>
      <c r="L5620" s="1"/>
      <c r="M5620" s="1"/>
      <c r="Q5620" s="1"/>
    </row>
    <row r="5621" spans="11:17" x14ac:dyDescent="0.3">
      <c r="K5621" s="1"/>
      <c r="L5621" s="1"/>
      <c r="M5621" s="1"/>
      <c r="Q5621" s="1"/>
    </row>
    <row r="5622" spans="11:17" x14ac:dyDescent="0.3">
      <c r="K5622" s="1"/>
      <c r="L5622" s="1"/>
      <c r="M5622" s="1"/>
      <c r="Q5622" s="1"/>
    </row>
    <row r="5623" spans="11:17" x14ac:dyDescent="0.3">
      <c r="K5623" s="1"/>
      <c r="L5623" s="1"/>
      <c r="M5623" s="1"/>
      <c r="Q5623" s="1"/>
    </row>
    <row r="5624" spans="11:17" x14ac:dyDescent="0.3">
      <c r="K5624" s="1"/>
      <c r="L5624" s="1"/>
      <c r="M5624" s="1"/>
      <c r="Q5624" s="1"/>
    </row>
    <row r="5625" spans="11:17" x14ac:dyDescent="0.3">
      <c r="K5625" s="1"/>
      <c r="L5625" s="1"/>
      <c r="M5625" s="1"/>
      <c r="Q5625" s="1"/>
    </row>
    <row r="5626" spans="11:17" x14ac:dyDescent="0.3">
      <c r="K5626" s="1"/>
      <c r="L5626" s="1"/>
      <c r="M5626" s="1"/>
      <c r="Q5626" s="1"/>
    </row>
    <row r="5627" spans="11:17" x14ac:dyDescent="0.3">
      <c r="K5627" s="1"/>
      <c r="L5627" s="1"/>
      <c r="M5627" s="1"/>
      <c r="Q5627" s="1"/>
    </row>
    <row r="5628" spans="11:17" x14ac:dyDescent="0.3">
      <c r="K5628" s="1"/>
      <c r="L5628" s="1"/>
      <c r="M5628" s="1"/>
      <c r="Q5628" s="1"/>
    </row>
    <row r="5629" spans="11:17" x14ac:dyDescent="0.3">
      <c r="K5629" s="1"/>
      <c r="L5629" s="1"/>
      <c r="M5629" s="1"/>
      <c r="Q5629" s="1"/>
    </row>
    <row r="5630" spans="11:17" x14ac:dyDescent="0.3">
      <c r="K5630" s="1"/>
      <c r="L5630" s="1"/>
      <c r="M5630" s="1"/>
      <c r="Q5630" s="1"/>
    </row>
    <row r="5631" spans="11:17" x14ac:dyDescent="0.3">
      <c r="K5631" s="1"/>
      <c r="L5631" s="1"/>
      <c r="M5631" s="1"/>
      <c r="Q5631" s="1"/>
    </row>
    <row r="5632" spans="11:17" x14ac:dyDescent="0.3">
      <c r="K5632" s="1"/>
      <c r="L5632" s="1"/>
      <c r="M5632" s="1"/>
      <c r="Q5632" s="1"/>
    </row>
    <row r="5633" spans="11:17" x14ac:dyDescent="0.3">
      <c r="K5633" s="1"/>
      <c r="L5633" s="1"/>
      <c r="M5633" s="1"/>
      <c r="Q5633" s="1"/>
    </row>
    <row r="5634" spans="11:17" x14ac:dyDescent="0.3">
      <c r="K5634" s="1"/>
      <c r="L5634" s="1"/>
      <c r="M5634" s="1"/>
      <c r="Q5634" s="1"/>
    </row>
    <row r="5635" spans="11:17" x14ac:dyDescent="0.3">
      <c r="K5635" s="1"/>
      <c r="L5635" s="1"/>
      <c r="M5635" s="1"/>
      <c r="Q5635" s="1"/>
    </row>
    <row r="5636" spans="11:17" x14ac:dyDescent="0.3">
      <c r="K5636" s="1"/>
      <c r="L5636" s="1"/>
      <c r="M5636" s="1"/>
      <c r="Q5636" s="1"/>
    </row>
    <row r="5637" spans="11:17" x14ac:dyDescent="0.3">
      <c r="K5637" s="1"/>
      <c r="L5637" s="1"/>
      <c r="M5637" s="1"/>
      <c r="Q5637" s="1"/>
    </row>
    <row r="5638" spans="11:17" x14ac:dyDescent="0.3">
      <c r="K5638" s="1"/>
      <c r="L5638" s="1"/>
      <c r="M5638" s="1"/>
      <c r="Q5638" s="1"/>
    </row>
    <row r="5639" spans="11:17" x14ac:dyDescent="0.3">
      <c r="K5639" s="1"/>
      <c r="L5639" s="1"/>
      <c r="M5639" s="1"/>
      <c r="Q5639" s="1"/>
    </row>
    <row r="5640" spans="11:17" x14ac:dyDescent="0.3">
      <c r="K5640" s="1"/>
      <c r="L5640" s="1"/>
      <c r="M5640" s="1"/>
      <c r="Q5640" s="1"/>
    </row>
    <row r="5641" spans="11:17" x14ac:dyDescent="0.3">
      <c r="K5641" s="1"/>
      <c r="L5641" s="1"/>
      <c r="M5641" s="1"/>
      <c r="Q5641" s="1"/>
    </row>
    <row r="5642" spans="11:17" x14ac:dyDescent="0.3">
      <c r="K5642" s="1"/>
      <c r="L5642" s="1"/>
      <c r="M5642" s="1"/>
      <c r="Q5642" s="1"/>
    </row>
    <row r="5643" spans="11:17" x14ac:dyDescent="0.3">
      <c r="K5643" s="1"/>
      <c r="L5643" s="1"/>
      <c r="M5643" s="1"/>
      <c r="Q5643" s="1"/>
    </row>
    <row r="5644" spans="11:17" x14ac:dyDescent="0.3">
      <c r="K5644" s="1"/>
      <c r="L5644" s="1"/>
      <c r="M5644" s="1"/>
      <c r="Q5644" s="1"/>
    </row>
    <row r="5645" spans="11:17" x14ac:dyDescent="0.3">
      <c r="K5645" s="1"/>
      <c r="L5645" s="1"/>
      <c r="M5645" s="1"/>
      <c r="Q5645" s="1"/>
    </row>
    <row r="5646" spans="11:17" x14ac:dyDescent="0.3">
      <c r="K5646" s="1"/>
      <c r="L5646" s="1"/>
      <c r="M5646" s="1"/>
      <c r="Q5646" s="1"/>
    </row>
    <row r="5647" spans="11:17" x14ac:dyDescent="0.3">
      <c r="K5647" s="1"/>
      <c r="L5647" s="1"/>
      <c r="M5647" s="1"/>
      <c r="Q5647" s="1"/>
    </row>
    <row r="5648" spans="11:17" x14ac:dyDescent="0.3">
      <c r="K5648" s="1"/>
      <c r="L5648" s="1"/>
      <c r="M5648" s="1"/>
      <c r="Q5648" s="1"/>
    </row>
    <row r="5649" spans="11:17" x14ac:dyDescent="0.3">
      <c r="K5649" s="1"/>
      <c r="L5649" s="1"/>
      <c r="M5649" s="1"/>
      <c r="Q5649" s="1"/>
    </row>
    <row r="5650" spans="11:17" x14ac:dyDescent="0.3">
      <c r="K5650" s="1"/>
      <c r="L5650" s="1"/>
      <c r="M5650" s="1"/>
      <c r="Q5650" s="1"/>
    </row>
    <row r="5651" spans="11:17" x14ac:dyDescent="0.3">
      <c r="K5651" s="1"/>
      <c r="L5651" s="1"/>
      <c r="M5651" s="1"/>
      <c r="Q5651" s="1"/>
    </row>
    <row r="5652" spans="11:17" x14ac:dyDescent="0.3">
      <c r="K5652" s="1"/>
      <c r="L5652" s="1"/>
      <c r="M5652" s="1"/>
      <c r="Q5652" s="1"/>
    </row>
    <row r="5653" spans="11:17" x14ac:dyDescent="0.3">
      <c r="K5653" s="1"/>
      <c r="L5653" s="1"/>
      <c r="M5653" s="1"/>
      <c r="Q5653" s="1"/>
    </row>
    <row r="5654" spans="11:17" x14ac:dyDescent="0.3">
      <c r="K5654" s="1"/>
      <c r="L5654" s="1"/>
      <c r="M5654" s="1"/>
      <c r="Q5654" s="1"/>
    </row>
    <row r="5655" spans="11:17" x14ac:dyDescent="0.3">
      <c r="K5655" s="1"/>
      <c r="L5655" s="1"/>
      <c r="M5655" s="1"/>
      <c r="Q5655" s="1"/>
    </row>
    <row r="5656" spans="11:17" x14ac:dyDescent="0.3">
      <c r="K5656" s="1"/>
      <c r="L5656" s="1"/>
      <c r="M5656" s="1"/>
      <c r="Q5656" s="1"/>
    </row>
    <row r="5657" spans="11:17" x14ac:dyDescent="0.3">
      <c r="K5657" s="1"/>
      <c r="L5657" s="1"/>
      <c r="M5657" s="1"/>
      <c r="Q5657" s="1"/>
    </row>
    <row r="5658" spans="11:17" x14ac:dyDescent="0.3">
      <c r="K5658" s="1"/>
      <c r="L5658" s="1"/>
      <c r="M5658" s="1"/>
      <c r="Q5658" s="1"/>
    </row>
    <row r="5659" spans="11:17" x14ac:dyDescent="0.3">
      <c r="K5659" s="1"/>
      <c r="L5659" s="1"/>
      <c r="M5659" s="1"/>
      <c r="Q5659" s="1"/>
    </row>
    <row r="5660" spans="11:17" x14ac:dyDescent="0.3">
      <c r="K5660" s="1"/>
      <c r="L5660" s="1"/>
      <c r="M5660" s="1"/>
      <c r="Q5660" s="1"/>
    </row>
    <row r="5661" spans="11:17" x14ac:dyDescent="0.3">
      <c r="K5661" s="1"/>
      <c r="L5661" s="1"/>
      <c r="M5661" s="1"/>
      <c r="Q5661" s="1"/>
    </row>
    <row r="5662" spans="11:17" x14ac:dyDescent="0.3">
      <c r="K5662" s="1"/>
      <c r="L5662" s="1"/>
      <c r="M5662" s="1"/>
      <c r="Q5662" s="1"/>
    </row>
    <row r="5663" spans="11:17" x14ac:dyDescent="0.3">
      <c r="K5663" s="1"/>
      <c r="L5663" s="1"/>
      <c r="M5663" s="1"/>
      <c r="Q5663" s="1"/>
    </row>
    <row r="5664" spans="11:17" x14ac:dyDescent="0.3">
      <c r="K5664" s="1"/>
      <c r="L5664" s="1"/>
      <c r="M5664" s="1"/>
      <c r="Q5664" s="1"/>
    </row>
    <row r="5665" spans="11:17" x14ac:dyDescent="0.3">
      <c r="K5665" s="1"/>
      <c r="L5665" s="1"/>
      <c r="M5665" s="1"/>
      <c r="Q5665" s="1"/>
    </row>
    <row r="5666" spans="11:17" x14ac:dyDescent="0.3">
      <c r="K5666" s="1"/>
      <c r="L5666" s="1"/>
      <c r="M5666" s="1"/>
      <c r="Q5666" s="1"/>
    </row>
    <row r="5667" spans="11:17" x14ac:dyDescent="0.3">
      <c r="K5667" s="1"/>
      <c r="L5667" s="1"/>
      <c r="M5667" s="1"/>
      <c r="Q5667" s="1"/>
    </row>
    <row r="5668" spans="11:17" x14ac:dyDescent="0.3">
      <c r="K5668" s="1"/>
      <c r="L5668" s="1"/>
      <c r="M5668" s="1"/>
      <c r="Q5668" s="1"/>
    </row>
    <row r="5669" spans="11:17" x14ac:dyDescent="0.3">
      <c r="K5669" s="1"/>
      <c r="L5669" s="1"/>
      <c r="M5669" s="1"/>
      <c r="Q5669" s="1"/>
    </row>
    <row r="5670" spans="11:17" x14ac:dyDescent="0.3">
      <c r="K5670" s="1"/>
      <c r="L5670" s="1"/>
      <c r="M5670" s="1"/>
      <c r="Q5670" s="1"/>
    </row>
    <row r="5671" spans="11:17" x14ac:dyDescent="0.3">
      <c r="K5671" s="1"/>
      <c r="L5671" s="1"/>
      <c r="M5671" s="1"/>
      <c r="Q5671" s="1"/>
    </row>
    <row r="5672" spans="11:17" x14ac:dyDescent="0.3">
      <c r="K5672" s="1"/>
      <c r="L5672" s="1"/>
      <c r="M5672" s="1"/>
      <c r="Q5672" s="1"/>
    </row>
    <row r="5673" spans="11:17" x14ac:dyDescent="0.3">
      <c r="K5673" s="1"/>
      <c r="L5673" s="1"/>
      <c r="M5673" s="1"/>
      <c r="Q5673" s="1"/>
    </row>
    <row r="5674" spans="11:17" x14ac:dyDescent="0.3">
      <c r="K5674" s="1"/>
      <c r="L5674" s="1"/>
      <c r="M5674" s="1"/>
      <c r="Q5674" s="1"/>
    </row>
    <row r="5675" spans="11:17" x14ac:dyDescent="0.3">
      <c r="K5675" s="1"/>
      <c r="L5675" s="1"/>
      <c r="M5675" s="1"/>
      <c r="Q5675" s="1"/>
    </row>
    <row r="5676" spans="11:17" x14ac:dyDescent="0.3">
      <c r="K5676" s="1"/>
      <c r="L5676" s="1"/>
      <c r="M5676" s="1"/>
      <c r="Q5676" s="1"/>
    </row>
    <row r="5677" spans="11:17" x14ac:dyDescent="0.3">
      <c r="K5677" s="1"/>
      <c r="L5677" s="1"/>
      <c r="M5677" s="1"/>
      <c r="Q5677" s="1"/>
    </row>
    <row r="5678" spans="11:17" x14ac:dyDescent="0.3">
      <c r="K5678" s="1"/>
      <c r="L5678" s="1"/>
      <c r="M5678" s="1"/>
      <c r="Q5678" s="1"/>
    </row>
    <row r="5679" spans="11:17" x14ac:dyDescent="0.3">
      <c r="K5679" s="1"/>
      <c r="L5679" s="1"/>
      <c r="M5679" s="1"/>
      <c r="Q5679" s="1"/>
    </row>
    <row r="5680" spans="11:17" x14ac:dyDescent="0.3">
      <c r="K5680" s="1"/>
      <c r="L5680" s="1"/>
      <c r="M5680" s="1"/>
      <c r="Q5680" s="1"/>
    </row>
    <row r="5681" spans="11:17" x14ac:dyDescent="0.3">
      <c r="K5681" s="1"/>
      <c r="L5681" s="1"/>
      <c r="M5681" s="1"/>
      <c r="Q5681" s="1"/>
    </row>
    <row r="5682" spans="11:17" x14ac:dyDescent="0.3">
      <c r="K5682" s="1"/>
      <c r="L5682" s="1"/>
      <c r="M5682" s="1"/>
      <c r="Q5682" s="1"/>
    </row>
    <row r="5683" spans="11:17" x14ac:dyDescent="0.3">
      <c r="K5683" s="1"/>
      <c r="L5683" s="1"/>
      <c r="M5683" s="1"/>
      <c r="Q5683" s="1"/>
    </row>
    <row r="5684" spans="11:17" x14ac:dyDescent="0.3">
      <c r="K5684" s="1"/>
      <c r="L5684" s="1"/>
      <c r="M5684" s="1"/>
      <c r="Q5684" s="1"/>
    </row>
    <row r="5685" spans="11:17" x14ac:dyDescent="0.3">
      <c r="K5685" s="1"/>
      <c r="L5685" s="1"/>
      <c r="M5685" s="1"/>
      <c r="Q5685" s="1"/>
    </row>
    <row r="5686" spans="11:17" x14ac:dyDescent="0.3">
      <c r="K5686" s="1"/>
      <c r="L5686" s="1"/>
      <c r="M5686" s="1"/>
      <c r="Q5686" s="1"/>
    </row>
    <row r="5687" spans="11:17" x14ac:dyDescent="0.3">
      <c r="K5687" s="1"/>
      <c r="L5687" s="1"/>
      <c r="M5687" s="1"/>
      <c r="Q5687" s="1"/>
    </row>
    <row r="5688" spans="11:17" x14ac:dyDescent="0.3">
      <c r="K5688" s="1"/>
      <c r="L5688" s="1"/>
      <c r="M5688" s="1"/>
      <c r="Q5688" s="1"/>
    </row>
    <row r="5689" spans="11:17" x14ac:dyDescent="0.3">
      <c r="K5689" s="1"/>
      <c r="L5689" s="1"/>
      <c r="M5689" s="1"/>
      <c r="Q5689" s="1"/>
    </row>
    <row r="5690" spans="11:17" x14ac:dyDescent="0.3">
      <c r="K5690" s="1"/>
      <c r="L5690" s="1"/>
      <c r="M5690" s="1"/>
      <c r="Q5690" s="1"/>
    </row>
    <row r="5691" spans="11:17" x14ac:dyDescent="0.3">
      <c r="K5691" s="1"/>
      <c r="L5691" s="1"/>
      <c r="M5691" s="1"/>
      <c r="Q5691" s="1"/>
    </row>
    <row r="5692" spans="11:17" x14ac:dyDescent="0.3">
      <c r="K5692" s="1"/>
      <c r="L5692" s="1"/>
      <c r="M5692" s="1"/>
      <c r="Q5692" s="1"/>
    </row>
    <row r="5693" spans="11:17" x14ac:dyDescent="0.3">
      <c r="K5693" s="1"/>
      <c r="L5693" s="1"/>
      <c r="M5693" s="1"/>
      <c r="Q5693" s="1"/>
    </row>
    <row r="5694" spans="11:17" x14ac:dyDescent="0.3">
      <c r="K5694" s="1"/>
      <c r="L5694" s="1"/>
      <c r="M5694" s="1"/>
      <c r="Q5694" s="1"/>
    </row>
    <row r="5695" spans="11:17" x14ac:dyDescent="0.3">
      <c r="K5695" s="1"/>
      <c r="L5695" s="1"/>
      <c r="M5695" s="1"/>
      <c r="Q5695" s="1"/>
    </row>
    <row r="5696" spans="11:17" x14ac:dyDescent="0.3">
      <c r="K5696" s="1"/>
      <c r="L5696" s="1"/>
      <c r="M5696" s="1"/>
      <c r="Q5696" s="1"/>
    </row>
    <row r="5697" spans="11:17" x14ac:dyDescent="0.3">
      <c r="K5697" s="1"/>
      <c r="L5697" s="1"/>
      <c r="M5697" s="1"/>
      <c r="Q5697" s="1"/>
    </row>
    <row r="5698" spans="11:17" x14ac:dyDescent="0.3">
      <c r="K5698" s="1"/>
      <c r="L5698" s="1"/>
      <c r="M5698" s="1"/>
      <c r="Q5698" s="1"/>
    </row>
    <row r="5699" spans="11:17" x14ac:dyDescent="0.3">
      <c r="K5699" s="1"/>
      <c r="L5699" s="1"/>
      <c r="M5699" s="1"/>
      <c r="Q5699" s="1"/>
    </row>
    <row r="5700" spans="11:17" x14ac:dyDescent="0.3">
      <c r="K5700" s="1"/>
      <c r="L5700" s="1"/>
      <c r="M5700" s="1"/>
      <c r="Q5700" s="1"/>
    </row>
    <row r="5701" spans="11:17" x14ac:dyDescent="0.3">
      <c r="K5701" s="1"/>
      <c r="L5701" s="1"/>
      <c r="M5701" s="1"/>
      <c r="Q5701" s="1"/>
    </row>
    <row r="5702" spans="11:17" x14ac:dyDescent="0.3">
      <c r="K5702" s="1"/>
      <c r="L5702" s="1"/>
      <c r="M5702" s="1"/>
      <c r="Q5702" s="1"/>
    </row>
    <row r="5703" spans="11:17" x14ac:dyDescent="0.3">
      <c r="K5703" s="1"/>
      <c r="L5703" s="1"/>
      <c r="M5703" s="1"/>
      <c r="Q5703" s="1"/>
    </row>
    <row r="5704" spans="11:17" x14ac:dyDescent="0.3">
      <c r="K5704" s="1"/>
      <c r="L5704" s="1"/>
      <c r="M5704" s="1"/>
      <c r="Q5704" s="1"/>
    </row>
    <row r="5705" spans="11:17" x14ac:dyDescent="0.3">
      <c r="K5705" s="1"/>
      <c r="L5705" s="1"/>
      <c r="M5705" s="1"/>
      <c r="Q5705" s="1"/>
    </row>
    <row r="5706" spans="11:17" x14ac:dyDescent="0.3">
      <c r="K5706" s="1"/>
      <c r="L5706" s="1"/>
      <c r="M5706" s="1"/>
      <c r="Q5706" s="1"/>
    </row>
    <row r="5707" spans="11:17" x14ac:dyDescent="0.3">
      <c r="K5707" s="1"/>
      <c r="L5707" s="1"/>
      <c r="M5707" s="1"/>
      <c r="Q5707" s="1"/>
    </row>
    <row r="5708" spans="11:17" x14ac:dyDescent="0.3">
      <c r="K5708" s="1"/>
      <c r="L5708" s="1"/>
      <c r="M5708" s="1"/>
      <c r="Q5708" s="1"/>
    </row>
    <row r="5709" spans="11:17" x14ac:dyDescent="0.3">
      <c r="K5709" s="1"/>
      <c r="L5709" s="1"/>
      <c r="M5709" s="1"/>
      <c r="Q5709" s="1"/>
    </row>
    <row r="5710" spans="11:17" x14ac:dyDescent="0.3">
      <c r="K5710" s="1"/>
      <c r="L5710" s="1"/>
      <c r="M5710" s="1"/>
      <c r="Q5710" s="1"/>
    </row>
    <row r="5711" spans="11:17" x14ac:dyDescent="0.3">
      <c r="K5711" s="1"/>
      <c r="L5711" s="1"/>
      <c r="M5711" s="1"/>
      <c r="Q5711" s="1"/>
    </row>
    <row r="5712" spans="11:17" x14ac:dyDescent="0.3">
      <c r="K5712" s="1"/>
      <c r="L5712" s="1"/>
      <c r="M5712" s="1"/>
      <c r="Q5712" s="1"/>
    </row>
    <row r="5713" spans="11:17" x14ac:dyDescent="0.3">
      <c r="K5713" s="1"/>
      <c r="L5713" s="1"/>
      <c r="M5713" s="1"/>
      <c r="Q5713" s="1"/>
    </row>
    <row r="5714" spans="11:17" x14ac:dyDescent="0.3">
      <c r="K5714" s="1"/>
      <c r="L5714" s="1"/>
      <c r="M5714" s="1"/>
      <c r="Q5714" s="1"/>
    </row>
    <row r="5715" spans="11:17" x14ac:dyDescent="0.3">
      <c r="K5715" s="1"/>
      <c r="L5715" s="1"/>
      <c r="M5715" s="1"/>
      <c r="Q5715" s="1"/>
    </row>
    <row r="5716" spans="11:17" x14ac:dyDescent="0.3">
      <c r="K5716" s="1"/>
      <c r="L5716" s="1"/>
      <c r="M5716" s="1"/>
      <c r="Q5716" s="1"/>
    </row>
    <row r="5717" spans="11:17" x14ac:dyDescent="0.3">
      <c r="K5717" s="1"/>
      <c r="L5717" s="1"/>
      <c r="M5717" s="1"/>
      <c r="Q5717" s="1"/>
    </row>
    <row r="5718" spans="11:17" x14ac:dyDescent="0.3">
      <c r="K5718" s="1"/>
      <c r="L5718" s="1"/>
      <c r="M5718" s="1"/>
      <c r="Q5718" s="1"/>
    </row>
    <row r="5719" spans="11:17" x14ac:dyDescent="0.3">
      <c r="K5719" s="1"/>
      <c r="L5719" s="1"/>
      <c r="M5719" s="1"/>
      <c r="Q5719" s="1"/>
    </row>
    <row r="5720" spans="11:17" x14ac:dyDescent="0.3">
      <c r="K5720" s="1"/>
      <c r="L5720" s="1"/>
      <c r="M5720" s="1"/>
      <c r="Q5720" s="1"/>
    </row>
    <row r="5721" spans="11:17" x14ac:dyDescent="0.3">
      <c r="K5721" s="1"/>
      <c r="L5721" s="1"/>
      <c r="M5721" s="1"/>
      <c r="Q5721" s="1"/>
    </row>
    <row r="5722" spans="11:17" x14ac:dyDescent="0.3">
      <c r="K5722" s="1"/>
      <c r="L5722" s="1"/>
      <c r="M5722" s="1"/>
      <c r="Q5722" s="1"/>
    </row>
    <row r="5723" spans="11:17" x14ac:dyDescent="0.3">
      <c r="K5723" s="1"/>
      <c r="L5723" s="1"/>
      <c r="M5723" s="1"/>
      <c r="Q5723" s="1"/>
    </row>
    <row r="5724" spans="11:17" x14ac:dyDescent="0.3">
      <c r="K5724" s="1"/>
      <c r="L5724" s="1"/>
      <c r="M5724" s="1"/>
      <c r="Q5724" s="1"/>
    </row>
    <row r="5725" spans="11:17" x14ac:dyDescent="0.3">
      <c r="K5725" s="1"/>
      <c r="L5725" s="1"/>
      <c r="M5725" s="1"/>
      <c r="Q5725" s="1"/>
    </row>
    <row r="5726" spans="11:17" x14ac:dyDescent="0.3">
      <c r="K5726" s="1"/>
      <c r="L5726" s="1"/>
      <c r="M5726" s="1"/>
      <c r="Q5726" s="1"/>
    </row>
    <row r="5727" spans="11:17" x14ac:dyDescent="0.3">
      <c r="K5727" s="1"/>
      <c r="L5727" s="1"/>
      <c r="M5727" s="1"/>
      <c r="Q5727" s="1"/>
    </row>
    <row r="5728" spans="11:17" x14ac:dyDescent="0.3">
      <c r="K5728" s="1"/>
      <c r="L5728" s="1"/>
      <c r="M5728" s="1"/>
      <c r="Q5728" s="1"/>
    </row>
    <row r="5729" spans="4:17" x14ac:dyDescent="0.3">
      <c r="K5729" s="1"/>
      <c r="L5729" s="1"/>
      <c r="M5729" s="1"/>
      <c r="Q5729" s="1"/>
    </row>
    <row r="5730" spans="4:17" x14ac:dyDescent="0.3">
      <c r="K5730" s="1"/>
      <c r="L5730" s="1"/>
      <c r="M5730" s="1"/>
      <c r="Q5730" s="1"/>
    </row>
    <row r="5731" spans="4:17" x14ac:dyDescent="0.3">
      <c r="K5731" s="1"/>
      <c r="L5731" s="1"/>
      <c r="M5731" s="1"/>
      <c r="Q5731" s="1"/>
    </row>
    <row r="5732" spans="4:17" x14ac:dyDescent="0.3">
      <c r="K5732" s="1"/>
      <c r="L5732" s="1"/>
      <c r="M5732" s="1"/>
      <c r="Q5732" s="1"/>
    </row>
    <row r="5733" spans="4:17" x14ac:dyDescent="0.3">
      <c r="K5733" s="1"/>
      <c r="L5733" s="1"/>
      <c r="M5733" s="1"/>
      <c r="Q5733" s="1"/>
    </row>
    <row r="5734" spans="4:17" x14ac:dyDescent="0.3">
      <c r="K5734" s="1"/>
      <c r="L5734" s="1"/>
      <c r="M5734" s="1"/>
      <c r="Q5734" s="1"/>
    </row>
    <row r="5735" spans="4:17" x14ac:dyDescent="0.3">
      <c r="K5735" s="1"/>
      <c r="L5735" s="1"/>
      <c r="M5735" s="1"/>
      <c r="Q5735" s="1"/>
    </row>
    <row r="5736" spans="4:17" x14ac:dyDescent="0.3">
      <c r="K5736" s="1"/>
      <c r="L5736" s="1"/>
      <c r="M5736" s="1"/>
      <c r="Q5736" s="1"/>
    </row>
    <row r="5737" spans="4:17" x14ac:dyDescent="0.3">
      <c r="K5737" s="1"/>
      <c r="L5737" s="1"/>
      <c r="M5737" s="1"/>
      <c r="Q5737" s="1"/>
    </row>
    <row r="5738" spans="4:17" x14ac:dyDescent="0.3">
      <c r="D5738" s="1"/>
      <c r="E5738" s="1"/>
      <c r="K5738" s="1"/>
      <c r="L5738" s="1"/>
      <c r="M5738" s="1"/>
      <c r="Q5738" s="1"/>
    </row>
    <row r="5739" spans="4:17" x14ac:dyDescent="0.3">
      <c r="D5739" s="1"/>
      <c r="E5739" s="1"/>
      <c r="K5739" s="1"/>
      <c r="L5739" s="1"/>
      <c r="M5739" s="1"/>
      <c r="Q5739" s="1"/>
    </row>
    <row r="5740" spans="4:17" x14ac:dyDescent="0.3">
      <c r="D5740" s="1"/>
      <c r="E5740" s="1"/>
      <c r="K5740" s="1"/>
      <c r="L5740" s="1"/>
      <c r="M5740" s="1"/>
      <c r="Q5740" s="1"/>
    </row>
    <row r="5741" spans="4:17" x14ac:dyDescent="0.3">
      <c r="D5741" s="1"/>
      <c r="E5741" s="1"/>
      <c r="K5741" s="1"/>
      <c r="L5741" s="1"/>
      <c r="M5741" s="1"/>
      <c r="Q5741" s="1"/>
    </row>
    <row r="5742" spans="4:17" x14ac:dyDescent="0.3">
      <c r="D5742" s="1"/>
      <c r="E5742" s="1"/>
      <c r="K5742" s="1"/>
      <c r="L5742" s="1"/>
      <c r="M5742" s="1"/>
      <c r="Q5742" s="1"/>
    </row>
    <row r="5743" spans="4:17" x14ac:dyDescent="0.3">
      <c r="D5743" s="1"/>
      <c r="E5743" s="1"/>
      <c r="K5743" s="1"/>
      <c r="L5743" s="1"/>
      <c r="M5743" s="1"/>
      <c r="Q5743" s="1"/>
    </row>
    <row r="5744" spans="4:17" x14ac:dyDescent="0.3">
      <c r="D5744" s="1"/>
      <c r="E5744" s="1"/>
      <c r="K5744" s="1"/>
      <c r="L5744" s="1"/>
      <c r="M5744" s="1"/>
      <c r="Q5744" s="1"/>
    </row>
    <row r="5745" spans="4:17" x14ac:dyDescent="0.3">
      <c r="D5745" s="1"/>
      <c r="E5745" s="1"/>
      <c r="K5745" s="1"/>
      <c r="L5745" s="1"/>
      <c r="M5745" s="1"/>
      <c r="Q5745" s="1"/>
    </row>
    <row r="5746" spans="4:17" x14ac:dyDescent="0.3">
      <c r="D5746" s="1"/>
      <c r="E5746" s="1"/>
      <c r="K5746" s="1"/>
      <c r="L5746" s="1"/>
      <c r="M5746" s="1"/>
      <c r="Q5746" s="1"/>
    </row>
    <row r="5747" spans="4:17" x14ac:dyDescent="0.3">
      <c r="D5747" s="1"/>
      <c r="E5747" s="1"/>
      <c r="K5747" s="1"/>
      <c r="L5747" s="1"/>
      <c r="M5747" s="1"/>
      <c r="Q5747" s="1"/>
    </row>
    <row r="5748" spans="4:17" x14ac:dyDescent="0.3">
      <c r="D5748" s="1"/>
      <c r="E5748" s="1"/>
      <c r="K5748" s="1"/>
      <c r="L5748" s="1"/>
      <c r="M5748" s="1"/>
      <c r="Q5748" s="1"/>
    </row>
    <row r="5749" spans="4:17" x14ac:dyDescent="0.3">
      <c r="D5749" s="1"/>
      <c r="E5749" s="1"/>
      <c r="K5749" s="1"/>
      <c r="L5749" s="1"/>
      <c r="M5749" s="1"/>
      <c r="Q5749" s="1"/>
    </row>
    <row r="5750" spans="4:17" x14ac:dyDescent="0.3">
      <c r="D5750" s="1"/>
      <c r="E5750" s="1"/>
      <c r="K5750" s="1"/>
      <c r="L5750" s="1"/>
      <c r="M5750" s="1"/>
      <c r="Q5750" s="1"/>
    </row>
    <row r="5751" spans="4:17" x14ac:dyDescent="0.3">
      <c r="D5751" s="1"/>
      <c r="E5751" s="1"/>
      <c r="K5751" s="1"/>
      <c r="L5751" s="1"/>
      <c r="M5751" s="1"/>
      <c r="Q5751" s="1"/>
    </row>
    <row r="5752" spans="4:17" x14ac:dyDescent="0.3">
      <c r="D5752" s="1"/>
      <c r="E5752" s="1"/>
      <c r="K5752" s="1"/>
      <c r="L5752" s="1"/>
      <c r="M5752" s="1"/>
      <c r="Q5752" s="1"/>
    </row>
    <row r="5753" spans="4:17" x14ac:dyDescent="0.3">
      <c r="D5753" s="1"/>
      <c r="E5753" s="1"/>
      <c r="K5753" s="1"/>
      <c r="L5753" s="1"/>
      <c r="M5753" s="1"/>
      <c r="Q5753" s="1"/>
    </row>
    <row r="5754" spans="4:17" x14ac:dyDescent="0.3">
      <c r="D5754" s="1"/>
      <c r="E5754" s="1"/>
      <c r="K5754" s="1"/>
      <c r="L5754" s="1"/>
      <c r="M5754" s="1"/>
      <c r="Q5754" s="1"/>
    </row>
    <row r="5755" spans="4:17" x14ac:dyDescent="0.3">
      <c r="D5755" s="1"/>
      <c r="E5755" s="1"/>
      <c r="K5755" s="1"/>
      <c r="L5755" s="1"/>
      <c r="M5755" s="1"/>
      <c r="Q5755" s="1"/>
    </row>
    <row r="5756" spans="4:17" x14ac:dyDescent="0.3">
      <c r="D5756" s="1"/>
      <c r="E5756" s="1"/>
      <c r="K5756" s="1"/>
      <c r="L5756" s="1"/>
      <c r="M5756" s="1"/>
      <c r="Q5756" s="1"/>
    </row>
    <row r="5757" spans="4:17" x14ac:dyDescent="0.3">
      <c r="D5757" s="1"/>
      <c r="E5757" s="1"/>
      <c r="K5757" s="1"/>
      <c r="L5757" s="1"/>
      <c r="M5757" s="1"/>
      <c r="Q5757" s="1"/>
    </row>
    <row r="5758" spans="4:17" x14ac:dyDescent="0.3">
      <c r="D5758" s="1"/>
      <c r="E5758" s="1"/>
      <c r="K5758" s="1"/>
      <c r="L5758" s="1"/>
      <c r="M5758" s="1"/>
      <c r="Q5758" s="1"/>
    </row>
    <row r="5759" spans="4:17" x14ac:dyDescent="0.3">
      <c r="D5759" s="1"/>
      <c r="E5759" s="1"/>
      <c r="K5759" s="1"/>
      <c r="L5759" s="1"/>
      <c r="M5759" s="1"/>
      <c r="Q5759" s="1"/>
    </row>
    <row r="5760" spans="4:17" x14ac:dyDescent="0.3">
      <c r="D5760" s="1"/>
      <c r="E5760" s="1"/>
      <c r="K5760" s="1"/>
      <c r="L5760" s="1"/>
      <c r="M5760" s="1"/>
      <c r="Q5760" s="1"/>
    </row>
    <row r="5761" spans="4:17" x14ac:dyDescent="0.3">
      <c r="D5761" s="1"/>
      <c r="E5761" s="1"/>
      <c r="K5761" s="1"/>
      <c r="L5761" s="1"/>
      <c r="M5761" s="1"/>
      <c r="Q5761" s="1"/>
    </row>
    <row r="5762" spans="4:17" x14ac:dyDescent="0.3">
      <c r="D5762" s="1"/>
      <c r="E5762" s="1"/>
      <c r="K5762" s="1"/>
      <c r="L5762" s="1"/>
      <c r="M5762" s="1"/>
      <c r="Q5762" s="1"/>
    </row>
    <row r="5763" spans="4:17" x14ac:dyDescent="0.3">
      <c r="D5763" s="1"/>
      <c r="E5763" s="1"/>
      <c r="K5763" s="1"/>
      <c r="L5763" s="1"/>
      <c r="M5763" s="1"/>
      <c r="Q5763" s="1"/>
    </row>
    <row r="5764" spans="4:17" x14ac:dyDescent="0.3">
      <c r="D5764" s="1"/>
      <c r="E5764" s="1"/>
      <c r="K5764" s="1"/>
      <c r="L5764" s="1"/>
      <c r="M5764" s="1"/>
      <c r="Q5764" s="1"/>
    </row>
    <row r="5765" spans="4:17" x14ac:dyDescent="0.3">
      <c r="D5765" s="1"/>
      <c r="E5765" s="1"/>
      <c r="K5765" s="1"/>
      <c r="L5765" s="1"/>
      <c r="M5765" s="1"/>
      <c r="Q5765" s="1"/>
    </row>
    <row r="5766" spans="4:17" x14ac:dyDescent="0.3">
      <c r="D5766" s="1"/>
      <c r="E5766" s="1"/>
      <c r="K5766" s="1"/>
      <c r="L5766" s="1"/>
      <c r="M5766" s="1"/>
      <c r="Q5766" s="1"/>
    </row>
    <row r="5767" spans="4:17" x14ac:dyDescent="0.3">
      <c r="D5767" s="1"/>
      <c r="E5767" s="1"/>
      <c r="K5767" s="1"/>
      <c r="L5767" s="1"/>
      <c r="M5767" s="1"/>
      <c r="Q5767" s="1"/>
    </row>
    <row r="5768" spans="4:17" x14ac:dyDescent="0.3">
      <c r="D5768" s="1"/>
      <c r="E5768" s="1"/>
      <c r="K5768" s="1"/>
      <c r="L5768" s="1"/>
      <c r="M5768" s="1"/>
      <c r="Q5768" s="1"/>
    </row>
    <row r="5769" spans="4:17" x14ac:dyDescent="0.3">
      <c r="D5769" s="1"/>
      <c r="E5769" s="1"/>
      <c r="K5769" s="1"/>
      <c r="L5769" s="1"/>
      <c r="M5769" s="1"/>
      <c r="Q5769" s="1"/>
    </row>
    <row r="5770" spans="4:17" x14ac:dyDescent="0.3">
      <c r="D5770" s="1"/>
      <c r="E5770" s="1"/>
      <c r="K5770" s="1"/>
      <c r="L5770" s="1"/>
      <c r="M5770" s="1"/>
      <c r="Q5770" s="1"/>
    </row>
    <row r="5771" spans="4:17" x14ac:dyDescent="0.3">
      <c r="D5771" s="1"/>
      <c r="E5771" s="1"/>
      <c r="K5771" s="1"/>
      <c r="L5771" s="1"/>
      <c r="M5771" s="1"/>
      <c r="Q5771" s="1"/>
    </row>
    <row r="5772" spans="4:17" x14ac:dyDescent="0.3">
      <c r="D5772" s="1"/>
      <c r="E5772" s="1"/>
      <c r="K5772" s="1"/>
      <c r="L5772" s="1"/>
      <c r="M5772" s="1"/>
      <c r="Q5772" s="1"/>
    </row>
    <row r="5773" spans="4:17" x14ac:dyDescent="0.3">
      <c r="D5773" s="1"/>
      <c r="E5773" s="1"/>
      <c r="K5773" s="1"/>
      <c r="L5773" s="1"/>
      <c r="M5773" s="1"/>
      <c r="Q5773" s="1"/>
    </row>
    <row r="5774" spans="4:17" x14ac:dyDescent="0.3">
      <c r="D5774" s="1"/>
      <c r="E5774" s="1"/>
      <c r="K5774" s="1"/>
      <c r="L5774" s="1"/>
      <c r="M5774" s="1"/>
      <c r="Q5774" s="1"/>
    </row>
    <row r="5775" spans="4:17" x14ac:dyDescent="0.3">
      <c r="D5775" s="1"/>
      <c r="E5775" s="1"/>
      <c r="K5775" s="1"/>
      <c r="L5775" s="1"/>
      <c r="M5775" s="1"/>
      <c r="Q5775" s="1"/>
    </row>
    <row r="5776" spans="4:17" x14ac:dyDescent="0.3">
      <c r="D5776" s="1"/>
      <c r="E5776" s="1"/>
      <c r="K5776" s="1"/>
      <c r="L5776" s="1"/>
      <c r="M5776" s="1"/>
      <c r="Q5776" s="1"/>
    </row>
    <row r="5777" spans="4:17" x14ac:dyDescent="0.3">
      <c r="D5777" s="1"/>
      <c r="E5777" s="1"/>
      <c r="K5777" s="1"/>
      <c r="L5777" s="1"/>
      <c r="M5777" s="1"/>
      <c r="Q5777" s="1"/>
    </row>
    <row r="5778" spans="4:17" x14ac:dyDescent="0.3">
      <c r="D5778" s="1"/>
      <c r="E5778" s="1"/>
      <c r="K5778" s="1"/>
      <c r="L5778" s="1"/>
      <c r="M5778" s="1"/>
      <c r="Q5778" s="1"/>
    </row>
    <row r="5779" spans="4:17" x14ac:dyDescent="0.3">
      <c r="D5779" s="1"/>
      <c r="E5779" s="1"/>
      <c r="K5779" s="1"/>
      <c r="L5779" s="1"/>
      <c r="M5779" s="1"/>
      <c r="Q5779" s="1"/>
    </row>
    <row r="5780" spans="4:17" x14ac:dyDescent="0.3">
      <c r="D5780" s="1"/>
      <c r="E5780" s="1"/>
      <c r="K5780" s="1"/>
      <c r="L5780" s="1"/>
      <c r="M5780" s="1"/>
      <c r="Q5780" s="1"/>
    </row>
    <row r="5781" spans="4:17" x14ac:dyDescent="0.3">
      <c r="D5781" s="1"/>
      <c r="E5781" s="1"/>
      <c r="K5781" s="1"/>
      <c r="L5781" s="1"/>
      <c r="M5781" s="1"/>
      <c r="Q5781" s="1"/>
    </row>
    <row r="5782" spans="4:17" x14ac:dyDescent="0.3">
      <c r="D5782" s="1"/>
      <c r="E5782" s="1"/>
      <c r="K5782" s="1"/>
      <c r="L5782" s="1"/>
      <c r="M5782" s="1"/>
      <c r="Q5782" s="1"/>
    </row>
    <row r="5783" spans="4:17" x14ac:dyDescent="0.3">
      <c r="D5783" s="1"/>
      <c r="E5783" s="1"/>
      <c r="K5783" s="1"/>
      <c r="L5783" s="1"/>
      <c r="M5783" s="1"/>
      <c r="Q5783" s="1"/>
    </row>
    <row r="5784" spans="4:17" x14ac:dyDescent="0.3">
      <c r="D5784" s="1"/>
      <c r="E5784" s="1"/>
      <c r="K5784" s="1"/>
      <c r="L5784" s="1"/>
      <c r="M5784" s="1"/>
      <c r="Q5784" s="1"/>
    </row>
    <row r="5785" spans="4:17" x14ac:dyDescent="0.3">
      <c r="D5785" s="1"/>
      <c r="E5785" s="1"/>
      <c r="K5785" s="1"/>
      <c r="L5785" s="1"/>
      <c r="M5785" s="1"/>
      <c r="Q5785" s="1"/>
    </row>
    <row r="5786" spans="4:17" x14ac:dyDescent="0.3">
      <c r="D5786" s="1"/>
      <c r="E5786" s="1"/>
      <c r="K5786" s="1"/>
      <c r="L5786" s="1"/>
      <c r="M5786" s="1"/>
      <c r="Q5786" s="1"/>
    </row>
    <row r="5787" spans="4:17" x14ac:dyDescent="0.3">
      <c r="D5787" s="1"/>
      <c r="E5787" s="1"/>
      <c r="K5787" s="1"/>
      <c r="L5787" s="1"/>
      <c r="M5787" s="1"/>
      <c r="Q5787" s="1"/>
    </row>
    <row r="5788" spans="4:17" x14ac:dyDescent="0.3">
      <c r="D5788" s="1"/>
      <c r="E5788" s="1"/>
      <c r="K5788" s="1"/>
      <c r="L5788" s="1"/>
      <c r="M5788" s="1"/>
      <c r="Q5788" s="1"/>
    </row>
    <row r="5789" spans="4:17" x14ac:dyDescent="0.3">
      <c r="D5789" s="1"/>
      <c r="E5789" s="1"/>
      <c r="K5789" s="1"/>
      <c r="L5789" s="1"/>
      <c r="M5789" s="1"/>
      <c r="Q5789" s="1"/>
    </row>
    <row r="5790" spans="4:17" x14ac:dyDescent="0.3">
      <c r="D5790" s="1"/>
      <c r="E5790" s="1"/>
      <c r="K5790" s="1"/>
      <c r="L5790" s="1"/>
      <c r="M5790" s="1"/>
      <c r="Q5790" s="1"/>
    </row>
    <row r="5791" spans="4:17" x14ac:dyDescent="0.3">
      <c r="D5791" s="1"/>
      <c r="E5791" s="1"/>
      <c r="K5791" s="1"/>
      <c r="L5791" s="1"/>
      <c r="M5791" s="1"/>
      <c r="Q5791" s="1"/>
    </row>
    <row r="5792" spans="4:17" x14ac:dyDescent="0.3">
      <c r="D5792" s="1"/>
      <c r="E5792" s="1"/>
      <c r="K5792" s="1"/>
      <c r="L5792" s="1"/>
      <c r="M5792" s="1"/>
      <c r="Q5792" s="1"/>
    </row>
    <row r="5793" spans="4:17" x14ac:dyDescent="0.3">
      <c r="D5793" s="1"/>
      <c r="E5793" s="1"/>
      <c r="K5793" s="1"/>
      <c r="L5793" s="1"/>
      <c r="M5793" s="1"/>
      <c r="Q5793" s="1"/>
    </row>
    <row r="5794" spans="4:17" x14ac:dyDescent="0.3">
      <c r="D5794" s="1"/>
      <c r="E5794" s="1"/>
      <c r="K5794" s="1"/>
      <c r="L5794" s="1"/>
      <c r="M5794" s="1"/>
      <c r="Q5794" s="1"/>
    </row>
    <row r="5795" spans="4:17" x14ac:dyDescent="0.3">
      <c r="D5795" s="1"/>
      <c r="E5795" s="1"/>
      <c r="K5795" s="1"/>
      <c r="L5795" s="1"/>
      <c r="M5795" s="1"/>
      <c r="Q5795" s="1"/>
    </row>
    <row r="5796" spans="4:17" x14ac:dyDescent="0.3">
      <c r="D5796" s="1"/>
      <c r="E5796" s="1"/>
      <c r="K5796" s="1"/>
      <c r="L5796" s="1"/>
      <c r="M5796" s="1"/>
      <c r="Q5796" s="1"/>
    </row>
    <row r="5797" spans="4:17" x14ac:dyDescent="0.3">
      <c r="D5797" s="1"/>
      <c r="E5797" s="1"/>
      <c r="K5797" s="1"/>
      <c r="L5797" s="1"/>
      <c r="M5797" s="1"/>
      <c r="Q5797" s="1"/>
    </row>
    <row r="5798" spans="4:17" x14ac:dyDescent="0.3">
      <c r="D5798" s="1"/>
      <c r="E5798" s="1"/>
      <c r="K5798" s="1"/>
      <c r="L5798" s="1"/>
      <c r="M5798" s="1"/>
      <c r="Q5798" s="1"/>
    </row>
    <row r="5799" spans="4:17" x14ac:dyDescent="0.3">
      <c r="D5799" s="1"/>
      <c r="E5799" s="1"/>
      <c r="K5799" s="1"/>
      <c r="L5799" s="1"/>
      <c r="M5799" s="1"/>
      <c r="Q5799" s="1"/>
    </row>
    <row r="5800" spans="4:17" x14ac:dyDescent="0.3">
      <c r="D5800" s="1"/>
      <c r="E5800" s="1"/>
      <c r="K5800" s="1"/>
      <c r="L5800" s="1"/>
      <c r="M5800" s="1"/>
      <c r="Q5800" s="1"/>
    </row>
    <row r="5801" spans="4:17" x14ac:dyDescent="0.3">
      <c r="D5801" s="1"/>
      <c r="E5801" s="1"/>
      <c r="K5801" s="1"/>
      <c r="L5801" s="1"/>
      <c r="M5801" s="1"/>
      <c r="Q5801" s="1"/>
    </row>
    <row r="5802" spans="4:17" x14ac:dyDescent="0.3">
      <c r="D5802" s="1"/>
      <c r="E5802" s="1"/>
      <c r="K5802" s="1"/>
      <c r="L5802" s="1"/>
      <c r="M5802" s="1"/>
      <c r="Q5802" s="1"/>
    </row>
    <row r="5803" spans="4:17" x14ac:dyDescent="0.3">
      <c r="D5803" s="1"/>
      <c r="E5803" s="1"/>
      <c r="K5803" s="1"/>
      <c r="L5803" s="1"/>
      <c r="M5803" s="1"/>
      <c r="Q5803" s="1"/>
    </row>
    <row r="5804" spans="4:17" x14ac:dyDescent="0.3">
      <c r="D5804" s="1"/>
      <c r="E5804" s="1"/>
      <c r="K5804" s="1"/>
      <c r="L5804" s="1"/>
      <c r="M5804" s="1"/>
      <c r="Q5804" s="1"/>
    </row>
    <row r="5805" spans="4:17" x14ac:dyDescent="0.3">
      <c r="D5805" s="1"/>
      <c r="E5805" s="1"/>
      <c r="K5805" s="1"/>
      <c r="L5805" s="1"/>
      <c r="M5805" s="1"/>
      <c r="Q5805" s="1"/>
    </row>
    <row r="5806" spans="4:17" x14ac:dyDescent="0.3">
      <c r="D5806" s="1"/>
      <c r="E5806" s="1"/>
      <c r="K5806" s="1"/>
      <c r="L5806" s="1"/>
      <c r="M5806" s="1"/>
      <c r="Q5806" s="1"/>
    </row>
    <row r="5807" spans="4:17" x14ac:dyDescent="0.3">
      <c r="D5807" s="1"/>
      <c r="E5807" s="1"/>
      <c r="K5807" s="1"/>
      <c r="L5807" s="1"/>
      <c r="M5807" s="1"/>
      <c r="Q5807" s="1"/>
    </row>
    <row r="5808" spans="4:17" x14ac:dyDescent="0.3">
      <c r="D5808" s="1"/>
      <c r="E5808" s="1"/>
      <c r="K5808" s="1"/>
      <c r="L5808" s="1"/>
      <c r="M5808" s="1"/>
      <c r="Q5808" s="1"/>
    </row>
    <row r="5809" spans="4:17" x14ac:dyDescent="0.3">
      <c r="D5809" s="1"/>
      <c r="E5809" s="1"/>
      <c r="K5809" s="1"/>
      <c r="L5809" s="1"/>
      <c r="M5809" s="1"/>
      <c r="Q5809" s="1"/>
    </row>
    <row r="5810" spans="4:17" x14ac:dyDescent="0.3">
      <c r="D5810" s="1"/>
      <c r="E5810" s="1"/>
      <c r="K5810" s="1"/>
      <c r="L5810" s="1"/>
      <c r="M5810" s="1"/>
      <c r="Q5810" s="1"/>
    </row>
    <row r="5811" spans="4:17" x14ac:dyDescent="0.3">
      <c r="D5811" s="1"/>
      <c r="E5811" s="1"/>
      <c r="K5811" s="1"/>
      <c r="L5811" s="1"/>
      <c r="M5811" s="1"/>
      <c r="Q5811" s="1"/>
    </row>
    <row r="5812" spans="4:17" x14ac:dyDescent="0.3">
      <c r="D5812" s="1"/>
      <c r="E5812" s="1"/>
      <c r="K5812" s="1"/>
      <c r="L5812" s="1"/>
      <c r="M5812" s="1"/>
      <c r="Q5812" s="1"/>
    </row>
    <row r="5813" spans="4:17" x14ac:dyDescent="0.3">
      <c r="D5813" s="1"/>
      <c r="E5813" s="1"/>
      <c r="K5813" s="1"/>
      <c r="L5813" s="1"/>
      <c r="M5813" s="1"/>
      <c r="Q5813" s="1"/>
    </row>
    <row r="5814" spans="4:17" x14ac:dyDescent="0.3">
      <c r="D5814" s="1"/>
      <c r="E5814" s="1"/>
      <c r="K5814" s="1"/>
      <c r="L5814" s="1"/>
      <c r="M5814" s="1"/>
      <c r="Q5814" s="1"/>
    </row>
    <row r="5815" spans="4:17" x14ac:dyDescent="0.3">
      <c r="D5815" s="1"/>
      <c r="E5815" s="1"/>
      <c r="K5815" s="1"/>
      <c r="L5815" s="1"/>
      <c r="M5815" s="1"/>
      <c r="Q5815" s="1"/>
    </row>
    <row r="5816" spans="4:17" x14ac:dyDescent="0.3">
      <c r="D5816" s="1"/>
      <c r="E5816" s="1"/>
      <c r="K5816" s="1"/>
      <c r="L5816" s="1"/>
      <c r="M5816" s="1"/>
      <c r="Q5816" s="1"/>
    </row>
    <row r="5817" spans="4:17" x14ac:dyDescent="0.3">
      <c r="D5817" s="1"/>
      <c r="E5817" s="1"/>
      <c r="K5817" s="1"/>
      <c r="L5817" s="1"/>
      <c r="M5817" s="1"/>
      <c r="Q5817" s="1"/>
    </row>
    <row r="5818" spans="4:17" x14ac:dyDescent="0.3">
      <c r="D5818" s="1"/>
      <c r="E5818" s="1"/>
      <c r="K5818" s="1"/>
      <c r="L5818" s="1"/>
      <c r="M5818" s="1"/>
      <c r="Q5818" s="1"/>
    </row>
    <row r="5819" spans="4:17" x14ac:dyDescent="0.3">
      <c r="D5819" s="1"/>
      <c r="E5819" s="1"/>
      <c r="K5819" s="1"/>
      <c r="L5819" s="1"/>
      <c r="M5819" s="1"/>
      <c r="Q5819" s="1"/>
    </row>
    <row r="5820" spans="4:17" x14ac:dyDescent="0.3">
      <c r="D5820" s="1"/>
      <c r="E5820" s="1"/>
      <c r="K5820" s="1"/>
      <c r="L5820" s="1"/>
      <c r="M5820" s="1"/>
      <c r="Q5820" s="1"/>
    </row>
    <row r="5821" spans="4:17" x14ac:dyDescent="0.3">
      <c r="D5821" s="1"/>
      <c r="E5821" s="1"/>
      <c r="K5821" s="1"/>
      <c r="L5821" s="1"/>
      <c r="M5821" s="1"/>
      <c r="Q5821" s="1"/>
    </row>
    <row r="5822" spans="4:17" x14ac:dyDescent="0.3">
      <c r="D5822" s="1"/>
      <c r="E5822" s="1"/>
      <c r="K5822" s="1"/>
      <c r="L5822" s="1"/>
      <c r="M5822" s="1"/>
      <c r="Q5822" s="1"/>
    </row>
    <row r="5823" spans="4:17" x14ac:dyDescent="0.3">
      <c r="D5823" s="1"/>
      <c r="E5823" s="1"/>
      <c r="K5823" s="1"/>
      <c r="L5823" s="1"/>
      <c r="M5823" s="1"/>
      <c r="Q5823" s="1"/>
    </row>
    <row r="5824" spans="4:17" x14ac:dyDescent="0.3">
      <c r="D5824" s="1"/>
      <c r="E5824" s="1"/>
      <c r="K5824" s="1"/>
      <c r="L5824" s="1"/>
      <c r="M5824" s="1"/>
      <c r="Q5824" s="1"/>
    </row>
    <row r="5825" spans="4:17" x14ac:dyDescent="0.3">
      <c r="D5825" s="1"/>
      <c r="E5825" s="1"/>
      <c r="K5825" s="1"/>
      <c r="L5825" s="1"/>
      <c r="M5825" s="1"/>
      <c r="Q5825" s="1"/>
    </row>
    <row r="5826" spans="4:17" x14ac:dyDescent="0.3">
      <c r="D5826" s="1"/>
      <c r="E5826" s="1"/>
      <c r="K5826" s="1"/>
      <c r="L5826" s="1"/>
      <c r="M5826" s="1"/>
      <c r="Q5826" s="1"/>
    </row>
    <row r="5827" spans="4:17" x14ac:dyDescent="0.3">
      <c r="D5827" s="1"/>
      <c r="E5827" s="1"/>
      <c r="K5827" s="1"/>
      <c r="L5827" s="1"/>
      <c r="M5827" s="1"/>
      <c r="Q5827" s="1"/>
    </row>
    <row r="5828" spans="4:17" x14ac:dyDescent="0.3">
      <c r="D5828" s="1"/>
      <c r="E5828" s="1"/>
      <c r="K5828" s="1"/>
      <c r="L5828" s="1"/>
      <c r="M5828" s="1"/>
      <c r="Q5828" s="1"/>
    </row>
    <row r="5829" spans="4:17" x14ac:dyDescent="0.3">
      <c r="D5829" s="1"/>
      <c r="E5829" s="1"/>
      <c r="K5829" s="1"/>
      <c r="L5829" s="1"/>
      <c r="M5829" s="1"/>
      <c r="Q5829" s="1"/>
    </row>
    <row r="5830" spans="4:17" x14ac:dyDescent="0.3">
      <c r="D5830" s="1"/>
      <c r="E5830" s="1"/>
      <c r="K5830" s="1"/>
      <c r="L5830" s="1"/>
      <c r="M5830" s="1"/>
      <c r="Q5830" s="1"/>
    </row>
    <row r="5831" spans="4:17" x14ac:dyDescent="0.3">
      <c r="D5831" s="1"/>
      <c r="E5831" s="1"/>
      <c r="K5831" s="1"/>
      <c r="L5831" s="1"/>
      <c r="M5831" s="1"/>
      <c r="Q5831" s="1"/>
    </row>
    <row r="5832" spans="4:17" x14ac:dyDescent="0.3">
      <c r="D5832" s="1"/>
      <c r="E5832" s="1"/>
      <c r="K5832" s="1"/>
      <c r="L5832" s="1"/>
      <c r="M5832" s="1"/>
      <c r="Q5832" s="1"/>
    </row>
    <row r="5833" spans="4:17" x14ac:dyDescent="0.3">
      <c r="D5833" s="1"/>
      <c r="E5833" s="1"/>
      <c r="K5833" s="1"/>
      <c r="L5833" s="1"/>
      <c r="M5833" s="1"/>
      <c r="Q5833" s="1"/>
    </row>
    <row r="5834" spans="4:17" x14ac:dyDescent="0.3">
      <c r="D5834" s="1"/>
      <c r="E5834" s="1"/>
      <c r="K5834" s="1"/>
      <c r="L5834" s="1"/>
      <c r="M5834" s="1"/>
      <c r="Q5834" s="1"/>
    </row>
    <row r="5835" spans="4:17" x14ac:dyDescent="0.3">
      <c r="D5835" s="1"/>
      <c r="E5835" s="1"/>
      <c r="K5835" s="1"/>
      <c r="L5835" s="1"/>
      <c r="M5835" s="1"/>
      <c r="Q5835" s="1"/>
    </row>
    <row r="5836" spans="4:17" x14ac:dyDescent="0.3">
      <c r="D5836" s="1"/>
      <c r="E5836" s="1"/>
      <c r="K5836" s="1"/>
      <c r="L5836" s="1"/>
      <c r="M5836" s="1"/>
      <c r="Q5836" s="1"/>
    </row>
    <row r="5837" spans="4:17" x14ac:dyDescent="0.3">
      <c r="D5837" s="1"/>
      <c r="E5837" s="1"/>
      <c r="K5837" s="1"/>
      <c r="L5837" s="1"/>
      <c r="M5837" s="1"/>
      <c r="Q5837" s="1"/>
    </row>
    <row r="5838" spans="4:17" x14ac:dyDescent="0.3">
      <c r="D5838" s="1"/>
      <c r="E5838" s="1"/>
      <c r="K5838" s="1"/>
      <c r="L5838" s="1"/>
      <c r="M5838" s="1"/>
      <c r="Q5838" s="1"/>
    </row>
    <row r="5839" spans="4:17" x14ac:dyDescent="0.3">
      <c r="D5839" s="1"/>
      <c r="E5839" s="1"/>
      <c r="K5839" s="1"/>
      <c r="L5839" s="1"/>
      <c r="M5839" s="1"/>
      <c r="Q5839" s="1"/>
    </row>
    <row r="5840" spans="4:17" x14ac:dyDescent="0.3">
      <c r="D5840" s="1"/>
      <c r="E5840" s="1"/>
      <c r="K5840" s="1"/>
      <c r="L5840" s="1"/>
      <c r="M5840" s="1"/>
      <c r="Q5840" s="1"/>
    </row>
    <row r="5841" spans="4:17" x14ac:dyDescent="0.3">
      <c r="D5841" s="1"/>
      <c r="E5841" s="1"/>
      <c r="K5841" s="1"/>
      <c r="L5841" s="1"/>
      <c r="M5841" s="1"/>
      <c r="Q5841" s="1"/>
    </row>
    <row r="5842" spans="4:17" x14ac:dyDescent="0.3">
      <c r="D5842" s="1"/>
      <c r="E5842" s="1"/>
      <c r="K5842" s="1"/>
      <c r="L5842" s="1"/>
      <c r="M5842" s="1"/>
      <c r="Q5842" s="1"/>
    </row>
    <row r="5843" spans="4:17" x14ac:dyDescent="0.3">
      <c r="D5843" s="1"/>
      <c r="E5843" s="1"/>
      <c r="K5843" s="1"/>
      <c r="L5843" s="1"/>
      <c r="M5843" s="1"/>
      <c r="Q5843" s="1"/>
    </row>
    <row r="5844" spans="4:17" x14ac:dyDescent="0.3">
      <c r="D5844" s="1"/>
      <c r="E5844" s="1"/>
      <c r="K5844" s="1"/>
      <c r="L5844" s="1"/>
      <c r="M5844" s="1"/>
      <c r="Q5844" s="1"/>
    </row>
    <row r="5845" spans="4:17" x14ac:dyDescent="0.3">
      <c r="D5845" s="1"/>
      <c r="E5845" s="1"/>
      <c r="K5845" s="1"/>
      <c r="L5845" s="1"/>
      <c r="M5845" s="1"/>
      <c r="Q5845" s="1"/>
    </row>
    <row r="5846" spans="4:17" x14ac:dyDescent="0.3">
      <c r="D5846" s="1"/>
      <c r="E5846" s="1"/>
      <c r="K5846" s="1"/>
      <c r="L5846" s="1"/>
      <c r="M5846" s="1"/>
      <c r="Q5846" s="1"/>
    </row>
    <row r="5847" spans="4:17" x14ac:dyDescent="0.3">
      <c r="D5847" s="1"/>
      <c r="E5847" s="1"/>
      <c r="K5847" s="1"/>
      <c r="L5847" s="1"/>
      <c r="M5847" s="1"/>
      <c r="Q5847" s="1"/>
    </row>
    <row r="5848" spans="4:17" x14ac:dyDescent="0.3">
      <c r="D5848" s="1"/>
      <c r="E5848" s="1"/>
      <c r="K5848" s="1"/>
      <c r="L5848" s="1"/>
      <c r="M5848" s="1"/>
      <c r="Q5848" s="1"/>
    </row>
    <row r="5849" spans="4:17" x14ac:dyDescent="0.3">
      <c r="D5849" s="1"/>
      <c r="E5849" s="1"/>
      <c r="K5849" s="1"/>
      <c r="L5849" s="1"/>
      <c r="M5849" s="1"/>
      <c r="Q5849" s="1"/>
    </row>
    <row r="5850" spans="4:17" x14ac:dyDescent="0.3">
      <c r="D5850" s="1"/>
      <c r="E5850" s="1"/>
      <c r="K5850" s="1"/>
      <c r="L5850" s="1"/>
      <c r="M5850" s="1"/>
      <c r="Q5850" s="1"/>
    </row>
    <row r="5851" spans="4:17" x14ac:dyDescent="0.3">
      <c r="D5851" s="1"/>
      <c r="E5851" s="1"/>
      <c r="K5851" s="1"/>
      <c r="L5851" s="1"/>
      <c r="M5851" s="1"/>
      <c r="Q5851" s="1"/>
    </row>
    <row r="5852" spans="4:17" x14ac:dyDescent="0.3">
      <c r="D5852" s="1"/>
      <c r="E5852" s="1"/>
      <c r="K5852" s="1"/>
      <c r="L5852" s="1"/>
      <c r="M5852" s="1"/>
      <c r="Q5852" s="1"/>
    </row>
    <row r="5853" spans="4:17" x14ac:dyDescent="0.3">
      <c r="D5853" s="1"/>
      <c r="E5853" s="1"/>
      <c r="K5853" s="1"/>
      <c r="L5853" s="1"/>
      <c r="M5853" s="1"/>
      <c r="Q5853" s="1"/>
    </row>
    <row r="5854" spans="4:17" x14ac:dyDescent="0.3">
      <c r="D5854" s="1"/>
      <c r="E5854" s="1"/>
      <c r="K5854" s="1"/>
      <c r="L5854" s="1"/>
      <c r="M5854" s="1"/>
      <c r="Q5854" s="1"/>
    </row>
    <row r="5855" spans="4:17" x14ac:dyDescent="0.3">
      <c r="D5855" s="1"/>
      <c r="E5855" s="1"/>
      <c r="K5855" s="1"/>
      <c r="L5855" s="1"/>
      <c r="M5855" s="1"/>
      <c r="Q5855" s="1"/>
    </row>
    <row r="5856" spans="4:17" x14ac:dyDescent="0.3">
      <c r="D5856" s="1"/>
      <c r="E5856" s="1"/>
      <c r="K5856" s="1"/>
      <c r="L5856" s="1"/>
      <c r="M5856" s="1"/>
      <c r="Q5856" s="1"/>
    </row>
    <row r="5857" spans="4:17" x14ac:dyDescent="0.3">
      <c r="D5857" s="1"/>
      <c r="E5857" s="1"/>
      <c r="K5857" s="1"/>
      <c r="L5857" s="1"/>
      <c r="M5857" s="1"/>
      <c r="Q5857" s="1"/>
    </row>
    <row r="5858" spans="4:17" x14ac:dyDescent="0.3">
      <c r="D5858" s="1"/>
      <c r="E5858" s="1"/>
      <c r="K5858" s="1"/>
      <c r="L5858" s="1"/>
      <c r="M5858" s="1"/>
      <c r="Q5858" s="1"/>
    </row>
    <row r="5859" spans="4:17" x14ac:dyDescent="0.3">
      <c r="D5859" s="1"/>
      <c r="E5859" s="1"/>
      <c r="K5859" s="1"/>
      <c r="L5859" s="1"/>
      <c r="M5859" s="1"/>
      <c r="Q5859" s="1"/>
    </row>
    <row r="5860" spans="4:17" x14ac:dyDescent="0.3">
      <c r="D5860" s="1"/>
      <c r="E5860" s="1"/>
      <c r="K5860" s="1"/>
      <c r="L5860" s="1"/>
      <c r="M5860" s="1"/>
      <c r="Q5860" s="1"/>
    </row>
    <row r="5861" spans="4:17" x14ac:dyDescent="0.3">
      <c r="D5861" s="1"/>
      <c r="E5861" s="1"/>
      <c r="K5861" s="1"/>
      <c r="L5861" s="1"/>
      <c r="M5861" s="1"/>
      <c r="Q5861" s="1"/>
    </row>
    <row r="5862" spans="4:17" x14ac:dyDescent="0.3">
      <c r="D5862" s="1"/>
      <c r="E5862" s="1"/>
      <c r="K5862" s="1"/>
      <c r="L5862" s="1"/>
      <c r="M5862" s="1"/>
      <c r="Q5862" s="1"/>
    </row>
    <row r="5863" spans="4:17" x14ac:dyDescent="0.3">
      <c r="D5863" s="1"/>
      <c r="E5863" s="1"/>
      <c r="K5863" s="1"/>
      <c r="L5863" s="1"/>
      <c r="M5863" s="1"/>
      <c r="Q5863" s="1"/>
    </row>
    <row r="5864" spans="4:17" x14ac:dyDescent="0.3">
      <c r="D5864" s="1"/>
      <c r="E5864" s="1"/>
      <c r="K5864" s="1"/>
      <c r="L5864" s="1"/>
      <c r="M5864" s="1"/>
      <c r="Q5864" s="1"/>
    </row>
    <row r="5865" spans="4:17" x14ac:dyDescent="0.3">
      <c r="D5865" s="1"/>
      <c r="E5865" s="1"/>
      <c r="K5865" s="1"/>
      <c r="L5865" s="1"/>
      <c r="M5865" s="1"/>
      <c r="Q5865" s="1"/>
    </row>
    <row r="5866" spans="4:17" x14ac:dyDescent="0.3">
      <c r="D5866" s="1"/>
      <c r="E5866" s="1"/>
      <c r="K5866" s="1"/>
      <c r="L5866" s="1"/>
      <c r="M5866" s="1"/>
      <c r="Q5866" s="1"/>
    </row>
    <row r="5867" spans="4:17" x14ac:dyDescent="0.3">
      <c r="D5867" s="1"/>
      <c r="E5867" s="1"/>
      <c r="K5867" s="1"/>
      <c r="L5867" s="1"/>
      <c r="M5867" s="1"/>
      <c r="Q5867" s="1"/>
    </row>
    <row r="5868" spans="4:17" x14ac:dyDescent="0.3">
      <c r="D5868" s="1"/>
      <c r="E5868" s="1"/>
      <c r="K5868" s="1"/>
      <c r="L5868" s="1"/>
      <c r="M5868" s="1"/>
      <c r="Q5868" s="1"/>
    </row>
    <row r="5869" spans="4:17" x14ac:dyDescent="0.3">
      <c r="D5869" s="1"/>
      <c r="E5869" s="1"/>
      <c r="K5869" s="1"/>
      <c r="L5869" s="1"/>
      <c r="M5869" s="1"/>
      <c r="Q5869" s="1"/>
    </row>
    <row r="5870" spans="4:17" x14ac:dyDescent="0.3">
      <c r="D5870" s="1"/>
      <c r="E5870" s="1"/>
      <c r="K5870" s="1"/>
      <c r="L5870" s="1"/>
      <c r="M5870" s="1"/>
      <c r="Q5870" s="1"/>
    </row>
    <row r="5871" spans="4:17" x14ac:dyDescent="0.3">
      <c r="D5871" s="1"/>
      <c r="E5871" s="1"/>
      <c r="K5871" s="1"/>
      <c r="L5871" s="1"/>
      <c r="M5871" s="1"/>
      <c r="Q5871" s="1"/>
    </row>
    <row r="5872" spans="4:17" x14ac:dyDescent="0.3">
      <c r="D5872" s="1"/>
      <c r="E5872" s="1"/>
      <c r="K5872" s="1"/>
      <c r="L5872" s="1"/>
      <c r="M5872" s="1"/>
      <c r="Q5872" s="1"/>
    </row>
    <row r="5873" spans="4:17" x14ac:dyDescent="0.3">
      <c r="D5873" s="1"/>
      <c r="E5873" s="1"/>
      <c r="K5873" s="1"/>
      <c r="L5873" s="1"/>
      <c r="M5873" s="1"/>
      <c r="Q5873" s="1"/>
    </row>
    <row r="5874" spans="4:17" x14ac:dyDescent="0.3">
      <c r="D5874" s="1"/>
      <c r="E5874" s="1"/>
      <c r="K5874" s="1"/>
      <c r="L5874" s="1"/>
      <c r="M5874" s="1"/>
      <c r="Q5874" s="1"/>
    </row>
    <row r="5875" spans="4:17" x14ac:dyDescent="0.3">
      <c r="D5875" s="1"/>
      <c r="E5875" s="1"/>
      <c r="K5875" s="1"/>
      <c r="L5875" s="1"/>
      <c r="M5875" s="1"/>
      <c r="Q5875" s="1"/>
    </row>
    <row r="5876" spans="4:17" x14ac:dyDescent="0.3">
      <c r="D5876" s="1"/>
      <c r="E5876" s="1"/>
      <c r="K5876" s="1"/>
      <c r="L5876" s="1"/>
      <c r="M5876" s="1"/>
      <c r="Q5876" s="1"/>
    </row>
    <row r="5877" spans="4:17" x14ac:dyDescent="0.3">
      <c r="D5877" s="1"/>
      <c r="E5877" s="1"/>
      <c r="K5877" s="1"/>
      <c r="L5877" s="1"/>
      <c r="M5877" s="1"/>
      <c r="Q5877" s="1"/>
    </row>
    <row r="5878" spans="4:17" x14ac:dyDescent="0.3">
      <c r="D5878" s="1"/>
      <c r="E5878" s="1"/>
      <c r="K5878" s="1"/>
      <c r="L5878" s="1"/>
      <c r="M5878" s="1"/>
      <c r="Q5878" s="1"/>
    </row>
    <row r="5879" spans="4:17" x14ac:dyDescent="0.3">
      <c r="D5879" s="1"/>
      <c r="E5879" s="1"/>
      <c r="K5879" s="1"/>
      <c r="L5879" s="1"/>
      <c r="M5879" s="1"/>
      <c r="Q5879" s="1"/>
    </row>
    <row r="5880" spans="4:17" x14ac:dyDescent="0.3">
      <c r="D5880" s="1"/>
      <c r="E5880" s="1"/>
      <c r="K5880" s="1"/>
      <c r="L5880" s="1"/>
      <c r="M5880" s="1"/>
      <c r="Q5880" s="1"/>
    </row>
    <row r="5881" spans="4:17" x14ac:dyDescent="0.3">
      <c r="D5881" s="1"/>
      <c r="E5881" s="1"/>
      <c r="K5881" s="1"/>
      <c r="L5881" s="1"/>
      <c r="M5881" s="1"/>
      <c r="Q5881" s="1"/>
    </row>
    <row r="5882" spans="4:17" x14ac:dyDescent="0.3">
      <c r="D5882" s="1"/>
      <c r="E5882" s="1"/>
      <c r="K5882" s="1"/>
      <c r="L5882" s="1"/>
      <c r="M5882" s="1"/>
      <c r="Q5882" s="1"/>
    </row>
    <row r="5883" spans="4:17" x14ac:dyDescent="0.3">
      <c r="D5883" s="1"/>
      <c r="E5883" s="1"/>
      <c r="K5883" s="1"/>
      <c r="L5883" s="1"/>
      <c r="M5883" s="1"/>
      <c r="Q5883" s="1"/>
    </row>
    <row r="5884" spans="4:17" x14ac:dyDescent="0.3">
      <c r="D5884" s="1"/>
      <c r="E5884" s="1"/>
      <c r="K5884" s="1"/>
      <c r="L5884" s="1"/>
      <c r="M5884" s="1"/>
      <c r="Q5884" s="1"/>
    </row>
    <row r="5885" spans="4:17" x14ac:dyDescent="0.3">
      <c r="D5885" s="1"/>
      <c r="E5885" s="1"/>
      <c r="K5885" s="1"/>
      <c r="L5885" s="1"/>
      <c r="M5885" s="1"/>
      <c r="Q5885" s="1"/>
    </row>
    <row r="5886" spans="4:17" x14ac:dyDescent="0.3">
      <c r="D5886" s="1"/>
      <c r="E5886" s="1"/>
      <c r="K5886" s="1"/>
      <c r="L5886" s="1"/>
      <c r="M5886" s="1"/>
      <c r="Q5886" s="1"/>
    </row>
    <row r="5887" spans="4:17" x14ac:dyDescent="0.3">
      <c r="D5887" s="1"/>
      <c r="E5887" s="1"/>
      <c r="K5887" s="1"/>
      <c r="L5887" s="1"/>
      <c r="M5887" s="1"/>
      <c r="Q5887" s="1"/>
    </row>
    <row r="5888" spans="4:17" x14ac:dyDescent="0.3">
      <c r="D5888" s="1"/>
      <c r="E5888" s="1"/>
      <c r="K5888" s="1"/>
      <c r="L5888" s="1"/>
      <c r="M5888" s="1"/>
      <c r="Q5888" s="1"/>
    </row>
    <row r="5889" spans="4:17" x14ac:dyDescent="0.3">
      <c r="D5889" s="1"/>
      <c r="E5889" s="1"/>
      <c r="K5889" s="1"/>
      <c r="L5889" s="1"/>
      <c r="M5889" s="1"/>
      <c r="Q5889" s="1"/>
    </row>
    <row r="5890" spans="4:17" x14ac:dyDescent="0.3">
      <c r="D5890" s="1"/>
      <c r="E5890" s="1"/>
      <c r="K5890" s="1"/>
      <c r="L5890" s="1"/>
      <c r="M5890" s="1"/>
      <c r="Q5890" s="1"/>
    </row>
    <row r="5891" spans="4:17" x14ac:dyDescent="0.3">
      <c r="D5891" s="1"/>
      <c r="E5891" s="1"/>
      <c r="K5891" s="1"/>
      <c r="L5891" s="1"/>
      <c r="M5891" s="1"/>
      <c r="Q5891" s="1"/>
    </row>
    <row r="5892" spans="4:17" x14ac:dyDescent="0.3">
      <c r="D5892" s="1"/>
      <c r="E5892" s="1"/>
      <c r="K5892" s="1"/>
      <c r="L5892" s="1"/>
      <c r="M5892" s="1"/>
      <c r="Q5892" s="1"/>
    </row>
    <row r="5893" spans="4:17" x14ac:dyDescent="0.3">
      <c r="D5893" s="1"/>
      <c r="E5893" s="1"/>
      <c r="K5893" s="1"/>
      <c r="L5893" s="1"/>
      <c r="M5893" s="1"/>
      <c r="Q5893" s="1"/>
    </row>
    <row r="5894" spans="4:17" x14ac:dyDescent="0.3">
      <c r="D5894" s="1"/>
      <c r="E5894" s="1"/>
      <c r="K5894" s="1"/>
      <c r="L5894" s="1"/>
      <c r="M5894" s="1"/>
      <c r="Q5894" s="1"/>
    </row>
    <row r="5895" spans="4:17" x14ac:dyDescent="0.3">
      <c r="D5895" s="1"/>
      <c r="E5895" s="1"/>
      <c r="K5895" s="1"/>
      <c r="L5895" s="1"/>
      <c r="M5895" s="1"/>
      <c r="Q5895" s="1"/>
    </row>
    <row r="5896" spans="4:17" x14ac:dyDescent="0.3">
      <c r="D5896" s="1"/>
      <c r="E5896" s="1"/>
      <c r="K5896" s="1"/>
      <c r="L5896" s="1"/>
      <c r="M5896" s="1"/>
      <c r="Q5896" s="1"/>
    </row>
    <row r="5897" spans="4:17" x14ac:dyDescent="0.3">
      <c r="D5897" s="1"/>
      <c r="E5897" s="1"/>
      <c r="K5897" s="1"/>
      <c r="L5897" s="1"/>
      <c r="M5897" s="1"/>
      <c r="Q5897" s="1"/>
    </row>
    <row r="5898" spans="4:17" x14ac:dyDescent="0.3">
      <c r="D5898" s="1"/>
      <c r="E5898" s="1"/>
      <c r="K5898" s="1"/>
      <c r="L5898" s="1"/>
      <c r="M5898" s="1"/>
      <c r="Q5898" s="1"/>
    </row>
    <row r="5899" spans="4:17" x14ac:dyDescent="0.3">
      <c r="D5899" s="1"/>
      <c r="E5899" s="1"/>
      <c r="K5899" s="1"/>
      <c r="L5899" s="1"/>
      <c r="M5899" s="1"/>
      <c r="Q5899" s="1"/>
    </row>
    <row r="5900" spans="4:17" x14ac:dyDescent="0.3">
      <c r="D5900" s="1"/>
      <c r="E5900" s="1"/>
      <c r="K5900" s="1"/>
      <c r="L5900" s="1"/>
      <c r="M5900" s="1"/>
      <c r="Q5900" s="1"/>
    </row>
    <row r="5901" spans="4:17" x14ac:dyDescent="0.3">
      <c r="D5901" s="1"/>
      <c r="E5901" s="1"/>
      <c r="K5901" s="1"/>
      <c r="L5901" s="1"/>
      <c r="M5901" s="1"/>
      <c r="Q5901" s="1"/>
    </row>
    <row r="5902" spans="4:17" x14ac:dyDescent="0.3">
      <c r="D5902" s="1"/>
      <c r="E5902" s="1"/>
      <c r="K5902" s="1"/>
      <c r="L5902" s="1"/>
      <c r="M5902" s="1"/>
      <c r="Q5902" s="1"/>
    </row>
    <row r="5903" spans="4:17" x14ac:dyDescent="0.3">
      <c r="D5903" s="1"/>
      <c r="E5903" s="1"/>
      <c r="K5903" s="1"/>
      <c r="L5903" s="1"/>
      <c r="M5903" s="1"/>
      <c r="Q5903" s="1"/>
    </row>
    <row r="5904" spans="4:17" x14ac:dyDescent="0.3">
      <c r="D5904" s="1"/>
      <c r="E5904" s="1"/>
      <c r="K5904" s="1"/>
      <c r="L5904" s="1"/>
      <c r="M5904" s="1"/>
      <c r="Q5904" s="1"/>
    </row>
    <row r="5905" spans="4:17" x14ac:dyDescent="0.3">
      <c r="D5905" s="1"/>
      <c r="E5905" s="1"/>
      <c r="K5905" s="1"/>
      <c r="L5905" s="1"/>
      <c r="M5905" s="1"/>
      <c r="Q5905" s="1"/>
    </row>
    <row r="5906" spans="4:17" x14ac:dyDescent="0.3">
      <c r="D5906" s="1"/>
      <c r="E5906" s="1"/>
      <c r="K5906" s="1"/>
      <c r="L5906" s="1"/>
      <c r="M5906" s="1"/>
      <c r="Q5906" s="1"/>
    </row>
    <row r="5907" spans="4:17" x14ac:dyDescent="0.3">
      <c r="D5907" s="1"/>
      <c r="E5907" s="1"/>
      <c r="K5907" s="1"/>
      <c r="L5907" s="1"/>
      <c r="M5907" s="1"/>
      <c r="Q5907" s="1"/>
    </row>
    <row r="5908" spans="4:17" x14ac:dyDescent="0.3">
      <c r="D5908" s="1"/>
      <c r="E5908" s="1"/>
      <c r="K5908" s="1"/>
      <c r="L5908" s="1"/>
      <c r="M5908" s="1"/>
      <c r="Q5908" s="1"/>
    </row>
    <row r="5909" spans="4:17" x14ac:dyDescent="0.3">
      <c r="D5909" s="1"/>
      <c r="E5909" s="1"/>
      <c r="K5909" s="1"/>
      <c r="L5909" s="1"/>
      <c r="M5909" s="1"/>
      <c r="Q5909" s="1"/>
    </row>
    <row r="5910" spans="4:17" x14ac:dyDescent="0.3">
      <c r="D5910" s="1"/>
      <c r="E5910" s="1"/>
      <c r="K5910" s="1"/>
      <c r="L5910" s="1"/>
      <c r="M5910" s="1"/>
      <c r="Q5910" s="1"/>
    </row>
    <row r="5911" spans="4:17" x14ac:dyDescent="0.3">
      <c r="D5911" s="1"/>
      <c r="E5911" s="1"/>
      <c r="K5911" s="1"/>
      <c r="L5911" s="1"/>
      <c r="M5911" s="1"/>
      <c r="Q5911" s="1"/>
    </row>
    <row r="5912" spans="4:17" x14ac:dyDescent="0.3">
      <c r="D5912" s="1"/>
      <c r="E5912" s="1"/>
      <c r="K5912" s="1"/>
      <c r="L5912" s="1"/>
      <c r="M5912" s="1"/>
      <c r="Q5912" s="1"/>
    </row>
    <row r="5913" spans="4:17" x14ac:dyDescent="0.3">
      <c r="D5913" s="1"/>
      <c r="E5913" s="1"/>
      <c r="K5913" s="1"/>
      <c r="L5913" s="1"/>
      <c r="M5913" s="1"/>
      <c r="Q5913" s="1"/>
    </row>
    <row r="5914" spans="4:17" x14ac:dyDescent="0.3">
      <c r="D5914" s="1"/>
      <c r="E5914" s="1"/>
      <c r="K5914" s="1"/>
      <c r="L5914" s="1"/>
      <c r="M5914" s="1"/>
      <c r="Q5914" s="1"/>
    </row>
    <row r="5915" spans="4:17" x14ac:dyDescent="0.3">
      <c r="D5915" s="1"/>
      <c r="E5915" s="1"/>
      <c r="K5915" s="1"/>
      <c r="L5915" s="1"/>
      <c r="M5915" s="1"/>
      <c r="Q5915" s="1"/>
    </row>
    <row r="5916" spans="4:17" x14ac:dyDescent="0.3">
      <c r="D5916" s="1"/>
      <c r="E5916" s="1"/>
      <c r="K5916" s="1"/>
      <c r="L5916" s="1"/>
      <c r="M5916" s="1"/>
      <c r="Q5916" s="1"/>
    </row>
    <row r="5917" spans="4:17" x14ac:dyDescent="0.3">
      <c r="D5917" s="1"/>
      <c r="E5917" s="1"/>
      <c r="K5917" s="1"/>
      <c r="L5917" s="1"/>
      <c r="M5917" s="1"/>
      <c r="Q5917" s="1"/>
    </row>
    <row r="5918" spans="4:17" x14ac:dyDescent="0.3">
      <c r="D5918" s="1"/>
      <c r="E5918" s="1"/>
      <c r="K5918" s="1"/>
      <c r="L5918" s="1"/>
      <c r="M5918" s="1"/>
      <c r="Q5918" s="1"/>
    </row>
    <row r="5919" spans="4:17" x14ac:dyDescent="0.3">
      <c r="D5919" s="1"/>
      <c r="E5919" s="1"/>
      <c r="K5919" s="1"/>
      <c r="L5919" s="1"/>
      <c r="M5919" s="1"/>
      <c r="Q5919" s="1"/>
    </row>
    <row r="5920" spans="4:17" x14ac:dyDescent="0.3">
      <c r="D5920" s="1"/>
      <c r="E5920" s="1"/>
      <c r="K5920" s="1"/>
      <c r="L5920" s="1"/>
      <c r="M5920" s="1"/>
      <c r="Q5920" s="1"/>
    </row>
    <row r="5921" spans="4:17" x14ac:dyDescent="0.3">
      <c r="D5921" s="1"/>
      <c r="E5921" s="1"/>
      <c r="K5921" s="1"/>
      <c r="L5921" s="1"/>
      <c r="M5921" s="1"/>
      <c r="Q5921" s="1"/>
    </row>
    <row r="5922" spans="4:17" x14ac:dyDescent="0.3">
      <c r="D5922" s="1"/>
      <c r="E5922" s="1"/>
      <c r="K5922" s="1"/>
      <c r="L5922" s="1"/>
      <c r="M5922" s="1"/>
      <c r="Q5922" s="1"/>
    </row>
    <row r="5923" spans="4:17" x14ac:dyDescent="0.3">
      <c r="D5923" s="1"/>
      <c r="E5923" s="1"/>
      <c r="K5923" s="1"/>
      <c r="L5923" s="1"/>
      <c r="M5923" s="1"/>
      <c r="Q5923" s="1"/>
    </row>
    <row r="5924" spans="4:17" x14ac:dyDescent="0.3">
      <c r="D5924" s="1"/>
      <c r="E5924" s="1"/>
      <c r="K5924" s="1"/>
      <c r="L5924" s="1"/>
      <c r="M5924" s="1"/>
      <c r="Q5924" s="1"/>
    </row>
    <row r="5925" spans="4:17" x14ac:dyDescent="0.3">
      <c r="D5925" s="1"/>
      <c r="E5925" s="1"/>
      <c r="K5925" s="1"/>
      <c r="L5925" s="1"/>
      <c r="M5925" s="1"/>
      <c r="Q5925" s="1"/>
    </row>
    <row r="5926" spans="4:17" x14ac:dyDescent="0.3">
      <c r="D5926" s="1"/>
      <c r="E5926" s="1"/>
      <c r="K5926" s="1"/>
      <c r="L5926" s="1"/>
      <c r="M5926" s="1"/>
      <c r="Q5926" s="1"/>
    </row>
    <row r="5927" spans="4:17" x14ac:dyDescent="0.3">
      <c r="D5927" s="1"/>
      <c r="E5927" s="1"/>
      <c r="K5927" s="1"/>
      <c r="L5927" s="1"/>
      <c r="M5927" s="1"/>
      <c r="Q5927" s="1"/>
    </row>
    <row r="5928" spans="4:17" x14ac:dyDescent="0.3">
      <c r="D5928" s="1"/>
      <c r="E5928" s="1"/>
      <c r="K5928" s="1"/>
      <c r="L5928" s="1"/>
      <c r="M5928" s="1"/>
      <c r="Q5928" s="1"/>
    </row>
    <row r="5929" spans="4:17" x14ac:dyDescent="0.3">
      <c r="D5929" s="1"/>
      <c r="E5929" s="1"/>
      <c r="K5929" s="1"/>
      <c r="L5929" s="1"/>
      <c r="M5929" s="1"/>
      <c r="Q5929" s="1"/>
    </row>
    <row r="5930" spans="4:17" x14ac:dyDescent="0.3">
      <c r="D5930" s="1"/>
      <c r="E5930" s="1"/>
      <c r="K5930" s="1"/>
      <c r="L5930" s="1"/>
      <c r="M5930" s="1"/>
      <c r="Q5930" s="1"/>
    </row>
    <row r="5931" spans="4:17" x14ac:dyDescent="0.3">
      <c r="D5931" s="1"/>
      <c r="E5931" s="1"/>
      <c r="K5931" s="1"/>
      <c r="L5931" s="1"/>
      <c r="M5931" s="1"/>
      <c r="Q5931" s="1"/>
    </row>
    <row r="5932" spans="4:17" x14ac:dyDescent="0.3">
      <c r="D5932" s="1"/>
      <c r="E5932" s="1"/>
      <c r="K5932" s="1"/>
      <c r="L5932" s="1"/>
      <c r="M5932" s="1"/>
      <c r="Q5932" s="1"/>
    </row>
    <row r="5933" spans="4:17" x14ac:dyDescent="0.3">
      <c r="D5933" s="1"/>
      <c r="E5933" s="1"/>
      <c r="K5933" s="1"/>
      <c r="L5933" s="1"/>
      <c r="M5933" s="1"/>
      <c r="Q5933" s="1"/>
    </row>
    <row r="5934" spans="4:17" x14ac:dyDescent="0.3">
      <c r="D5934" s="1"/>
      <c r="E5934" s="1"/>
      <c r="K5934" s="1"/>
      <c r="L5934" s="1"/>
      <c r="M5934" s="1"/>
      <c r="Q5934" s="1"/>
    </row>
    <row r="5935" spans="4:17" x14ac:dyDescent="0.3">
      <c r="D5935" s="1"/>
      <c r="E5935" s="1"/>
      <c r="K5935" s="1"/>
      <c r="L5935" s="1"/>
      <c r="M5935" s="1"/>
      <c r="Q5935" s="1"/>
    </row>
    <row r="5936" spans="4:17" x14ac:dyDescent="0.3">
      <c r="D5936" s="1"/>
      <c r="E5936" s="1"/>
      <c r="K5936" s="1"/>
      <c r="L5936" s="1"/>
      <c r="M5936" s="1"/>
      <c r="Q5936" s="1"/>
    </row>
    <row r="5937" spans="4:17" x14ac:dyDescent="0.3">
      <c r="D5937" s="1"/>
      <c r="E5937" s="1"/>
      <c r="K5937" s="1"/>
      <c r="L5937" s="1"/>
      <c r="M5937" s="1"/>
      <c r="Q5937" s="1"/>
    </row>
    <row r="5938" spans="4:17" x14ac:dyDescent="0.3">
      <c r="D5938" s="1"/>
      <c r="E5938" s="1"/>
      <c r="K5938" s="1"/>
      <c r="L5938" s="1"/>
      <c r="M5938" s="1"/>
      <c r="Q5938" s="1"/>
    </row>
    <row r="5939" spans="4:17" x14ac:dyDescent="0.3">
      <c r="D5939" s="1"/>
      <c r="E5939" s="1"/>
      <c r="K5939" s="1"/>
      <c r="L5939" s="1"/>
      <c r="M5939" s="1"/>
      <c r="Q5939" s="1"/>
    </row>
    <row r="5940" spans="4:17" x14ac:dyDescent="0.3">
      <c r="D5940" s="1"/>
      <c r="E5940" s="1"/>
      <c r="K5940" s="1"/>
      <c r="L5940" s="1"/>
      <c r="M5940" s="1"/>
      <c r="Q5940" s="1"/>
    </row>
    <row r="5941" spans="4:17" x14ac:dyDescent="0.3">
      <c r="D5941" s="1"/>
      <c r="E5941" s="1"/>
      <c r="K5941" s="1"/>
      <c r="L5941" s="1"/>
      <c r="M5941" s="1"/>
      <c r="Q5941" s="1"/>
    </row>
    <row r="5942" spans="4:17" x14ac:dyDescent="0.3">
      <c r="D5942" s="1"/>
      <c r="E5942" s="1"/>
      <c r="K5942" s="1"/>
      <c r="L5942" s="1"/>
      <c r="M5942" s="1"/>
      <c r="Q5942" s="1"/>
    </row>
    <row r="5943" spans="4:17" x14ac:dyDescent="0.3">
      <c r="D5943" s="1"/>
      <c r="E5943" s="1"/>
      <c r="K5943" s="1"/>
      <c r="L5943" s="1"/>
      <c r="M5943" s="1"/>
      <c r="Q5943" s="1"/>
    </row>
    <row r="5944" spans="4:17" x14ac:dyDescent="0.3">
      <c r="D5944" s="1"/>
      <c r="E5944" s="1"/>
      <c r="K5944" s="1"/>
      <c r="L5944" s="1"/>
      <c r="M5944" s="1"/>
      <c r="Q5944" s="1"/>
    </row>
    <row r="5945" spans="4:17" x14ac:dyDescent="0.3">
      <c r="D5945" s="1"/>
      <c r="E5945" s="1"/>
      <c r="K5945" s="1"/>
      <c r="L5945" s="1"/>
      <c r="M5945" s="1"/>
      <c r="Q5945" s="1"/>
    </row>
    <row r="5946" spans="4:17" x14ac:dyDescent="0.3">
      <c r="D5946" s="1"/>
      <c r="E5946" s="1"/>
      <c r="K5946" s="1"/>
      <c r="L5946" s="1"/>
      <c r="M5946" s="1"/>
      <c r="Q5946" s="1"/>
    </row>
    <row r="5947" spans="4:17" x14ac:dyDescent="0.3">
      <c r="D5947" s="1"/>
      <c r="E5947" s="1"/>
      <c r="K5947" s="1"/>
      <c r="L5947" s="1"/>
      <c r="M5947" s="1"/>
      <c r="Q5947" s="1"/>
    </row>
    <row r="5948" spans="4:17" x14ac:dyDescent="0.3">
      <c r="D5948" s="1"/>
      <c r="E5948" s="1"/>
      <c r="K5948" s="1"/>
      <c r="L5948" s="1"/>
      <c r="M5948" s="1"/>
      <c r="Q5948" s="1"/>
    </row>
    <row r="5949" spans="4:17" x14ac:dyDescent="0.3">
      <c r="D5949" s="1"/>
      <c r="E5949" s="1"/>
      <c r="K5949" s="1"/>
      <c r="L5949" s="1"/>
      <c r="M5949" s="1"/>
      <c r="Q5949" s="1"/>
    </row>
    <row r="5950" spans="4:17" x14ac:dyDescent="0.3">
      <c r="D5950" s="1"/>
      <c r="E5950" s="1"/>
      <c r="K5950" s="1"/>
      <c r="L5950" s="1"/>
      <c r="M5950" s="1"/>
      <c r="Q5950" s="1"/>
    </row>
    <row r="5951" spans="4:17" x14ac:dyDescent="0.3">
      <c r="D5951" s="1"/>
      <c r="E5951" s="1"/>
      <c r="K5951" s="1"/>
      <c r="L5951" s="1"/>
      <c r="M5951" s="1"/>
      <c r="Q5951" s="1"/>
    </row>
    <row r="5952" spans="4:17" x14ac:dyDescent="0.3">
      <c r="D5952" s="1"/>
      <c r="E5952" s="1"/>
      <c r="K5952" s="1"/>
      <c r="L5952" s="1"/>
      <c r="M5952" s="1"/>
      <c r="Q5952" s="1"/>
    </row>
    <row r="5953" spans="4:17" x14ac:dyDescent="0.3">
      <c r="D5953" s="1"/>
      <c r="E5953" s="1"/>
      <c r="K5953" s="1"/>
      <c r="L5953" s="1"/>
      <c r="M5953" s="1"/>
      <c r="Q5953" s="1"/>
    </row>
    <row r="5954" spans="4:17" x14ac:dyDescent="0.3">
      <c r="D5954" s="1"/>
      <c r="E5954" s="1"/>
      <c r="K5954" s="1"/>
      <c r="L5954" s="1"/>
      <c r="M5954" s="1"/>
      <c r="Q5954" s="1"/>
    </row>
    <row r="5955" spans="4:17" x14ac:dyDescent="0.3">
      <c r="D5955" s="1"/>
      <c r="E5955" s="1"/>
      <c r="K5955" s="1"/>
      <c r="L5955" s="1"/>
      <c r="M5955" s="1"/>
      <c r="Q5955" s="1"/>
    </row>
    <row r="5956" spans="4:17" x14ac:dyDescent="0.3">
      <c r="D5956" s="1"/>
      <c r="E5956" s="1"/>
      <c r="K5956" s="1"/>
      <c r="L5956" s="1"/>
      <c r="M5956" s="1"/>
      <c r="Q5956" s="1"/>
    </row>
    <row r="5957" spans="4:17" x14ac:dyDescent="0.3">
      <c r="D5957" s="1"/>
      <c r="E5957" s="1"/>
      <c r="K5957" s="1"/>
      <c r="L5957" s="1"/>
      <c r="M5957" s="1"/>
      <c r="Q5957" s="1"/>
    </row>
    <row r="5958" spans="4:17" x14ac:dyDescent="0.3">
      <c r="D5958" s="1"/>
      <c r="E5958" s="1"/>
      <c r="K5958" s="1"/>
      <c r="L5958" s="1"/>
      <c r="M5958" s="1"/>
      <c r="Q5958" s="1"/>
    </row>
    <row r="5959" spans="4:17" x14ac:dyDescent="0.3">
      <c r="D5959" s="1"/>
      <c r="E5959" s="1"/>
      <c r="K5959" s="1"/>
      <c r="L5959" s="1"/>
      <c r="M5959" s="1"/>
      <c r="Q5959" s="1"/>
    </row>
    <row r="5960" spans="4:17" x14ac:dyDescent="0.3">
      <c r="D5960" s="1"/>
      <c r="E5960" s="1"/>
      <c r="K5960" s="1"/>
      <c r="L5960" s="1"/>
      <c r="M5960" s="1"/>
      <c r="Q5960" s="1"/>
    </row>
    <row r="5961" spans="4:17" x14ac:dyDescent="0.3">
      <c r="D5961" s="1"/>
      <c r="E5961" s="1"/>
      <c r="K5961" s="1"/>
      <c r="L5961" s="1"/>
      <c r="M5961" s="1"/>
      <c r="Q5961" s="1"/>
    </row>
    <row r="5962" spans="4:17" x14ac:dyDescent="0.3">
      <c r="D5962" s="1"/>
      <c r="E5962" s="1"/>
      <c r="K5962" s="1"/>
      <c r="L5962" s="1"/>
      <c r="M5962" s="1"/>
      <c r="Q5962" s="1"/>
    </row>
    <row r="5963" spans="4:17" x14ac:dyDescent="0.3">
      <c r="D5963" s="1"/>
      <c r="E5963" s="1"/>
      <c r="K5963" s="1"/>
      <c r="L5963" s="1"/>
      <c r="M5963" s="1"/>
      <c r="Q5963" s="1"/>
    </row>
    <row r="5964" spans="4:17" x14ac:dyDescent="0.3">
      <c r="D5964" s="1"/>
      <c r="E5964" s="1"/>
      <c r="K5964" s="1"/>
      <c r="L5964" s="1"/>
      <c r="M5964" s="1"/>
      <c r="Q5964" s="1"/>
    </row>
    <row r="5965" spans="4:17" x14ac:dyDescent="0.3">
      <c r="D5965" s="1"/>
      <c r="E5965" s="1"/>
      <c r="K5965" s="1"/>
      <c r="L5965" s="1"/>
      <c r="M5965" s="1"/>
      <c r="Q5965" s="1"/>
    </row>
    <row r="5966" spans="4:17" x14ac:dyDescent="0.3">
      <c r="D5966" s="1"/>
      <c r="E5966" s="1"/>
      <c r="K5966" s="1"/>
      <c r="L5966" s="1"/>
      <c r="M5966" s="1"/>
      <c r="Q5966" s="1"/>
    </row>
    <row r="5967" spans="4:17" x14ac:dyDescent="0.3">
      <c r="D5967" s="1"/>
      <c r="E5967" s="1"/>
      <c r="K5967" s="1"/>
      <c r="L5967" s="1"/>
      <c r="M5967" s="1"/>
      <c r="Q5967" s="1"/>
    </row>
    <row r="5968" spans="4:17" x14ac:dyDescent="0.3">
      <c r="D5968" s="1"/>
      <c r="E5968" s="1"/>
      <c r="K5968" s="1"/>
      <c r="L5968" s="1"/>
      <c r="M5968" s="1"/>
      <c r="Q5968" s="1"/>
    </row>
    <row r="5969" spans="4:17" x14ac:dyDescent="0.3">
      <c r="D5969" s="1"/>
      <c r="E5969" s="1"/>
      <c r="K5969" s="1"/>
      <c r="L5969" s="1"/>
      <c r="M5969" s="1"/>
      <c r="Q5969" s="1"/>
    </row>
    <row r="5970" spans="4:17" x14ac:dyDescent="0.3">
      <c r="D5970" s="1"/>
      <c r="E5970" s="1"/>
      <c r="K5970" s="1"/>
      <c r="L5970" s="1"/>
      <c r="M5970" s="1"/>
      <c r="Q5970" s="1"/>
    </row>
    <row r="5971" spans="4:17" x14ac:dyDescent="0.3">
      <c r="D5971" s="1"/>
      <c r="E5971" s="1"/>
      <c r="K5971" s="1"/>
      <c r="L5971" s="1"/>
      <c r="M5971" s="1"/>
      <c r="Q5971" s="1"/>
    </row>
    <row r="5972" spans="4:17" x14ac:dyDescent="0.3">
      <c r="D5972" s="1"/>
      <c r="E5972" s="1"/>
      <c r="K5972" s="1"/>
      <c r="L5972" s="1"/>
      <c r="M5972" s="1"/>
      <c r="Q5972" s="1"/>
    </row>
    <row r="5973" spans="4:17" x14ac:dyDescent="0.3">
      <c r="D5973" s="1"/>
      <c r="E5973" s="1"/>
      <c r="K5973" s="1"/>
      <c r="L5973" s="1"/>
      <c r="M5973" s="1"/>
      <c r="Q5973" s="1"/>
    </row>
    <row r="5974" spans="4:17" x14ac:dyDescent="0.3">
      <c r="D5974" s="1"/>
      <c r="E5974" s="1"/>
      <c r="K5974" s="1"/>
      <c r="L5974" s="1"/>
      <c r="M5974" s="1"/>
      <c r="Q5974" s="1"/>
    </row>
    <row r="5975" spans="4:17" x14ac:dyDescent="0.3">
      <c r="D5975" s="1"/>
      <c r="E5975" s="1"/>
      <c r="K5975" s="1"/>
      <c r="L5975" s="1"/>
      <c r="M5975" s="1"/>
      <c r="Q5975" s="1"/>
    </row>
    <row r="5976" spans="4:17" x14ac:dyDescent="0.3">
      <c r="D5976" s="1"/>
      <c r="E5976" s="1"/>
      <c r="K5976" s="1"/>
      <c r="L5976" s="1"/>
      <c r="M5976" s="1"/>
      <c r="Q5976" s="1"/>
    </row>
    <row r="5977" spans="4:17" x14ac:dyDescent="0.3">
      <c r="D5977" s="1"/>
      <c r="E5977" s="1"/>
      <c r="K5977" s="1"/>
      <c r="L5977" s="1"/>
      <c r="M5977" s="1"/>
      <c r="Q5977" s="1"/>
    </row>
    <row r="5978" spans="4:17" x14ac:dyDescent="0.3">
      <c r="D5978" s="1"/>
      <c r="E5978" s="1"/>
      <c r="K5978" s="1"/>
      <c r="L5978" s="1"/>
      <c r="M5978" s="1"/>
      <c r="Q5978" s="1"/>
    </row>
    <row r="5979" spans="4:17" x14ac:dyDescent="0.3">
      <c r="D5979" s="1"/>
      <c r="E5979" s="1"/>
      <c r="K5979" s="1"/>
      <c r="L5979" s="1"/>
      <c r="M5979" s="1"/>
      <c r="Q5979" s="1"/>
    </row>
    <row r="5980" spans="4:17" x14ac:dyDescent="0.3">
      <c r="D5980" s="1"/>
      <c r="E5980" s="1"/>
      <c r="K5980" s="1"/>
      <c r="L5980" s="1"/>
      <c r="M5980" s="1"/>
      <c r="Q5980" s="1"/>
    </row>
    <row r="5981" spans="4:17" x14ac:dyDescent="0.3">
      <c r="D5981" s="1"/>
      <c r="E5981" s="1"/>
      <c r="K5981" s="1"/>
      <c r="L5981" s="1"/>
      <c r="M5981" s="1"/>
      <c r="Q5981" s="1"/>
    </row>
    <row r="5982" spans="4:17" x14ac:dyDescent="0.3">
      <c r="D5982" s="1"/>
      <c r="E5982" s="1"/>
      <c r="K5982" s="1"/>
      <c r="L5982" s="1"/>
      <c r="M5982" s="1"/>
      <c r="Q5982" s="1"/>
    </row>
    <row r="5983" spans="4:17" x14ac:dyDescent="0.3">
      <c r="D5983" s="1"/>
      <c r="E5983" s="1"/>
      <c r="K5983" s="1"/>
      <c r="L5983" s="1"/>
      <c r="M5983" s="1"/>
      <c r="Q5983" s="1"/>
    </row>
    <row r="5984" spans="4:17" x14ac:dyDescent="0.3">
      <c r="D5984" s="1"/>
      <c r="E5984" s="1"/>
      <c r="K5984" s="1"/>
      <c r="L5984" s="1"/>
      <c r="M5984" s="1"/>
      <c r="Q5984" s="1"/>
    </row>
    <row r="5985" spans="4:17" x14ac:dyDescent="0.3">
      <c r="D5985" s="1"/>
      <c r="E5985" s="1"/>
      <c r="K5985" s="1"/>
      <c r="L5985" s="1"/>
      <c r="M5985" s="1"/>
      <c r="Q5985" s="1"/>
    </row>
    <row r="5986" spans="4:17" x14ac:dyDescent="0.3">
      <c r="D5986" s="1"/>
      <c r="E5986" s="1"/>
      <c r="K5986" s="1"/>
      <c r="L5986" s="1"/>
      <c r="M5986" s="1"/>
      <c r="Q5986" s="1"/>
    </row>
    <row r="5987" spans="4:17" x14ac:dyDescent="0.3">
      <c r="D5987" s="1"/>
      <c r="E5987" s="1"/>
      <c r="K5987" s="1"/>
      <c r="L5987" s="1"/>
      <c r="M5987" s="1"/>
      <c r="Q5987" s="1"/>
    </row>
    <row r="5988" spans="4:17" x14ac:dyDescent="0.3">
      <c r="D5988" s="1"/>
      <c r="E5988" s="1"/>
      <c r="K5988" s="1"/>
      <c r="L5988" s="1"/>
      <c r="M5988" s="1"/>
      <c r="Q5988" s="1"/>
    </row>
    <row r="5989" spans="4:17" x14ac:dyDescent="0.3">
      <c r="D5989" s="1"/>
      <c r="E5989" s="1"/>
      <c r="K5989" s="1"/>
      <c r="L5989" s="1"/>
      <c r="M5989" s="1"/>
      <c r="Q5989" s="1"/>
    </row>
    <row r="5990" spans="4:17" x14ac:dyDescent="0.3">
      <c r="D5990" s="1"/>
      <c r="E5990" s="1"/>
      <c r="K5990" s="1"/>
      <c r="L5990" s="1"/>
      <c r="M5990" s="1"/>
      <c r="Q5990" s="1"/>
    </row>
    <row r="5991" spans="4:17" x14ac:dyDescent="0.3">
      <c r="D5991" s="1"/>
      <c r="E5991" s="1"/>
      <c r="K5991" s="1"/>
      <c r="L5991" s="1"/>
      <c r="M5991" s="1"/>
      <c r="Q5991" s="1"/>
    </row>
    <row r="5992" spans="4:17" x14ac:dyDescent="0.3">
      <c r="D5992" s="1"/>
      <c r="E5992" s="1"/>
      <c r="K5992" s="1"/>
      <c r="L5992" s="1"/>
      <c r="M5992" s="1"/>
      <c r="Q5992" s="1"/>
    </row>
    <row r="5993" spans="4:17" x14ac:dyDescent="0.3">
      <c r="D5993" s="1"/>
      <c r="E5993" s="1"/>
      <c r="K5993" s="1"/>
      <c r="L5993" s="1"/>
      <c r="M5993" s="1"/>
      <c r="Q5993" s="1"/>
    </row>
    <row r="5994" spans="4:17" x14ac:dyDescent="0.3">
      <c r="D5994" s="1"/>
      <c r="E5994" s="1"/>
      <c r="K5994" s="1"/>
      <c r="L5994" s="1"/>
      <c r="M5994" s="1"/>
      <c r="Q5994" s="1"/>
    </row>
    <row r="5995" spans="4:17" x14ac:dyDescent="0.3">
      <c r="D5995" s="1"/>
      <c r="E5995" s="1"/>
      <c r="K5995" s="1"/>
      <c r="L5995" s="1"/>
      <c r="M5995" s="1"/>
      <c r="Q5995" s="1"/>
    </row>
    <row r="5996" spans="4:17" x14ac:dyDescent="0.3">
      <c r="D5996" s="1"/>
      <c r="E5996" s="1"/>
      <c r="K5996" s="1"/>
      <c r="L5996" s="1"/>
      <c r="M5996" s="1"/>
      <c r="Q5996" s="1"/>
    </row>
    <row r="5997" spans="4:17" x14ac:dyDescent="0.3">
      <c r="D5997" s="1"/>
      <c r="E5997" s="1"/>
      <c r="K5997" s="1"/>
      <c r="L5997" s="1"/>
      <c r="M5997" s="1"/>
      <c r="Q5997" s="1"/>
    </row>
    <row r="5998" spans="4:17" x14ac:dyDescent="0.3">
      <c r="D5998" s="1"/>
      <c r="E5998" s="1"/>
      <c r="K5998" s="1"/>
      <c r="L5998" s="1"/>
      <c r="M5998" s="1"/>
      <c r="Q5998" s="1"/>
    </row>
    <row r="5999" spans="4:17" x14ac:dyDescent="0.3">
      <c r="D5999" s="1"/>
      <c r="E5999" s="1"/>
      <c r="K5999" s="1"/>
      <c r="L5999" s="1"/>
      <c r="M5999" s="1"/>
      <c r="Q5999" s="1"/>
    </row>
    <row r="6000" spans="4:17" x14ac:dyDescent="0.3">
      <c r="D6000" s="1"/>
      <c r="E6000" s="1"/>
      <c r="K6000" s="1"/>
      <c r="L6000" s="1"/>
      <c r="M6000" s="1"/>
      <c r="Q6000" s="1"/>
    </row>
    <row r="6001" spans="4:17" x14ac:dyDescent="0.3">
      <c r="D6001" s="1"/>
      <c r="E6001" s="1"/>
      <c r="K6001" s="1"/>
      <c r="L6001" s="1"/>
      <c r="M6001" s="1"/>
      <c r="Q6001" s="1"/>
    </row>
    <row r="6002" spans="4:17" x14ac:dyDescent="0.3">
      <c r="D6002" s="1"/>
      <c r="E6002" s="1"/>
      <c r="K6002" s="1"/>
      <c r="L6002" s="1"/>
      <c r="M6002" s="1"/>
      <c r="Q6002" s="1"/>
    </row>
    <row r="6003" spans="4:17" x14ac:dyDescent="0.3">
      <c r="D6003" s="1"/>
      <c r="E6003" s="1"/>
      <c r="K6003" s="1"/>
      <c r="L6003" s="1"/>
      <c r="M6003" s="1"/>
      <c r="Q6003" s="1"/>
    </row>
    <row r="6004" spans="4:17" x14ac:dyDescent="0.3">
      <c r="D6004" s="1"/>
      <c r="E6004" s="1"/>
      <c r="K6004" s="1"/>
      <c r="L6004" s="1"/>
      <c r="M6004" s="1"/>
      <c r="Q6004" s="1"/>
    </row>
    <row r="6005" spans="4:17" x14ac:dyDescent="0.3">
      <c r="D6005" s="1"/>
      <c r="E6005" s="1"/>
      <c r="K6005" s="1"/>
      <c r="L6005" s="1"/>
      <c r="M6005" s="1"/>
      <c r="Q6005" s="1"/>
    </row>
    <row r="6006" spans="4:17" x14ac:dyDescent="0.3">
      <c r="D6006" s="1"/>
      <c r="E6006" s="1"/>
      <c r="K6006" s="1"/>
      <c r="L6006" s="1"/>
      <c r="M6006" s="1"/>
      <c r="Q6006" s="1"/>
    </row>
    <row r="6007" spans="4:17" x14ac:dyDescent="0.3">
      <c r="D6007" s="1"/>
      <c r="E6007" s="1"/>
      <c r="K6007" s="1"/>
      <c r="L6007" s="1"/>
      <c r="M6007" s="1"/>
      <c r="Q6007" s="1"/>
    </row>
    <row r="6008" spans="4:17" x14ac:dyDescent="0.3">
      <c r="D6008" s="1"/>
      <c r="E6008" s="1"/>
      <c r="K6008" s="1"/>
      <c r="L6008" s="1"/>
      <c r="M6008" s="1"/>
      <c r="Q6008" s="1"/>
    </row>
    <row r="6009" spans="4:17" x14ac:dyDescent="0.3">
      <c r="D6009" s="1"/>
      <c r="E6009" s="1"/>
      <c r="K6009" s="1"/>
      <c r="L6009" s="1"/>
      <c r="M6009" s="1"/>
      <c r="Q6009" s="1"/>
    </row>
    <row r="6010" spans="4:17" x14ac:dyDescent="0.3">
      <c r="D6010" s="1"/>
      <c r="E6010" s="1"/>
      <c r="K6010" s="1"/>
      <c r="L6010" s="1"/>
      <c r="M6010" s="1"/>
      <c r="Q6010" s="1"/>
    </row>
    <row r="6011" spans="4:17" x14ac:dyDescent="0.3">
      <c r="D6011" s="1"/>
      <c r="E6011" s="1"/>
      <c r="K6011" s="1"/>
      <c r="L6011" s="1"/>
      <c r="M6011" s="1"/>
      <c r="Q6011" s="1"/>
    </row>
    <row r="6012" spans="4:17" x14ac:dyDescent="0.3">
      <c r="D6012" s="1"/>
      <c r="E6012" s="1"/>
      <c r="K6012" s="1"/>
      <c r="L6012" s="1"/>
      <c r="M6012" s="1"/>
      <c r="Q6012" s="1"/>
    </row>
    <row r="6013" spans="4:17" x14ac:dyDescent="0.3">
      <c r="D6013" s="1"/>
      <c r="E6013" s="1"/>
      <c r="K6013" s="1"/>
      <c r="L6013" s="1"/>
      <c r="M6013" s="1"/>
      <c r="Q6013" s="1"/>
    </row>
    <row r="6014" spans="4:17" x14ac:dyDescent="0.3">
      <c r="D6014" s="1"/>
      <c r="E6014" s="1"/>
      <c r="K6014" s="1"/>
      <c r="L6014" s="1"/>
      <c r="M6014" s="1"/>
      <c r="Q6014" s="1"/>
    </row>
    <row r="6015" spans="4:17" x14ac:dyDescent="0.3">
      <c r="D6015" s="1"/>
      <c r="E6015" s="1"/>
      <c r="K6015" s="1"/>
      <c r="L6015" s="1"/>
      <c r="M6015" s="1"/>
      <c r="Q6015" s="1"/>
    </row>
    <row r="6016" spans="4:17" x14ac:dyDescent="0.3">
      <c r="D6016" s="1"/>
      <c r="E6016" s="1"/>
      <c r="K6016" s="1"/>
      <c r="L6016" s="1"/>
      <c r="M6016" s="1"/>
      <c r="Q6016" s="1"/>
    </row>
    <row r="6017" spans="4:17" x14ac:dyDescent="0.3">
      <c r="D6017" s="1"/>
      <c r="E6017" s="1"/>
      <c r="K6017" s="1"/>
      <c r="L6017" s="1"/>
      <c r="M6017" s="1"/>
      <c r="Q6017" s="1"/>
    </row>
    <row r="6018" spans="4:17" x14ac:dyDescent="0.3">
      <c r="D6018" s="1"/>
      <c r="E6018" s="1"/>
      <c r="K6018" s="1"/>
      <c r="L6018" s="1"/>
      <c r="M6018" s="1"/>
      <c r="Q6018" s="1"/>
    </row>
    <row r="6019" spans="4:17" x14ac:dyDescent="0.3">
      <c r="D6019" s="1"/>
      <c r="E6019" s="1"/>
      <c r="K6019" s="1"/>
      <c r="L6019" s="1"/>
      <c r="M6019" s="1"/>
      <c r="Q6019" s="1"/>
    </row>
    <row r="6020" spans="4:17" x14ac:dyDescent="0.3">
      <c r="D6020" s="1"/>
      <c r="E6020" s="1"/>
      <c r="K6020" s="1"/>
      <c r="L6020" s="1"/>
      <c r="M6020" s="1"/>
      <c r="Q6020" s="1"/>
    </row>
    <row r="6021" spans="4:17" x14ac:dyDescent="0.3">
      <c r="D6021" s="1"/>
      <c r="E6021" s="1"/>
      <c r="K6021" s="1"/>
      <c r="L6021" s="1"/>
      <c r="M6021" s="1"/>
      <c r="Q6021" s="1"/>
    </row>
    <row r="6022" spans="4:17" x14ac:dyDescent="0.3">
      <c r="D6022" s="1"/>
      <c r="E6022" s="1"/>
      <c r="K6022" s="1"/>
      <c r="L6022" s="1"/>
      <c r="M6022" s="1"/>
      <c r="Q6022" s="1"/>
    </row>
    <row r="6023" spans="4:17" x14ac:dyDescent="0.3">
      <c r="D6023" s="1"/>
      <c r="E6023" s="1"/>
      <c r="K6023" s="1"/>
      <c r="L6023" s="1"/>
      <c r="M6023" s="1"/>
      <c r="Q6023" s="1"/>
    </row>
    <row r="6024" spans="4:17" x14ac:dyDescent="0.3">
      <c r="D6024" s="1"/>
      <c r="E6024" s="1"/>
      <c r="K6024" s="1"/>
      <c r="L6024" s="1"/>
      <c r="M6024" s="1"/>
      <c r="Q6024" s="1"/>
    </row>
    <row r="6025" spans="4:17" x14ac:dyDescent="0.3">
      <c r="D6025" s="1"/>
      <c r="E6025" s="1"/>
      <c r="K6025" s="1"/>
      <c r="L6025" s="1"/>
      <c r="M6025" s="1"/>
      <c r="Q6025" s="1"/>
    </row>
    <row r="6026" spans="4:17" x14ac:dyDescent="0.3">
      <c r="D6026" s="1"/>
      <c r="E6026" s="1"/>
      <c r="K6026" s="1"/>
      <c r="L6026" s="1"/>
      <c r="M6026" s="1"/>
      <c r="Q6026" s="1"/>
    </row>
    <row r="6027" spans="4:17" x14ac:dyDescent="0.3">
      <c r="D6027" s="1"/>
      <c r="E6027" s="1"/>
      <c r="K6027" s="1"/>
      <c r="L6027" s="1"/>
      <c r="M6027" s="1"/>
      <c r="Q6027" s="1"/>
    </row>
    <row r="6028" spans="4:17" x14ac:dyDescent="0.3">
      <c r="D6028" s="1"/>
      <c r="E6028" s="1"/>
      <c r="K6028" s="1"/>
      <c r="L6028" s="1"/>
      <c r="M6028" s="1"/>
      <c r="Q6028" s="1"/>
    </row>
    <row r="6029" spans="4:17" x14ac:dyDescent="0.3">
      <c r="D6029" s="1"/>
      <c r="E6029" s="1"/>
      <c r="K6029" s="1"/>
      <c r="L6029" s="1"/>
      <c r="M6029" s="1"/>
      <c r="Q6029" s="1"/>
    </row>
    <row r="6030" spans="4:17" x14ac:dyDescent="0.3">
      <c r="D6030" s="1"/>
      <c r="E6030" s="1"/>
      <c r="K6030" s="1"/>
      <c r="L6030" s="1"/>
      <c r="M6030" s="1"/>
      <c r="Q6030" s="1"/>
    </row>
    <row r="6031" spans="4:17" x14ac:dyDescent="0.3">
      <c r="D6031" s="1"/>
      <c r="E6031" s="1"/>
      <c r="K6031" s="1"/>
      <c r="L6031" s="1"/>
      <c r="M6031" s="1"/>
      <c r="Q6031" s="1"/>
    </row>
    <row r="6032" spans="4:17" x14ac:dyDescent="0.3">
      <c r="D6032" s="1"/>
      <c r="E6032" s="1"/>
      <c r="K6032" s="1"/>
      <c r="L6032" s="1"/>
      <c r="M6032" s="1"/>
      <c r="Q6032" s="1"/>
    </row>
    <row r="6033" spans="4:17" x14ac:dyDescent="0.3">
      <c r="D6033" s="1"/>
      <c r="E6033" s="1"/>
      <c r="K6033" s="1"/>
      <c r="L6033" s="1"/>
      <c r="M6033" s="1"/>
      <c r="Q6033" s="1"/>
    </row>
    <row r="6034" spans="4:17" x14ac:dyDescent="0.3">
      <c r="D6034" s="1"/>
      <c r="E6034" s="1"/>
      <c r="K6034" s="1"/>
      <c r="L6034" s="1"/>
      <c r="M6034" s="1"/>
      <c r="Q6034" s="1"/>
    </row>
    <row r="6035" spans="4:17" x14ac:dyDescent="0.3">
      <c r="D6035" s="1"/>
      <c r="E6035" s="1"/>
      <c r="K6035" s="1"/>
      <c r="L6035" s="1"/>
      <c r="M6035" s="1"/>
      <c r="Q6035" s="1"/>
    </row>
    <row r="6036" spans="4:17" x14ac:dyDescent="0.3">
      <c r="D6036" s="1"/>
      <c r="E6036" s="1"/>
      <c r="K6036" s="1"/>
      <c r="L6036" s="1"/>
      <c r="M6036" s="1"/>
      <c r="Q6036" s="1"/>
    </row>
    <row r="6037" spans="4:17" x14ac:dyDescent="0.3">
      <c r="D6037" s="1"/>
      <c r="E6037" s="1"/>
      <c r="K6037" s="1"/>
      <c r="L6037" s="1"/>
      <c r="M6037" s="1"/>
      <c r="Q6037" s="1"/>
    </row>
    <row r="6038" spans="4:17" x14ac:dyDescent="0.3">
      <c r="D6038" s="1"/>
      <c r="E6038" s="1"/>
      <c r="K6038" s="1"/>
      <c r="L6038" s="1"/>
      <c r="M6038" s="1"/>
      <c r="Q6038" s="1"/>
    </row>
    <row r="6039" spans="4:17" x14ac:dyDescent="0.3">
      <c r="D6039" s="1"/>
      <c r="E6039" s="1"/>
      <c r="K6039" s="1"/>
      <c r="L6039" s="1"/>
      <c r="M6039" s="1"/>
      <c r="Q6039" s="1"/>
    </row>
    <row r="6040" spans="4:17" x14ac:dyDescent="0.3">
      <c r="D6040" s="1"/>
      <c r="E6040" s="1"/>
      <c r="K6040" s="1"/>
      <c r="L6040" s="1"/>
      <c r="M6040" s="1"/>
      <c r="Q6040" s="1"/>
    </row>
    <row r="6041" spans="4:17" x14ac:dyDescent="0.3">
      <c r="D6041" s="1"/>
      <c r="E6041" s="1"/>
      <c r="K6041" s="1"/>
      <c r="L6041" s="1"/>
      <c r="M6041" s="1"/>
      <c r="Q6041" s="1"/>
    </row>
    <row r="6042" spans="4:17" x14ac:dyDescent="0.3">
      <c r="D6042" s="1"/>
      <c r="E6042" s="1"/>
      <c r="K6042" s="1"/>
      <c r="L6042" s="1"/>
      <c r="M6042" s="1"/>
      <c r="Q6042" s="1"/>
    </row>
    <row r="6043" spans="4:17" x14ac:dyDescent="0.3">
      <c r="D6043" s="1"/>
      <c r="E6043" s="1"/>
      <c r="K6043" s="1"/>
      <c r="L6043" s="1"/>
      <c r="M6043" s="1"/>
      <c r="Q6043" s="1"/>
    </row>
    <row r="6044" spans="4:17" x14ac:dyDescent="0.3">
      <c r="D6044" s="1"/>
      <c r="E6044" s="1"/>
      <c r="K6044" s="1"/>
      <c r="L6044" s="1"/>
      <c r="M6044" s="1"/>
      <c r="Q6044" s="1"/>
    </row>
    <row r="6045" spans="4:17" x14ac:dyDescent="0.3">
      <c r="D6045" s="1"/>
      <c r="E6045" s="1"/>
      <c r="K6045" s="1"/>
      <c r="L6045" s="1"/>
      <c r="M6045" s="1"/>
      <c r="Q6045" s="1"/>
    </row>
    <row r="6046" spans="4:17" x14ac:dyDescent="0.3">
      <c r="D6046" s="1"/>
      <c r="E6046" s="1"/>
      <c r="K6046" s="1"/>
      <c r="L6046" s="1"/>
      <c r="M6046" s="1"/>
      <c r="Q6046" s="1"/>
    </row>
    <row r="6047" spans="4:17" x14ac:dyDescent="0.3">
      <c r="D6047" s="1"/>
      <c r="E6047" s="1"/>
      <c r="K6047" s="1"/>
      <c r="L6047" s="1"/>
      <c r="M6047" s="1"/>
      <c r="Q6047" s="1"/>
    </row>
    <row r="6048" spans="4:17" x14ac:dyDescent="0.3">
      <c r="D6048" s="1"/>
      <c r="E6048" s="1"/>
      <c r="K6048" s="1"/>
      <c r="L6048" s="1"/>
      <c r="M6048" s="1"/>
      <c r="Q6048" s="1"/>
    </row>
    <row r="6049" spans="4:17" x14ac:dyDescent="0.3">
      <c r="D6049" s="1"/>
      <c r="E6049" s="1"/>
      <c r="K6049" s="1"/>
      <c r="L6049" s="1"/>
      <c r="M6049" s="1"/>
      <c r="Q6049" s="1"/>
    </row>
    <row r="6050" spans="4:17" x14ac:dyDescent="0.3">
      <c r="K6050" s="1"/>
      <c r="L6050" s="1"/>
      <c r="M6050" s="1"/>
      <c r="Q6050" s="1"/>
    </row>
    <row r="6051" spans="4:17" x14ac:dyDescent="0.3">
      <c r="K6051" s="1"/>
      <c r="L6051" s="1"/>
      <c r="M6051" s="1"/>
      <c r="Q6051" s="1"/>
    </row>
    <row r="6052" spans="4:17" x14ac:dyDescent="0.3">
      <c r="K6052" s="1"/>
      <c r="L6052" s="1"/>
      <c r="M6052" s="1"/>
      <c r="Q6052" s="1"/>
    </row>
    <row r="6053" spans="4:17" x14ac:dyDescent="0.3">
      <c r="K6053" s="1"/>
      <c r="L6053" s="1"/>
      <c r="M6053" s="1"/>
      <c r="Q6053" s="1"/>
    </row>
    <row r="6054" spans="4:17" x14ac:dyDescent="0.3">
      <c r="K6054" s="1"/>
      <c r="L6054" s="1"/>
      <c r="M6054" s="1"/>
      <c r="Q6054" s="1"/>
    </row>
    <row r="6055" spans="4:17" x14ac:dyDescent="0.3">
      <c r="K6055" s="1"/>
      <c r="L6055" s="1"/>
      <c r="M6055" s="1"/>
      <c r="Q6055" s="1"/>
    </row>
    <row r="6056" spans="4:17" x14ac:dyDescent="0.3">
      <c r="K6056" s="1"/>
      <c r="L6056" s="1"/>
      <c r="M6056" s="1"/>
      <c r="Q6056" s="1"/>
    </row>
    <row r="6057" spans="4:17" x14ac:dyDescent="0.3">
      <c r="K6057" s="1"/>
      <c r="L6057" s="1"/>
      <c r="M6057" s="1"/>
      <c r="Q6057" s="1"/>
    </row>
    <row r="6058" spans="4:17" x14ac:dyDescent="0.3">
      <c r="K6058" s="1"/>
      <c r="L6058" s="1"/>
      <c r="M6058" s="1"/>
      <c r="Q6058" s="1"/>
    </row>
    <row r="6059" spans="4:17" x14ac:dyDescent="0.3">
      <c r="K6059" s="1"/>
      <c r="L6059" s="1"/>
      <c r="M6059" s="1"/>
      <c r="Q6059" s="1"/>
    </row>
    <row r="6060" spans="4:17" x14ac:dyDescent="0.3">
      <c r="K6060" s="1"/>
      <c r="L6060" s="1"/>
      <c r="M6060" s="1"/>
      <c r="Q6060" s="1"/>
    </row>
    <row r="6061" spans="4:17" x14ac:dyDescent="0.3">
      <c r="K6061" s="1"/>
      <c r="L6061" s="1"/>
      <c r="M6061" s="1"/>
      <c r="Q6061" s="1"/>
    </row>
    <row r="6062" spans="4:17" x14ac:dyDescent="0.3">
      <c r="K6062" s="1"/>
      <c r="L6062" s="1"/>
      <c r="M6062" s="1"/>
      <c r="Q6062" s="1"/>
    </row>
    <row r="6063" spans="4:17" x14ac:dyDescent="0.3">
      <c r="K6063" s="1"/>
      <c r="L6063" s="1"/>
      <c r="M6063" s="1"/>
      <c r="Q6063" s="1"/>
    </row>
    <row r="6064" spans="4:17" x14ac:dyDescent="0.3">
      <c r="K6064" s="1"/>
      <c r="L6064" s="1"/>
      <c r="M6064" s="1"/>
      <c r="Q6064" s="1"/>
    </row>
    <row r="6065" spans="4:17" x14ac:dyDescent="0.3">
      <c r="K6065" s="1"/>
      <c r="L6065" s="1"/>
      <c r="M6065" s="1"/>
      <c r="Q6065" s="1"/>
    </row>
    <row r="6066" spans="4:17" x14ac:dyDescent="0.3">
      <c r="K6066" s="1"/>
      <c r="L6066" s="1"/>
      <c r="M6066" s="1"/>
      <c r="Q6066" s="1"/>
    </row>
    <row r="6067" spans="4:17" x14ac:dyDescent="0.3">
      <c r="K6067" s="1"/>
      <c r="L6067" s="1"/>
      <c r="M6067" s="1"/>
      <c r="Q6067" s="1"/>
    </row>
    <row r="6068" spans="4:17" x14ac:dyDescent="0.3">
      <c r="K6068" s="1"/>
      <c r="L6068" s="1"/>
      <c r="M6068" s="1"/>
      <c r="Q6068" s="1"/>
    </row>
    <row r="6069" spans="4:17" x14ac:dyDescent="0.3">
      <c r="K6069" s="1"/>
      <c r="L6069" s="1"/>
      <c r="M6069" s="1"/>
      <c r="Q6069" s="1"/>
    </row>
    <row r="6070" spans="4:17" x14ac:dyDescent="0.3">
      <c r="K6070" s="1"/>
      <c r="L6070" s="1"/>
      <c r="M6070" s="1"/>
      <c r="Q6070" s="1"/>
    </row>
    <row r="6071" spans="4:17" x14ac:dyDescent="0.3">
      <c r="K6071" s="1"/>
      <c r="L6071" s="1"/>
      <c r="M6071" s="1"/>
      <c r="Q6071" s="1"/>
    </row>
    <row r="6072" spans="4:17" x14ac:dyDescent="0.3">
      <c r="K6072" s="1"/>
      <c r="L6072" s="1"/>
      <c r="M6072" s="1"/>
      <c r="Q6072" s="1"/>
    </row>
    <row r="6073" spans="4:17" x14ac:dyDescent="0.3">
      <c r="K6073" s="1"/>
      <c r="L6073" s="1"/>
      <c r="M6073" s="1"/>
      <c r="Q6073" s="1"/>
    </row>
    <row r="6074" spans="4:17" x14ac:dyDescent="0.3">
      <c r="D6074" s="1"/>
      <c r="E6074" s="1"/>
      <c r="K6074" s="1"/>
      <c r="L6074" s="1"/>
      <c r="M6074" s="1"/>
      <c r="Q6074" s="1"/>
    </row>
    <row r="6075" spans="4:17" x14ac:dyDescent="0.3">
      <c r="D6075" s="1"/>
      <c r="E6075" s="1"/>
      <c r="K6075" s="1"/>
      <c r="L6075" s="1"/>
      <c r="M6075" s="1"/>
      <c r="Q6075" s="1"/>
    </row>
    <row r="6076" spans="4:17" x14ac:dyDescent="0.3">
      <c r="D6076" s="1"/>
      <c r="E6076" s="1"/>
      <c r="K6076" s="1"/>
      <c r="L6076" s="1"/>
      <c r="M6076" s="1"/>
      <c r="Q6076" s="1"/>
    </row>
    <row r="6077" spans="4:17" x14ac:dyDescent="0.3">
      <c r="D6077" s="1"/>
      <c r="E6077" s="1"/>
      <c r="K6077" s="1"/>
      <c r="L6077" s="1"/>
      <c r="M6077" s="1"/>
      <c r="Q6077" s="1"/>
    </row>
    <row r="6078" spans="4:17" x14ac:dyDescent="0.3">
      <c r="D6078" s="1"/>
      <c r="E6078" s="1"/>
      <c r="K6078" s="1"/>
      <c r="L6078" s="1"/>
      <c r="M6078" s="1"/>
      <c r="Q6078" s="1"/>
    </row>
    <row r="6079" spans="4:17" x14ac:dyDescent="0.3">
      <c r="D6079" s="1"/>
      <c r="E6079" s="1"/>
      <c r="K6079" s="1"/>
      <c r="L6079" s="1"/>
      <c r="M6079" s="1"/>
      <c r="Q6079" s="1"/>
    </row>
    <row r="6080" spans="4:17" x14ac:dyDescent="0.3">
      <c r="D6080" s="1"/>
      <c r="E6080" s="1"/>
      <c r="K6080" s="1"/>
      <c r="L6080" s="1"/>
      <c r="M6080" s="1"/>
      <c r="Q6080" s="1"/>
    </row>
    <row r="6081" spans="4:17" x14ac:dyDescent="0.3">
      <c r="D6081" s="1"/>
      <c r="E6081" s="1"/>
      <c r="K6081" s="1"/>
      <c r="L6081" s="1"/>
      <c r="M6081" s="1"/>
      <c r="Q6081" s="1"/>
    </row>
    <row r="6082" spans="4:17" x14ac:dyDescent="0.3">
      <c r="D6082" s="1"/>
      <c r="E6082" s="1"/>
      <c r="K6082" s="1"/>
      <c r="L6082" s="1"/>
      <c r="M6082" s="1"/>
      <c r="Q6082" s="1"/>
    </row>
    <row r="6083" spans="4:17" x14ac:dyDescent="0.3">
      <c r="D6083" s="1"/>
      <c r="E6083" s="1"/>
      <c r="K6083" s="1"/>
      <c r="L6083" s="1"/>
      <c r="M6083" s="1"/>
      <c r="Q6083" s="1"/>
    </row>
    <row r="6084" spans="4:17" x14ac:dyDescent="0.3">
      <c r="D6084" s="1"/>
      <c r="E6084" s="1"/>
      <c r="K6084" s="1"/>
      <c r="L6084" s="1"/>
      <c r="M6084" s="1"/>
      <c r="Q6084" s="1"/>
    </row>
    <row r="6085" spans="4:17" x14ac:dyDescent="0.3">
      <c r="D6085" s="1"/>
      <c r="E6085" s="1"/>
      <c r="K6085" s="1"/>
      <c r="L6085" s="1"/>
      <c r="M6085" s="1"/>
      <c r="Q6085" s="1"/>
    </row>
    <row r="6086" spans="4:17" x14ac:dyDescent="0.3">
      <c r="D6086" s="1"/>
      <c r="E6086" s="1"/>
      <c r="K6086" s="1"/>
      <c r="L6086" s="1"/>
      <c r="M6086" s="1"/>
      <c r="Q6086" s="1"/>
    </row>
    <row r="6087" spans="4:17" x14ac:dyDescent="0.3">
      <c r="D6087" s="1"/>
      <c r="E6087" s="1"/>
      <c r="K6087" s="1"/>
      <c r="L6087" s="1"/>
      <c r="M6087" s="1"/>
      <c r="Q6087" s="1"/>
    </row>
    <row r="6088" spans="4:17" x14ac:dyDescent="0.3">
      <c r="D6088" s="1"/>
      <c r="E6088" s="1"/>
      <c r="K6088" s="1"/>
      <c r="L6088" s="1"/>
      <c r="M6088" s="1"/>
      <c r="Q6088" s="1"/>
    </row>
    <row r="6089" spans="4:17" x14ac:dyDescent="0.3">
      <c r="D6089" s="1"/>
      <c r="E6089" s="1"/>
      <c r="K6089" s="1"/>
      <c r="L6089" s="1"/>
      <c r="M6089" s="1"/>
      <c r="Q6089" s="1"/>
    </row>
    <row r="6090" spans="4:17" x14ac:dyDescent="0.3">
      <c r="D6090" s="1"/>
      <c r="E6090" s="1"/>
      <c r="K6090" s="1"/>
      <c r="L6090" s="1"/>
      <c r="M6090" s="1"/>
      <c r="Q6090" s="1"/>
    </row>
    <row r="6091" spans="4:17" x14ac:dyDescent="0.3">
      <c r="D6091" s="1"/>
      <c r="E6091" s="1"/>
      <c r="K6091" s="1"/>
      <c r="L6091" s="1"/>
      <c r="M6091" s="1"/>
      <c r="Q6091" s="1"/>
    </row>
    <row r="6092" spans="4:17" x14ac:dyDescent="0.3">
      <c r="D6092" s="1"/>
      <c r="E6092" s="1"/>
      <c r="K6092" s="1"/>
      <c r="L6092" s="1"/>
      <c r="M6092" s="1"/>
      <c r="Q6092" s="1"/>
    </row>
    <row r="6093" spans="4:17" x14ac:dyDescent="0.3">
      <c r="D6093" s="1"/>
      <c r="E6093" s="1"/>
      <c r="K6093" s="1"/>
      <c r="L6093" s="1"/>
      <c r="M6093" s="1"/>
      <c r="Q6093" s="1"/>
    </row>
    <row r="6094" spans="4:17" x14ac:dyDescent="0.3">
      <c r="D6094" s="1"/>
      <c r="E6094" s="1"/>
      <c r="K6094" s="1"/>
      <c r="L6094" s="1"/>
      <c r="M6094" s="1"/>
      <c r="Q6094" s="1"/>
    </row>
    <row r="6095" spans="4:17" x14ac:dyDescent="0.3">
      <c r="D6095" s="1"/>
      <c r="E6095" s="1"/>
      <c r="K6095" s="1"/>
      <c r="L6095" s="1"/>
      <c r="M6095" s="1"/>
      <c r="Q6095" s="1"/>
    </row>
    <row r="6096" spans="4:17" x14ac:dyDescent="0.3">
      <c r="D6096" s="1"/>
      <c r="E6096" s="1"/>
      <c r="K6096" s="1"/>
      <c r="L6096" s="1"/>
      <c r="M6096" s="1"/>
      <c r="Q6096" s="1"/>
    </row>
    <row r="6097" spans="4:17" x14ac:dyDescent="0.3">
      <c r="D6097" s="1"/>
      <c r="E6097" s="1"/>
      <c r="K6097" s="1"/>
      <c r="L6097" s="1"/>
      <c r="M6097" s="1"/>
      <c r="Q6097" s="1"/>
    </row>
    <row r="6098" spans="4:17" x14ac:dyDescent="0.3">
      <c r="K6098" s="1"/>
      <c r="L6098" s="1"/>
      <c r="M6098" s="1"/>
      <c r="Q6098" s="1"/>
    </row>
    <row r="6099" spans="4:17" x14ac:dyDescent="0.3">
      <c r="K6099" s="1"/>
      <c r="L6099" s="1"/>
      <c r="M6099" s="1"/>
      <c r="Q6099" s="1"/>
    </row>
    <row r="6100" spans="4:17" x14ac:dyDescent="0.3">
      <c r="K6100" s="1"/>
      <c r="L6100" s="1"/>
      <c r="M6100" s="1"/>
      <c r="Q6100" s="1"/>
    </row>
    <row r="6101" spans="4:17" x14ac:dyDescent="0.3">
      <c r="K6101" s="1"/>
      <c r="L6101" s="1"/>
      <c r="M6101" s="1"/>
      <c r="Q6101" s="1"/>
    </row>
    <row r="6102" spans="4:17" x14ac:dyDescent="0.3">
      <c r="K6102" s="1"/>
      <c r="L6102" s="1"/>
      <c r="M6102" s="1"/>
      <c r="Q6102" s="1"/>
    </row>
    <row r="6103" spans="4:17" x14ac:dyDescent="0.3">
      <c r="K6103" s="1"/>
      <c r="L6103" s="1"/>
      <c r="M6103" s="1"/>
      <c r="Q6103" s="1"/>
    </row>
    <row r="6104" spans="4:17" x14ac:dyDescent="0.3">
      <c r="K6104" s="1"/>
      <c r="L6104" s="1"/>
      <c r="M6104" s="1"/>
      <c r="Q6104" s="1"/>
    </row>
    <row r="6105" spans="4:17" x14ac:dyDescent="0.3">
      <c r="K6105" s="1"/>
      <c r="L6105" s="1"/>
      <c r="M6105" s="1"/>
      <c r="Q6105" s="1"/>
    </row>
    <row r="6106" spans="4:17" x14ac:dyDescent="0.3">
      <c r="K6106" s="1"/>
      <c r="L6106" s="1"/>
      <c r="M6106" s="1"/>
      <c r="Q6106" s="1"/>
    </row>
    <row r="6107" spans="4:17" x14ac:dyDescent="0.3">
      <c r="K6107" s="1"/>
      <c r="L6107" s="1"/>
      <c r="M6107" s="1"/>
      <c r="Q6107" s="1"/>
    </row>
    <row r="6108" spans="4:17" x14ac:dyDescent="0.3">
      <c r="K6108" s="1"/>
      <c r="L6108" s="1"/>
      <c r="M6108" s="1"/>
      <c r="Q6108" s="1"/>
    </row>
    <row r="6109" spans="4:17" x14ac:dyDescent="0.3">
      <c r="K6109" s="1"/>
      <c r="L6109" s="1"/>
      <c r="M6109" s="1"/>
      <c r="Q6109" s="1"/>
    </row>
    <row r="6110" spans="4:17" x14ac:dyDescent="0.3">
      <c r="K6110" s="1"/>
      <c r="L6110" s="1"/>
      <c r="M6110" s="1"/>
      <c r="Q6110" s="1"/>
    </row>
    <row r="6111" spans="4:17" x14ac:dyDescent="0.3">
      <c r="K6111" s="1"/>
      <c r="L6111" s="1"/>
      <c r="M6111" s="1"/>
      <c r="Q6111" s="1"/>
    </row>
    <row r="6112" spans="4:17" x14ac:dyDescent="0.3">
      <c r="K6112" s="1"/>
      <c r="L6112" s="1"/>
      <c r="M6112" s="1"/>
      <c r="Q6112" s="1"/>
    </row>
    <row r="6113" spans="11:17" x14ac:dyDescent="0.3">
      <c r="K6113" s="1"/>
      <c r="L6113" s="1"/>
      <c r="M6113" s="1"/>
      <c r="Q6113" s="1"/>
    </row>
    <row r="6114" spans="11:17" x14ac:dyDescent="0.3">
      <c r="K6114" s="1"/>
      <c r="L6114" s="1"/>
      <c r="M6114" s="1"/>
      <c r="Q6114" s="1"/>
    </row>
    <row r="6115" spans="11:17" x14ac:dyDescent="0.3">
      <c r="K6115" s="1"/>
      <c r="L6115" s="1"/>
      <c r="M6115" s="1"/>
      <c r="Q6115" s="1"/>
    </row>
    <row r="6116" spans="11:17" x14ac:dyDescent="0.3">
      <c r="K6116" s="1"/>
      <c r="L6116" s="1"/>
      <c r="M6116" s="1"/>
      <c r="Q6116" s="1"/>
    </row>
    <row r="6117" spans="11:17" x14ac:dyDescent="0.3">
      <c r="K6117" s="1"/>
      <c r="L6117" s="1"/>
      <c r="M6117" s="1"/>
      <c r="Q6117" s="1"/>
    </row>
    <row r="6118" spans="11:17" x14ac:dyDescent="0.3">
      <c r="K6118" s="1"/>
      <c r="L6118" s="1"/>
      <c r="M6118" s="1"/>
      <c r="Q6118" s="1"/>
    </row>
    <row r="6119" spans="11:17" x14ac:dyDescent="0.3">
      <c r="K6119" s="1"/>
      <c r="L6119" s="1"/>
      <c r="M6119" s="1"/>
      <c r="Q6119" s="1"/>
    </row>
    <row r="6120" spans="11:17" x14ac:dyDescent="0.3">
      <c r="K6120" s="1"/>
      <c r="L6120" s="1"/>
      <c r="M6120" s="1"/>
      <c r="Q6120" s="1"/>
    </row>
    <row r="6121" spans="11:17" x14ac:dyDescent="0.3">
      <c r="K6121" s="1"/>
      <c r="L6121" s="1"/>
      <c r="M6121" s="1"/>
      <c r="Q6121" s="1"/>
    </row>
    <row r="6122" spans="11:17" x14ac:dyDescent="0.3">
      <c r="K6122" s="1"/>
      <c r="L6122" s="1"/>
      <c r="M6122" s="1"/>
      <c r="Q6122" s="1"/>
    </row>
    <row r="6123" spans="11:17" x14ac:dyDescent="0.3">
      <c r="K6123" s="1"/>
      <c r="L6123" s="1"/>
      <c r="M6123" s="1"/>
      <c r="Q6123" s="1"/>
    </row>
    <row r="6124" spans="11:17" x14ac:dyDescent="0.3">
      <c r="K6124" s="1"/>
      <c r="L6124" s="1"/>
      <c r="M6124" s="1"/>
      <c r="Q6124" s="1"/>
    </row>
    <row r="6125" spans="11:17" x14ac:dyDescent="0.3">
      <c r="K6125" s="1"/>
      <c r="L6125" s="1"/>
      <c r="M6125" s="1"/>
      <c r="Q6125" s="1"/>
    </row>
    <row r="6126" spans="11:17" x14ac:dyDescent="0.3">
      <c r="K6126" s="1"/>
      <c r="L6126" s="1"/>
      <c r="M6126" s="1"/>
      <c r="Q6126" s="1"/>
    </row>
    <row r="6127" spans="11:17" x14ac:dyDescent="0.3">
      <c r="K6127" s="1"/>
      <c r="L6127" s="1"/>
      <c r="M6127" s="1"/>
      <c r="Q6127" s="1"/>
    </row>
    <row r="6128" spans="11:17" x14ac:dyDescent="0.3">
      <c r="K6128" s="1"/>
      <c r="L6128" s="1"/>
      <c r="M6128" s="1"/>
      <c r="Q6128" s="1"/>
    </row>
    <row r="6129" spans="11:17" x14ac:dyDescent="0.3">
      <c r="K6129" s="1"/>
      <c r="L6129" s="1"/>
      <c r="M6129" s="1"/>
      <c r="Q6129" s="1"/>
    </row>
    <row r="6130" spans="11:17" x14ac:dyDescent="0.3">
      <c r="K6130" s="1"/>
      <c r="L6130" s="1"/>
      <c r="M6130" s="1"/>
      <c r="Q6130" s="1"/>
    </row>
    <row r="6131" spans="11:17" x14ac:dyDescent="0.3">
      <c r="K6131" s="1"/>
      <c r="L6131" s="1"/>
      <c r="M6131" s="1"/>
      <c r="Q6131" s="1"/>
    </row>
    <row r="6132" spans="11:17" x14ac:dyDescent="0.3">
      <c r="K6132" s="1"/>
      <c r="L6132" s="1"/>
      <c r="M6132" s="1"/>
      <c r="Q6132" s="1"/>
    </row>
    <row r="6133" spans="11:17" x14ac:dyDescent="0.3">
      <c r="K6133" s="1"/>
      <c r="L6133" s="1"/>
      <c r="M6133" s="1"/>
      <c r="Q6133" s="1"/>
    </row>
    <row r="6134" spans="11:17" x14ac:dyDescent="0.3">
      <c r="K6134" s="1"/>
      <c r="L6134" s="1"/>
      <c r="M6134" s="1"/>
      <c r="Q6134" s="1"/>
    </row>
    <row r="6135" spans="11:17" x14ac:dyDescent="0.3">
      <c r="K6135" s="1"/>
      <c r="L6135" s="1"/>
      <c r="M6135" s="1"/>
      <c r="Q6135" s="1"/>
    </row>
    <row r="6136" spans="11:17" x14ac:dyDescent="0.3">
      <c r="K6136" s="1"/>
      <c r="L6136" s="1"/>
      <c r="M6136" s="1"/>
      <c r="Q6136" s="1"/>
    </row>
    <row r="6137" spans="11:17" x14ac:dyDescent="0.3">
      <c r="K6137" s="1"/>
      <c r="L6137" s="1"/>
      <c r="M6137" s="1"/>
      <c r="Q6137" s="1"/>
    </row>
    <row r="6138" spans="11:17" x14ac:dyDescent="0.3">
      <c r="K6138" s="1"/>
      <c r="L6138" s="1"/>
      <c r="M6138" s="1"/>
      <c r="Q6138" s="1"/>
    </row>
    <row r="6139" spans="11:17" x14ac:dyDescent="0.3">
      <c r="K6139" s="1"/>
      <c r="L6139" s="1"/>
      <c r="M6139" s="1"/>
      <c r="Q6139" s="1"/>
    </row>
    <row r="6140" spans="11:17" x14ac:dyDescent="0.3">
      <c r="K6140" s="1"/>
      <c r="L6140" s="1"/>
      <c r="M6140" s="1"/>
      <c r="Q6140" s="1"/>
    </row>
    <row r="6141" spans="11:17" x14ac:dyDescent="0.3">
      <c r="K6141" s="1"/>
      <c r="L6141" s="1"/>
      <c r="M6141" s="1"/>
      <c r="Q6141" s="1"/>
    </row>
    <row r="6142" spans="11:17" x14ac:dyDescent="0.3">
      <c r="K6142" s="1"/>
      <c r="L6142" s="1"/>
      <c r="M6142" s="1"/>
      <c r="Q6142" s="1"/>
    </row>
    <row r="6143" spans="11:17" x14ac:dyDescent="0.3">
      <c r="K6143" s="1"/>
      <c r="L6143" s="1"/>
      <c r="M6143" s="1"/>
      <c r="Q6143" s="1"/>
    </row>
    <row r="6144" spans="11:17" x14ac:dyDescent="0.3">
      <c r="K6144" s="1"/>
      <c r="L6144" s="1"/>
      <c r="M6144" s="1"/>
      <c r="Q6144" s="1"/>
    </row>
    <row r="6145" spans="4:17" x14ac:dyDescent="0.3">
      <c r="K6145" s="1"/>
      <c r="L6145" s="1"/>
      <c r="M6145" s="1"/>
      <c r="Q6145" s="1"/>
    </row>
    <row r="6146" spans="4:17" x14ac:dyDescent="0.3">
      <c r="D6146" s="1"/>
      <c r="E6146" s="1"/>
      <c r="K6146" s="1"/>
      <c r="L6146" s="1"/>
      <c r="M6146" s="1"/>
      <c r="Q6146" s="1"/>
    </row>
    <row r="6147" spans="4:17" x14ac:dyDescent="0.3">
      <c r="D6147" s="1"/>
      <c r="E6147" s="1"/>
      <c r="K6147" s="1"/>
      <c r="L6147" s="1"/>
      <c r="M6147" s="1"/>
      <c r="Q6147" s="1"/>
    </row>
    <row r="6148" spans="4:17" x14ac:dyDescent="0.3">
      <c r="D6148" s="1"/>
      <c r="E6148" s="1"/>
      <c r="K6148" s="1"/>
      <c r="L6148" s="1"/>
      <c r="M6148" s="1"/>
      <c r="Q6148" s="1"/>
    </row>
    <row r="6149" spans="4:17" x14ac:dyDescent="0.3">
      <c r="D6149" s="1"/>
      <c r="E6149" s="1"/>
      <c r="K6149" s="1"/>
      <c r="L6149" s="1"/>
      <c r="M6149" s="1"/>
      <c r="Q6149" s="1"/>
    </row>
    <row r="6150" spans="4:17" x14ac:dyDescent="0.3">
      <c r="D6150" s="1"/>
      <c r="E6150" s="1"/>
      <c r="K6150" s="1"/>
      <c r="L6150" s="1"/>
      <c r="M6150" s="1"/>
      <c r="Q6150" s="1"/>
    </row>
    <row r="6151" spans="4:17" x14ac:dyDescent="0.3">
      <c r="D6151" s="1"/>
      <c r="E6151" s="1"/>
      <c r="K6151" s="1"/>
      <c r="L6151" s="1"/>
      <c r="M6151" s="1"/>
      <c r="Q6151" s="1"/>
    </row>
    <row r="6152" spans="4:17" x14ac:dyDescent="0.3">
      <c r="D6152" s="1"/>
      <c r="E6152" s="1"/>
      <c r="K6152" s="1"/>
      <c r="L6152" s="1"/>
      <c r="M6152" s="1"/>
      <c r="Q6152" s="1"/>
    </row>
    <row r="6153" spans="4:17" x14ac:dyDescent="0.3">
      <c r="D6153" s="1"/>
      <c r="E6153" s="1"/>
      <c r="K6153" s="1"/>
      <c r="L6153" s="1"/>
      <c r="M6153" s="1"/>
      <c r="Q6153" s="1"/>
    </row>
    <row r="6154" spans="4:17" x14ac:dyDescent="0.3">
      <c r="D6154" s="1"/>
      <c r="E6154" s="1"/>
      <c r="K6154" s="1"/>
      <c r="L6154" s="1"/>
      <c r="M6154" s="1"/>
      <c r="Q6154" s="1"/>
    </row>
    <row r="6155" spans="4:17" x14ac:dyDescent="0.3">
      <c r="D6155" s="1"/>
      <c r="E6155" s="1"/>
      <c r="K6155" s="1"/>
      <c r="L6155" s="1"/>
      <c r="M6155" s="1"/>
      <c r="Q6155" s="1"/>
    </row>
    <row r="6156" spans="4:17" x14ac:dyDescent="0.3">
      <c r="D6156" s="1"/>
      <c r="E6156" s="1"/>
      <c r="K6156" s="1"/>
      <c r="L6156" s="1"/>
      <c r="M6156" s="1"/>
      <c r="Q6156" s="1"/>
    </row>
    <row r="6157" spans="4:17" x14ac:dyDescent="0.3">
      <c r="D6157" s="1"/>
      <c r="E6157" s="1"/>
      <c r="K6157" s="1"/>
      <c r="L6157" s="1"/>
      <c r="M6157" s="1"/>
      <c r="Q6157" s="1"/>
    </row>
    <row r="6158" spans="4:17" x14ac:dyDescent="0.3">
      <c r="D6158" s="1"/>
      <c r="E6158" s="1"/>
      <c r="K6158" s="1"/>
      <c r="L6158" s="1"/>
      <c r="M6158" s="1"/>
      <c r="Q6158" s="1"/>
    </row>
    <row r="6159" spans="4:17" x14ac:dyDescent="0.3">
      <c r="D6159" s="1"/>
      <c r="E6159" s="1"/>
      <c r="K6159" s="1"/>
      <c r="L6159" s="1"/>
      <c r="M6159" s="1"/>
      <c r="Q6159" s="1"/>
    </row>
    <row r="6160" spans="4:17" x14ac:dyDescent="0.3">
      <c r="D6160" s="1"/>
      <c r="E6160" s="1"/>
      <c r="K6160" s="1"/>
      <c r="L6160" s="1"/>
      <c r="M6160" s="1"/>
      <c r="Q6160" s="1"/>
    </row>
    <row r="6161" spans="4:17" x14ac:dyDescent="0.3">
      <c r="D6161" s="1"/>
      <c r="E6161" s="1"/>
      <c r="K6161" s="1"/>
      <c r="L6161" s="1"/>
      <c r="M6161" s="1"/>
      <c r="Q6161" s="1"/>
    </row>
    <row r="6162" spans="4:17" x14ac:dyDescent="0.3">
      <c r="D6162" s="1"/>
      <c r="E6162" s="1"/>
      <c r="K6162" s="1"/>
      <c r="L6162" s="1"/>
      <c r="M6162" s="1"/>
      <c r="Q6162" s="1"/>
    </row>
    <row r="6163" spans="4:17" x14ac:dyDescent="0.3">
      <c r="D6163" s="1"/>
      <c r="E6163" s="1"/>
      <c r="K6163" s="1"/>
      <c r="L6163" s="1"/>
      <c r="M6163" s="1"/>
      <c r="Q6163" s="1"/>
    </row>
    <row r="6164" spans="4:17" x14ac:dyDescent="0.3">
      <c r="D6164" s="1"/>
      <c r="E6164" s="1"/>
      <c r="K6164" s="1"/>
      <c r="L6164" s="1"/>
      <c r="M6164" s="1"/>
      <c r="Q6164" s="1"/>
    </row>
    <row r="6165" spans="4:17" x14ac:dyDescent="0.3">
      <c r="D6165" s="1"/>
      <c r="E6165" s="1"/>
      <c r="K6165" s="1"/>
      <c r="L6165" s="1"/>
      <c r="M6165" s="1"/>
      <c r="Q6165" s="1"/>
    </row>
    <row r="6166" spans="4:17" x14ac:dyDescent="0.3">
      <c r="D6166" s="1"/>
      <c r="E6166" s="1"/>
      <c r="K6166" s="1"/>
      <c r="L6166" s="1"/>
      <c r="M6166" s="1"/>
      <c r="Q6166" s="1"/>
    </row>
    <row r="6167" spans="4:17" x14ac:dyDescent="0.3">
      <c r="D6167" s="1"/>
      <c r="E6167" s="1"/>
      <c r="K6167" s="1"/>
      <c r="L6167" s="1"/>
      <c r="M6167" s="1"/>
      <c r="Q6167" s="1"/>
    </row>
    <row r="6168" spans="4:17" x14ac:dyDescent="0.3">
      <c r="D6168" s="1"/>
      <c r="E6168" s="1"/>
      <c r="K6168" s="1"/>
      <c r="L6168" s="1"/>
      <c r="M6168" s="1"/>
      <c r="Q6168" s="1"/>
    </row>
    <row r="6169" spans="4:17" x14ac:dyDescent="0.3">
      <c r="D6169" s="1"/>
      <c r="E6169" s="1"/>
      <c r="K6169" s="1"/>
      <c r="L6169" s="1"/>
      <c r="M6169" s="1"/>
      <c r="Q6169" s="1"/>
    </row>
    <row r="6170" spans="4:17" x14ac:dyDescent="0.3">
      <c r="D6170" s="1"/>
      <c r="E6170" s="1"/>
      <c r="K6170" s="1"/>
      <c r="L6170" s="1"/>
      <c r="M6170" s="1"/>
      <c r="Q6170" s="1"/>
    </row>
    <row r="6171" spans="4:17" x14ac:dyDescent="0.3">
      <c r="D6171" s="1"/>
      <c r="E6171" s="1"/>
      <c r="K6171" s="1"/>
      <c r="L6171" s="1"/>
      <c r="M6171" s="1"/>
      <c r="Q6171" s="1"/>
    </row>
    <row r="6172" spans="4:17" x14ac:dyDescent="0.3">
      <c r="D6172" s="1"/>
      <c r="E6172" s="1"/>
      <c r="K6172" s="1"/>
      <c r="L6172" s="1"/>
      <c r="M6172" s="1"/>
      <c r="Q6172" s="1"/>
    </row>
    <row r="6173" spans="4:17" x14ac:dyDescent="0.3">
      <c r="D6173" s="1"/>
      <c r="E6173" s="1"/>
      <c r="K6173" s="1"/>
      <c r="L6173" s="1"/>
      <c r="M6173" s="1"/>
      <c r="Q6173" s="1"/>
    </row>
    <row r="6174" spans="4:17" x14ac:dyDescent="0.3">
      <c r="D6174" s="1"/>
      <c r="E6174" s="1"/>
      <c r="K6174" s="1"/>
      <c r="L6174" s="1"/>
      <c r="M6174" s="1"/>
      <c r="Q6174" s="1"/>
    </row>
    <row r="6175" spans="4:17" x14ac:dyDescent="0.3">
      <c r="D6175" s="1"/>
      <c r="E6175" s="1"/>
      <c r="K6175" s="1"/>
      <c r="L6175" s="1"/>
      <c r="M6175" s="1"/>
      <c r="Q6175" s="1"/>
    </row>
    <row r="6176" spans="4:17" x14ac:dyDescent="0.3">
      <c r="D6176" s="1"/>
      <c r="E6176" s="1"/>
      <c r="K6176" s="1"/>
      <c r="L6176" s="1"/>
      <c r="M6176" s="1"/>
      <c r="Q6176" s="1"/>
    </row>
    <row r="6177" spans="4:17" x14ac:dyDescent="0.3">
      <c r="D6177" s="1"/>
      <c r="E6177" s="1"/>
      <c r="K6177" s="1"/>
      <c r="L6177" s="1"/>
      <c r="M6177" s="1"/>
      <c r="Q6177" s="1"/>
    </row>
    <row r="6178" spans="4:17" x14ac:dyDescent="0.3">
      <c r="D6178" s="1"/>
      <c r="E6178" s="1"/>
      <c r="K6178" s="1"/>
      <c r="L6178" s="1"/>
      <c r="M6178" s="1"/>
      <c r="Q6178" s="1"/>
    </row>
    <row r="6179" spans="4:17" x14ac:dyDescent="0.3">
      <c r="D6179" s="1"/>
      <c r="E6179" s="1"/>
      <c r="K6179" s="1"/>
      <c r="L6179" s="1"/>
      <c r="M6179" s="1"/>
      <c r="Q6179" s="1"/>
    </row>
    <row r="6180" spans="4:17" x14ac:dyDescent="0.3">
      <c r="D6180" s="1"/>
      <c r="E6180" s="1"/>
      <c r="K6180" s="1"/>
      <c r="L6180" s="1"/>
      <c r="M6180" s="1"/>
      <c r="Q6180" s="1"/>
    </row>
    <row r="6181" spans="4:17" x14ac:dyDescent="0.3">
      <c r="D6181" s="1"/>
      <c r="E6181" s="1"/>
      <c r="K6181" s="1"/>
      <c r="L6181" s="1"/>
      <c r="M6181" s="1"/>
      <c r="Q6181" s="1"/>
    </row>
    <row r="6182" spans="4:17" x14ac:dyDescent="0.3">
      <c r="D6182" s="1"/>
      <c r="E6182" s="1"/>
      <c r="K6182" s="1"/>
      <c r="L6182" s="1"/>
      <c r="M6182" s="1"/>
      <c r="Q6182" s="1"/>
    </row>
    <row r="6183" spans="4:17" x14ac:dyDescent="0.3">
      <c r="D6183" s="1"/>
      <c r="E6183" s="1"/>
      <c r="K6183" s="1"/>
      <c r="L6183" s="1"/>
      <c r="M6183" s="1"/>
      <c r="Q6183" s="1"/>
    </row>
    <row r="6184" spans="4:17" x14ac:dyDescent="0.3">
      <c r="D6184" s="1"/>
      <c r="E6184" s="1"/>
      <c r="K6184" s="1"/>
      <c r="L6184" s="1"/>
      <c r="M6184" s="1"/>
      <c r="Q6184" s="1"/>
    </row>
    <row r="6185" spans="4:17" x14ac:dyDescent="0.3">
      <c r="D6185" s="1"/>
      <c r="E6185" s="1"/>
      <c r="K6185" s="1"/>
      <c r="L6185" s="1"/>
      <c r="M6185" s="1"/>
      <c r="Q6185" s="1"/>
    </row>
    <row r="6186" spans="4:17" x14ac:dyDescent="0.3">
      <c r="D6186" s="1"/>
      <c r="E6186" s="1"/>
      <c r="K6186" s="1"/>
      <c r="L6186" s="1"/>
      <c r="M6186" s="1"/>
      <c r="Q6186" s="1"/>
    </row>
    <row r="6187" spans="4:17" x14ac:dyDescent="0.3">
      <c r="D6187" s="1"/>
      <c r="E6187" s="1"/>
      <c r="K6187" s="1"/>
      <c r="L6187" s="1"/>
      <c r="M6187" s="1"/>
      <c r="Q6187" s="1"/>
    </row>
    <row r="6188" spans="4:17" x14ac:dyDescent="0.3">
      <c r="D6188" s="1"/>
      <c r="E6188" s="1"/>
      <c r="K6188" s="1"/>
      <c r="L6188" s="1"/>
      <c r="M6188" s="1"/>
      <c r="Q6188" s="1"/>
    </row>
    <row r="6189" spans="4:17" x14ac:dyDescent="0.3">
      <c r="D6189" s="1"/>
      <c r="E6189" s="1"/>
      <c r="K6189" s="1"/>
      <c r="L6189" s="1"/>
      <c r="M6189" s="1"/>
      <c r="Q6189" s="1"/>
    </row>
    <row r="6190" spans="4:17" x14ac:dyDescent="0.3">
      <c r="D6190" s="1"/>
      <c r="E6190" s="1"/>
      <c r="K6190" s="1"/>
      <c r="L6190" s="1"/>
      <c r="M6190" s="1"/>
      <c r="Q6190" s="1"/>
    </row>
    <row r="6191" spans="4:17" x14ac:dyDescent="0.3">
      <c r="D6191" s="1"/>
      <c r="E6191" s="1"/>
      <c r="K6191" s="1"/>
      <c r="L6191" s="1"/>
      <c r="M6191" s="1"/>
      <c r="Q6191" s="1"/>
    </row>
    <row r="6192" spans="4:17" x14ac:dyDescent="0.3">
      <c r="D6192" s="1"/>
      <c r="E6192" s="1"/>
      <c r="K6192" s="1"/>
      <c r="L6192" s="1"/>
      <c r="M6192" s="1"/>
      <c r="Q6192" s="1"/>
    </row>
    <row r="6193" spans="4:17" x14ac:dyDescent="0.3">
      <c r="D6193" s="1"/>
      <c r="E6193" s="1"/>
      <c r="K6193" s="1"/>
      <c r="L6193" s="1"/>
      <c r="M6193" s="1"/>
      <c r="Q6193" s="1"/>
    </row>
    <row r="6194" spans="4:17" x14ac:dyDescent="0.3">
      <c r="D6194" s="1"/>
      <c r="E6194" s="1"/>
      <c r="K6194" s="1"/>
      <c r="L6194" s="1"/>
      <c r="M6194" s="1"/>
      <c r="Q6194" s="1"/>
    </row>
    <row r="6195" spans="4:17" x14ac:dyDescent="0.3">
      <c r="D6195" s="1"/>
      <c r="E6195" s="1"/>
      <c r="K6195" s="1"/>
      <c r="L6195" s="1"/>
      <c r="M6195" s="1"/>
      <c r="Q6195" s="1"/>
    </row>
    <row r="6196" spans="4:17" x14ac:dyDescent="0.3">
      <c r="D6196" s="1"/>
      <c r="E6196" s="1"/>
      <c r="K6196" s="1"/>
      <c r="L6196" s="1"/>
      <c r="M6196" s="1"/>
      <c r="Q6196" s="1"/>
    </row>
    <row r="6197" spans="4:17" x14ac:dyDescent="0.3">
      <c r="D6197" s="1"/>
      <c r="E6197" s="1"/>
      <c r="K6197" s="1"/>
      <c r="L6197" s="1"/>
      <c r="M6197" s="1"/>
      <c r="Q6197" s="1"/>
    </row>
    <row r="6198" spans="4:17" x14ac:dyDescent="0.3">
      <c r="D6198" s="1"/>
      <c r="E6198" s="1"/>
      <c r="K6198" s="1"/>
      <c r="L6198" s="1"/>
      <c r="M6198" s="1"/>
      <c r="Q6198" s="1"/>
    </row>
    <row r="6199" spans="4:17" x14ac:dyDescent="0.3">
      <c r="D6199" s="1"/>
      <c r="E6199" s="1"/>
      <c r="K6199" s="1"/>
      <c r="L6199" s="1"/>
      <c r="M6199" s="1"/>
      <c r="Q6199" s="1"/>
    </row>
    <row r="6200" spans="4:17" x14ac:dyDescent="0.3">
      <c r="D6200" s="1"/>
      <c r="E6200" s="1"/>
      <c r="K6200" s="1"/>
      <c r="L6200" s="1"/>
      <c r="M6200" s="1"/>
      <c r="Q6200" s="1"/>
    </row>
    <row r="6201" spans="4:17" x14ac:dyDescent="0.3">
      <c r="D6201" s="1"/>
      <c r="E6201" s="1"/>
      <c r="K6201" s="1"/>
      <c r="L6201" s="1"/>
      <c r="M6201" s="1"/>
      <c r="Q6201" s="1"/>
    </row>
    <row r="6202" spans="4:17" x14ac:dyDescent="0.3">
      <c r="D6202" s="1"/>
      <c r="E6202" s="1"/>
      <c r="K6202" s="1"/>
      <c r="L6202" s="1"/>
      <c r="M6202" s="1"/>
      <c r="Q6202" s="1"/>
    </row>
    <row r="6203" spans="4:17" x14ac:dyDescent="0.3">
      <c r="D6203" s="1"/>
      <c r="E6203" s="1"/>
      <c r="K6203" s="1"/>
      <c r="L6203" s="1"/>
      <c r="M6203" s="1"/>
      <c r="Q6203" s="1"/>
    </row>
    <row r="6204" spans="4:17" x14ac:dyDescent="0.3">
      <c r="D6204" s="1"/>
      <c r="E6204" s="1"/>
      <c r="K6204" s="1"/>
      <c r="L6204" s="1"/>
      <c r="M6204" s="1"/>
      <c r="Q6204" s="1"/>
    </row>
    <row r="6205" spans="4:17" x14ac:dyDescent="0.3">
      <c r="D6205" s="1"/>
      <c r="E6205" s="1"/>
      <c r="K6205" s="1"/>
      <c r="L6205" s="1"/>
      <c r="M6205" s="1"/>
      <c r="Q6205" s="1"/>
    </row>
    <row r="6206" spans="4:17" x14ac:dyDescent="0.3">
      <c r="D6206" s="1"/>
      <c r="E6206" s="1"/>
      <c r="K6206" s="1"/>
      <c r="L6206" s="1"/>
      <c r="M6206" s="1"/>
      <c r="Q6206" s="1"/>
    </row>
    <row r="6207" spans="4:17" x14ac:dyDescent="0.3">
      <c r="D6207" s="1"/>
      <c r="E6207" s="1"/>
      <c r="K6207" s="1"/>
      <c r="L6207" s="1"/>
      <c r="M6207" s="1"/>
      <c r="Q6207" s="1"/>
    </row>
    <row r="6208" spans="4:17" x14ac:dyDescent="0.3">
      <c r="D6208" s="1"/>
      <c r="E6208" s="1"/>
      <c r="K6208" s="1"/>
      <c r="L6208" s="1"/>
      <c r="M6208" s="1"/>
      <c r="Q6208" s="1"/>
    </row>
    <row r="6209" spans="4:17" x14ac:dyDescent="0.3">
      <c r="D6209" s="1"/>
      <c r="E6209" s="1"/>
      <c r="K6209" s="1"/>
      <c r="L6209" s="1"/>
      <c r="M6209" s="1"/>
      <c r="Q6209" s="1"/>
    </row>
    <row r="6210" spans="4:17" x14ac:dyDescent="0.3">
      <c r="D6210" s="1"/>
      <c r="E6210" s="1"/>
      <c r="K6210" s="1"/>
      <c r="L6210" s="1"/>
      <c r="M6210" s="1"/>
      <c r="Q6210" s="1"/>
    </row>
    <row r="6211" spans="4:17" x14ac:dyDescent="0.3">
      <c r="D6211" s="1"/>
      <c r="E6211" s="1"/>
      <c r="K6211" s="1"/>
      <c r="L6211" s="1"/>
      <c r="M6211" s="1"/>
      <c r="Q6211" s="1"/>
    </row>
    <row r="6212" spans="4:17" x14ac:dyDescent="0.3">
      <c r="D6212" s="1"/>
      <c r="E6212" s="1"/>
      <c r="K6212" s="1"/>
      <c r="L6212" s="1"/>
      <c r="M6212" s="1"/>
      <c r="Q6212" s="1"/>
    </row>
    <row r="6213" spans="4:17" x14ac:dyDescent="0.3">
      <c r="D6213" s="1"/>
      <c r="E6213" s="1"/>
      <c r="K6213" s="1"/>
      <c r="L6213" s="1"/>
      <c r="M6213" s="1"/>
      <c r="Q6213" s="1"/>
    </row>
    <row r="6214" spans="4:17" x14ac:dyDescent="0.3">
      <c r="D6214" s="1"/>
      <c r="E6214" s="1"/>
      <c r="K6214" s="1"/>
      <c r="L6214" s="1"/>
      <c r="M6214" s="1"/>
      <c r="Q6214" s="1"/>
    </row>
    <row r="6215" spans="4:17" x14ac:dyDescent="0.3">
      <c r="D6215" s="1"/>
      <c r="E6215" s="1"/>
      <c r="K6215" s="1"/>
      <c r="L6215" s="1"/>
      <c r="M6215" s="1"/>
      <c r="Q6215" s="1"/>
    </row>
    <row r="6216" spans="4:17" x14ac:dyDescent="0.3">
      <c r="D6216" s="1"/>
      <c r="E6216" s="1"/>
      <c r="K6216" s="1"/>
      <c r="L6216" s="1"/>
      <c r="M6216" s="1"/>
      <c r="Q6216" s="1"/>
    </row>
    <row r="6217" spans="4:17" x14ac:dyDescent="0.3">
      <c r="D6217" s="1"/>
      <c r="E6217" s="1"/>
      <c r="K6217" s="1"/>
      <c r="L6217" s="1"/>
      <c r="M6217" s="1"/>
      <c r="Q6217" s="1"/>
    </row>
    <row r="6218" spans="4:17" x14ac:dyDescent="0.3">
      <c r="K6218" s="1"/>
      <c r="L6218" s="1"/>
      <c r="M6218" s="1"/>
      <c r="Q6218" s="1"/>
    </row>
    <row r="6219" spans="4:17" x14ac:dyDescent="0.3">
      <c r="K6219" s="1"/>
      <c r="L6219" s="1"/>
      <c r="M6219" s="1"/>
      <c r="Q6219" s="1"/>
    </row>
    <row r="6220" spans="4:17" x14ac:dyDescent="0.3">
      <c r="K6220" s="1"/>
      <c r="L6220" s="1"/>
      <c r="M6220" s="1"/>
      <c r="Q6220" s="1"/>
    </row>
    <row r="6221" spans="4:17" x14ac:dyDescent="0.3">
      <c r="K6221" s="1"/>
      <c r="L6221" s="1"/>
      <c r="M6221" s="1"/>
      <c r="Q6221" s="1"/>
    </row>
    <row r="6222" spans="4:17" x14ac:dyDescent="0.3">
      <c r="K6222" s="1"/>
      <c r="L6222" s="1"/>
      <c r="M6222" s="1"/>
      <c r="Q6222" s="1"/>
    </row>
    <row r="6223" spans="4:17" x14ac:dyDescent="0.3">
      <c r="K6223" s="1"/>
      <c r="L6223" s="1"/>
      <c r="M6223" s="1"/>
      <c r="Q6223" s="1"/>
    </row>
    <row r="6224" spans="4:17" x14ac:dyDescent="0.3">
      <c r="K6224" s="1"/>
      <c r="L6224" s="1"/>
      <c r="M6224" s="1"/>
      <c r="Q6224" s="1"/>
    </row>
    <row r="6225" spans="11:17" x14ac:dyDescent="0.3">
      <c r="K6225" s="1"/>
      <c r="L6225" s="1"/>
      <c r="M6225" s="1"/>
      <c r="Q6225" s="1"/>
    </row>
    <row r="6226" spans="11:17" x14ac:dyDescent="0.3">
      <c r="K6226" s="1"/>
      <c r="L6226" s="1"/>
      <c r="M6226" s="1"/>
      <c r="Q6226" s="1"/>
    </row>
    <row r="6227" spans="11:17" x14ac:dyDescent="0.3">
      <c r="K6227" s="1"/>
      <c r="L6227" s="1"/>
      <c r="M6227" s="1"/>
      <c r="Q6227" s="1"/>
    </row>
    <row r="6228" spans="11:17" x14ac:dyDescent="0.3">
      <c r="K6228" s="1"/>
      <c r="L6228" s="1"/>
      <c r="M6228" s="1"/>
      <c r="Q6228" s="1"/>
    </row>
    <row r="6229" spans="11:17" x14ac:dyDescent="0.3">
      <c r="K6229" s="1"/>
      <c r="L6229" s="1"/>
      <c r="M6229" s="1"/>
      <c r="Q6229" s="1"/>
    </row>
    <row r="6230" spans="11:17" x14ac:dyDescent="0.3">
      <c r="K6230" s="1"/>
      <c r="L6230" s="1"/>
      <c r="M6230" s="1"/>
      <c r="Q6230" s="1"/>
    </row>
    <row r="6231" spans="11:17" x14ac:dyDescent="0.3">
      <c r="K6231" s="1"/>
      <c r="L6231" s="1"/>
      <c r="M6231" s="1"/>
      <c r="Q6231" s="1"/>
    </row>
    <row r="6232" spans="11:17" x14ac:dyDescent="0.3">
      <c r="K6232" s="1"/>
      <c r="L6232" s="1"/>
      <c r="M6232" s="1"/>
      <c r="Q6232" s="1"/>
    </row>
    <row r="6233" spans="11:17" x14ac:dyDescent="0.3">
      <c r="K6233" s="1"/>
      <c r="L6233" s="1"/>
      <c r="M6233" s="1"/>
      <c r="Q6233" s="1"/>
    </row>
    <row r="6234" spans="11:17" x14ac:dyDescent="0.3">
      <c r="K6234" s="1"/>
      <c r="L6234" s="1"/>
      <c r="M6234" s="1"/>
      <c r="Q6234" s="1"/>
    </row>
    <row r="6235" spans="11:17" x14ac:dyDescent="0.3">
      <c r="K6235" s="1"/>
      <c r="L6235" s="1"/>
      <c r="M6235" s="1"/>
      <c r="Q6235" s="1"/>
    </row>
    <row r="6236" spans="11:17" x14ac:dyDescent="0.3">
      <c r="K6236" s="1"/>
      <c r="L6236" s="1"/>
      <c r="M6236" s="1"/>
      <c r="Q6236" s="1"/>
    </row>
    <row r="6237" spans="11:17" x14ac:dyDescent="0.3">
      <c r="K6237" s="1"/>
      <c r="L6237" s="1"/>
      <c r="M6237" s="1"/>
      <c r="Q6237" s="1"/>
    </row>
    <row r="6238" spans="11:17" x14ac:dyDescent="0.3">
      <c r="K6238" s="1"/>
      <c r="L6238" s="1"/>
      <c r="M6238" s="1"/>
      <c r="Q6238" s="1"/>
    </row>
    <row r="6239" spans="11:17" x14ac:dyDescent="0.3">
      <c r="K6239" s="1"/>
      <c r="L6239" s="1"/>
      <c r="M6239" s="1"/>
      <c r="Q6239" s="1"/>
    </row>
    <row r="6240" spans="11:17" x14ac:dyDescent="0.3">
      <c r="K6240" s="1"/>
      <c r="L6240" s="1"/>
      <c r="M6240" s="1"/>
      <c r="Q6240" s="1"/>
    </row>
    <row r="6241" spans="4:17" x14ac:dyDescent="0.3">
      <c r="K6241" s="1"/>
      <c r="L6241" s="1"/>
      <c r="M6241" s="1"/>
      <c r="Q6241" s="1"/>
    </row>
    <row r="6242" spans="4:17" x14ac:dyDescent="0.3">
      <c r="D6242" s="1"/>
      <c r="E6242" s="1"/>
      <c r="K6242" s="1"/>
      <c r="L6242" s="1"/>
      <c r="M6242" s="1"/>
      <c r="Q6242" s="1"/>
    </row>
    <row r="6243" spans="4:17" x14ac:dyDescent="0.3">
      <c r="D6243" s="1"/>
      <c r="E6243" s="1"/>
      <c r="K6243" s="1"/>
      <c r="L6243" s="1"/>
      <c r="M6243" s="1"/>
      <c r="Q6243" s="1"/>
    </row>
    <row r="6244" spans="4:17" x14ac:dyDescent="0.3">
      <c r="D6244" s="1"/>
      <c r="E6244" s="1"/>
      <c r="K6244" s="1"/>
      <c r="L6244" s="1"/>
      <c r="M6244" s="1"/>
      <c r="Q6244" s="1"/>
    </row>
    <row r="6245" spans="4:17" x14ac:dyDescent="0.3">
      <c r="D6245" s="1"/>
      <c r="E6245" s="1"/>
      <c r="K6245" s="1"/>
      <c r="L6245" s="1"/>
      <c r="M6245" s="1"/>
      <c r="Q6245" s="1"/>
    </row>
    <row r="6246" spans="4:17" x14ac:dyDescent="0.3">
      <c r="D6246" s="1"/>
      <c r="E6246" s="1"/>
      <c r="K6246" s="1"/>
      <c r="L6246" s="1"/>
      <c r="M6246" s="1"/>
      <c r="Q6246" s="1"/>
    </row>
    <row r="6247" spans="4:17" x14ac:dyDescent="0.3">
      <c r="D6247" s="1"/>
      <c r="E6247" s="1"/>
      <c r="K6247" s="1"/>
      <c r="L6247" s="1"/>
      <c r="M6247" s="1"/>
      <c r="Q6247" s="1"/>
    </row>
    <row r="6248" spans="4:17" x14ac:dyDescent="0.3">
      <c r="D6248" s="1"/>
      <c r="E6248" s="1"/>
      <c r="K6248" s="1"/>
      <c r="L6248" s="1"/>
      <c r="M6248" s="1"/>
      <c r="Q6248" s="1"/>
    </row>
    <row r="6249" spans="4:17" x14ac:dyDescent="0.3">
      <c r="D6249" s="1"/>
      <c r="E6249" s="1"/>
      <c r="K6249" s="1"/>
      <c r="L6249" s="1"/>
      <c r="M6249" s="1"/>
      <c r="Q6249" s="1"/>
    </row>
    <row r="6250" spans="4:17" x14ac:dyDescent="0.3">
      <c r="D6250" s="1"/>
      <c r="E6250" s="1"/>
      <c r="K6250" s="1"/>
      <c r="L6250" s="1"/>
      <c r="M6250" s="1"/>
      <c r="Q6250" s="1"/>
    </row>
    <row r="6251" spans="4:17" x14ac:dyDescent="0.3">
      <c r="D6251" s="1"/>
      <c r="E6251" s="1"/>
      <c r="K6251" s="1"/>
      <c r="L6251" s="1"/>
      <c r="M6251" s="1"/>
      <c r="Q6251" s="1"/>
    </row>
    <row r="6252" spans="4:17" x14ac:dyDescent="0.3">
      <c r="D6252" s="1"/>
      <c r="E6252" s="1"/>
      <c r="K6252" s="1"/>
      <c r="L6252" s="1"/>
      <c r="M6252" s="1"/>
      <c r="Q6252" s="1"/>
    </row>
    <row r="6253" spans="4:17" x14ac:dyDescent="0.3">
      <c r="D6253" s="1"/>
      <c r="E6253" s="1"/>
      <c r="K6253" s="1"/>
      <c r="L6253" s="1"/>
      <c r="M6253" s="1"/>
      <c r="Q6253" s="1"/>
    </row>
    <row r="6254" spans="4:17" x14ac:dyDescent="0.3">
      <c r="D6254" s="1"/>
      <c r="E6254" s="1"/>
      <c r="K6254" s="1"/>
      <c r="L6254" s="1"/>
      <c r="M6254" s="1"/>
      <c r="Q6254" s="1"/>
    </row>
    <row r="6255" spans="4:17" x14ac:dyDescent="0.3">
      <c r="D6255" s="1"/>
      <c r="E6255" s="1"/>
      <c r="K6255" s="1"/>
      <c r="L6255" s="1"/>
      <c r="M6255" s="1"/>
      <c r="Q6255" s="1"/>
    </row>
    <row r="6256" spans="4:17" x14ac:dyDescent="0.3">
      <c r="D6256" s="1"/>
      <c r="E6256" s="1"/>
      <c r="K6256" s="1"/>
      <c r="L6256" s="1"/>
      <c r="M6256" s="1"/>
      <c r="Q6256" s="1"/>
    </row>
    <row r="6257" spans="4:17" x14ac:dyDescent="0.3">
      <c r="D6257" s="1"/>
      <c r="E6257" s="1"/>
      <c r="K6257" s="1"/>
      <c r="L6257" s="1"/>
      <c r="M6257" s="1"/>
      <c r="Q6257" s="1"/>
    </row>
    <row r="6258" spans="4:17" x14ac:dyDescent="0.3">
      <c r="D6258" s="1"/>
      <c r="E6258" s="1"/>
      <c r="K6258" s="1"/>
      <c r="L6258" s="1"/>
      <c r="M6258" s="1"/>
      <c r="Q6258" s="1"/>
    </row>
    <row r="6259" spans="4:17" x14ac:dyDescent="0.3">
      <c r="D6259" s="1"/>
      <c r="E6259" s="1"/>
      <c r="K6259" s="1"/>
      <c r="L6259" s="1"/>
      <c r="M6259" s="1"/>
      <c r="Q6259" s="1"/>
    </row>
    <row r="6260" spans="4:17" x14ac:dyDescent="0.3">
      <c r="D6260" s="1"/>
      <c r="E6260" s="1"/>
      <c r="K6260" s="1"/>
      <c r="L6260" s="1"/>
      <c r="M6260" s="1"/>
      <c r="Q6260" s="1"/>
    </row>
    <row r="6261" spans="4:17" x14ac:dyDescent="0.3">
      <c r="D6261" s="1"/>
      <c r="E6261" s="1"/>
      <c r="K6261" s="1"/>
      <c r="L6261" s="1"/>
      <c r="M6261" s="1"/>
      <c r="Q6261" s="1"/>
    </row>
    <row r="6262" spans="4:17" x14ac:dyDescent="0.3">
      <c r="D6262" s="1"/>
      <c r="E6262" s="1"/>
      <c r="K6262" s="1"/>
      <c r="L6262" s="1"/>
      <c r="M6262" s="1"/>
      <c r="Q6262" s="1"/>
    </row>
    <row r="6263" spans="4:17" x14ac:dyDescent="0.3">
      <c r="D6263" s="1"/>
      <c r="E6263" s="1"/>
      <c r="K6263" s="1"/>
      <c r="L6263" s="1"/>
      <c r="M6263" s="1"/>
      <c r="Q6263" s="1"/>
    </row>
    <row r="6264" spans="4:17" x14ac:dyDescent="0.3">
      <c r="D6264" s="1"/>
      <c r="E6264" s="1"/>
      <c r="K6264" s="1"/>
      <c r="L6264" s="1"/>
      <c r="M6264" s="1"/>
      <c r="Q6264" s="1"/>
    </row>
    <row r="6265" spans="4:17" x14ac:dyDescent="0.3">
      <c r="D6265" s="1"/>
      <c r="E6265" s="1"/>
      <c r="K6265" s="1"/>
      <c r="L6265" s="1"/>
      <c r="M6265" s="1"/>
      <c r="Q6265" s="1"/>
    </row>
    <row r="6266" spans="4:17" x14ac:dyDescent="0.3">
      <c r="K6266" s="1"/>
      <c r="L6266" s="1"/>
      <c r="M6266" s="1"/>
      <c r="Q6266" s="1"/>
    </row>
    <row r="6267" spans="4:17" x14ac:dyDescent="0.3">
      <c r="K6267" s="1"/>
      <c r="L6267" s="1"/>
      <c r="M6267" s="1"/>
      <c r="Q6267" s="1"/>
    </row>
    <row r="6268" spans="4:17" x14ac:dyDescent="0.3">
      <c r="K6268" s="1"/>
      <c r="L6268" s="1"/>
      <c r="M6268" s="1"/>
      <c r="Q6268" s="1"/>
    </row>
    <row r="6269" spans="4:17" x14ac:dyDescent="0.3">
      <c r="K6269" s="1"/>
      <c r="L6269" s="1"/>
      <c r="M6269" s="1"/>
      <c r="Q6269" s="1"/>
    </row>
    <row r="6270" spans="4:17" x14ac:dyDescent="0.3">
      <c r="K6270" s="1"/>
      <c r="L6270" s="1"/>
      <c r="M6270" s="1"/>
      <c r="Q6270" s="1"/>
    </row>
    <row r="6271" spans="4:17" x14ac:dyDescent="0.3">
      <c r="K6271" s="1"/>
      <c r="L6271" s="1"/>
      <c r="M6271" s="1"/>
      <c r="Q6271" s="1"/>
    </row>
    <row r="6272" spans="4:17" x14ac:dyDescent="0.3">
      <c r="K6272" s="1"/>
      <c r="L6272" s="1"/>
      <c r="M6272" s="1"/>
      <c r="Q6272" s="1"/>
    </row>
    <row r="6273" spans="11:17" x14ac:dyDescent="0.3">
      <c r="K6273" s="1"/>
      <c r="L6273" s="1"/>
      <c r="M6273" s="1"/>
      <c r="Q6273" s="1"/>
    </row>
    <row r="6274" spans="11:17" x14ac:dyDescent="0.3">
      <c r="K6274" s="1"/>
      <c r="L6274" s="1"/>
      <c r="M6274" s="1"/>
      <c r="Q6274" s="1"/>
    </row>
    <row r="6275" spans="11:17" x14ac:dyDescent="0.3">
      <c r="K6275" s="1"/>
      <c r="L6275" s="1"/>
      <c r="M6275" s="1"/>
      <c r="Q6275" s="1"/>
    </row>
    <row r="6276" spans="11:17" x14ac:dyDescent="0.3">
      <c r="K6276" s="1"/>
      <c r="L6276" s="1"/>
      <c r="M6276" s="1"/>
      <c r="Q6276" s="1"/>
    </row>
    <row r="6277" spans="11:17" x14ac:dyDescent="0.3">
      <c r="K6277" s="1"/>
      <c r="L6277" s="1"/>
      <c r="M6277" s="1"/>
      <c r="Q6277" s="1"/>
    </row>
    <row r="6278" spans="11:17" x14ac:dyDescent="0.3">
      <c r="K6278" s="1"/>
      <c r="L6278" s="1"/>
      <c r="M6278" s="1"/>
      <c r="Q6278" s="1"/>
    </row>
    <row r="6279" spans="11:17" x14ac:dyDescent="0.3">
      <c r="K6279" s="1"/>
      <c r="L6279" s="1"/>
      <c r="M6279" s="1"/>
      <c r="Q6279" s="1"/>
    </row>
    <row r="6280" spans="11:17" x14ac:dyDescent="0.3">
      <c r="K6280" s="1"/>
      <c r="L6280" s="1"/>
      <c r="M6280" s="1"/>
      <c r="Q6280" s="1"/>
    </row>
    <row r="6281" spans="11:17" x14ac:dyDescent="0.3">
      <c r="K6281" s="1"/>
      <c r="L6281" s="1"/>
      <c r="M6281" s="1"/>
      <c r="Q6281" s="1"/>
    </row>
    <row r="6282" spans="11:17" x14ac:dyDescent="0.3">
      <c r="K6282" s="1"/>
      <c r="L6282" s="1"/>
      <c r="M6282" s="1"/>
      <c r="Q6282" s="1"/>
    </row>
    <row r="6283" spans="11:17" x14ac:dyDescent="0.3">
      <c r="K6283" s="1"/>
      <c r="L6283" s="1"/>
      <c r="M6283" s="1"/>
      <c r="Q6283" s="1"/>
    </row>
    <row r="6284" spans="11:17" x14ac:dyDescent="0.3">
      <c r="K6284" s="1"/>
      <c r="L6284" s="1"/>
      <c r="M6284" s="1"/>
      <c r="Q6284" s="1"/>
    </row>
    <row r="6285" spans="11:17" x14ac:dyDescent="0.3">
      <c r="K6285" s="1"/>
      <c r="L6285" s="1"/>
      <c r="M6285" s="1"/>
      <c r="Q6285" s="1"/>
    </row>
    <row r="6286" spans="11:17" x14ac:dyDescent="0.3">
      <c r="K6286" s="1"/>
      <c r="L6286" s="1"/>
      <c r="M6286" s="1"/>
      <c r="Q6286" s="1"/>
    </row>
    <row r="6287" spans="11:17" x14ac:dyDescent="0.3">
      <c r="K6287" s="1"/>
      <c r="L6287" s="1"/>
      <c r="M6287" s="1"/>
      <c r="Q6287" s="1"/>
    </row>
    <row r="6288" spans="11:17" x14ac:dyDescent="0.3">
      <c r="K6288" s="1"/>
      <c r="L6288" s="1"/>
      <c r="M6288" s="1"/>
      <c r="Q6288" s="1"/>
    </row>
    <row r="6289" spans="11:17" x14ac:dyDescent="0.3">
      <c r="K6289" s="1"/>
      <c r="L6289" s="1"/>
      <c r="M6289" s="1"/>
      <c r="Q6289" s="1"/>
    </row>
    <row r="6290" spans="11:17" x14ac:dyDescent="0.3">
      <c r="K6290" s="1"/>
      <c r="L6290" s="1"/>
      <c r="M6290" s="1"/>
      <c r="Q6290" s="1"/>
    </row>
    <row r="6291" spans="11:17" x14ac:dyDescent="0.3">
      <c r="K6291" s="1"/>
      <c r="L6291" s="1"/>
      <c r="M6291" s="1"/>
      <c r="Q6291" s="1"/>
    </row>
    <row r="6292" spans="11:17" x14ac:dyDescent="0.3">
      <c r="K6292" s="1"/>
      <c r="L6292" s="1"/>
      <c r="M6292" s="1"/>
      <c r="Q6292" s="1"/>
    </row>
    <row r="6293" spans="11:17" x14ac:dyDescent="0.3">
      <c r="K6293" s="1"/>
      <c r="L6293" s="1"/>
      <c r="M6293" s="1"/>
      <c r="Q6293" s="1"/>
    </row>
    <row r="6294" spans="11:17" x14ac:dyDescent="0.3">
      <c r="K6294" s="1"/>
      <c r="L6294" s="1"/>
      <c r="M6294" s="1"/>
      <c r="Q6294" s="1"/>
    </row>
    <row r="6295" spans="11:17" x14ac:dyDescent="0.3">
      <c r="K6295" s="1"/>
      <c r="L6295" s="1"/>
      <c r="M6295" s="1"/>
      <c r="Q6295" s="1"/>
    </row>
    <row r="6296" spans="11:17" x14ac:dyDescent="0.3">
      <c r="K6296" s="1"/>
      <c r="L6296" s="1"/>
      <c r="M6296" s="1"/>
      <c r="Q6296" s="1"/>
    </row>
    <row r="6297" spans="11:17" x14ac:dyDescent="0.3">
      <c r="K6297" s="1"/>
      <c r="L6297" s="1"/>
      <c r="M6297" s="1"/>
      <c r="Q6297" s="1"/>
    </row>
    <row r="6298" spans="11:17" x14ac:dyDescent="0.3">
      <c r="K6298" s="1"/>
      <c r="L6298" s="1"/>
      <c r="M6298" s="1"/>
      <c r="Q6298" s="1"/>
    </row>
    <row r="6299" spans="11:17" x14ac:dyDescent="0.3">
      <c r="K6299" s="1"/>
      <c r="L6299" s="1"/>
      <c r="M6299" s="1"/>
      <c r="Q6299" s="1"/>
    </row>
    <row r="6300" spans="11:17" x14ac:dyDescent="0.3">
      <c r="K6300" s="1"/>
      <c r="L6300" s="1"/>
      <c r="M6300" s="1"/>
      <c r="Q6300" s="1"/>
    </row>
    <row r="6301" spans="11:17" x14ac:dyDescent="0.3">
      <c r="K6301" s="1"/>
      <c r="L6301" s="1"/>
      <c r="M6301" s="1"/>
      <c r="Q6301" s="1"/>
    </row>
    <row r="6302" spans="11:17" x14ac:dyDescent="0.3">
      <c r="K6302" s="1"/>
      <c r="L6302" s="1"/>
      <c r="M6302" s="1"/>
      <c r="Q6302" s="1"/>
    </row>
    <row r="6303" spans="11:17" x14ac:dyDescent="0.3">
      <c r="K6303" s="1"/>
      <c r="L6303" s="1"/>
      <c r="M6303" s="1"/>
      <c r="Q6303" s="1"/>
    </row>
    <row r="6304" spans="11:17" x14ac:dyDescent="0.3">
      <c r="K6304" s="1"/>
      <c r="L6304" s="1"/>
      <c r="M6304" s="1"/>
      <c r="Q6304" s="1"/>
    </row>
    <row r="6305" spans="11:17" x14ac:dyDescent="0.3">
      <c r="K6305" s="1"/>
      <c r="L6305" s="1"/>
      <c r="M6305" s="1"/>
      <c r="Q6305" s="1"/>
    </row>
    <row r="6306" spans="11:17" x14ac:dyDescent="0.3">
      <c r="K6306" s="1"/>
      <c r="L6306" s="1"/>
      <c r="M6306" s="1"/>
      <c r="Q6306" s="1"/>
    </row>
    <row r="6307" spans="11:17" x14ac:dyDescent="0.3">
      <c r="K6307" s="1"/>
      <c r="L6307" s="1"/>
      <c r="M6307" s="1"/>
      <c r="Q6307" s="1"/>
    </row>
    <row r="6308" spans="11:17" x14ac:dyDescent="0.3">
      <c r="K6308" s="1"/>
      <c r="L6308" s="1"/>
      <c r="M6308" s="1"/>
      <c r="Q6308" s="1"/>
    </row>
    <row r="6309" spans="11:17" x14ac:dyDescent="0.3">
      <c r="K6309" s="1"/>
      <c r="L6309" s="1"/>
      <c r="M6309" s="1"/>
      <c r="Q6309" s="1"/>
    </row>
    <row r="6310" spans="11:17" x14ac:dyDescent="0.3">
      <c r="K6310" s="1"/>
      <c r="L6310" s="1"/>
      <c r="M6310" s="1"/>
      <c r="Q6310" s="1"/>
    </row>
    <row r="6311" spans="11:17" x14ac:dyDescent="0.3">
      <c r="K6311" s="1"/>
      <c r="L6311" s="1"/>
      <c r="M6311" s="1"/>
      <c r="Q6311" s="1"/>
    </row>
    <row r="6312" spans="11:17" x14ac:dyDescent="0.3">
      <c r="K6312" s="1"/>
      <c r="L6312" s="1"/>
      <c r="M6312" s="1"/>
      <c r="Q6312" s="1"/>
    </row>
    <row r="6313" spans="11:17" x14ac:dyDescent="0.3">
      <c r="K6313" s="1"/>
      <c r="L6313" s="1"/>
      <c r="M6313" s="1"/>
      <c r="Q6313" s="1"/>
    </row>
    <row r="6314" spans="11:17" x14ac:dyDescent="0.3">
      <c r="K6314" s="1"/>
      <c r="L6314" s="1"/>
      <c r="M6314" s="1"/>
      <c r="Q6314" s="1"/>
    </row>
    <row r="6315" spans="11:17" x14ac:dyDescent="0.3">
      <c r="K6315" s="1"/>
      <c r="L6315" s="1"/>
      <c r="M6315" s="1"/>
      <c r="Q6315" s="1"/>
    </row>
    <row r="6316" spans="11:17" x14ac:dyDescent="0.3">
      <c r="K6316" s="1"/>
      <c r="L6316" s="1"/>
      <c r="M6316" s="1"/>
      <c r="Q6316" s="1"/>
    </row>
    <row r="6317" spans="11:17" x14ac:dyDescent="0.3">
      <c r="K6317" s="1"/>
      <c r="L6317" s="1"/>
      <c r="M6317" s="1"/>
      <c r="Q6317" s="1"/>
    </row>
    <row r="6318" spans="11:17" x14ac:dyDescent="0.3">
      <c r="K6318" s="1"/>
      <c r="L6318" s="1"/>
      <c r="M6318" s="1"/>
      <c r="Q6318" s="1"/>
    </row>
    <row r="6319" spans="11:17" x14ac:dyDescent="0.3">
      <c r="K6319" s="1"/>
      <c r="L6319" s="1"/>
      <c r="M6319" s="1"/>
      <c r="Q6319" s="1"/>
    </row>
    <row r="6320" spans="11:17" x14ac:dyDescent="0.3">
      <c r="K6320" s="1"/>
      <c r="L6320" s="1"/>
      <c r="M6320" s="1"/>
      <c r="Q6320" s="1"/>
    </row>
    <row r="6321" spans="11:17" x14ac:dyDescent="0.3">
      <c r="K6321" s="1"/>
      <c r="L6321" s="1"/>
      <c r="M6321" s="1"/>
      <c r="Q6321" s="1"/>
    </row>
    <row r="6322" spans="11:17" x14ac:dyDescent="0.3">
      <c r="K6322" s="1"/>
      <c r="L6322" s="1"/>
      <c r="M6322" s="1"/>
      <c r="Q6322" s="1"/>
    </row>
    <row r="6323" spans="11:17" x14ac:dyDescent="0.3">
      <c r="K6323" s="1"/>
      <c r="L6323" s="1"/>
      <c r="M6323" s="1"/>
      <c r="Q6323" s="1"/>
    </row>
    <row r="6324" spans="11:17" x14ac:dyDescent="0.3">
      <c r="K6324" s="1"/>
      <c r="L6324" s="1"/>
      <c r="M6324" s="1"/>
      <c r="Q6324" s="1"/>
    </row>
    <row r="6325" spans="11:17" x14ac:dyDescent="0.3">
      <c r="K6325" s="1"/>
      <c r="L6325" s="1"/>
      <c r="M6325" s="1"/>
      <c r="Q6325" s="1"/>
    </row>
    <row r="6326" spans="11:17" x14ac:dyDescent="0.3">
      <c r="K6326" s="1"/>
      <c r="L6326" s="1"/>
      <c r="M6326" s="1"/>
      <c r="Q6326" s="1"/>
    </row>
    <row r="6327" spans="11:17" x14ac:dyDescent="0.3">
      <c r="K6327" s="1"/>
      <c r="L6327" s="1"/>
      <c r="M6327" s="1"/>
      <c r="Q6327" s="1"/>
    </row>
    <row r="6328" spans="11:17" x14ac:dyDescent="0.3">
      <c r="K6328" s="1"/>
      <c r="L6328" s="1"/>
      <c r="M6328" s="1"/>
      <c r="Q6328" s="1"/>
    </row>
    <row r="6329" spans="11:17" x14ac:dyDescent="0.3">
      <c r="K6329" s="1"/>
      <c r="L6329" s="1"/>
      <c r="M6329" s="1"/>
      <c r="Q6329" s="1"/>
    </row>
    <row r="6330" spans="11:17" x14ac:dyDescent="0.3">
      <c r="K6330" s="1"/>
      <c r="L6330" s="1"/>
      <c r="M6330" s="1"/>
      <c r="Q6330" s="1"/>
    </row>
    <row r="6331" spans="11:17" x14ac:dyDescent="0.3">
      <c r="K6331" s="1"/>
      <c r="L6331" s="1"/>
      <c r="M6331" s="1"/>
      <c r="Q6331" s="1"/>
    </row>
    <row r="6332" spans="11:17" x14ac:dyDescent="0.3">
      <c r="K6332" s="1"/>
      <c r="L6332" s="1"/>
      <c r="M6332" s="1"/>
      <c r="Q6332" s="1"/>
    </row>
    <row r="6333" spans="11:17" x14ac:dyDescent="0.3">
      <c r="K6333" s="1"/>
      <c r="L6333" s="1"/>
      <c r="M6333" s="1"/>
      <c r="Q6333" s="1"/>
    </row>
    <row r="6334" spans="11:17" x14ac:dyDescent="0.3">
      <c r="K6334" s="1"/>
      <c r="L6334" s="1"/>
      <c r="M6334" s="1"/>
      <c r="Q6334" s="1"/>
    </row>
    <row r="6335" spans="11:17" x14ac:dyDescent="0.3">
      <c r="K6335" s="1"/>
      <c r="L6335" s="1"/>
      <c r="M6335" s="1"/>
      <c r="Q6335" s="1"/>
    </row>
    <row r="6336" spans="11:17" x14ac:dyDescent="0.3">
      <c r="K6336" s="1"/>
      <c r="L6336" s="1"/>
      <c r="M6336" s="1"/>
      <c r="Q6336" s="1"/>
    </row>
    <row r="6337" spans="11:17" x14ac:dyDescent="0.3">
      <c r="K6337" s="1"/>
      <c r="L6337" s="1"/>
      <c r="M6337" s="1"/>
      <c r="Q6337" s="1"/>
    </row>
    <row r="6338" spans="11:17" x14ac:dyDescent="0.3">
      <c r="K6338" s="1"/>
      <c r="L6338" s="1"/>
      <c r="M6338" s="1"/>
      <c r="Q6338" s="1"/>
    </row>
    <row r="6339" spans="11:17" x14ac:dyDescent="0.3">
      <c r="K6339" s="1"/>
      <c r="L6339" s="1"/>
      <c r="M6339" s="1"/>
      <c r="Q6339" s="1"/>
    </row>
    <row r="6340" spans="11:17" x14ac:dyDescent="0.3">
      <c r="K6340" s="1"/>
      <c r="L6340" s="1"/>
      <c r="M6340" s="1"/>
      <c r="Q6340" s="1"/>
    </row>
    <row r="6341" spans="11:17" x14ac:dyDescent="0.3">
      <c r="K6341" s="1"/>
      <c r="L6341" s="1"/>
      <c r="M6341" s="1"/>
      <c r="Q6341" s="1"/>
    </row>
    <row r="6342" spans="11:17" x14ac:dyDescent="0.3">
      <c r="K6342" s="1"/>
      <c r="L6342" s="1"/>
      <c r="M6342" s="1"/>
      <c r="Q6342" s="1"/>
    </row>
    <row r="6343" spans="11:17" x14ac:dyDescent="0.3">
      <c r="K6343" s="1"/>
      <c r="L6343" s="1"/>
      <c r="M6343" s="1"/>
      <c r="Q6343" s="1"/>
    </row>
    <row r="6344" spans="11:17" x14ac:dyDescent="0.3">
      <c r="K6344" s="1"/>
      <c r="L6344" s="1"/>
      <c r="M6344" s="1"/>
      <c r="Q6344" s="1"/>
    </row>
    <row r="6345" spans="11:17" x14ac:dyDescent="0.3">
      <c r="K6345" s="1"/>
      <c r="L6345" s="1"/>
      <c r="M6345" s="1"/>
      <c r="Q6345" s="1"/>
    </row>
    <row r="6346" spans="11:17" x14ac:dyDescent="0.3">
      <c r="K6346" s="1"/>
      <c r="L6346" s="1"/>
      <c r="M6346" s="1"/>
      <c r="Q6346" s="1"/>
    </row>
    <row r="6347" spans="11:17" x14ac:dyDescent="0.3">
      <c r="K6347" s="1"/>
      <c r="L6347" s="1"/>
      <c r="M6347" s="1"/>
      <c r="Q6347" s="1"/>
    </row>
    <row r="6348" spans="11:17" x14ac:dyDescent="0.3">
      <c r="K6348" s="1"/>
      <c r="L6348" s="1"/>
      <c r="M6348" s="1"/>
      <c r="Q6348" s="1"/>
    </row>
    <row r="6349" spans="11:17" x14ac:dyDescent="0.3">
      <c r="K6349" s="1"/>
      <c r="L6349" s="1"/>
      <c r="M6349" s="1"/>
      <c r="Q6349" s="1"/>
    </row>
    <row r="6350" spans="11:17" x14ac:dyDescent="0.3">
      <c r="K6350" s="1"/>
      <c r="L6350" s="1"/>
      <c r="M6350" s="1"/>
      <c r="Q6350" s="1"/>
    </row>
    <row r="6351" spans="11:17" x14ac:dyDescent="0.3">
      <c r="K6351" s="1"/>
      <c r="L6351" s="1"/>
      <c r="M6351" s="1"/>
      <c r="Q6351" s="1"/>
    </row>
    <row r="6352" spans="11:17" x14ac:dyDescent="0.3">
      <c r="K6352" s="1"/>
      <c r="L6352" s="1"/>
      <c r="M6352" s="1"/>
      <c r="Q6352" s="1"/>
    </row>
    <row r="6353" spans="4:17" x14ac:dyDescent="0.3">
      <c r="K6353" s="1"/>
      <c r="L6353" s="1"/>
      <c r="M6353" s="1"/>
      <c r="Q6353" s="1"/>
    </row>
    <row r="6354" spans="4:17" x14ac:dyDescent="0.3">
      <c r="K6354" s="1"/>
      <c r="L6354" s="1"/>
      <c r="M6354" s="1"/>
      <c r="Q6354" s="1"/>
    </row>
    <row r="6355" spans="4:17" x14ac:dyDescent="0.3">
      <c r="K6355" s="1"/>
      <c r="L6355" s="1"/>
      <c r="M6355" s="1"/>
      <c r="Q6355" s="1"/>
    </row>
    <row r="6356" spans="4:17" x14ac:dyDescent="0.3">
      <c r="K6356" s="1"/>
      <c r="L6356" s="1"/>
      <c r="M6356" s="1"/>
      <c r="Q6356" s="1"/>
    </row>
    <row r="6357" spans="4:17" x14ac:dyDescent="0.3">
      <c r="K6357" s="1"/>
      <c r="L6357" s="1"/>
      <c r="M6357" s="1"/>
      <c r="Q6357" s="1"/>
    </row>
    <row r="6358" spans="4:17" x14ac:dyDescent="0.3">
      <c r="K6358" s="1"/>
      <c r="L6358" s="1"/>
      <c r="M6358" s="1"/>
      <c r="Q6358" s="1"/>
    </row>
    <row r="6359" spans="4:17" x14ac:dyDescent="0.3">
      <c r="K6359" s="1"/>
      <c r="L6359" s="1"/>
      <c r="M6359" s="1"/>
      <c r="Q6359" s="1"/>
    </row>
    <row r="6360" spans="4:17" x14ac:dyDescent="0.3">
      <c r="K6360" s="1"/>
      <c r="L6360" s="1"/>
      <c r="M6360" s="1"/>
      <c r="Q6360" s="1"/>
    </row>
    <row r="6361" spans="4:17" x14ac:dyDescent="0.3">
      <c r="K6361" s="1"/>
      <c r="L6361" s="1"/>
      <c r="M6361" s="1"/>
      <c r="Q6361" s="1"/>
    </row>
    <row r="6362" spans="4:17" x14ac:dyDescent="0.3">
      <c r="D6362" s="1"/>
      <c r="E6362" s="1"/>
      <c r="K6362" s="1"/>
      <c r="L6362" s="1"/>
      <c r="M6362" s="1"/>
      <c r="Q6362" s="1"/>
    </row>
    <row r="6363" spans="4:17" x14ac:dyDescent="0.3">
      <c r="D6363" s="1"/>
      <c r="E6363" s="1"/>
      <c r="K6363" s="1"/>
      <c r="L6363" s="1"/>
      <c r="M6363" s="1"/>
      <c r="Q6363" s="1"/>
    </row>
    <row r="6364" spans="4:17" x14ac:dyDescent="0.3">
      <c r="D6364" s="1"/>
      <c r="E6364" s="1"/>
      <c r="K6364" s="1"/>
      <c r="L6364" s="1"/>
      <c r="M6364" s="1"/>
      <c r="Q6364" s="1"/>
    </row>
    <row r="6365" spans="4:17" x14ac:dyDescent="0.3">
      <c r="D6365" s="1"/>
      <c r="E6365" s="1"/>
      <c r="K6365" s="1"/>
      <c r="L6365" s="1"/>
      <c r="M6365" s="1"/>
      <c r="Q6365" s="1"/>
    </row>
    <row r="6366" spans="4:17" x14ac:dyDescent="0.3">
      <c r="D6366" s="1"/>
      <c r="E6366" s="1"/>
      <c r="K6366" s="1"/>
      <c r="L6366" s="1"/>
      <c r="M6366" s="1"/>
      <c r="Q6366" s="1"/>
    </row>
    <row r="6367" spans="4:17" x14ac:dyDescent="0.3">
      <c r="D6367" s="1"/>
      <c r="E6367" s="1"/>
      <c r="K6367" s="1"/>
      <c r="L6367" s="1"/>
      <c r="M6367" s="1"/>
      <c r="Q6367" s="1"/>
    </row>
    <row r="6368" spans="4:17" x14ac:dyDescent="0.3">
      <c r="D6368" s="1"/>
      <c r="E6368" s="1"/>
      <c r="K6368" s="1"/>
      <c r="L6368" s="1"/>
      <c r="M6368" s="1"/>
      <c r="Q6368" s="1"/>
    </row>
    <row r="6369" spans="4:17" x14ac:dyDescent="0.3">
      <c r="D6369" s="1"/>
      <c r="E6369" s="1"/>
      <c r="K6369" s="1"/>
      <c r="L6369" s="1"/>
      <c r="M6369" s="1"/>
      <c r="Q6369" s="1"/>
    </row>
    <row r="6370" spans="4:17" x14ac:dyDescent="0.3">
      <c r="D6370" s="1"/>
      <c r="E6370" s="1"/>
      <c r="K6370" s="1"/>
      <c r="L6370" s="1"/>
      <c r="M6370" s="1"/>
      <c r="Q6370" s="1"/>
    </row>
    <row r="6371" spans="4:17" x14ac:dyDescent="0.3">
      <c r="D6371" s="1"/>
      <c r="E6371" s="1"/>
      <c r="K6371" s="1"/>
      <c r="L6371" s="1"/>
      <c r="M6371" s="1"/>
      <c r="Q6371" s="1"/>
    </row>
    <row r="6372" spans="4:17" x14ac:dyDescent="0.3">
      <c r="D6372" s="1"/>
      <c r="E6372" s="1"/>
      <c r="K6372" s="1"/>
      <c r="L6372" s="1"/>
      <c r="M6372" s="1"/>
      <c r="Q6372" s="1"/>
    </row>
    <row r="6373" spans="4:17" x14ac:dyDescent="0.3">
      <c r="D6373" s="1"/>
      <c r="E6373" s="1"/>
      <c r="K6373" s="1"/>
      <c r="L6373" s="1"/>
      <c r="M6373" s="1"/>
      <c r="Q6373" s="1"/>
    </row>
    <row r="6374" spans="4:17" x14ac:dyDescent="0.3">
      <c r="D6374" s="1"/>
      <c r="E6374" s="1"/>
      <c r="K6374" s="1"/>
      <c r="L6374" s="1"/>
      <c r="M6374" s="1"/>
      <c r="Q6374" s="1"/>
    </row>
    <row r="6375" spans="4:17" x14ac:dyDescent="0.3">
      <c r="D6375" s="1"/>
      <c r="E6375" s="1"/>
      <c r="K6375" s="1"/>
      <c r="L6375" s="1"/>
      <c r="M6375" s="1"/>
      <c r="Q6375" s="1"/>
    </row>
    <row r="6376" spans="4:17" x14ac:dyDescent="0.3">
      <c r="D6376" s="1"/>
      <c r="E6376" s="1"/>
      <c r="K6376" s="1"/>
      <c r="L6376" s="1"/>
      <c r="M6376" s="1"/>
      <c r="Q6376" s="1"/>
    </row>
    <row r="6377" spans="4:17" x14ac:dyDescent="0.3">
      <c r="D6377" s="1"/>
      <c r="E6377" s="1"/>
      <c r="K6377" s="1"/>
      <c r="L6377" s="1"/>
      <c r="M6377" s="1"/>
      <c r="Q6377" s="1"/>
    </row>
    <row r="6378" spans="4:17" x14ac:dyDescent="0.3">
      <c r="D6378" s="1"/>
      <c r="E6378" s="1"/>
      <c r="K6378" s="1"/>
      <c r="L6378" s="1"/>
      <c r="M6378" s="1"/>
      <c r="Q6378" s="1"/>
    </row>
    <row r="6379" spans="4:17" x14ac:dyDescent="0.3">
      <c r="D6379" s="1"/>
      <c r="E6379" s="1"/>
      <c r="K6379" s="1"/>
      <c r="L6379" s="1"/>
      <c r="M6379" s="1"/>
      <c r="Q6379" s="1"/>
    </row>
    <row r="6380" spans="4:17" x14ac:dyDescent="0.3">
      <c r="D6380" s="1"/>
      <c r="E6380" s="1"/>
      <c r="K6380" s="1"/>
      <c r="L6380" s="1"/>
      <c r="M6380" s="1"/>
      <c r="Q6380" s="1"/>
    </row>
    <row r="6381" spans="4:17" x14ac:dyDescent="0.3">
      <c r="D6381" s="1"/>
      <c r="E6381" s="1"/>
      <c r="K6381" s="1"/>
      <c r="L6381" s="1"/>
      <c r="M6381" s="1"/>
      <c r="Q6381" s="1"/>
    </row>
    <row r="6382" spans="4:17" x14ac:dyDescent="0.3">
      <c r="D6382" s="1"/>
      <c r="E6382" s="1"/>
      <c r="K6382" s="1"/>
      <c r="L6382" s="1"/>
      <c r="M6382" s="1"/>
      <c r="Q6382" s="1"/>
    </row>
    <row r="6383" spans="4:17" x14ac:dyDescent="0.3">
      <c r="D6383" s="1"/>
      <c r="E6383" s="1"/>
      <c r="K6383" s="1"/>
      <c r="L6383" s="1"/>
      <c r="M6383" s="1"/>
      <c r="Q6383" s="1"/>
    </row>
    <row r="6384" spans="4:17" x14ac:dyDescent="0.3">
      <c r="D6384" s="1"/>
      <c r="E6384" s="1"/>
      <c r="K6384" s="1"/>
      <c r="L6384" s="1"/>
      <c r="M6384" s="1"/>
      <c r="Q6384" s="1"/>
    </row>
    <row r="6385" spans="4:17" x14ac:dyDescent="0.3">
      <c r="D6385" s="1"/>
      <c r="E6385" s="1"/>
      <c r="K6385" s="1"/>
      <c r="L6385" s="1"/>
      <c r="M6385" s="1"/>
      <c r="Q6385" s="1"/>
    </row>
    <row r="6386" spans="4:17" x14ac:dyDescent="0.3">
      <c r="D6386" s="1"/>
      <c r="E6386" s="1"/>
      <c r="K6386" s="1"/>
      <c r="L6386" s="1"/>
      <c r="M6386" s="1"/>
      <c r="Q6386" s="1"/>
    </row>
    <row r="6387" spans="4:17" x14ac:dyDescent="0.3">
      <c r="D6387" s="1"/>
      <c r="E6387" s="1"/>
      <c r="K6387" s="1"/>
      <c r="L6387" s="1"/>
      <c r="M6387" s="1"/>
      <c r="Q6387" s="1"/>
    </row>
    <row r="6388" spans="4:17" x14ac:dyDescent="0.3">
      <c r="D6388" s="1"/>
      <c r="E6388" s="1"/>
      <c r="K6388" s="1"/>
      <c r="L6388" s="1"/>
      <c r="M6388" s="1"/>
      <c r="Q6388" s="1"/>
    </row>
    <row r="6389" spans="4:17" x14ac:dyDescent="0.3">
      <c r="D6389" s="1"/>
      <c r="E6389" s="1"/>
      <c r="K6389" s="1"/>
      <c r="L6389" s="1"/>
      <c r="M6389" s="1"/>
      <c r="Q6389" s="1"/>
    </row>
    <row r="6390" spans="4:17" x14ac:dyDescent="0.3">
      <c r="D6390" s="1"/>
      <c r="E6390" s="1"/>
      <c r="K6390" s="1"/>
      <c r="L6390" s="1"/>
      <c r="M6390" s="1"/>
      <c r="Q6390" s="1"/>
    </row>
    <row r="6391" spans="4:17" x14ac:dyDescent="0.3">
      <c r="D6391" s="1"/>
      <c r="E6391" s="1"/>
      <c r="K6391" s="1"/>
      <c r="L6391" s="1"/>
      <c r="M6391" s="1"/>
      <c r="Q6391" s="1"/>
    </row>
    <row r="6392" spans="4:17" x14ac:dyDescent="0.3">
      <c r="D6392" s="1"/>
      <c r="E6392" s="1"/>
      <c r="K6392" s="1"/>
      <c r="L6392" s="1"/>
      <c r="M6392" s="1"/>
      <c r="Q6392" s="1"/>
    </row>
    <row r="6393" spans="4:17" x14ac:dyDescent="0.3">
      <c r="D6393" s="1"/>
      <c r="E6393" s="1"/>
      <c r="K6393" s="1"/>
      <c r="L6393" s="1"/>
      <c r="M6393" s="1"/>
      <c r="Q6393" s="1"/>
    </row>
    <row r="6394" spans="4:17" x14ac:dyDescent="0.3">
      <c r="D6394" s="1"/>
      <c r="E6394" s="1"/>
      <c r="K6394" s="1"/>
      <c r="L6394" s="1"/>
      <c r="M6394" s="1"/>
      <c r="Q6394" s="1"/>
    </row>
    <row r="6395" spans="4:17" x14ac:dyDescent="0.3">
      <c r="D6395" s="1"/>
      <c r="E6395" s="1"/>
      <c r="K6395" s="1"/>
      <c r="L6395" s="1"/>
      <c r="M6395" s="1"/>
      <c r="Q6395" s="1"/>
    </row>
    <row r="6396" spans="4:17" x14ac:dyDescent="0.3">
      <c r="D6396" s="1"/>
      <c r="E6396" s="1"/>
      <c r="K6396" s="1"/>
      <c r="L6396" s="1"/>
      <c r="M6396" s="1"/>
      <c r="Q6396" s="1"/>
    </row>
    <row r="6397" spans="4:17" x14ac:dyDescent="0.3">
      <c r="D6397" s="1"/>
      <c r="E6397" s="1"/>
      <c r="K6397" s="1"/>
      <c r="L6397" s="1"/>
      <c r="M6397" s="1"/>
      <c r="Q6397" s="1"/>
    </row>
    <row r="6398" spans="4:17" x14ac:dyDescent="0.3">
      <c r="D6398" s="1"/>
      <c r="E6398" s="1"/>
      <c r="K6398" s="1"/>
      <c r="L6398" s="1"/>
      <c r="M6398" s="1"/>
      <c r="Q6398" s="1"/>
    </row>
    <row r="6399" spans="4:17" x14ac:dyDescent="0.3">
      <c r="D6399" s="1"/>
      <c r="E6399" s="1"/>
      <c r="K6399" s="1"/>
      <c r="L6399" s="1"/>
      <c r="M6399" s="1"/>
      <c r="Q6399" s="1"/>
    </row>
    <row r="6400" spans="4:17" x14ac:dyDescent="0.3">
      <c r="D6400" s="1"/>
      <c r="E6400" s="1"/>
      <c r="K6400" s="1"/>
      <c r="L6400" s="1"/>
      <c r="M6400" s="1"/>
      <c r="Q6400" s="1"/>
    </row>
    <row r="6401" spans="4:17" x14ac:dyDescent="0.3">
      <c r="D6401" s="1"/>
      <c r="E6401" s="1"/>
      <c r="K6401" s="1"/>
      <c r="L6401" s="1"/>
      <c r="M6401" s="1"/>
      <c r="Q6401" s="1"/>
    </row>
    <row r="6402" spans="4:17" x14ac:dyDescent="0.3">
      <c r="D6402" s="1"/>
      <c r="E6402" s="1"/>
      <c r="K6402" s="1"/>
      <c r="L6402" s="1"/>
      <c r="M6402" s="1"/>
      <c r="Q6402" s="1"/>
    </row>
    <row r="6403" spans="4:17" x14ac:dyDescent="0.3">
      <c r="D6403" s="1"/>
      <c r="E6403" s="1"/>
      <c r="K6403" s="1"/>
      <c r="L6403" s="1"/>
      <c r="M6403" s="1"/>
      <c r="Q6403" s="1"/>
    </row>
    <row r="6404" spans="4:17" x14ac:dyDescent="0.3">
      <c r="D6404" s="1"/>
      <c r="E6404" s="1"/>
      <c r="K6404" s="1"/>
      <c r="L6404" s="1"/>
      <c r="M6404" s="1"/>
      <c r="Q6404" s="1"/>
    </row>
    <row r="6405" spans="4:17" x14ac:dyDescent="0.3">
      <c r="D6405" s="1"/>
      <c r="E6405" s="1"/>
      <c r="K6405" s="1"/>
      <c r="L6405" s="1"/>
      <c r="M6405" s="1"/>
      <c r="Q6405" s="1"/>
    </row>
    <row r="6406" spans="4:17" x14ac:dyDescent="0.3">
      <c r="D6406" s="1"/>
      <c r="E6406" s="1"/>
      <c r="K6406" s="1"/>
      <c r="L6406" s="1"/>
      <c r="M6406" s="1"/>
      <c r="Q6406" s="1"/>
    </row>
    <row r="6407" spans="4:17" x14ac:dyDescent="0.3">
      <c r="D6407" s="1"/>
      <c r="E6407" s="1"/>
      <c r="K6407" s="1"/>
      <c r="L6407" s="1"/>
      <c r="M6407" s="1"/>
      <c r="Q6407" s="1"/>
    </row>
    <row r="6408" spans="4:17" x14ac:dyDescent="0.3">
      <c r="D6408" s="1"/>
      <c r="E6408" s="1"/>
      <c r="K6408" s="1"/>
      <c r="L6408" s="1"/>
      <c r="M6408" s="1"/>
      <c r="Q6408" s="1"/>
    </row>
    <row r="6409" spans="4:17" x14ac:dyDescent="0.3">
      <c r="D6409" s="1"/>
      <c r="E6409" s="1"/>
      <c r="K6409" s="1"/>
      <c r="L6409" s="1"/>
      <c r="M6409" s="1"/>
      <c r="Q6409" s="1"/>
    </row>
    <row r="6410" spans="4:17" x14ac:dyDescent="0.3">
      <c r="D6410" s="1"/>
      <c r="E6410" s="1"/>
      <c r="K6410" s="1"/>
      <c r="L6410" s="1"/>
      <c r="M6410" s="1"/>
      <c r="Q6410" s="1"/>
    </row>
    <row r="6411" spans="4:17" x14ac:dyDescent="0.3">
      <c r="D6411" s="1"/>
      <c r="E6411" s="1"/>
      <c r="K6411" s="1"/>
      <c r="L6411" s="1"/>
      <c r="M6411" s="1"/>
      <c r="Q6411" s="1"/>
    </row>
    <row r="6412" spans="4:17" x14ac:dyDescent="0.3">
      <c r="D6412" s="1"/>
      <c r="E6412" s="1"/>
      <c r="K6412" s="1"/>
      <c r="L6412" s="1"/>
      <c r="M6412" s="1"/>
      <c r="Q6412" s="1"/>
    </row>
    <row r="6413" spans="4:17" x14ac:dyDescent="0.3">
      <c r="D6413" s="1"/>
      <c r="E6413" s="1"/>
      <c r="K6413" s="1"/>
      <c r="L6413" s="1"/>
      <c r="M6413" s="1"/>
      <c r="Q6413" s="1"/>
    </row>
    <row r="6414" spans="4:17" x14ac:dyDescent="0.3">
      <c r="D6414" s="1"/>
      <c r="E6414" s="1"/>
      <c r="K6414" s="1"/>
      <c r="L6414" s="1"/>
      <c r="M6414" s="1"/>
      <c r="Q6414" s="1"/>
    </row>
    <row r="6415" spans="4:17" x14ac:dyDescent="0.3">
      <c r="D6415" s="1"/>
      <c r="E6415" s="1"/>
      <c r="K6415" s="1"/>
      <c r="L6415" s="1"/>
      <c r="M6415" s="1"/>
      <c r="Q6415" s="1"/>
    </row>
    <row r="6416" spans="4:17" x14ac:dyDescent="0.3">
      <c r="D6416" s="1"/>
      <c r="E6416" s="1"/>
      <c r="K6416" s="1"/>
      <c r="L6416" s="1"/>
      <c r="M6416" s="1"/>
      <c r="Q6416" s="1"/>
    </row>
    <row r="6417" spans="4:17" x14ac:dyDescent="0.3">
      <c r="D6417" s="1"/>
      <c r="E6417" s="1"/>
      <c r="K6417" s="1"/>
      <c r="L6417" s="1"/>
      <c r="M6417" s="1"/>
      <c r="Q6417" s="1"/>
    </row>
    <row r="6418" spans="4:17" x14ac:dyDescent="0.3">
      <c r="D6418" s="1"/>
      <c r="E6418" s="1"/>
      <c r="K6418" s="1"/>
      <c r="L6418" s="1"/>
      <c r="M6418" s="1"/>
      <c r="Q6418" s="1"/>
    </row>
    <row r="6419" spans="4:17" x14ac:dyDescent="0.3">
      <c r="D6419" s="1"/>
      <c r="E6419" s="1"/>
      <c r="K6419" s="1"/>
      <c r="L6419" s="1"/>
      <c r="M6419" s="1"/>
      <c r="Q6419" s="1"/>
    </row>
    <row r="6420" spans="4:17" x14ac:dyDescent="0.3">
      <c r="D6420" s="1"/>
      <c r="E6420" s="1"/>
      <c r="K6420" s="1"/>
      <c r="L6420" s="1"/>
      <c r="M6420" s="1"/>
      <c r="Q6420" s="1"/>
    </row>
    <row r="6421" spans="4:17" x14ac:dyDescent="0.3">
      <c r="D6421" s="1"/>
      <c r="E6421" s="1"/>
      <c r="K6421" s="1"/>
      <c r="L6421" s="1"/>
      <c r="M6421" s="1"/>
      <c r="Q6421" s="1"/>
    </row>
    <row r="6422" spans="4:17" x14ac:dyDescent="0.3">
      <c r="D6422" s="1"/>
      <c r="E6422" s="1"/>
      <c r="K6422" s="1"/>
      <c r="L6422" s="1"/>
      <c r="M6422" s="1"/>
      <c r="Q6422" s="1"/>
    </row>
    <row r="6423" spans="4:17" x14ac:dyDescent="0.3">
      <c r="D6423" s="1"/>
      <c r="E6423" s="1"/>
      <c r="K6423" s="1"/>
      <c r="L6423" s="1"/>
      <c r="M6423" s="1"/>
      <c r="Q6423" s="1"/>
    </row>
    <row r="6424" spans="4:17" x14ac:dyDescent="0.3">
      <c r="D6424" s="1"/>
      <c r="E6424" s="1"/>
      <c r="K6424" s="1"/>
      <c r="L6424" s="1"/>
      <c r="M6424" s="1"/>
      <c r="Q6424" s="1"/>
    </row>
    <row r="6425" spans="4:17" x14ac:dyDescent="0.3">
      <c r="D6425" s="1"/>
      <c r="E6425" s="1"/>
      <c r="K6425" s="1"/>
      <c r="L6425" s="1"/>
      <c r="M6425" s="1"/>
      <c r="Q6425" s="1"/>
    </row>
    <row r="6426" spans="4:17" x14ac:dyDescent="0.3">
      <c r="D6426" s="1"/>
      <c r="E6426" s="1"/>
      <c r="K6426" s="1"/>
      <c r="L6426" s="1"/>
      <c r="M6426" s="1"/>
      <c r="Q6426" s="1"/>
    </row>
    <row r="6427" spans="4:17" x14ac:dyDescent="0.3">
      <c r="D6427" s="1"/>
      <c r="E6427" s="1"/>
      <c r="K6427" s="1"/>
      <c r="L6427" s="1"/>
      <c r="M6427" s="1"/>
      <c r="Q6427" s="1"/>
    </row>
    <row r="6428" spans="4:17" x14ac:dyDescent="0.3">
      <c r="D6428" s="1"/>
      <c r="E6428" s="1"/>
      <c r="K6428" s="1"/>
      <c r="L6428" s="1"/>
      <c r="M6428" s="1"/>
      <c r="Q6428" s="1"/>
    </row>
    <row r="6429" spans="4:17" x14ac:dyDescent="0.3">
      <c r="D6429" s="1"/>
      <c r="E6429" s="1"/>
      <c r="K6429" s="1"/>
      <c r="L6429" s="1"/>
      <c r="M6429" s="1"/>
      <c r="Q6429" s="1"/>
    </row>
    <row r="6430" spans="4:17" x14ac:dyDescent="0.3">
      <c r="D6430" s="1"/>
      <c r="E6430" s="1"/>
      <c r="K6430" s="1"/>
      <c r="L6430" s="1"/>
      <c r="M6430" s="1"/>
      <c r="Q6430" s="1"/>
    </row>
    <row r="6431" spans="4:17" x14ac:dyDescent="0.3">
      <c r="D6431" s="1"/>
      <c r="E6431" s="1"/>
      <c r="K6431" s="1"/>
      <c r="L6431" s="1"/>
      <c r="M6431" s="1"/>
      <c r="Q6431" s="1"/>
    </row>
    <row r="6432" spans="4:17" x14ac:dyDescent="0.3">
      <c r="D6432" s="1"/>
      <c r="E6432" s="1"/>
      <c r="K6432" s="1"/>
      <c r="L6432" s="1"/>
      <c r="M6432" s="1"/>
      <c r="Q6432" s="1"/>
    </row>
    <row r="6433" spans="4:17" x14ac:dyDescent="0.3">
      <c r="D6433" s="1"/>
      <c r="E6433" s="1"/>
      <c r="K6433" s="1"/>
      <c r="L6433" s="1"/>
      <c r="M6433" s="1"/>
      <c r="Q6433" s="1"/>
    </row>
    <row r="6434" spans="4:17" x14ac:dyDescent="0.3">
      <c r="D6434" s="1"/>
      <c r="E6434" s="1"/>
      <c r="K6434" s="1"/>
      <c r="L6434" s="1"/>
      <c r="M6434" s="1"/>
      <c r="Q6434" s="1"/>
    </row>
    <row r="6435" spans="4:17" x14ac:dyDescent="0.3">
      <c r="D6435" s="1"/>
      <c r="E6435" s="1"/>
      <c r="K6435" s="1"/>
      <c r="L6435" s="1"/>
      <c r="M6435" s="1"/>
      <c r="Q6435" s="1"/>
    </row>
    <row r="6436" spans="4:17" x14ac:dyDescent="0.3">
      <c r="D6436" s="1"/>
      <c r="E6436" s="1"/>
      <c r="K6436" s="1"/>
      <c r="L6436" s="1"/>
      <c r="M6436" s="1"/>
      <c r="Q6436" s="1"/>
    </row>
    <row r="6437" spans="4:17" x14ac:dyDescent="0.3">
      <c r="D6437" s="1"/>
      <c r="E6437" s="1"/>
      <c r="K6437" s="1"/>
      <c r="L6437" s="1"/>
      <c r="M6437" s="1"/>
      <c r="Q6437" s="1"/>
    </row>
    <row r="6438" spans="4:17" x14ac:dyDescent="0.3">
      <c r="D6438" s="1"/>
      <c r="E6438" s="1"/>
      <c r="K6438" s="1"/>
      <c r="L6438" s="1"/>
      <c r="M6438" s="1"/>
      <c r="Q6438" s="1"/>
    </row>
    <row r="6439" spans="4:17" x14ac:dyDescent="0.3">
      <c r="D6439" s="1"/>
      <c r="E6439" s="1"/>
      <c r="K6439" s="1"/>
      <c r="L6439" s="1"/>
      <c r="M6439" s="1"/>
      <c r="Q6439" s="1"/>
    </row>
    <row r="6440" spans="4:17" x14ac:dyDescent="0.3">
      <c r="D6440" s="1"/>
      <c r="E6440" s="1"/>
      <c r="K6440" s="1"/>
      <c r="L6440" s="1"/>
      <c r="M6440" s="1"/>
      <c r="Q6440" s="1"/>
    </row>
    <row r="6441" spans="4:17" x14ac:dyDescent="0.3">
      <c r="D6441" s="1"/>
      <c r="E6441" s="1"/>
      <c r="K6441" s="1"/>
      <c r="L6441" s="1"/>
      <c r="M6441" s="1"/>
      <c r="Q6441" s="1"/>
    </row>
    <row r="6442" spans="4:17" x14ac:dyDescent="0.3">
      <c r="D6442" s="1"/>
      <c r="E6442" s="1"/>
      <c r="K6442" s="1"/>
      <c r="L6442" s="1"/>
      <c r="M6442" s="1"/>
      <c r="Q6442" s="1"/>
    </row>
    <row r="6443" spans="4:17" x14ac:dyDescent="0.3">
      <c r="D6443" s="1"/>
      <c r="E6443" s="1"/>
      <c r="K6443" s="1"/>
      <c r="L6443" s="1"/>
      <c r="M6443" s="1"/>
      <c r="Q6443" s="1"/>
    </row>
    <row r="6444" spans="4:17" x14ac:dyDescent="0.3">
      <c r="D6444" s="1"/>
      <c r="E6444" s="1"/>
      <c r="K6444" s="1"/>
      <c r="L6444" s="1"/>
      <c r="M6444" s="1"/>
      <c r="Q6444" s="1"/>
    </row>
    <row r="6445" spans="4:17" x14ac:dyDescent="0.3">
      <c r="D6445" s="1"/>
      <c r="E6445" s="1"/>
      <c r="K6445" s="1"/>
      <c r="L6445" s="1"/>
      <c r="M6445" s="1"/>
      <c r="Q6445" s="1"/>
    </row>
    <row r="6446" spans="4:17" x14ac:dyDescent="0.3">
      <c r="D6446" s="1"/>
      <c r="E6446" s="1"/>
      <c r="K6446" s="1"/>
      <c r="L6446" s="1"/>
      <c r="M6446" s="1"/>
      <c r="Q6446" s="1"/>
    </row>
    <row r="6447" spans="4:17" x14ac:dyDescent="0.3">
      <c r="D6447" s="1"/>
      <c r="E6447" s="1"/>
      <c r="K6447" s="1"/>
      <c r="L6447" s="1"/>
      <c r="M6447" s="1"/>
      <c r="Q6447" s="1"/>
    </row>
    <row r="6448" spans="4:17" x14ac:dyDescent="0.3">
      <c r="D6448" s="1"/>
      <c r="E6448" s="1"/>
      <c r="K6448" s="1"/>
      <c r="L6448" s="1"/>
      <c r="M6448" s="1"/>
      <c r="Q6448" s="1"/>
    </row>
    <row r="6449" spans="4:17" x14ac:dyDescent="0.3">
      <c r="D6449" s="1"/>
      <c r="E6449" s="1"/>
      <c r="K6449" s="1"/>
      <c r="L6449" s="1"/>
      <c r="M6449" s="1"/>
      <c r="Q6449" s="1"/>
    </row>
    <row r="6450" spans="4:17" x14ac:dyDescent="0.3">
      <c r="D6450" s="1"/>
      <c r="E6450" s="1"/>
      <c r="K6450" s="1"/>
      <c r="L6450" s="1"/>
      <c r="M6450" s="1"/>
      <c r="Q6450" s="1"/>
    </row>
    <row r="6451" spans="4:17" x14ac:dyDescent="0.3">
      <c r="D6451" s="1"/>
      <c r="E6451" s="1"/>
      <c r="K6451" s="1"/>
      <c r="L6451" s="1"/>
      <c r="M6451" s="1"/>
      <c r="Q6451" s="1"/>
    </row>
    <row r="6452" spans="4:17" x14ac:dyDescent="0.3">
      <c r="D6452" s="1"/>
      <c r="E6452" s="1"/>
      <c r="K6452" s="1"/>
      <c r="L6452" s="1"/>
      <c r="M6452" s="1"/>
      <c r="Q6452" s="1"/>
    </row>
    <row r="6453" spans="4:17" x14ac:dyDescent="0.3">
      <c r="D6453" s="1"/>
      <c r="E6453" s="1"/>
      <c r="K6453" s="1"/>
      <c r="L6453" s="1"/>
      <c r="M6453" s="1"/>
      <c r="Q6453" s="1"/>
    </row>
    <row r="6454" spans="4:17" x14ac:dyDescent="0.3">
      <c r="D6454" s="1"/>
      <c r="E6454" s="1"/>
      <c r="K6454" s="1"/>
      <c r="L6454" s="1"/>
      <c r="M6454" s="1"/>
      <c r="Q6454" s="1"/>
    </row>
    <row r="6455" spans="4:17" x14ac:dyDescent="0.3">
      <c r="D6455" s="1"/>
      <c r="E6455" s="1"/>
      <c r="K6455" s="1"/>
      <c r="L6455" s="1"/>
      <c r="M6455" s="1"/>
      <c r="Q6455" s="1"/>
    </row>
    <row r="6456" spans="4:17" x14ac:dyDescent="0.3">
      <c r="D6456" s="1"/>
      <c r="E6456" s="1"/>
      <c r="K6456" s="1"/>
      <c r="L6456" s="1"/>
      <c r="M6456" s="1"/>
      <c r="Q6456" s="1"/>
    </row>
    <row r="6457" spans="4:17" x14ac:dyDescent="0.3">
      <c r="D6457" s="1"/>
      <c r="E6457" s="1"/>
      <c r="K6457" s="1"/>
      <c r="L6457" s="1"/>
      <c r="M6457" s="1"/>
      <c r="Q6457" s="1"/>
    </row>
    <row r="6458" spans="4:17" x14ac:dyDescent="0.3">
      <c r="D6458" s="1"/>
      <c r="E6458" s="1"/>
      <c r="K6458" s="1"/>
      <c r="L6458" s="1"/>
      <c r="M6458" s="1"/>
      <c r="Q6458" s="1"/>
    </row>
    <row r="6459" spans="4:17" x14ac:dyDescent="0.3">
      <c r="D6459" s="1"/>
      <c r="E6459" s="1"/>
      <c r="K6459" s="1"/>
      <c r="L6459" s="1"/>
      <c r="M6459" s="1"/>
      <c r="Q6459" s="1"/>
    </row>
    <row r="6460" spans="4:17" x14ac:dyDescent="0.3">
      <c r="D6460" s="1"/>
      <c r="E6460" s="1"/>
      <c r="K6460" s="1"/>
      <c r="L6460" s="1"/>
      <c r="M6460" s="1"/>
      <c r="Q6460" s="1"/>
    </row>
    <row r="6461" spans="4:17" x14ac:dyDescent="0.3">
      <c r="D6461" s="1"/>
      <c r="E6461" s="1"/>
      <c r="K6461" s="1"/>
      <c r="L6461" s="1"/>
      <c r="M6461" s="1"/>
      <c r="Q6461" s="1"/>
    </row>
    <row r="6462" spans="4:17" x14ac:dyDescent="0.3">
      <c r="D6462" s="1"/>
      <c r="E6462" s="1"/>
      <c r="K6462" s="1"/>
      <c r="L6462" s="1"/>
      <c r="M6462" s="1"/>
      <c r="Q6462" s="1"/>
    </row>
    <row r="6463" spans="4:17" x14ac:dyDescent="0.3">
      <c r="D6463" s="1"/>
      <c r="E6463" s="1"/>
      <c r="K6463" s="1"/>
      <c r="L6463" s="1"/>
      <c r="M6463" s="1"/>
      <c r="Q6463" s="1"/>
    </row>
    <row r="6464" spans="4:17" x14ac:dyDescent="0.3">
      <c r="D6464" s="1"/>
      <c r="E6464" s="1"/>
      <c r="K6464" s="1"/>
      <c r="L6464" s="1"/>
      <c r="M6464" s="1"/>
      <c r="Q6464" s="1"/>
    </row>
    <row r="6465" spans="4:17" x14ac:dyDescent="0.3">
      <c r="D6465" s="1"/>
      <c r="E6465" s="1"/>
      <c r="K6465" s="1"/>
      <c r="L6465" s="1"/>
      <c r="M6465" s="1"/>
      <c r="Q6465" s="1"/>
    </row>
    <row r="6466" spans="4:17" x14ac:dyDescent="0.3">
      <c r="D6466" s="1"/>
      <c r="E6466" s="1"/>
      <c r="K6466" s="1"/>
      <c r="L6466" s="1"/>
      <c r="M6466" s="1"/>
      <c r="Q6466" s="1"/>
    </row>
    <row r="6467" spans="4:17" x14ac:dyDescent="0.3">
      <c r="D6467" s="1"/>
      <c r="E6467" s="1"/>
      <c r="K6467" s="1"/>
      <c r="L6467" s="1"/>
      <c r="M6467" s="1"/>
      <c r="Q6467" s="1"/>
    </row>
    <row r="6468" spans="4:17" x14ac:dyDescent="0.3">
      <c r="D6468" s="1"/>
      <c r="E6468" s="1"/>
      <c r="K6468" s="1"/>
      <c r="L6468" s="1"/>
      <c r="M6468" s="1"/>
      <c r="Q6468" s="1"/>
    </row>
    <row r="6469" spans="4:17" x14ac:dyDescent="0.3">
      <c r="D6469" s="1"/>
      <c r="E6469" s="1"/>
      <c r="K6469" s="1"/>
      <c r="L6469" s="1"/>
      <c r="M6469" s="1"/>
      <c r="Q6469" s="1"/>
    </row>
    <row r="6470" spans="4:17" x14ac:dyDescent="0.3">
      <c r="D6470" s="1"/>
      <c r="E6470" s="1"/>
      <c r="K6470" s="1"/>
      <c r="L6470" s="1"/>
      <c r="M6470" s="1"/>
      <c r="Q6470" s="1"/>
    </row>
    <row r="6471" spans="4:17" x14ac:dyDescent="0.3">
      <c r="D6471" s="1"/>
      <c r="E6471" s="1"/>
      <c r="K6471" s="1"/>
      <c r="L6471" s="1"/>
      <c r="M6471" s="1"/>
      <c r="Q6471" s="1"/>
    </row>
    <row r="6472" spans="4:17" x14ac:dyDescent="0.3">
      <c r="D6472" s="1"/>
      <c r="E6472" s="1"/>
      <c r="K6472" s="1"/>
      <c r="L6472" s="1"/>
      <c r="M6472" s="1"/>
      <c r="Q6472" s="1"/>
    </row>
    <row r="6473" spans="4:17" x14ac:dyDescent="0.3">
      <c r="D6473" s="1"/>
      <c r="E6473" s="1"/>
      <c r="K6473" s="1"/>
      <c r="L6473" s="1"/>
      <c r="M6473" s="1"/>
      <c r="Q6473" s="1"/>
    </row>
    <row r="6474" spans="4:17" x14ac:dyDescent="0.3">
      <c r="D6474" s="1"/>
      <c r="E6474" s="1"/>
      <c r="K6474" s="1"/>
      <c r="L6474" s="1"/>
      <c r="M6474" s="1"/>
      <c r="Q6474" s="1"/>
    </row>
    <row r="6475" spans="4:17" x14ac:dyDescent="0.3">
      <c r="D6475" s="1"/>
      <c r="E6475" s="1"/>
      <c r="K6475" s="1"/>
      <c r="L6475" s="1"/>
      <c r="M6475" s="1"/>
      <c r="Q6475" s="1"/>
    </row>
    <row r="6476" spans="4:17" x14ac:dyDescent="0.3">
      <c r="D6476" s="1"/>
      <c r="E6476" s="1"/>
      <c r="K6476" s="1"/>
      <c r="L6476" s="1"/>
      <c r="M6476" s="1"/>
      <c r="Q6476" s="1"/>
    </row>
    <row r="6477" spans="4:17" x14ac:dyDescent="0.3">
      <c r="D6477" s="1"/>
      <c r="E6477" s="1"/>
      <c r="K6477" s="1"/>
      <c r="L6477" s="1"/>
      <c r="M6477" s="1"/>
      <c r="Q6477" s="1"/>
    </row>
    <row r="6478" spans="4:17" x14ac:dyDescent="0.3">
      <c r="D6478" s="1"/>
      <c r="E6478" s="1"/>
      <c r="K6478" s="1"/>
      <c r="L6478" s="1"/>
      <c r="M6478" s="1"/>
      <c r="Q6478" s="1"/>
    </row>
    <row r="6479" spans="4:17" x14ac:dyDescent="0.3">
      <c r="D6479" s="1"/>
      <c r="E6479" s="1"/>
      <c r="K6479" s="1"/>
      <c r="L6479" s="1"/>
      <c r="M6479" s="1"/>
      <c r="Q6479" s="1"/>
    </row>
    <row r="6480" spans="4:17" x14ac:dyDescent="0.3">
      <c r="D6480" s="1"/>
      <c r="E6480" s="1"/>
      <c r="K6480" s="1"/>
      <c r="L6480" s="1"/>
      <c r="M6480" s="1"/>
      <c r="Q6480" s="1"/>
    </row>
    <row r="6481" spans="4:17" x14ac:dyDescent="0.3">
      <c r="D6481" s="1"/>
      <c r="E6481" s="1"/>
      <c r="K6481" s="1"/>
      <c r="L6481" s="1"/>
      <c r="M6481" s="1"/>
      <c r="Q6481" s="1"/>
    </row>
    <row r="6482" spans="4:17" x14ac:dyDescent="0.3">
      <c r="D6482" s="1"/>
      <c r="E6482" s="1"/>
      <c r="K6482" s="1"/>
      <c r="L6482" s="1"/>
      <c r="M6482" s="1"/>
      <c r="Q6482" s="1"/>
    </row>
    <row r="6483" spans="4:17" x14ac:dyDescent="0.3">
      <c r="D6483" s="1"/>
      <c r="E6483" s="1"/>
      <c r="K6483" s="1"/>
      <c r="L6483" s="1"/>
      <c r="M6483" s="1"/>
      <c r="Q6483" s="1"/>
    </row>
    <row r="6484" spans="4:17" x14ac:dyDescent="0.3">
      <c r="D6484" s="1"/>
      <c r="E6484" s="1"/>
      <c r="K6484" s="1"/>
      <c r="L6484" s="1"/>
      <c r="M6484" s="1"/>
      <c r="Q6484" s="1"/>
    </row>
    <row r="6485" spans="4:17" x14ac:dyDescent="0.3">
      <c r="D6485" s="1"/>
      <c r="E6485" s="1"/>
      <c r="K6485" s="1"/>
      <c r="L6485" s="1"/>
      <c r="M6485" s="1"/>
      <c r="Q6485" s="1"/>
    </row>
    <row r="6486" spans="4:17" x14ac:dyDescent="0.3">
      <c r="D6486" s="1"/>
      <c r="E6486" s="1"/>
      <c r="K6486" s="1"/>
      <c r="L6486" s="1"/>
      <c r="M6486" s="1"/>
      <c r="Q6486" s="1"/>
    </row>
    <row r="6487" spans="4:17" x14ac:dyDescent="0.3">
      <c r="D6487" s="1"/>
      <c r="E6487" s="1"/>
      <c r="K6487" s="1"/>
      <c r="L6487" s="1"/>
      <c r="M6487" s="1"/>
      <c r="Q6487" s="1"/>
    </row>
    <row r="6488" spans="4:17" x14ac:dyDescent="0.3">
      <c r="D6488" s="1"/>
      <c r="E6488" s="1"/>
      <c r="K6488" s="1"/>
      <c r="L6488" s="1"/>
      <c r="M6488" s="1"/>
      <c r="Q6488" s="1"/>
    </row>
    <row r="6489" spans="4:17" x14ac:dyDescent="0.3">
      <c r="D6489" s="1"/>
      <c r="E6489" s="1"/>
      <c r="K6489" s="1"/>
      <c r="L6489" s="1"/>
      <c r="M6489" s="1"/>
      <c r="Q6489" s="1"/>
    </row>
    <row r="6490" spans="4:17" x14ac:dyDescent="0.3">
      <c r="D6490" s="1"/>
      <c r="E6490" s="1"/>
      <c r="K6490" s="1"/>
      <c r="L6490" s="1"/>
      <c r="M6490" s="1"/>
      <c r="Q6490" s="1"/>
    </row>
    <row r="6491" spans="4:17" x14ac:dyDescent="0.3">
      <c r="D6491" s="1"/>
      <c r="E6491" s="1"/>
      <c r="K6491" s="1"/>
      <c r="L6491" s="1"/>
      <c r="M6491" s="1"/>
      <c r="Q6491" s="1"/>
    </row>
    <row r="6492" spans="4:17" x14ac:dyDescent="0.3">
      <c r="D6492" s="1"/>
      <c r="E6492" s="1"/>
      <c r="K6492" s="1"/>
      <c r="L6492" s="1"/>
      <c r="M6492" s="1"/>
      <c r="Q6492" s="1"/>
    </row>
    <row r="6493" spans="4:17" x14ac:dyDescent="0.3">
      <c r="D6493" s="1"/>
      <c r="E6493" s="1"/>
      <c r="K6493" s="1"/>
      <c r="L6493" s="1"/>
      <c r="M6493" s="1"/>
      <c r="Q6493" s="1"/>
    </row>
    <row r="6494" spans="4:17" x14ac:dyDescent="0.3">
      <c r="D6494" s="1"/>
      <c r="E6494" s="1"/>
      <c r="K6494" s="1"/>
      <c r="L6494" s="1"/>
      <c r="M6494" s="1"/>
      <c r="Q6494" s="1"/>
    </row>
    <row r="6495" spans="4:17" x14ac:dyDescent="0.3">
      <c r="D6495" s="1"/>
      <c r="E6495" s="1"/>
      <c r="K6495" s="1"/>
      <c r="L6495" s="1"/>
      <c r="M6495" s="1"/>
      <c r="Q6495" s="1"/>
    </row>
    <row r="6496" spans="4:17" x14ac:dyDescent="0.3">
      <c r="D6496" s="1"/>
      <c r="E6496" s="1"/>
      <c r="K6496" s="1"/>
      <c r="L6496" s="1"/>
      <c r="M6496" s="1"/>
      <c r="Q6496" s="1"/>
    </row>
    <row r="6497" spans="4:17" x14ac:dyDescent="0.3">
      <c r="D6497" s="1"/>
      <c r="E6497" s="1"/>
      <c r="K6497" s="1"/>
      <c r="L6497" s="1"/>
      <c r="M6497" s="1"/>
      <c r="Q6497" s="1"/>
    </row>
    <row r="6498" spans="4:17" x14ac:dyDescent="0.3">
      <c r="D6498" s="1"/>
      <c r="E6498" s="1"/>
      <c r="K6498" s="1"/>
      <c r="L6498" s="1"/>
      <c r="M6498" s="1"/>
      <c r="Q6498" s="1"/>
    </row>
    <row r="6499" spans="4:17" x14ac:dyDescent="0.3">
      <c r="D6499" s="1"/>
      <c r="E6499" s="1"/>
      <c r="K6499" s="1"/>
      <c r="L6499" s="1"/>
      <c r="M6499" s="1"/>
      <c r="Q6499" s="1"/>
    </row>
    <row r="6500" spans="4:17" x14ac:dyDescent="0.3">
      <c r="D6500" s="1"/>
      <c r="E6500" s="1"/>
      <c r="K6500" s="1"/>
      <c r="L6500" s="1"/>
      <c r="M6500" s="1"/>
      <c r="Q6500" s="1"/>
    </row>
    <row r="6501" spans="4:17" x14ac:dyDescent="0.3">
      <c r="D6501" s="1"/>
      <c r="E6501" s="1"/>
      <c r="K6501" s="1"/>
      <c r="L6501" s="1"/>
      <c r="M6501" s="1"/>
      <c r="Q6501" s="1"/>
    </row>
    <row r="6502" spans="4:17" x14ac:dyDescent="0.3">
      <c r="D6502" s="1"/>
      <c r="E6502" s="1"/>
      <c r="K6502" s="1"/>
      <c r="L6502" s="1"/>
      <c r="M6502" s="1"/>
      <c r="Q6502" s="1"/>
    </row>
    <row r="6503" spans="4:17" x14ac:dyDescent="0.3">
      <c r="D6503" s="1"/>
      <c r="E6503" s="1"/>
      <c r="K6503" s="1"/>
      <c r="L6503" s="1"/>
      <c r="M6503" s="1"/>
      <c r="Q6503" s="1"/>
    </row>
    <row r="6504" spans="4:17" x14ac:dyDescent="0.3">
      <c r="D6504" s="1"/>
      <c r="E6504" s="1"/>
      <c r="K6504" s="1"/>
      <c r="L6504" s="1"/>
      <c r="M6504" s="1"/>
      <c r="Q6504" s="1"/>
    </row>
    <row r="6505" spans="4:17" x14ac:dyDescent="0.3">
      <c r="D6505" s="1"/>
      <c r="E6505" s="1"/>
      <c r="K6505" s="1"/>
      <c r="L6505" s="1"/>
      <c r="M6505" s="1"/>
      <c r="Q6505" s="1"/>
    </row>
    <row r="6506" spans="4:17" x14ac:dyDescent="0.3">
      <c r="D6506" s="1"/>
      <c r="E6506" s="1"/>
      <c r="K6506" s="1"/>
      <c r="L6506" s="1"/>
      <c r="M6506" s="1"/>
      <c r="Q6506" s="1"/>
    </row>
    <row r="6507" spans="4:17" x14ac:dyDescent="0.3">
      <c r="D6507" s="1"/>
      <c r="E6507" s="1"/>
      <c r="K6507" s="1"/>
      <c r="L6507" s="1"/>
      <c r="M6507" s="1"/>
      <c r="Q6507" s="1"/>
    </row>
    <row r="6508" spans="4:17" x14ac:dyDescent="0.3">
      <c r="D6508" s="1"/>
      <c r="E6508" s="1"/>
      <c r="K6508" s="1"/>
      <c r="L6508" s="1"/>
      <c r="M6508" s="1"/>
      <c r="Q6508" s="1"/>
    </row>
    <row r="6509" spans="4:17" x14ac:dyDescent="0.3">
      <c r="D6509" s="1"/>
      <c r="E6509" s="1"/>
      <c r="K6509" s="1"/>
      <c r="L6509" s="1"/>
      <c r="M6509" s="1"/>
      <c r="Q6509" s="1"/>
    </row>
    <row r="6510" spans="4:17" x14ac:dyDescent="0.3">
      <c r="D6510" s="1"/>
      <c r="E6510" s="1"/>
      <c r="K6510" s="1"/>
      <c r="L6510" s="1"/>
      <c r="M6510" s="1"/>
      <c r="Q6510" s="1"/>
    </row>
    <row r="6511" spans="4:17" x14ac:dyDescent="0.3">
      <c r="D6511" s="1"/>
      <c r="E6511" s="1"/>
      <c r="K6511" s="1"/>
      <c r="L6511" s="1"/>
      <c r="M6511" s="1"/>
      <c r="Q6511" s="1"/>
    </row>
    <row r="6512" spans="4:17" x14ac:dyDescent="0.3">
      <c r="D6512" s="1"/>
      <c r="E6512" s="1"/>
      <c r="K6512" s="1"/>
      <c r="L6512" s="1"/>
      <c r="M6512" s="1"/>
      <c r="Q6512" s="1"/>
    </row>
    <row r="6513" spans="4:17" x14ac:dyDescent="0.3">
      <c r="D6513" s="1"/>
      <c r="E6513" s="1"/>
      <c r="K6513" s="1"/>
      <c r="L6513" s="1"/>
      <c r="M6513" s="1"/>
      <c r="Q6513" s="1"/>
    </row>
    <row r="6514" spans="4:17" x14ac:dyDescent="0.3">
      <c r="D6514" s="1"/>
      <c r="E6514" s="1"/>
      <c r="K6514" s="1"/>
      <c r="L6514" s="1"/>
      <c r="M6514" s="1"/>
      <c r="Q6514" s="1"/>
    </row>
    <row r="6515" spans="4:17" x14ac:dyDescent="0.3">
      <c r="D6515" s="1"/>
      <c r="E6515" s="1"/>
      <c r="K6515" s="1"/>
      <c r="L6515" s="1"/>
      <c r="M6515" s="1"/>
      <c r="Q6515" s="1"/>
    </row>
    <row r="6516" spans="4:17" x14ac:dyDescent="0.3">
      <c r="D6516" s="1"/>
      <c r="E6516" s="1"/>
      <c r="K6516" s="1"/>
      <c r="L6516" s="1"/>
      <c r="M6516" s="1"/>
      <c r="Q6516" s="1"/>
    </row>
    <row r="6517" spans="4:17" x14ac:dyDescent="0.3">
      <c r="D6517" s="1"/>
      <c r="E6517" s="1"/>
      <c r="K6517" s="1"/>
      <c r="L6517" s="1"/>
      <c r="M6517" s="1"/>
      <c r="Q6517" s="1"/>
    </row>
    <row r="6518" spans="4:17" x14ac:dyDescent="0.3">
      <c r="D6518" s="1"/>
      <c r="E6518" s="1"/>
      <c r="K6518" s="1"/>
      <c r="L6518" s="1"/>
      <c r="M6518" s="1"/>
      <c r="Q6518" s="1"/>
    </row>
    <row r="6519" spans="4:17" x14ac:dyDescent="0.3">
      <c r="D6519" s="1"/>
      <c r="E6519" s="1"/>
      <c r="K6519" s="1"/>
      <c r="L6519" s="1"/>
      <c r="M6519" s="1"/>
      <c r="Q6519" s="1"/>
    </row>
    <row r="6520" spans="4:17" x14ac:dyDescent="0.3">
      <c r="D6520" s="1"/>
      <c r="E6520" s="1"/>
      <c r="K6520" s="1"/>
      <c r="L6520" s="1"/>
      <c r="M6520" s="1"/>
      <c r="Q6520" s="1"/>
    </row>
    <row r="6521" spans="4:17" x14ac:dyDescent="0.3">
      <c r="D6521" s="1"/>
      <c r="E6521" s="1"/>
      <c r="K6521" s="1"/>
      <c r="L6521" s="1"/>
      <c r="M6521" s="1"/>
      <c r="Q6521" s="1"/>
    </row>
    <row r="6522" spans="4:17" x14ac:dyDescent="0.3">
      <c r="D6522" s="1"/>
      <c r="E6522" s="1"/>
      <c r="K6522" s="1"/>
      <c r="L6522" s="1"/>
      <c r="M6522" s="1"/>
      <c r="Q6522" s="1"/>
    </row>
    <row r="6523" spans="4:17" x14ac:dyDescent="0.3">
      <c r="D6523" s="1"/>
      <c r="E6523" s="1"/>
      <c r="K6523" s="1"/>
      <c r="L6523" s="1"/>
      <c r="M6523" s="1"/>
      <c r="Q6523" s="1"/>
    </row>
    <row r="6524" spans="4:17" x14ac:dyDescent="0.3">
      <c r="D6524" s="1"/>
      <c r="E6524" s="1"/>
      <c r="K6524" s="1"/>
      <c r="L6524" s="1"/>
      <c r="M6524" s="1"/>
      <c r="Q6524" s="1"/>
    </row>
    <row r="6525" spans="4:17" x14ac:dyDescent="0.3">
      <c r="D6525" s="1"/>
      <c r="E6525" s="1"/>
      <c r="K6525" s="1"/>
      <c r="L6525" s="1"/>
      <c r="M6525" s="1"/>
      <c r="Q6525" s="1"/>
    </row>
    <row r="6526" spans="4:17" x14ac:dyDescent="0.3">
      <c r="D6526" s="1"/>
      <c r="E6526" s="1"/>
      <c r="K6526" s="1"/>
      <c r="L6526" s="1"/>
      <c r="M6526" s="1"/>
      <c r="Q6526" s="1"/>
    </row>
    <row r="6527" spans="4:17" x14ac:dyDescent="0.3">
      <c r="D6527" s="1"/>
      <c r="E6527" s="1"/>
      <c r="K6527" s="1"/>
      <c r="L6527" s="1"/>
      <c r="M6527" s="1"/>
      <c r="Q6527" s="1"/>
    </row>
    <row r="6528" spans="4:17" x14ac:dyDescent="0.3">
      <c r="D6528" s="1"/>
      <c r="E6528" s="1"/>
      <c r="K6528" s="1"/>
      <c r="L6528" s="1"/>
      <c r="M6528" s="1"/>
      <c r="Q6528" s="1"/>
    </row>
    <row r="6529" spans="4:17" x14ac:dyDescent="0.3">
      <c r="D6529" s="1"/>
      <c r="E6529" s="1"/>
      <c r="K6529" s="1"/>
      <c r="L6529" s="1"/>
      <c r="M6529" s="1"/>
      <c r="Q6529" s="1"/>
    </row>
    <row r="6530" spans="4:17" x14ac:dyDescent="0.3">
      <c r="D6530" s="1"/>
      <c r="E6530" s="1"/>
      <c r="K6530" s="1"/>
      <c r="L6530" s="1"/>
      <c r="M6530" s="1"/>
      <c r="Q6530" s="1"/>
    </row>
    <row r="6531" spans="4:17" x14ac:dyDescent="0.3">
      <c r="D6531" s="1"/>
      <c r="E6531" s="1"/>
      <c r="K6531" s="1"/>
      <c r="L6531" s="1"/>
      <c r="M6531" s="1"/>
      <c r="Q6531" s="1"/>
    </row>
    <row r="6532" spans="4:17" x14ac:dyDescent="0.3">
      <c r="D6532" s="1"/>
      <c r="E6532" s="1"/>
      <c r="K6532" s="1"/>
      <c r="L6532" s="1"/>
      <c r="M6532" s="1"/>
      <c r="Q6532" s="1"/>
    </row>
    <row r="6533" spans="4:17" x14ac:dyDescent="0.3">
      <c r="D6533" s="1"/>
      <c r="E6533" s="1"/>
      <c r="K6533" s="1"/>
      <c r="L6533" s="1"/>
      <c r="M6533" s="1"/>
      <c r="Q6533" s="1"/>
    </row>
    <row r="6534" spans="4:17" x14ac:dyDescent="0.3">
      <c r="D6534" s="1"/>
      <c r="E6534" s="1"/>
      <c r="K6534" s="1"/>
      <c r="L6534" s="1"/>
      <c r="M6534" s="1"/>
      <c r="Q6534" s="1"/>
    </row>
    <row r="6535" spans="4:17" x14ac:dyDescent="0.3">
      <c r="D6535" s="1"/>
      <c r="E6535" s="1"/>
      <c r="K6535" s="1"/>
      <c r="L6535" s="1"/>
      <c r="M6535" s="1"/>
      <c r="Q6535" s="1"/>
    </row>
    <row r="6536" spans="4:17" x14ac:dyDescent="0.3">
      <c r="D6536" s="1"/>
      <c r="E6536" s="1"/>
      <c r="K6536" s="1"/>
      <c r="L6536" s="1"/>
      <c r="M6536" s="1"/>
      <c r="Q6536" s="1"/>
    </row>
    <row r="6537" spans="4:17" x14ac:dyDescent="0.3">
      <c r="D6537" s="1"/>
      <c r="E6537" s="1"/>
      <c r="K6537" s="1"/>
      <c r="L6537" s="1"/>
      <c r="M6537" s="1"/>
      <c r="Q6537" s="1"/>
    </row>
    <row r="6538" spans="4:17" x14ac:dyDescent="0.3">
      <c r="D6538" s="1"/>
      <c r="E6538" s="1"/>
      <c r="K6538" s="1"/>
      <c r="L6538" s="1"/>
      <c r="M6538" s="1"/>
      <c r="Q6538" s="1"/>
    </row>
    <row r="6539" spans="4:17" x14ac:dyDescent="0.3">
      <c r="D6539" s="1"/>
      <c r="E6539" s="1"/>
      <c r="K6539" s="1"/>
      <c r="L6539" s="1"/>
      <c r="M6539" s="1"/>
      <c r="Q6539" s="1"/>
    </row>
    <row r="6540" spans="4:17" x14ac:dyDescent="0.3">
      <c r="D6540" s="1"/>
      <c r="E6540" s="1"/>
      <c r="K6540" s="1"/>
      <c r="L6540" s="1"/>
      <c r="M6540" s="1"/>
      <c r="Q6540" s="1"/>
    </row>
    <row r="6541" spans="4:17" x14ac:dyDescent="0.3">
      <c r="D6541" s="1"/>
      <c r="E6541" s="1"/>
      <c r="K6541" s="1"/>
      <c r="L6541" s="1"/>
      <c r="M6541" s="1"/>
      <c r="Q6541" s="1"/>
    </row>
    <row r="6542" spans="4:17" x14ac:dyDescent="0.3">
      <c r="D6542" s="1"/>
      <c r="E6542" s="1"/>
      <c r="K6542" s="1"/>
      <c r="L6542" s="1"/>
      <c r="M6542" s="1"/>
      <c r="Q6542" s="1"/>
    </row>
    <row r="6543" spans="4:17" x14ac:dyDescent="0.3">
      <c r="D6543" s="1"/>
      <c r="E6543" s="1"/>
      <c r="K6543" s="1"/>
      <c r="L6543" s="1"/>
      <c r="M6543" s="1"/>
      <c r="Q6543" s="1"/>
    </row>
    <row r="6544" spans="4:17" x14ac:dyDescent="0.3">
      <c r="D6544" s="1"/>
      <c r="E6544" s="1"/>
      <c r="K6544" s="1"/>
      <c r="L6544" s="1"/>
      <c r="M6544" s="1"/>
      <c r="Q6544" s="1"/>
    </row>
    <row r="6545" spans="4:17" x14ac:dyDescent="0.3">
      <c r="D6545" s="1"/>
      <c r="E6545" s="1"/>
      <c r="K6545" s="1"/>
      <c r="L6545" s="1"/>
      <c r="M6545" s="1"/>
      <c r="Q6545" s="1"/>
    </row>
    <row r="6546" spans="4:17" x14ac:dyDescent="0.3">
      <c r="D6546" s="1"/>
      <c r="E6546" s="1"/>
      <c r="K6546" s="1"/>
      <c r="L6546" s="1"/>
      <c r="M6546" s="1"/>
      <c r="Q6546" s="1"/>
    </row>
    <row r="6547" spans="4:17" x14ac:dyDescent="0.3">
      <c r="D6547" s="1"/>
      <c r="E6547" s="1"/>
      <c r="K6547" s="1"/>
      <c r="L6547" s="1"/>
      <c r="M6547" s="1"/>
      <c r="Q6547" s="1"/>
    </row>
    <row r="6548" spans="4:17" x14ac:dyDescent="0.3">
      <c r="D6548" s="1"/>
      <c r="E6548" s="1"/>
      <c r="K6548" s="1"/>
      <c r="L6548" s="1"/>
      <c r="M6548" s="1"/>
      <c r="Q6548" s="1"/>
    </row>
    <row r="6549" spans="4:17" x14ac:dyDescent="0.3">
      <c r="D6549" s="1"/>
      <c r="E6549" s="1"/>
      <c r="K6549" s="1"/>
      <c r="L6549" s="1"/>
      <c r="M6549" s="1"/>
      <c r="Q6549" s="1"/>
    </row>
    <row r="6550" spans="4:17" x14ac:dyDescent="0.3">
      <c r="D6550" s="1"/>
      <c r="E6550" s="1"/>
      <c r="K6550" s="1"/>
      <c r="L6550" s="1"/>
      <c r="M6550" s="1"/>
      <c r="Q6550" s="1"/>
    </row>
    <row r="6551" spans="4:17" x14ac:dyDescent="0.3">
      <c r="D6551" s="1"/>
      <c r="E6551" s="1"/>
      <c r="K6551" s="1"/>
      <c r="L6551" s="1"/>
      <c r="M6551" s="1"/>
      <c r="Q6551" s="1"/>
    </row>
    <row r="6552" spans="4:17" x14ac:dyDescent="0.3">
      <c r="D6552" s="1"/>
      <c r="E6552" s="1"/>
      <c r="K6552" s="1"/>
      <c r="L6552" s="1"/>
      <c r="M6552" s="1"/>
      <c r="Q6552" s="1"/>
    </row>
    <row r="6553" spans="4:17" x14ac:dyDescent="0.3">
      <c r="D6553" s="1"/>
      <c r="E6553" s="1"/>
      <c r="K6553" s="1"/>
      <c r="L6553" s="1"/>
      <c r="M6553" s="1"/>
      <c r="Q6553" s="1"/>
    </row>
    <row r="6554" spans="4:17" x14ac:dyDescent="0.3">
      <c r="D6554" s="1"/>
      <c r="E6554" s="1"/>
      <c r="K6554" s="1"/>
      <c r="L6554" s="1"/>
      <c r="M6554" s="1"/>
      <c r="Q6554" s="1"/>
    </row>
    <row r="6555" spans="4:17" x14ac:dyDescent="0.3">
      <c r="D6555" s="1"/>
      <c r="E6555" s="1"/>
      <c r="K6555" s="1"/>
      <c r="L6555" s="1"/>
      <c r="M6555" s="1"/>
      <c r="Q6555" s="1"/>
    </row>
    <row r="6556" spans="4:17" x14ac:dyDescent="0.3">
      <c r="D6556" s="1"/>
      <c r="E6556" s="1"/>
      <c r="K6556" s="1"/>
      <c r="L6556" s="1"/>
      <c r="M6556" s="1"/>
      <c r="Q6556" s="1"/>
    </row>
    <row r="6557" spans="4:17" x14ac:dyDescent="0.3">
      <c r="D6557" s="1"/>
      <c r="E6557" s="1"/>
      <c r="K6557" s="1"/>
      <c r="L6557" s="1"/>
      <c r="M6557" s="1"/>
      <c r="Q6557" s="1"/>
    </row>
    <row r="6558" spans="4:17" x14ac:dyDescent="0.3">
      <c r="D6558" s="1"/>
      <c r="E6558" s="1"/>
      <c r="K6558" s="1"/>
      <c r="L6558" s="1"/>
      <c r="M6558" s="1"/>
      <c r="Q6558" s="1"/>
    </row>
    <row r="6559" spans="4:17" x14ac:dyDescent="0.3">
      <c r="D6559" s="1"/>
      <c r="E6559" s="1"/>
      <c r="K6559" s="1"/>
      <c r="L6559" s="1"/>
      <c r="M6559" s="1"/>
      <c r="Q6559" s="1"/>
    </row>
    <row r="6560" spans="4:17" x14ac:dyDescent="0.3">
      <c r="D6560" s="1"/>
      <c r="E6560" s="1"/>
      <c r="K6560" s="1"/>
      <c r="L6560" s="1"/>
      <c r="M6560" s="1"/>
      <c r="Q6560" s="1"/>
    </row>
    <row r="6561" spans="4:17" x14ac:dyDescent="0.3">
      <c r="D6561" s="1"/>
      <c r="E6561" s="1"/>
      <c r="K6561" s="1"/>
      <c r="L6561" s="1"/>
      <c r="M6561" s="1"/>
      <c r="Q6561" s="1"/>
    </row>
    <row r="6562" spans="4:17" x14ac:dyDescent="0.3">
      <c r="D6562" s="1"/>
      <c r="E6562" s="1"/>
      <c r="K6562" s="1"/>
      <c r="L6562" s="1"/>
      <c r="M6562" s="1"/>
      <c r="Q6562" s="1"/>
    </row>
    <row r="6563" spans="4:17" x14ac:dyDescent="0.3">
      <c r="D6563" s="1"/>
      <c r="E6563" s="1"/>
      <c r="K6563" s="1"/>
      <c r="L6563" s="1"/>
      <c r="M6563" s="1"/>
      <c r="Q6563" s="1"/>
    </row>
    <row r="6564" spans="4:17" x14ac:dyDescent="0.3">
      <c r="D6564" s="1"/>
      <c r="E6564" s="1"/>
      <c r="K6564" s="1"/>
      <c r="L6564" s="1"/>
      <c r="M6564" s="1"/>
      <c r="Q6564" s="1"/>
    </row>
    <row r="6565" spans="4:17" x14ac:dyDescent="0.3">
      <c r="D6565" s="1"/>
      <c r="E6565" s="1"/>
      <c r="K6565" s="1"/>
      <c r="L6565" s="1"/>
      <c r="M6565" s="1"/>
      <c r="Q6565" s="1"/>
    </row>
    <row r="6566" spans="4:17" x14ac:dyDescent="0.3">
      <c r="D6566" s="1"/>
      <c r="E6566" s="1"/>
      <c r="K6566" s="1"/>
      <c r="L6566" s="1"/>
      <c r="M6566" s="1"/>
      <c r="Q6566" s="1"/>
    </row>
    <row r="6567" spans="4:17" x14ac:dyDescent="0.3">
      <c r="D6567" s="1"/>
      <c r="E6567" s="1"/>
      <c r="K6567" s="1"/>
      <c r="L6567" s="1"/>
      <c r="M6567" s="1"/>
      <c r="Q6567" s="1"/>
    </row>
    <row r="6568" spans="4:17" x14ac:dyDescent="0.3">
      <c r="D6568" s="1"/>
      <c r="E6568" s="1"/>
      <c r="K6568" s="1"/>
      <c r="L6568" s="1"/>
      <c r="M6568" s="1"/>
      <c r="Q6568" s="1"/>
    </row>
    <row r="6569" spans="4:17" x14ac:dyDescent="0.3">
      <c r="D6569" s="1"/>
      <c r="E6569" s="1"/>
      <c r="K6569" s="1"/>
      <c r="L6569" s="1"/>
      <c r="M6569" s="1"/>
      <c r="Q6569" s="1"/>
    </row>
    <row r="6570" spans="4:17" x14ac:dyDescent="0.3">
      <c r="D6570" s="1"/>
      <c r="E6570" s="1"/>
      <c r="K6570" s="1"/>
      <c r="L6570" s="1"/>
      <c r="M6570" s="1"/>
      <c r="Q6570" s="1"/>
    </row>
    <row r="6571" spans="4:17" x14ac:dyDescent="0.3">
      <c r="D6571" s="1"/>
      <c r="E6571" s="1"/>
      <c r="K6571" s="1"/>
      <c r="L6571" s="1"/>
      <c r="M6571" s="1"/>
      <c r="Q6571" s="1"/>
    </row>
    <row r="6572" spans="4:17" x14ac:dyDescent="0.3">
      <c r="D6572" s="1"/>
      <c r="E6572" s="1"/>
      <c r="K6572" s="1"/>
      <c r="L6572" s="1"/>
      <c r="M6572" s="1"/>
      <c r="Q6572" s="1"/>
    </row>
    <row r="6573" spans="4:17" x14ac:dyDescent="0.3">
      <c r="D6573" s="1"/>
      <c r="E6573" s="1"/>
      <c r="K6573" s="1"/>
      <c r="L6573" s="1"/>
      <c r="M6573" s="1"/>
      <c r="Q6573" s="1"/>
    </row>
    <row r="6574" spans="4:17" x14ac:dyDescent="0.3">
      <c r="D6574" s="1"/>
      <c r="E6574" s="1"/>
      <c r="K6574" s="1"/>
      <c r="L6574" s="1"/>
      <c r="M6574" s="1"/>
      <c r="Q6574" s="1"/>
    </row>
    <row r="6575" spans="4:17" x14ac:dyDescent="0.3">
      <c r="D6575" s="1"/>
      <c r="E6575" s="1"/>
      <c r="K6575" s="1"/>
      <c r="L6575" s="1"/>
      <c r="M6575" s="1"/>
      <c r="Q6575" s="1"/>
    </row>
    <row r="6576" spans="4:17" x14ac:dyDescent="0.3">
      <c r="D6576" s="1"/>
      <c r="E6576" s="1"/>
      <c r="K6576" s="1"/>
      <c r="L6576" s="1"/>
      <c r="M6576" s="1"/>
      <c r="Q6576" s="1"/>
    </row>
    <row r="6577" spans="4:17" x14ac:dyDescent="0.3">
      <c r="D6577" s="1"/>
      <c r="E6577" s="1"/>
      <c r="K6577" s="1"/>
      <c r="L6577" s="1"/>
      <c r="M6577" s="1"/>
      <c r="Q6577" s="1"/>
    </row>
    <row r="6578" spans="4:17" x14ac:dyDescent="0.3">
      <c r="D6578" s="1"/>
      <c r="E6578" s="1"/>
      <c r="K6578" s="1"/>
      <c r="L6578" s="1"/>
      <c r="M6578" s="1"/>
      <c r="Q6578" s="1"/>
    </row>
    <row r="6579" spans="4:17" x14ac:dyDescent="0.3">
      <c r="D6579" s="1"/>
      <c r="E6579" s="1"/>
      <c r="K6579" s="1"/>
      <c r="L6579" s="1"/>
      <c r="M6579" s="1"/>
      <c r="Q6579" s="1"/>
    </row>
    <row r="6580" spans="4:17" x14ac:dyDescent="0.3">
      <c r="D6580" s="1"/>
      <c r="E6580" s="1"/>
      <c r="K6580" s="1"/>
      <c r="L6580" s="1"/>
      <c r="M6580" s="1"/>
      <c r="Q6580" s="1"/>
    </row>
    <row r="6581" spans="4:17" x14ac:dyDescent="0.3">
      <c r="D6581" s="1"/>
      <c r="E6581" s="1"/>
      <c r="K6581" s="1"/>
      <c r="L6581" s="1"/>
      <c r="M6581" s="1"/>
      <c r="Q6581" s="1"/>
    </row>
    <row r="6582" spans="4:17" x14ac:dyDescent="0.3">
      <c r="D6582" s="1"/>
      <c r="E6582" s="1"/>
      <c r="K6582" s="1"/>
      <c r="L6582" s="1"/>
      <c r="M6582" s="1"/>
      <c r="Q6582" s="1"/>
    </row>
    <row r="6583" spans="4:17" x14ac:dyDescent="0.3">
      <c r="D6583" s="1"/>
      <c r="E6583" s="1"/>
      <c r="K6583" s="1"/>
      <c r="L6583" s="1"/>
      <c r="M6583" s="1"/>
      <c r="Q6583" s="1"/>
    </row>
    <row r="6584" spans="4:17" x14ac:dyDescent="0.3">
      <c r="D6584" s="1"/>
      <c r="E6584" s="1"/>
      <c r="K6584" s="1"/>
      <c r="L6584" s="1"/>
      <c r="M6584" s="1"/>
      <c r="Q6584" s="1"/>
    </row>
    <row r="6585" spans="4:17" x14ac:dyDescent="0.3">
      <c r="D6585" s="1"/>
      <c r="E6585" s="1"/>
      <c r="K6585" s="1"/>
      <c r="L6585" s="1"/>
      <c r="M6585" s="1"/>
      <c r="Q6585" s="1"/>
    </row>
    <row r="6586" spans="4:17" x14ac:dyDescent="0.3">
      <c r="D6586" s="1"/>
      <c r="E6586" s="1"/>
      <c r="K6586" s="1"/>
      <c r="L6586" s="1"/>
      <c r="M6586" s="1"/>
      <c r="Q6586" s="1"/>
    </row>
    <row r="6587" spans="4:17" x14ac:dyDescent="0.3">
      <c r="D6587" s="1"/>
      <c r="E6587" s="1"/>
      <c r="K6587" s="1"/>
      <c r="L6587" s="1"/>
      <c r="M6587" s="1"/>
      <c r="Q6587" s="1"/>
    </row>
    <row r="6588" spans="4:17" x14ac:dyDescent="0.3">
      <c r="D6588" s="1"/>
      <c r="E6588" s="1"/>
      <c r="K6588" s="1"/>
      <c r="L6588" s="1"/>
      <c r="M6588" s="1"/>
      <c r="Q6588" s="1"/>
    </row>
    <row r="6589" spans="4:17" x14ac:dyDescent="0.3">
      <c r="D6589" s="1"/>
      <c r="E6589" s="1"/>
      <c r="K6589" s="1"/>
      <c r="L6589" s="1"/>
      <c r="M6589" s="1"/>
      <c r="Q6589" s="1"/>
    </row>
    <row r="6590" spans="4:17" x14ac:dyDescent="0.3">
      <c r="D6590" s="1"/>
      <c r="E6590" s="1"/>
      <c r="K6590" s="1"/>
      <c r="L6590" s="1"/>
      <c r="M6590" s="1"/>
      <c r="Q6590" s="1"/>
    </row>
    <row r="6591" spans="4:17" x14ac:dyDescent="0.3">
      <c r="D6591" s="1"/>
      <c r="E6591" s="1"/>
      <c r="K6591" s="1"/>
      <c r="L6591" s="1"/>
      <c r="M6591" s="1"/>
      <c r="Q6591" s="1"/>
    </row>
    <row r="6592" spans="4:17" x14ac:dyDescent="0.3">
      <c r="D6592" s="1"/>
      <c r="E6592" s="1"/>
      <c r="K6592" s="1"/>
      <c r="L6592" s="1"/>
      <c r="M6592" s="1"/>
      <c r="Q6592" s="1"/>
    </row>
    <row r="6593" spans="4:17" x14ac:dyDescent="0.3">
      <c r="D6593" s="1"/>
      <c r="E6593" s="1"/>
      <c r="K6593" s="1"/>
      <c r="L6593" s="1"/>
      <c r="M6593" s="1"/>
      <c r="Q6593" s="1"/>
    </row>
    <row r="6594" spans="4:17" x14ac:dyDescent="0.3">
      <c r="D6594" s="1"/>
      <c r="E6594" s="1"/>
      <c r="K6594" s="1"/>
      <c r="L6594" s="1"/>
      <c r="M6594" s="1"/>
      <c r="Q6594" s="1"/>
    </row>
    <row r="6595" spans="4:17" x14ac:dyDescent="0.3">
      <c r="D6595" s="1"/>
      <c r="E6595" s="1"/>
      <c r="K6595" s="1"/>
      <c r="L6595" s="1"/>
      <c r="M6595" s="1"/>
      <c r="Q6595" s="1"/>
    </row>
    <row r="6596" spans="4:17" x14ac:dyDescent="0.3">
      <c r="D6596" s="1"/>
      <c r="E6596" s="1"/>
      <c r="K6596" s="1"/>
      <c r="L6596" s="1"/>
      <c r="M6596" s="1"/>
      <c r="Q6596" s="1"/>
    </row>
    <row r="6597" spans="4:17" x14ac:dyDescent="0.3">
      <c r="D6597" s="1"/>
      <c r="E6597" s="1"/>
      <c r="K6597" s="1"/>
      <c r="L6597" s="1"/>
      <c r="M6597" s="1"/>
      <c r="Q6597" s="1"/>
    </row>
    <row r="6598" spans="4:17" x14ac:dyDescent="0.3">
      <c r="D6598" s="1"/>
      <c r="E6598" s="1"/>
      <c r="K6598" s="1"/>
      <c r="L6598" s="1"/>
      <c r="M6598" s="1"/>
      <c r="Q6598" s="1"/>
    </row>
    <row r="6599" spans="4:17" x14ac:dyDescent="0.3">
      <c r="D6599" s="1"/>
      <c r="E6599" s="1"/>
      <c r="K6599" s="1"/>
      <c r="L6599" s="1"/>
      <c r="M6599" s="1"/>
      <c r="Q6599" s="1"/>
    </row>
    <row r="6600" spans="4:17" x14ac:dyDescent="0.3">
      <c r="D6600" s="1"/>
      <c r="E6600" s="1"/>
      <c r="K6600" s="1"/>
      <c r="L6600" s="1"/>
      <c r="M6600" s="1"/>
      <c r="Q6600" s="1"/>
    </row>
    <row r="6601" spans="4:17" x14ac:dyDescent="0.3">
      <c r="D6601" s="1"/>
      <c r="E6601" s="1"/>
      <c r="K6601" s="1"/>
      <c r="L6601" s="1"/>
      <c r="M6601" s="1"/>
      <c r="Q6601" s="1"/>
    </row>
    <row r="6602" spans="4:17" x14ac:dyDescent="0.3">
      <c r="D6602" s="1"/>
      <c r="E6602" s="1"/>
      <c r="K6602" s="1"/>
      <c r="L6602" s="1"/>
      <c r="M6602" s="1"/>
      <c r="Q6602" s="1"/>
    </row>
    <row r="6603" spans="4:17" x14ac:dyDescent="0.3">
      <c r="D6603" s="1"/>
      <c r="E6603" s="1"/>
      <c r="K6603" s="1"/>
      <c r="L6603" s="1"/>
      <c r="M6603" s="1"/>
      <c r="Q6603" s="1"/>
    </row>
    <row r="6604" spans="4:17" x14ac:dyDescent="0.3">
      <c r="D6604" s="1"/>
      <c r="E6604" s="1"/>
      <c r="K6604" s="1"/>
      <c r="L6604" s="1"/>
      <c r="M6604" s="1"/>
      <c r="Q6604" s="1"/>
    </row>
    <row r="6605" spans="4:17" x14ac:dyDescent="0.3">
      <c r="D6605" s="1"/>
      <c r="E6605" s="1"/>
      <c r="K6605" s="1"/>
      <c r="L6605" s="1"/>
      <c r="M6605" s="1"/>
      <c r="Q6605" s="1"/>
    </row>
    <row r="6606" spans="4:17" x14ac:dyDescent="0.3">
      <c r="D6606" s="1"/>
      <c r="E6606" s="1"/>
      <c r="K6606" s="1"/>
      <c r="L6606" s="1"/>
      <c r="M6606" s="1"/>
      <c r="Q6606" s="1"/>
    </row>
    <row r="6607" spans="4:17" x14ac:dyDescent="0.3">
      <c r="D6607" s="1"/>
      <c r="E6607" s="1"/>
      <c r="K6607" s="1"/>
      <c r="L6607" s="1"/>
      <c r="M6607" s="1"/>
      <c r="Q6607" s="1"/>
    </row>
    <row r="6608" spans="4:17" x14ac:dyDescent="0.3">
      <c r="D6608" s="1"/>
      <c r="E6608" s="1"/>
      <c r="K6608" s="1"/>
      <c r="L6608" s="1"/>
      <c r="M6608" s="1"/>
      <c r="Q6608" s="1"/>
    </row>
    <row r="6609" spans="4:17" x14ac:dyDescent="0.3">
      <c r="D6609" s="1"/>
      <c r="E6609" s="1"/>
      <c r="K6609" s="1"/>
      <c r="L6609" s="1"/>
      <c r="M6609" s="1"/>
      <c r="Q6609" s="1"/>
    </row>
    <row r="6610" spans="4:17" x14ac:dyDescent="0.3">
      <c r="D6610" s="1"/>
      <c r="E6610" s="1"/>
      <c r="K6610" s="1"/>
      <c r="L6610" s="1"/>
      <c r="M6610" s="1"/>
      <c r="Q6610" s="1"/>
    </row>
    <row r="6611" spans="4:17" x14ac:dyDescent="0.3">
      <c r="D6611" s="1"/>
      <c r="E6611" s="1"/>
      <c r="K6611" s="1"/>
      <c r="L6611" s="1"/>
      <c r="M6611" s="1"/>
      <c r="Q6611" s="1"/>
    </row>
    <row r="6612" spans="4:17" x14ac:dyDescent="0.3">
      <c r="D6612" s="1"/>
      <c r="E6612" s="1"/>
      <c r="K6612" s="1"/>
      <c r="L6612" s="1"/>
      <c r="M6612" s="1"/>
      <c r="Q6612" s="1"/>
    </row>
    <row r="6613" spans="4:17" x14ac:dyDescent="0.3">
      <c r="D6613" s="1"/>
      <c r="E6613" s="1"/>
      <c r="K6613" s="1"/>
      <c r="L6613" s="1"/>
      <c r="M6613" s="1"/>
      <c r="Q6613" s="1"/>
    </row>
    <row r="6614" spans="4:17" x14ac:dyDescent="0.3">
      <c r="D6614" s="1"/>
      <c r="E6614" s="1"/>
      <c r="K6614" s="1"/>
      <c r="L6614" s="1"/>
      <c r="M6614" s="1"/>
      <c r="Q6614" s="1"/>
    </row>
    <row r="6615" spans="4:17" x14ac:dyDescent="0.3">
      <c r="D6615" s="1"/>
      <c r="E6615" s="1"/>
      <c r="K6615" s="1"/>
      <c r="L6615" s="1"/>
      <c r="M6615" s="1"/>
      <c r="Q6615" s="1"/>
    </row>
    <row r="6616" spans="4:17" x14ac:dyDescent="0.3">
      <c r="D6616" s="1"/>
      <c r="E6616" s="1"/>
      <c r="K6616" s="1"/>
      <c r="L6616" s="1"/>
      <c r="M6616" s="1"/>
      <c r="Q6616" s="1"/>
    </row>
    <row r="6617" spans="4:17" x14ac:dyDescent="0.3">
      <c r="D6617" s="1"/>
      <c r="E6617" s="1"/>
      <c r="K6617" s="1"/>
      <c r="L6617" s="1"/>
      <c r="M6617" s="1"/>
      <c r="Q6617" s="1"/>
    </row>
    <row r="6618" spans="4:17" x14ac:dyDescent="0.3">
      <c r="D6618" s="1"/>
      <c r="E6618" s="1"/>
      <c r="K6618" s="1"/>
      <c r="L6618" s="1"/>
      <c r="M6618" s="1"/>
      <c r="Q6618" s="1"/>
    </row>
    <row r="6619" spans="4:17" x14ac:dyDescent="0.3">
      <c r="D6619" s="1"/>
      <c r="E6619" s="1"/>
      <c r="K6619" s="1"/>
      <c r="L6619" s="1"/>
      <c r="M6619" s="1"/>
      <c r="Q6619" s="1"/>
    </row>
    <row r="6620" spans="4:17" x14ac:dyDescent="0.3">
      <c r="D6620" s="1"/>
      <c r="E6620" s="1"/>
      <c r="K6620" s="1"/>
      <c r="L6620" s="1"/>
      <c r="M6620" s="1"/>
      <c r="Q6620" s="1"/>
    </row>
    <row r="6621" spans="4:17" x14ac:dyDescent="0.3">
      <c r="D6621" s="1"/>
      <c r="E6621" s="1"/>
      <c r="K6621" s="1"/>
      <c r="L6621" s="1"/>
      <c r="M6621" s="1"/>
      <c r="Q6621" s="1"/>
    </row>
    <row r="6622" spans="4:17" x14ac:dyDescent="0.3">
      <c r="D6622" s="1"/>
      <c r="E6622" s="1"/>
      <c r="K6622" s="1"/>
      <c r="L6622" s="1"/>
      <c r="M6622" s="1"/>
      <c r="Q6622" s="1"/>
    </row>
    <row r="6623" spans="4:17" x14ac:dyDescent="0.3">
      <c r="D6623" s="1"/>
      <c r="E6623" s="1"/>
      <c r="K6623" s="1"/>
      <c r="L6623" s="1"/>
      <c r="M6623" s="1"/>
      <c r="Q6623" s="1"/>
    </row>
    <row r="6624" spans="4:17" x14ac:dyDescent="0.3">
      <c r="D6624" s="1"/>
      <c r="E6624" s="1"/>
      <c r="K6624" s="1"/>
      <c r="L6624" s="1"/>
      <c r="M6624" s="1"/>
      <c r="Q6624" s="1"/>
    </row>
    <row r="6625" spans="4:17" x14ac:dyDescent="0.3">
      <c r="D6625" s="1"/>
      <c r="E6625" s="1"/>
      <c r="K6625" s="1"/>
      <c r="L6625" s="1"/>
      <c r="M6625" s="1"/>
      <c r="Q6625" s="1"/>
    </row>
    <row r="6626" spans="4:17" x14ac:dyDescent="0.3">
      <c r="D6626" s="1"/>
      <c r="E6626" s="1"/>
      <c r="K6626" s="1"/>
      <c r="L6626" s="1"/>
      <c r="M6626" s="1"/>
      <c r="Q6626" s="1"/>
    </row>
    <row r="6627" spans="4:17" x14ac:dyDescent="0.3">
      <c r="D6627" s="1"/>
      <c r="E6627" s="1"/>
      <c r="K6627" s="1"/>
      <c r="L6627" s="1"/>
      <c r="M6627" s="1"/>
      <c r="Q6627" s="1"/>
    </row>
    <row r="6628" spans="4:17" x14ac:dyDescent="0.3">
      <c r="D6628" s="1"/>
      <c r="E6628" s="1"/>
      <c r="K6628" s="1"/>
      <c r="L6628" s="1"/>
      <c r="M6628" s="1"/>
      <c r="Q6628" s="1"/>
    </row>
    <row r="6629" spans="4:17" x14ac:dyDescent="0.3">
      <c r="D6629" s="1"/>
      <c r="E6629" s="1"/>
      <c r="K6629" s="1"/>
      <c r="L6629" s="1"/>
      <c r="M6629" s="1"/>
      <c r="Q6629" s="1"/>
    </row>
    <row r="6630" spans="4:17" x14ac:dyDescent="0.3">
      <c r="D6630" s="1"/>
      <c r="E6630" s="1"/>
      <c r="K6630" s="1"/>
      <c r="L6630" s="1"/>
      <c r="M6630" s="1"/>
      <c r="Q6630" s="1"/>
    </row>
    <row r="6631" spans="4:17" x14ac:dyDescent="0.3">
      <c r="D6631" s="1"/>
      <c r="E6631" s="1"/>
      <c r="K6631" s="1"/>
      <c r="L6631" s="1"/>
      <c r="M6631" s="1"/>
      <c r="Q6631" s="1"/>
    </row>
    <row r="6632" spans="4:17" x14ac:dyDescent="0.3">
      <c r="D6632" s="1"/>
      <c r="E6632" s="1"/>
      <c r="K6632" s="1"/>
      <c r="L6632" s="1"/>
      <c r="M6632" s="1"/>
      <c r="Q6632" s="1"/>
    </row>
    <row r="6633" spans="4:17" x14ac:dyDescent="0.3">
      <c r="D6633" s="1"/>
      <c r="E6633" s="1"/>
      <c r="K6633" s="1"/>
      <c r="L6633" s="1"/>
      <c r="M6633" s="1"/>
      <c r="Q6633" s="1"/>
    </row>
    <row r="6634" spans="4:17" x14ac:dyDescent="0.3">
      <c r="D6634" s="1"/>
      <c r="E6634" s="1"/>
      <c r="K6634" s="1"/>
      <c r="L6634" s="1"/>
      <c r="M6634" s="1"/>
      <c r="Q6634" s="1"/>
    </row>
    <row r="6635" spans="4:17" x14ac:dyDescent="0.3">
      <c r="D6635" s="1"/>
      <c r="E6635" s="1"/>
      <c r="K6635" s="1"/>
      <c r="L6635" s="1"/>
      <c r="M6635" s="1"/>
      <c r="Q6635" s="1"/>
    </row>
    <row r="6636" spans="4:17" x14ac:dyDescent="0.3">
      <c r="D6636" s="1"/>
      <c r="E6636" s="1"/>
      <c r="K6636" s="1"/>
      <c r="L6636" s="1"/>
      <c r="M6636" s="1"/>
      <c r="Q6636" s="1"/>
    </row>
    <row r="6637" spans="4:17" x14ac:dyDescent="0.3">
      <c r="D6637" s="1"/>
      <c r="E6637" s="1"/>
      <c r="K6637" s="1"/>
      <c r="L6637" s="1"/>
      <c r="M6637" s="1"/>
      <c r="Q6637" s="1"/>
    </row>
    <row r="6638" spans="4:17" x14ac:dyDescent="0.3">
      <c r="D6638" s="1"/>
      <c r="E6638" s="1"/>
      <c r="K6638" s="1"/>
      <c r="L6638" s="1"/>
      <c r="M6638" s="1"/>
      <c r="Q6638" s="1"/>
    </row>
    <row r="6639" spans="4:17" x14ac:dyDescent="0.3">
      <c r="D6639" s="1"/>
      <c r="E6639" s="1"/>
      <c r="K6639" s="1"/>
      <c r="L6639" s="1"/>
      <c r="M6639" s="1"/>
      <c r="Q6639" s="1"/>
    </row>
    <row r="6640" spans="4:17" x14ac:dyDescent="0.3">
      <c r="D6640" s="1"/>
      <c r="E6640" s="1"/>
      <c r="K6640" s="1"/>
      <c r="L6640" s="1"/>
      <c r="M6640" s="1"/>
      <c r="Q6640" s="1"/>
    </row>
    <row r="6641" spans="4:17" x14ac:dyDescent="0.3">
      <c r="D6641" s="1"/>
      <c r="E6641" s="1"/>
      <c r="K6641" s="1"/>
      <c r="L6641" s="1"/>
      <c r="M6641" s="1"/>
      <c r="Q6641" s="1"/>
    </row>
    <row r="6642" spans="4:17" x14ac:dyDescent="0.3">
      <c r="D6642" s="1"/>
      <c r="E6642" s="1"/>
      <c r="K6642" s="1"/>
      <c r="L6642" s="1"/>
      <c r="M6642" s="1"/>
      <c r="Q6642" s="1"/>
    </row>
    <row r="6643" spans="4:17" x14ac:dyDescent="0.3">
      <c r="D6643" s="1"/>
      <c r="E6643" s="1"/>
      <c r="K6643" s="1"/>
      <c r="L6643" s="1"/>
      <c r="M6643" s="1"/>
      <c r="Q6643" s="1"/>
    </row>
    <row r="6644" spans="4:17" x14ac:dyDescent="0.3">
      <c r="D6644" s="1"/>
      <c r="E6644" s="1"/>
      <c r="K6644" s="1"/>
      <c r="L6644" s="1"/>
      <c r="M6644" s="1"/>
      <c r="Q6644" s="1"/>
    </row>
    <row r="6645" spans="4:17" x14ac:dyDescent="0.3">
      <c r="D6645" s="1"/>
      <c r="E6645" s="1"/>
      <c r="K6645" s="1"/>
      <c r="L6645" s="1"/>
      <c r="M6645" s="1"/>
      <c r="Q6645" s="1"/>
    </row>
    <row r="6646" spans="4:17" x14ac:dyDescent="0.3">
      <c r="D6646" s="1"/>
      <c r="E6646" s="1"/>
      <c r="K6646" s="1"/>
      <c r="L6646" s="1"/>
      <c r="M6646" s="1"/>
      <c r="Q6646" s="1"/>
    </row>
    <row r="6647" spans="4:17" x14ac:dyDescent="0.3">
      <c r="D6647" s="1"/>
      <c r="E6647" s="1"/>
      <c r="K6647" s="1"/>
      <c r="L6647" s="1"/>
      <c r="M6647" s="1"/>
      <c r="Q6647" s="1"/>
    </row>
    <row r="6648" spans="4:17" x14ac:dyDescent="0.3">
      <c r="D6648" s="1"/>
      <c r="E6648" s="1"/>
      <c r="K6648" s="1"/>
      <c r="L6648" s="1"/>
      <c r="M6648" s="1"/>
      <c r="Q6648" s="1"/>
    </row>
    <row r="6649" spans="4:17" x14ac:dyDescent="0.3">
      <c r="D6649" s="1"/>
      <c r="E6649" s="1"/>
      <c r="K6649" s="1"/>
      <c r="L6649" s="1"/>
      <c r="M6649" s="1"/>
      <c r="Q6649" s="1"/>
    </row>
    <row r="6650" spans="4:17" x14ac:dyDescent="0.3">
      <c r="D6650" s="1"/>
      <c r="E6650" s="1"/>
      <c r="K6650" s="1"/>
      <c r="L6650" s="1"/>
      <c r="M6650" s="1"/>
      <c r="Q6650" s="1"/>
    </row>
    <row r="6651" spans="4:17" x14ac:dyDescent="0.3">
      <c r="D6651" s="1"/>
      <c r="E6651" s="1"/>
      <c r="K6651" s="1"/>
      <c r="L6651" s="1"/>
      <c r="M6651" s="1"/>
      <c r="Q6651" s="1"/>
    </row>
    <row r="6652" spans="4:17" x14ac:dyDescent="0.3">
      <c r="D6652" s="1"/>
      <c r="E6652" s="1"/>
      <c r="K6652" s="1"/>
      <c r="L6652" s="1"/>
      <c r="M6652" s="1"/>
      <c r="Q6652" s="1"/>
    </row>
    <row r="6653" spans="4:17" x14ac:dyDescent="0.3">
      <c r="D6653" s="1"/>
      <c r="E6653" s="1"/>
      <c r="K6653" s="1"/>
      <c r="L6653" s="1"/>
      <c r="M6653" s="1"/>
      <c r="Q6653" s="1"/>
    </row>
    <row r="6654" spans="4:17" x14ac:dyDescent="0.3">
      <c r="D6654" s="1"/>
      <c r="E6654" s="1"/>
      <c r="K6654" s="1"/>
      <c r="L6654" s="1"/>
      <c r="M6654" s="1"/>
      <c r="Q6654" s="1"/>
    </row>
    <row r="6655" spans="4:17" x14ac:dyDescent="0.3">
      <c r="D6655" s="1"/>
      <c r="E6655" s="1"/>
      <c r="K6655" s="1"/>
      <c r="L6655" s="1"/>
      <c r="M6655" s="1"/>
      <c r="Q6655" s="1"/>
    </row>
    <row r="6656" spans="4:17" x14ac:dyDescent="0.3">
      <c r="D6656" s="1"/>
      <c r="E6656" s="1"/>
      <c r="K6656" s="1"/>
      <c r="L6656" s="1"/>
      <c r="M6656" s="1"/>
      <c r="Q6656" s="1"/>
    </row>
    <row r="6657" spans="4:17" x14ac:dyDescent="0.3">
      <c r="D6657" s="1"/>
      <c r="E6657" s="1"/>
      <c r="K6657" s="1"/>
      <c r="L6657" s="1"/>
      <c r="M6657" s="1"/>
      <c r="Q6657" s="1"/>
    </row>
    <row r="6658" spans="4:17" x14ac:dyDescent="0.3">
      <c r="D6658" s="1"/>
      <c r="E6658" s="1"/>
      <c r="K6658" s="1"/>
      <c r="L6658" s="1"/>
      <c r="M6658" s="1"/>
      <c r="Q6658" s="1"/>
    </row>
    <row r="6659" spans="4:17" x14ac:dyDescent="0.3">
      <c r="D6659" s="1"/>
      <c r="E6659" s="1"/>
      <c r="K6659" s="1"/>
      <c r="L6659" s="1"/>
      <c r="M6659" s="1"/>
      <c r="Q6659" s="1"/>
    </row>
    <row r="6660" spans="4:17" x14ac:dyDescent="0.3">
      <c r="D6660" s="1"/>
      <c r="E6660" s="1"/>
      <c r="K6660" s="1"/>
      <c r="L6660" s="1"/>
      <c r="M6660" s="1"/>
      <c r="Q6660" s="1"/>
    </row>
    <row r="6661" spans="4:17" x14ac:dyDescent="0.3">
      <c r="D6661" s="1"/>
      <c r="E6661" s="1"/>
      <c r="K6661" s="1"/>
      <c r="L6661" s="1"/>
      <c r="M6661" s="1"/>
      <c r="Q6661" s="1"/>
    </row>
    <row r="6662" spans="4:17" x14ac:dyDescent="0.3">
      <c r="D6662" s="1"/>
      <c r="E6662" s="1"/>
      <c r="K6662" s="1"/>
      <c r="L6662" s="1"/>
      <c r="M6662" s="1"/>
      <c r="Q6662" s="1"/>
    </row>
    <row r="6663" spans="4:17" x14ac:dyDescent="0.3">
      <c r="D6663" s="1"/>
      <c r="E6663" s="1"/>
      <c r="K6663" s="1"/>
      <c r="L6663" s="1"/>
      <c r="M6663" s="1"/>
      <c r="Q6663" s="1"/>
    </row>
    <row r="6664" spans="4:17" x14ac:dyDescent="0.3">
      <c r="D6664" s="1"/>
      <c r="E6664" s="1"/>
      <c r="K6664" s="1"/>
      <c r="L6664" s="1"/>
      <c r="M6664" s="1"/>
      <c r="Q6664" s="1"/>
    </row>
    <row r="6665" spans="4:17" x14ac:dyDescent="0.3">
      <c r="D6665" s="1"/>
      <c r="E6665" s="1"/>
      <c r="K6665" s="1"/>
      <c r="L6665" s="1"/>
      <c r="M6665" s="1"/>
      <c r="Q6665" s="1"/>
    </row>
    <row r="6666" spans="4:17" x14ac:dyDescent="0.3">
      <c r="D6666" s="1"/>
      <c r="E6666" s="1"/>
      <c r="K6666" s="1"/>
      <c r="L6666" s="1"/>
      <c r="M6666" s="1"/>
      <c r="Q6666" s="1"/>
    </row>
    <row r="6667" spans="4:17" x14ac:dyDescent="0.3">
      <c r="D6667" s="1"/>
      <c r="E6667" s="1"/>
      <c r="K6667" s="1"/>
      <c r="L6667" s="1"/>
      <c r="M6667" s="1"/>
      <c r="Q6667" s="1"/>
    </row>
    <row r="6668" spans="4:17" x14ac:dyDescent="0.3">
      <c r="D6668" s="1"/>
      <c r="E6668" s="1"/>
      <c r="K6668" s="1"/>
      <c r="L6668" s="1"/>
      <c r="M6668" s="1"/>
      <c r="Q6668" s="1"/>
    </row>
    <row r="6669" spans="4:17" x14ac:dyDescent="0.3">
      <c r="D6669" s="1"/>
      <c r="E6669" s="1"/>
      <c r="K6669" s="1"/>
      <c r="L6669" s="1"/>
      <c r="M6669" s="1"/>
      <c r="Q6669" s="1"/>
    </row>
    <row r="6670" spans="4:17" x14ac:dyDescent="0.3">
      <c r="D6670" s="1"/>
      <c r="E6670" s="1"/>
      <c r="K6670" s="1"/>
      <c r="L6670" s="1"/>
      <c r="M6670" s="1"/>
      <c r="Q6670" s="1"/>
    </row>
    <row r="6671" spans="4:17" x14ac:dyDescent="0.3">
      <c r="D6671" s="1"/>
      <c r="E6671" s="1"/>
      <c r="K6671" s="1"/>
      <c r="L6671" s="1"/>
      <c r="M6671" s="1"/>
      <c r="Q6671" s="1"/>
    </row>
    <row r="6672" spans="4:17" x14ac:dyDescent="0.3">
      <c r="D6672" s="1"/>
      <c r="E6672" s="1"/>
      <c r="K6672" s="1"/>
      <c r="L6672" s="1"/>
      <c r="M6672" s="1"/>
      <c r="Q6672" s="1"/>
    </row>
    <row r="6673" spans="4:17" x14ac:dyDescent="0.3">
      <c r="D6673" s="1"/>
      <c r="E6673" s="1"/>
      <c r="K6673" s="1"/>
      <c r="L6673" s="1"/>
      <c r="M6673" s="1"/>
      <c r="Q6673" s="1"/>
    </row>
    <row r="6674" spans="4:17" x14ac:dyDescent="0.3">
      <c r="D6674" s="1"/>
      <c r="E6674" s="1"/>
      <c r="K6674" s="1"/>
      <c r="L6674" s="1"/>
      <c r="M6674" s="1"/>
      <c r="Q6674" s="1"/>
    </row>
    <row r="6675" spans="4:17" x14ac:dyDescent="0.3">
      <c r="D6675" s="1"/>
      <c r="E6675" s="1"/>
      <c r="K6675" s="1"/>
      <c r="L6675" s="1"/>
      <c r="M6675" s="1"/>
      <c r="Q6675" s="1"/>
    </row>
    <row r="6676" spans="4:17" x14ac:dyDescent="0.3">
      <c r="D6676" s="1"/>
      <c r="E6676" s="1"/>
      <c r="K6676" s="1"/>
      <c r="L6676" s="1"/>
      <c r="M6676" s="1"/>
      <c r="Q6676" s="1"/>
    </row>
    <row r="6677" spans="4:17" x14ac:dyDescent="0.3">
      <c r="D6677" s="1"/>
      <c r="E6677" s="1"/>
      <c r="K6677" s="1"/>
      <c r="L6677" s="1"/>
      <c r="M6677" s="1"/>
      <c r="Q6677" s="1"/>
    </row>
    <row r="6678" spans="4:17" x14ac:dyDescent="0.3">
      <c r="D6678" s="1"/>
      <c r="E6678" s="1"/>
      <c r="K6678" s="1"/>
      <c r="L6678" s="1"/>
      <c r="M6678" s="1"/>
      <c r="Q6678" s="1"/>
    </row>
    <row r="6679" spans="4:17" x14ac:dyDescent="0.3">
      <c r="D6679" s="1"/>
      <c r="E6679" s="1"/>
      <c r="K6679" s="1"/>
      <c r="L6679" s="1"/>
      <c r="M6679" s="1"/>
      <c r="Q6679" s="1"/>
    </row>
    <row r="6680" spans="4:17" x14ac:dyDescent="0.3">
      <c r="D6680" s="1"/>
      <c r="E6680" s="1"/>
      <c r="K6680" s="1"/>
      <c r="L6680" s="1"/>
      <c r="M6680" s="1"/>
      <c r="Q6680" s="1"/>
    </row>
    <row r="6681" spans="4:17" x14ac:dyDescent="0.3">
      <c r="D6681" s="1"/>
      <c r="E6681" s="1"/>
      <c r="K6681" s="1"/>
      <c r="L6681" s="1"/>
      <c r="M6681" s="1"/>
      <c r="Q6681" s="1"/>
    </row>
    <row r="6682" spans="4:17" x14ac:dyDescent="0.3">
      <c r="D6682" s="1"/>
      <c r="E6682" s="1"/>
      <c r="K6682" s="1"/>
      <c r="L6682" s="1"/>
      <c r="M6682" s="1"/>
      <c r="Q6682" s="1"/>
    </row>
    <row r="6683" spans="4:17" x14ac:dyDescent="0.3">
      <c r="D6683" s="1"/>
      <c r="E6683" s="1"/>
      <c r="K6683" s="1"/>
      <c r="L6683" s="1"/>
      <c r="M6683" s="1"/>
      <c r="Q6683" s="1"/>
    </row>
    <row r="6684" spans="4:17" x14ac:dyDescent="0.3">
      <c r="D6684" s="1"/>
      <c r="E6684" s="1"/>
      <c r="K6684" s="1"/>
      <c r="L6684" s="1"/>
      <c r="M6684" s="1"/>
      <c r="Q6684" s="1"/>
    </row>
    <row r="6685" spans="4:17" x14ac:dyDescent="0.3">
      <c r="D6685" s="1"/>
      <c r="E6685" s="1"/>
      <c r="K6685" s="1"/>
      <c r="L6685" s="1"/>
      <c r="M6685" s="1"/>
      <c r="Q6685" s="1"/>
    </row>
    <row r="6686" spans="4:17" x14ac:dyDescent="0.3">
      <c r="D6686" s="1"/>
      <c r="E6686" s="1"/>
      <c r="K6686" s="1"/>
      <c r="L6686" s="1"/>
      <c r="M6686" s="1"/>
      <c r="Q6686" s="1"/>
    </row>
    <row r="6687" spans="4:17" x14ac:dyDescent="0.3">
      <c r="D6687" s="1"/>
      <c r="E6687" s="1"/>
      <c r="K6687" s="1"/>
      <c r="L6687" s="1"/>
      <c r="M6687" s="1"/>
      <c r="Q6687" s="1"/>
    </row>
    <row r="6688" spans="4:17" x14ac:dyDescent="0.3">
      <c r="D6688" s="1"/>
      <c r="E6688" s="1"/>
      <c r="K6688" s="1"/>
      <c r="L6688" s="1"/>
      <c r="M6688" s="1"/>
      <c r="Q6688" s="1"/>
    </row>
    <row r="6689" spans="4:17" x14ac:dyDescent="0.3">
      <c r="D6689" s="1"/>
      <c r="E6689" s="1"/>
      <c r="K6689" s="1"/>
      <c r="L6689" s="1"/>
      <c r="M6689" s="1"/>
      <c r="Q6689" s="1"/>
    </row>
    <row r="6690" spans="4:17" x14ac:dyDescent="0.3">
      <c r="D6690" s="1"/>
      <c r="E6690" s="1"/>
      <c r="K6690" s="1"/>
      <c r="L6690" s="1"/>
      <c r="M6690" s="1"/>
      <c r="Q6690" s="1"/>
    </row>
    <row r="6691" spans="4:17" x14ac:dyDescent="0.3">
      <c r="D6691" s="1"/>
      <c r="E6691" s="1"/>
      <c r="K6691" s="1"/>
      <c r="L6691" s="1"/>
      <c r="M6691" s="1"/>
      <c r="Q6691" s="1"/>
    </row>
    <row r="6692" spans="4:17" x14ac:dyDescent="0.3">
      <c r="D6692" s="1"/>
      <c r="E6692" s="1"/>
      <c r="K6692" s="1"/>
      <c r="L6692" s="1"/>
      <c r="M6692" s="1"/>
      <c r="Q6692" s="1"/>
    </row>
    <row r="6693" spans="4:17" x14ac:dyDescent="0.3">
      <c r="D6693" s="1"/>
      <c r="E6693" s="1"/>
      <c r="K6693" s="1"/>
      <c r="L6693" s="1"/>
      <c r="M6693" s="1"/>
      <c r="Q6693" s="1"/>
    </row>
    <row r="6694" spans="4:17" x14ac:dyDescent="0.3">
      <c r="D6694" s="1"/>
      <c r="E6694" s="1"/>
      <c r="K6694" s="1"/>
      <c r="L6694" s="1"/>
      <c r="M6694" s="1"/>
      <c r="Q6694" s="1"/>
    </row>
    <row r="6695" spans="4:17" x14ac:dyDescent="0.3">
      <c r="D6695" s="1"/>
      <c r="E6695" s="1"/>
      <c r="K6695" s="1"/>
      <c r="L6695" s="1"/>
      <c r="M6695" s="1"/>
      <c r="Q6695" s="1"/>
    </row>
    <row r="6696" spans="4:17" x14ac:dyDescent="0.3">
      <c r="D6696" s="1"/>
      <c r="E6696" s="1"/>
      <c r="K6696" s="1"/>
      <c r="L6696" s="1"/>
      <c r="M6696" s="1"/>
      <c r="Q6696" s="1"/>
    </row>
    <row r="6697" spans="4:17" x14ac:dyDescent="0.3">
      <c r="D6697" s="1"/>
      <c r="E6697" s="1"/>
      <c r="K6697" s="1"/>
      <c r="L6697" s="1"/>
      <c r="M6697" s="1"/>
      <c r="Q6697" s="1"/>
    </row>
    <row r="6698" spans="4:17" x14ac:dyDescent="0.3">
      <c r="K6698" s="1"/>
      <c r="L6698" s="1"/>
      <c r="M6698" s="1"/>
      <c r="Q6698" s="1"/>
    </row>
    <row r="6699" spans="4:17" x14ac:dyDescent="0.3">
      <c r="K6699" s="1"/>
      <c r="L6699" s="1"/>
      <c r="M6699" s="1"/>
      <c r="Q6699" s="1"/>
    </row>
    <row r="6700" spans="4:17" x14ac:dyDescent="0.3">
      <c r="K6700" s="1"/>
      <c r="L6700" s="1"/>
      <c r="M6700" s="1"/>
      <c r="Q6700" s="1"/>
    </row>
    <row r="6701" spans="4:17" x14ac:dyDescent="0.3">
      <c r="K6701" s="1"/>
      <c r="L6701" s="1"/>
      <c r="M6701" s="1"/>
      <c r="Q6701" s="1"/>
    </row>
    <row r="6702" spans="4:17" x14ac:dyDescent="0.3">
      <c r="K6702" s="1"/>
      <c r="L6702" s="1"/>
      <c r="M6702" s="1"/>
      <c r="Q6702" s="1"/>
    </row>
    <row r="6703" spans="4:17" x14ac:dyDescent="0.3">
      <c r="K6703" s="1"/>
      <c r="L6703" s="1"/>
      <c r="M6703" s="1"/>
      <c r="Q6703" s="1"/>
    </row>
    <row r="6704" spans="4:17" x14ac:dyDescent="0.3">
      <c r="K6704" s="1"/>
      <c r="L6704" s="1"/>
      <c r="M6704" s="1"/>
      <c r="Q6704" s="1"/>
    </row>
    <row r="6705" spans="11:17" x14ac:dyDescent="0.3">
      <c r="K6705" s="1"/>
      <c r="L6705" s="1"/>
      <c r="M6705" s="1"/>
      <c r="Q6705" s="1"/>
    </row>
    <row r="6706" spans="11:17" x14ac:dyDescent="0.3">
      <c r="K6706" s="1"/>
      <c r="L6706" s="1"/>
      <c r="M6706" s="1"/>
      <c r="Q6706" s="1"/>
    </row>
    <row r="6707" spans="11:17" x14ac:dyDescent="0.3">
      <c r="K6707" s="1"/>
      <c r="L6707" s="1"/>
      <c r="M6707" s="1"/>
      <c r="Q6707" s="1"/>
    </row>
    <row r="6708" spans="11:17" x14ac:dyDescent="0.3">
      <c r="K6708" s="1"/>
      <c r="L6708" s="1"/>
      <c r="M6708" s="1"/>
      <c r="Q6708" s="1"/>
    </row>
    <row r="6709" spans="11:17" x14ac:dyDescent="0.3">
      <c r="K6709" s="1"/>
      <c r="L6709" s="1"/>
      <c r="M6709" s="1"/>
      <c r="Q6709" s="1"/>
    </row>
    <row r="6710" spans="11:17" x14ac:dyDescent="0.3">
      <c r="K6710" s="1"/>
      <c r="L6710" s="1"/>
      <c r="M6710" s="1"/>
      <c r="Q6710" s="1"/>
    </row>
    <row r="6711" spans="11:17" x14ac:dyDescent="0.3">
      <c r="K6711" s="1"/>
      <c r="L6711" s="1"/>
      <c r="M6711" s="1"/>
      <c r="Q6711" s="1"/>
    </row>
    <row r="6712" spans="11:17" x14ac:dyDescent="0.3">
      <c r="K6712" s="1"/>
      <c r="L6712" s="1"/>
      <c r="M6712" s="1"/>
      <c r="Q6712" s="1"/>
    </row>
    <row r="6713" spans="11:17" x14ac:dyDescent="0.3">
      <c r="K6713" s="1"/>
      <c r="L6713" s="1"/>
      <c r="M6713" s="1"/>
      <c r="Q6713" s="1"/>
    </row>
    <row r="6714" spans="11:17" x14ac:dyDescent="0.3">
      <c r="K6714" s="1"/>
      <c r="L6714" s="1"/>
      <c r="M6714" s="1"/>
      <c r="Q6714" s="1"/>
    </row>
    <row r="6715" spans="11:17" x14ac:dyDescent="0.3">
      <c r="K6715" s="1"/>
      <c r="L6715" s="1"/>
      <c r="M6715" s="1"/>
      <c r="Q6715" s="1"/>
    </row>
    <row r="6716" spans="11:17" x14ac:dyDescent="0.3">
      <c r="K6716" s="1"/>
      <c r="L6716" s="1"/>
      <c r="M6716" s="1"/>
      <c r="Q6716" s="1"/>
    </row>
    <row r="6717" spans="11:17" x14ac:dyDescent="0.3">
      <c r="K6717" s="1"/>
      <c r="L6717" s="1"/>
      <c r="M6717" s="1"/>
      <c r="Q6717" s="1"/>
    </row>
    <row r="6718" spans="11:17" x14ac:dyDescent="0.3">
      <c r="K6718" s="1"/>
      <c r="L6718" s="1"/>
      <c r="M6718" s="1"/>
      <c r="Q6718" s="1"/>
    </row>
    <row r="6719" spans="11:17" x14ac:dyDescent="0.3">
      <c r="K6719" s="1"/>
      <c r="L6719" s="1"/>
      <c r="M6719" s="1"/>
      <c r="Q6719" s="1"/>
    </row>
    <row r="6720" spans="11:17" x14ac:dyDescent="0.3">
      <c r="K6720" s="1"/>
      <c r="L6720" s="1"/>
      <c r="M6720" s="1"/>
      <c r="Q6720" s="1"/>
    </row>
    <row r="6721" spans="4:17" x14ac:dyDescent="0.3">
      <c r="K6721" s="1"/>
      <c r="L6721" s="1"/>
      <c r="M6721" s="1"/>
      <c r="Q6721" s="1"/>
    </row>
    <row r="6722" spans="4:17" x14ac:dyDescent="0.3">
      <c r="D6722" s="1"/>
      <c r="E6722" s="1"/>
      <c r="K6722" s="1"/>
      <c r="L6722" s="1"/>
      <c r="M6722" s="1"/>
      <c r="Q6722" s="1"/>
    </row>
    <row r="6723" spans="4:17" x14ac:dyDescent="0.3">
      <c r="D6723" s="1"/>
      <c r="E6723" s="1"/>
      <c r="K6723" s="1"/>
      <c r="L6723" s="1"/>
      <c r="M6723" s="1"/>
      <c r="Q6723" s="1"/>
    </row>
    <row r="6724" spans="4:17" x14ac:dyDescent="0.3">
      <c r="D6724" s="1"/>
      <c r="E6724" s="1"/>
      <c r="K6724" s="1"/>
      <c r="L6724" s="1"/>
      <c r="M6724" s="1"/>
      <c r="Q6724" s="1"/>
    </row>
    <row r="6725" spans="4:17" x14ac:dyDescent="0.3">
      <c r="D6725" s="1"/>
      <c r="E6725" s="1"/>
      <c r="K6725" s="1"/>
      <c r="L6725" s="1"/>
      <c r="M6725" s="1"/>
      <c r="Q6725" s="1"/>
    </row>
    <row r="6726" spans="4:17" x14ac:dyDescent="0.3">
      <c r="D6726" s="1"/>
      <c r="E6726" s="1"/>
      <c r="K6726" s="1"/>
      <c r="L6726" s="1"/>
      <c r="M6726" s="1"/>
      <c r="Q6726" s="1"/>
    </row>
    <row r="6727" spans="4:17" x14ac:dyDescent="0.3">
      <c r="D6727" s="1"/>
      <c r="E6727" s="1"/>
      <c r="K6727" s="1"/>
      <c r="L6727" s="1"/>
      <c r="M6727" s="1"/>
      <c r="Q6727" s="1"/>
    </row>
    <row r="6728" spans="4:17" x14ac:dyDescent="0.3">
      <c r="D6728" s="1"/>
      <c r="E6728" s="1"/>
      <c r="K6728" s="1"/>
      <c r="L6728" s="1"/>
      <c r="M6728" s="1"/>
      <c r="Q6728" s="1"/>
    </row>
    <row r="6729" spans="4:17" x14ac:dyDescent="0.3">
      <c r="D6729" s="1"/>
      <c r="E6729" s="1"/>
      <c r="K6729" s="1"/>
      <c r="L6729" s="1"/>
      <c r="M6729" s="1"/>
      <c r="Q6729" s="1"/>
    </row>
    <row r="6730" spans="4:17" x14ac:dyDescent="0.3">
      <c r="D6730" s="1"/>
      <c r="E6730" s="1"/>
      <c r="K6730" s="1"/>
      <c r="L6730" s="1"/>
      <c r="M6730" s="1"/>
      <c r="Q6730" s="1"/>
    </row>
    <row r="6731" spans="4:17" x14ac:dyDescent="0.3">
      <c r="D6731" s="1"/>
      <c r="E6731" s="1"/>
      <c r="K6731" s="1"/>
      <c r="L6731" s="1"/>
      <c r="M6731" s="1"/>
      <c r="Q6731" s="1"/>
    </row>
    <row r="6732" spans="4:17" x14ac:dyDescent="0.3">
      <c r="D6732" s="1"/>
      <c r="E6732" s="1"/>
      <c r="K6732" s="1"/>
      <c r="L6732" s="1"/>
      <c r="M6732" s="1"/>
      <c r="Q6732" s="1"/>
    </row>
    <row r="6733" spans="4:17" x14ac:dyDescent="0.3">
      <c r="D6733" s="1"/>
      <c r="E6733" s="1"/>
      <c r="K6733" s="1"/>
      <c r="L6733" s="1"/>
      <c r="M6733" s="1"/>
      <c r="Q6733" s="1"/>
    </row>
    <row r="6734" spans="4:17" x14ac:dyDescent="0.3">
      <c r="D6734" s="1"/>
      <c r="E6734" s="1"/>
      <c r="K6734" s="1"/>
      <c r="L6734" s="1"/>
      <c r="M6734" s="1"/>
      <c r="Q6734" s="1"/>
    </row>
    <row r="6735" spans="4:17" x14ac:dyDescent="0.3">
      <c r="D6735" s="1"/>
      <c r="E6735" s="1"/>
      <c r="K6735" s="1"/>
      <c r="L6735" s="1"/>
      <c r="M6735" s="1"/>
      <c r="Q6735" s="1"/>
    </row>
    <row r="6736" spans="4:17" x14ac:dyDescent="0.3">
      <c r="D6736" s="1"/>
      <c r="E6736" s="1"/>
      <c r="K6736" s="1"/>
      <c r="L6736" s="1"/>
      <c r="M6736" s="1"/>
      <c r="Q6736" s="1"/>
    </row>
    <row r="6737" spans="4:17" x14ac:dyDescent="0.3">
      <c r="D6737" s="1"/>
      <c r="E6737" s="1"/>
      <c r="K6737" s="1"/>
      <c r="L6737" s="1"/>
      <c r="M6737" s="1"/>
      <c r="Q6737" s="1"/>
    </row>
    <row r="6738" spans="4:17" x14ac:dyDescent="0.3">
      <c r="D6738" s="1"/>
      <c r="E6738" s="1"/>
      <c r="K6738" s="1"/>
      <c r="L6738" s="1"/>
      <c r="M6738" s="1"/>
      <c r="Q6738" s="1"/>
    </row>
    <row r="6739" spans="4:17" x14ac:dyDescent="0.3">
      <c r="D6739" s="1"/>
      <c r="E6739" s="1"/>
      <c r="K6739" s="1"/>
      <c r="L6739" s="1"/>
      <c r="M6739" s="1"/>
      <c r="Q6739" s="1"/>
    </row>
    <row r="6740" spans="4:17" x14ac:dyDescent="0.3">
      <c r="D6740" s="1"/>
      <c r="E6740" s="1"/>
      <c r="K6740" s="1"/>
      <c r="L6740" s="1"/>
      <c r="M6740" s="1"/>
      <c r="Q6740" s="1"/>
    </row>
    <row r="6741" spans="4:17" x14ac:dyDescent="0.3">
      <c r="D6741" s="1"/>
      <c r="E6741" s="1"/>
      <c r="K6741" s="1"/>
      <c r="L6741" s="1"/>
      <c r="M6741" s="1"/>
      <c r="Q6741" s="1"/>
    </row>
    <row r="6742" spans="4:17" x14ac:dyDescent="0.3">
      <c r="D6742" s="1"/>
      <c r="E6742" s="1"/>
      <c r="K6742" s="1"/>
      <c r="L6742" s="1"/>
      <c r="M6742" s="1"/>
      <c r="Q6742" s="1"/>
    </row>
    <row r="6743" spans="4:17" x14ac:dyDescent="0.3">
      <c r="D6743" s="1"/>
      <c r="E6743" s="1"/>
      <c r="K6743" s="1"/>
      <c r="L6743" s="1"/>
      <c r="M6743" s="1"/>
      <c r="Q6743" s="1"/>
    </row>
    <row r="6744" spans="4:17" x14ac:dyDescent="0.3">
      <c r="D6744" s="1"/>
      <c r="E6744" s="1"/>
      <c r="K6744" s="1"/>
      <c r="L6744" s="1"/>
      <c r="M6744" s="1"/>
      <c r="Q6744" s="1"/>
    </row>
    <row r="6745" spans="4:17" x14ac:dyDescent="0.3">
      <c r="D6745" s="1"/>
      <c r="E6745" s="1"/>
      <c r="K6745" s="1"/>
      <c r="L6745" s="1"/>
      <c r="M6745" s="1"/>
      <c r="Q6745" s="1"/>
    </row>
    <row r="6746" spans="4:17" x14ac:dyDescent="0.3">
      <c r="K6746" s="1"/>
      <c r="L6746" s="1"/>
      <c r="M6746" s="1"/>
      <c r="Q6746" s="1"/>
    </row>
    <row r="6747" spans="4:17" x14ac:dyDescent="0.3">
      <c r="K6747" s="1"/>
      <c r="L6747" s="1"/>
      <c r="M6747" s="1"/>
      <c r="Q6747" s="1"/>
    </row>
    <row r="6748" spans="4:17" x14ac:dyDescent="0.3">
      <c r="K6748" s="1"/>
      <c r="L6748" s="1"/>
      <c r="M6748" s="1"/>
      <c r="Q6748" s="1"/>
    </row>
    <row r="6749" spans="4:17" x14ac:dyDescent="0.3">
      <c r="K6749" s="1"/>
      <c r="L6749" s="1"/>
      <c r="M6749" s="1"/>
      <c r="Q6749" s="1"/>
    </row>
    <row r="6750" spans="4:17" x14ac:dyDescent="0.3">
      <c r="K6750" s="1"/>
      <c r="L6750" s="1"/>
      <c r="M6750" s="1"/>
      <c r="Q6750" s="1"/>
    </row>
    <row r="6751" spans="4:17" x14ac:dyDescent="0.3">
      <c r="K6751" s="1"/>
      <c r="L6751" s="1"/>
      <c r="M6751" s="1"/>
      <c r="Q6751" s="1"/>
    </row>
    <row r="6752" spans="4:17" x14ac:dyDescent="0.3">
      <c r="K6752" s="1"/>
      <c r="L6752" s="1"/>
      <c r="M6752" s="1"/>
      <c r="Q6752" s="1"/>
    </row>
    <row r="6753" spans="11:17" x14ac:dyDescent="0.3">
      <c r="K6753" s="1"/>
      <c r="L6753" s="1"/>
      <c r="M6753" s="1"/>
      <c r="Q6753" s="1"/>
    </row>
    <row r="6754" spans="11:17" x14ac:dyDescent="0.3">
      <c r="K6754" s="1"/>
      <c r="L6754" s="1"/>
      <c r="M6754" s="1"/>
      <c r="Q6754" s="1"/>
    </row>
    <row r="6755" spans="11:17" x14ac:dyDescent="0.3">
      <c r="K6755" s="1"/>
      <c r="L6755" s="1"/>
      <c r="M6755" s="1"/>
      <c r="Q6755" s="1"/>
    </row>
    <row r="6756" spans="11:17" x14ac:dyDescent="0.3">
      <c r="K6756" s="1"/>
      <c r="L6756" s="1"/>
      <c r="M6756" s="1"/>
      <c r="Q6756" s="1"/>
    </row>
    <row r="6757" spans="11:17" x14ac:dyDescent="0.3">
      <c r="K6757" s="1"/>
      <c r="L6757" s="1"/>
      <c r="M6757" s="1"/>
      <c r="Q6757" s="1"/>
    </row>
    <row r="6758" spans="11:17" x14ac:dyDescent="0.3">
      <c r="K6758" s="1"/>
      <c r="L6758" s="1"/>
      <c r="M6758" s="1"/>
      <c r="Q6758" s="1"/>
    </row>
    <row r="6759" spans="11:17" x14ac:dyDescent="0.3">
      <c r="K6759" s="1"/>
      <c r="L6759" s="1"/>
      <c r="M6759" s="1"/>
      <c r="Q6759" s="1"/>
    </row>
    <row r="6760" spans="11:17" x14ac:dyDescent="0.3">
      <c r="K6760" s="1"/>
      <c r="L6760" s="1"/>
      <c r="M6760" s="1"/>
      <c r="Q6760" s="1"/>
    </row>
    <row r="6761" spans="11:17" x14ac:dyDescent="0.3">
      <c r="K6761" s="1"/>
      <c r="L6761" s="1"/>
      <c r="M6761" s="1"/>
      <c r="Q6761" s="1"/>
    </row>
    <row r="6762" spans="11:17" x14ac:dyDescent="0.3">
      <c r="K6762" s="1"/>
      <c r="L6762" s="1"/>
      <c r="M6762" s="1"/>
      <c r="Q6762" s="1"/>
    </row>
    <row r="6763" spans="11:17" x14ac:dyDescent="0.3">
      <c r="K6763" s="1"/>
      <c r="L6763" s="1"/>
      <c r="M6763" s="1"/>
      <c r="Q6763" s="1"/>
    </row>
    <row r="6764" spans="11:17" x14ac:dyDescent="0.3">
      <c r="K6764" s="1"/>
      <c r="L6764" s="1"/>
      <c r="M6764" s="1"/>
      <c r="Q6764" s="1"/>
    </row>
    <row r="6765" spans="11:17" x14ac:dyDescent="0.3">
      <c r="K6765" s="1"/>
      <c r="L6765" s="1"/>
      <c r="M6765" s="1"/>
      <c r="Q6765" s="1"/>
    </row>
    <row r="6766" spans="11:17" x14ac:dyDescent="0.3">
      <c r="K6766" s="1"/>
      <c r="L6766" s="1"/>
      <c r="M6766" s="1"/>
      <c r="Q6766" s="1"/>
    </row>
    <row r="6767" spans="11:17" x14ac:dyDescent="0.3">
      <c r="K6767" s="1"/>
      <c r="L6767" s="1"/>
      <c r="M6767" s="1"/>
      <c r="Q6767" s="1"/>
    </row>
    <row r="6768" spans="11:17" x14ac:dyDescent="0.3">
      <c r="K6768" s="1"/>
      <c r="L6768" s="1"/>
      <c r="M6768" s="1"/>
      <c r="Q6768" s="1"/>
    </row>
    <row r="6769" spans="11:17" x14ac:dyDescent="0.3">
      <c r="K6769" s="1"/>
      <c r="L6769" s="1"/>
      <c r="M6769" s="1"/>
      <c r="Q6769" s="1"/>
    </row>
    <row r="6770" spans="11:17" x14ac:dyDescent="0.3">
      <c r="K6770" s="1"/>
      <c r="L6770" s="1"/>
      <c r="M6770" s="1"/>
      <c r="Q6770" s="1"/>
    </row>
    <row r="6771" spans="11:17" x14ac:dyDescent="0.3">
      <c r="K6771" s="1"/>
      <c r="L6771" s="1"/>
      <c r="M6771" s="1"/>
      <c r="Q6771" s="1"/>
    </row>
    <row r="6772" spans="11:17" x14ac:dyDescent="0.3">
      <c r="K6772" s="1"/>
      <c r="L6772" s="1"/>
      <c r="M6772" s="1"/>
      <c r="Q6772" s="1"/>
    </row>
    <row r="6773" spans="11:17" x14ac:dyDescent="0.3">
      <c r="K6773" s="1"/>
      <c r="L6773" s="1"/>
      <c r="M6773" s="1"/>
      <c r="Q6773" s="1"/>
    </row>
    <row r="6774" spans="11:17" x14ac:dyDescent="0.3">
      <c r="K6774" s="1"/>
      <c r="L6774" s="1"/>
      <c r="M6774" s="1"/>
      <c r="Q6774" s="1"/>
    </row>
    <row r="6775" spans="11:17" x14ac:dyDescent="0.3">
      <c r="K6775" s="1"/>
      <c r="L6775" s="1"/>
      <c r="M6775" s="1"/>
      <c r="Q6775" s="1"/>
    </row>
    <row r="6776" spans="11:17" x14ac:dyDescent="0.3">
      <c r="K6776" s="1"/>
      <c r="L6776" s="1"/>
      <c r="M6776" s="1"/>
      <c r="Q6776" s="1"/>
    </row>
    <row r="6777" spans="11:17" x14ac:dyDescent="0.3">
      <c r="K6777" s="1"/>
      <c r="L6777" s="1"/>
      <c r="M6777" s="1"/>
      <c r="Q6777" s="1"/>
    </row>
    <row r="6778" spans="11:17" x14ac:dyDescent="0.3">
      <c r="K6778" s="1"/>
      <c r="L6778" s="1"/>
      <c r="M6778" s="1"/>
      <c r="Q6778" s="1"/>
    </row>
    <row r="6779" spans="11:17" x14ac:dyDescent="0.3">
      <c r="K6779" s="1"/>
      <c r="L6779" s="1"/>
      <c r="M6779" s="1"/>
      <c r="Q6779" s="1"/>
    </row>
    <row r="6780" spans="11:17" x14ac:dyDescent="0.3">
      <c r="K6780" s="1"/>
      <c r="L6780" s="1"/>
      <c r="M6780" s="1"/>
      <c r="Q6780" s="1"/>
    </row>
    <row r="6781" spans="11:17" x14ac:dyDescent="0.3">
      <c r="K6781" s="1"/>
      <c r="L6781" s="1"/>
      <c r="M6781" s="1"/>
      <c r="Q6781" s="1"/>
    </row>
    <row r="6782" spans="11:17" x14ac:dyDescent="0.3">
      <c r="K6782" s="1"/>
      <c r="L6782" s="1"/>
      <c r="M6782" s="1"/>
      <c r="Q6782" s="1"/>
    </row>
    <row r="6783" spans="11:17" x14ac:dyDescent="0.3">
      <c r="K6783" s="1"/>
      <c r="L6783" s="1"/>
      <c r="M6783" s="1"/>
      <c r="Q6783" s="1"/>
    </row>
    <row r="6784" spans="11:17" x14ac:dyDescent="0.3">
      <c r="K6784" s="1"/>
      <c r="L6784" s="1"/>
      <c r="M6784" s="1"/>
      <c r="Q6784" s="1"/>
    </row>
    <row r="6785" spans="4:17" x14ac:dyDescent="0.3">
      <c r="K6785" s="1"/>
      <c r="L6785" s="1"/>
      <c r="M6785" s="1"/>
      <c r="Q6785" s="1"/>
    </row>
    <row r="6786" spans="4:17" x14ac:dyDescent="0.3">
      <c r="K6786" s="1"/>
      <c r="L6786" s="1"/>
      <c r="M6786" s="1"/>
      <c r="Q6786" s="1"/>
    </row>
    <row r="6787" spans="4:17" x14ac:dyDescent="0.3">
      <c r="K6787" s="1"/>
      <c r="L6787" s="1"/>
      <c r="M6787" s="1"/>
      <c r="Q6787" s="1"/>
    </row>
    <row r="6788" spans="4:17" x14ac:dyDescent="0.3">
      <c r="K6788" s="1"/>
      <c r="L6788" s="1"/>
      <c r="M6788" s="1"/>
      <c r="Q6788" s="1"/>
    </row>
    <row r="6789" spans="4:17" x14ac:dyDescent="0.3">
      <c r="K6789" s="1"/>
      <c r="L6789" s="1"/>
      <c r="M6789" s="1"/>
      <c r="Q6789" s="1"/>
    </row>
    <row r="6790" spans="4:17" x14ac:dyDescent="0.3">
      <c r="K6790" s="1"/>
      <c r="L6790" s="1"/>
      <c r="M6790" s="1"/>
      <c r="Q6790" s="1"/>
    </row>
    <row r="6791" spans="4:17" x14ac:dyDescent="0.3">
      <c r="K6791" s="1"/>
      <c r="L6791" s="1"/>
      <c r="M6791" s="1"/>
      <c r="Q6791" s="1"/>
    </row>
    <row r="6792" spans="4:17" x14ac:dyDescent="0.3">
      <c r="K6792" s="1"/>
      <c r="L6792" s="1"/>
      <c r="M6792" s="1"/>
      <c r="Q6792" s="1"/>
    </row>
    <row r="6793" spans="4:17" x14ac:dyDescent="0.3">
      <c r="K6793" s="1"/>
      <c r="L6793" s="1"/>
      <c r="M6793" s="1"/>
      <c r="Q6793" s="1"/>
    </row>
    <row r="6794" spans="4:17" x14ac:dyDescent="0.3">
      <c r="D6794" s="1"/>
      <c r="E6794" s="1"/>
      <c r="K6794" s="1"/>
      <c r="L6794" s="1"/>
      <c r="M6794" s="1"/>
      <c r="Q6794" s="1"/>
    </row>
    <row r="6795" spans="4:17" x14ac:dyDescent="0.3">
      <c r="D6795" s="1"/>
      <c r="E6795" s="1"/>
      <c r="K6795" s="1"/>
      <c r="L6795" s="1"/>
      <c r="M6795" s="1"/>
      <c r="Q6795" s="1"/>
    </row>
    <row r="6796" spans="4:17" x14ac:dyDescent="0.3">
      <c r="D6796" s="1"/>
      <c r="E6796" s="1"/>
      <c r="K6796" s="1"/>
      <c r="L6796" s="1"/>
      <c r="M6796" s="1"/>
      <c r="Q6796" s="1"/>
    </row>
    <row r="6797" spans="4:17" x14ac:dyDescent="0.3">
      <c r="D6797" s="1"/>
      <c r="E6797" s="1"/>
      <c r="K6797" s="1"/>
      <c r="L6797" s="1"/>
      <c r="M6797" s="1"/>
      <c r="Q6797" s="1"/>
    </row>
    <row r="6798" spans="4:17" x14ac:dyDescent="0.3">
      <c r="D6798" s="1"/>
      <c r="E6798" s="1"/>
      <c r="K6798" s="1"/>
      <c r="L6798" s="1"/>
      <c r="M6798" s="1"/>
      <c r="Q6798" s="1"/>
    </row>
    <row r="6799" spans="4:17" x14ac:dyDescent="0.3">
      <c r="D6799" s="1"/>
      <c r="E6799" s="1"/>
      <c r="K6799" s="1"/>
      <c r="L6799" s="1"/>
      <c r="M6799" s="1"/>
      <c r="Q6799" s="1"/>
    </row>
    <row r="6800" spans="4:17" x14ac:dyDescent="0.3">
      <c r="D6800" s="1"/>
      <c r="E6800" s="1"/>
      <c r="K6800" s="1"/>
      <c r="L6800" s="1"/>
      <c r="M6800" s="1"/>
      <c r="Q6800" s="1"/>
    </row>
    <row r="6801" spans="4:17" x14ac:dyDescent="0.3">
      <c r="D6801" s="1"/>
      <c r="E6801" s="1"/>
      <c r="K6801" s="1"/>
      <c r="L6801" s="1"/>
      <c r="M6801" s="1"/>
      <c r="Q6801" s="1"/>
    </row>
    <row r="6802" spans="4:17" x14ac:dyDescent="0.3">
      <c r="D6802" s="1"/>
      <c r="E6802" s="1"/>
      <c r="K6802" s="1"/>
      <c r="L6802" s="1"/>
      <c r="M6802" s="1"/>
      <c r="Q6802" s="1"/>
    </row>
    <row r="6803" spans="4:17" x14ac:dyDescent="0.3">
      <c r="D6803" s="1"/>
      <c r="E6803" s="1"/>
      <c r="K6803" s="1"/>
      <c r="L6803" s="1"/>
      <c r="M6803" s="1"/>
      <c r="Q6803" s="1"/>
    </row>
    <row r="6804" spans="4:17" x14ac:dyDescent="0.3">
      <c r="D6804" s="1"/>
      <c r="E6804" s="1"/>
      <c r="K6804" s="1"/>
      <c r="L6804" s="1"/>
      <c r="M6804" s="1"/>
      <c r="Q6804" s="1"/>
    </row>
    <row r="6805" spans="4:17" x14ac:dyDescent="0.3">
      <c r="D6805" s="1"/>
      <c r="E6805" s="1"/>
      <c r="K6805" s="1"/>
      <c r="L6805" s="1"/>
      <c r="M6805" s="1"/>
      <c r="Q6805" s="1"/>
    </row>
    <row r="6806" spans="4:17" x14ac:dyDescent="0.3">
      <c r="D6806" s="1"/>
      <c r="E6806" s="1"/>
      <c r="K6806" s="1"/>
      <c r="L6806" s="1"/>
      <c r="M6806" s="1"/>
      <c r="Q6806" s="1"/>
    </row>
    <row r="6807" spans="4:17" x14ac:dyDescent="0.3">
      <c r="D6807" s="1"/>
      <c r="E6807" s="1"/>
      <c r="K6807" s="1"/>
      <c r="L6807" s="1"/>
      <c r="M6807" s="1"/>
      <c r="Q6807" s="1"/>
    </row>
    <row r="6808" spans="4:17" x14ac:dyDescent="0.3">
      <c r="D6808" s="1"/>
      <c r="E6808" s="1"/>
      <c r="K6808" s="1"/>
      <c r="L6808" s="1"/>
      <c r="M6808" s="1"/>
      <c r="Q6808" s="1"/>
    </row>
    <row r="6809" spans="4:17" x14ac:dyDescent="0.3">
      <c r="D6809" s="1"/>
      <c r="E6809" s="1"/>
      <c r="K6809" s="1"/>
      <c r="L6809" s="1"/>
      <c r="M6809" s="1"/>
      <c r="Q6809" s="1"/>
    </row>
    <row r="6810" spans="4:17" x14ac:dyDescent="0.3">
      <c r="D6810" s="1"/>
      <c r="E6810" s="1"/>
      <c r="K6810" s="1"/>
      <c r="L6810" s="1"/>
      <c r="M6810" s="1"/>
      <c r="Q6810" s="1"/>
    </row>
    <row r="6811" spans="4:17" x14ac:dyDescent="0.3">
      <c r="D6811" s="1"/>
      <c r="E6811" s="1"/>
      <c r="K6811" s="1"/>
      <c r="L6811" s="1"/>
      <c r="M6811" s="1"/>
      <c r="Q6811" s="1"/>
    </row>
    <row r="6812" spans="4:17" x14ac:dyDescent="0.3">
      <c r="D6812" s="1"/>
      <c r="E6812" s="1"/>
      <c r="K6812" s="1"/>
      <c r="L6812" s="1"/>
      <c r="M6812" s="1"/>
      <c r="Q6812" s="1"/>
    </row>
    <row r="6813" spans="4:17" x14ac:dyDescent="0.3">
      <c r="D6813" s="1"/>
      <c r="E6813" s="1"/>
      <c r="K6813" s="1"/>
      <c r="L6813" s="1"/>
      <c r="M6813" s="1"/>
      <c r="Q6813" s="1"/>
    </row>
    <row r="6814" spans="4:17" x14ac:dyDescent="0.3">
      <c r="D6814" s="1"/>
      <c r="E6814" s="1"/>
      <c r="K6814" s="1"/>
      <c r="L6814" s="1"/>
      <c r="M6814" s="1"/>
      <c r="Q6814" s="1"/>
    </row>
    <row r="6815" spans="4:17" x14ac:dyDescent="0.3">
      <c r="D6815" s="1"/>
      <c r="E6815" s="1"/>
      <c r="K6815" s="1"/>
      <c r="L6815" s="1"/>
      <c r="M6815" s="1"/>
      <c r="Q6815" s="1"/>
    </row>
    <row r="6816" spans="4:17" x14ac:dyDescent="0.3">
      <c r="D6816" s="1"/>
      <c r="E6816" s="1"/>
      <c r="K6816" s="1"/>
      <c r="L6816" s="1"/>
      <c r="M6816" s="1"/>
      <c r="Q6816" s="1"/>
    </row>
    <row r="6817" spans="4:17" x14ac:dyDescent="0.3">
      <c r="D6817" s="1"/>
      <c r="E6817" s="1"/>
      <c r="K6817" s="1"/>
      <c r="L6817" s="1"/>
      <c r="M6817" s="1"/>
      <c r="Q6817" s="1"/>
    </row>
    <row r="6818" spans="4:17" x14ac:dyDescent="0.3">
      <c r="K6818" s="1"/>
      <c r="L6818" s="1"/>
      <c r="M6818" s="1"/>
      <c r="Q6818" s="1"/>
    </row>
    <row r="6819" spans="4:17" x14ac:dyDescent="0.3">
      <c r="K6819" s="1"/>
      <c r="L6819" s="1"/>
      <c r="M6819" s="1"/>
      <c r="Q6819" s="1"/>
    </row>
    <row r="6820" spans="4:17" x14ac:dyDescent="0.3">
      <c r="K6820" s="1"/>
      <c r="L6820" s="1"/>
      <c r="M6820" s="1"/>
      <c r="Q6820" s="1"/>
    </row>
    <row r="6821" spans="4:17" x14ac:dyDescent="0.3">
      <c r="K6821" s="1"/>
      <c r="L6821" s="1"/>
      <c r="M6821" s="1"/>
      <c r="Q6821" s="1"/>
    </row>
    <row r="6822" spans="4:17" x14ac:dyDescent="0.3">
      <c r="K6822" s="1"/>
      <c r="L6822" s="1"/>
      <c r="M6822" s="1"/>
      <c r="Q6822" s="1"/>
    </row>
    <row r="6823" spans="4:17" x14ac:dyDescent="0.3">
      <c r="K6823" s="1"/>
      <c r="L6823" s="1"/>
      <c r="M6823" s="1"/>
      <c r="Q6823" s="1"/>
    </row>
    <row r="6824" spans="4:17" x14ac:dyDescent="0.3">
      <c r="K6824" s="1"/>
      <c r="L6824" s="1"/>
      <c r="M6824" s="1"/>
      <c r="Q6824" s="1"/>
    </row>
    <row r="6825" spans="4:17" x14ac:dyDescent="0.3">
      <c r="K6825" s="1"/>
      <c r="L6825" s="1"/>
      <c r="M6825" s="1"/>
      <c r="Q6825" s="1"/>
    </row>
    <row r="6826" spans="4:17" x14ac:dyDescent="0.3">
      <c r="K6826" s="1"/>
      <c r="L6826" s="1"/>
      <c r="M6826" s="1"/>
      <c r="Q6826" s="1"/>
    </row>
    <row r="6827" spans="4:17" x14ac:dyDescent="0.3">
      <c r="K6827" s="1"/>
      <c r="L6827" s="1"/>
      <c r="M6827" s="1"/>
      <c r="Q6827" s="1"/>
    </row>
    <row r="6828" spans="4:17" x14ac:dyDescent="0.3">
      <c r="K6828" s="1"/>
      <c r="L6828" s="1"/>
      <c r="M6828" s="1"/>
      <c r="Q6828" s="1"/>
    </row>
    <row r="6829" spans="4:17" x14ac:dyDescent="0.3">
      <c r="K6829" s="1"/>
      <c r="L6829" s="1"/>
      <c r="M6829" s="1"/>
      <c r="Q6829" s="1"/>
    </row>
    <row r="6830" spans="4:17" x14ac:dyDescent="0.3">
      <c r="K6830" s="1"/>
      <c r="L6830" s="1"/>
      <c r="M6830" s="1"/>
      <c r="Q6830" s="1"/>
    </row>
    <row r="6831" spans="4:17" x14ac:dyDescent="0.3">
      <c r="K6831" s="1"/>
      <c r="L6831" s="1"/>
      <c r="M6831" s="1"/>
      <c r="Q6831" s="1"/>
    </row>
    <row r="6832" spans="4:17" x14ac:dyDescent="0.3">
      <c r="K6832" s="1"/>
      <c r="L6832" s="1"/>
      <c r="M6832" s="1"/>
      <c r="Q6832" s="1"/>
    </row>
    <row r="6833" spans="11:17" x14ac:dyDescent="0.3">
      <c r="K6833" s="1"/>
      <c r="L6833" s="1"/>
      <c r="M6833" s="1"/>
      <c r="Q6833" s="1"/>
    </row>
    <row r="6834" spans="11:17" x14ac:dyDescent="0.3">
      <c r="K6834" s="1"/>
      <c r="L6834" s="1"/>
      <c r="M6834" s="1"/>
      <c r="Q6834" s="1"/>
    </row>
    <row r="6835" spans="11:17" x14ac:dyDescent="0.3">
      <c r="K6835" s="1"/>
      <c r="L6835" s="1"/>
      <c r="M6835" s="1"/>
      <c r="Q6835" s="1"/>
    </row>
    <row r="6836" spans="11:17" x14ac:dyDescent="0.3">
      <c r="K6836" s="1"/>
      <c r="L6836" s="1"/>
      <c r="M6836" s="1"/>
      <c r="Q6836" s="1"/>
    </row>
    <row r="6837" spans="11:17" x14ac:dyDescent="0.3">
      <c r="K6837" s="1"/>
      <c r="L6837" s="1"/>
      <c r="M6837" s="1"/>
      <c r="Q6837" s="1"/>
    </row>
    <row r="6838" spans="11:17" x14ac:dyDescent="0.3">
      <c r="K6838" s="1"/>
      <c r="L6838" s="1"/>
      <c r="M6838" s="1"/>
      <c r="Q6838" s="1"/>
    </row>
    <row r="6839" spans="11:17" x14ac:dyDescent="0.3">
      <c r="K6839" s="1"/>
      <c r="L6839" s="1"/>
      <c r="M6839" s="1"/>
      <c r="Q6839" s="1"/>
    </row>
    <row r="6840" spans="11:17" x14ac:dyDescent="0.3">
      <c r="K6840" s="1"/>
      <c r="L6840" s="1"/>
      <c r="M6840" s="1"/>
      <c r="Q6840" s="1"/>
    </row>
    <row r="6841" spans="11:17" x14ac:dyDescent="0.3">
      <c r="K6841" s="1"/>
      <c r="L6841" s="1"/>
      <c r="M6841" s="1"/>
      <c r="Q6841" s="1"/>
    </row>
    <row r="6842" spans="11:17" x14ac:dyDescent="0.3">
      <c r="K6842" s="1"/>
      <c r="L6842" s="1"/>
      <c r="M6842" s="1"/>
      <c r="Q6842" s="1"/>
    </row>
    <row r="6843" spans="11:17" x14ac:dyDescent="0.3">
      <c r="K6843" s="1"/>
      <c r="L6843" s="1"/>
      <c r="M6843" s="1"/>
      <c r="Q6843" s="1"/>
    </row>
    <row r="6844" spans="11:17" x14ac:dyDescent="0.3">
      <c r="K6844" s="1"/>
      <c r="L6844" s="1"/>
      <c r="M6844" s="1"/>
      <c r="Q6844" s="1"/>
    </row>
    <row r="6845" spans="11:17" x14ac:dyDescent="0.3">
      <c r="K6845" s="1"/>
      <c r="L6845" s="1"/>
      <c r="M6845" s="1"/>
      <c r="Q6845" s="1"/>
    </row>
    <row r="6846" spans="11:17" x14ac:dyDescent="0.3">
      <c r="K6846" s="1"/>
      <c r="L6846" s="1"/>
      <c r="M6846" s="1"/>
      <c r="Q6846" s="1"/>
    </row>
    <row r="6847" spans="11:17" x14ac:dyDescent="0.3">
      <c r="K6847" s="1"/>
      <c r="L6847" s="1"/>
      <c r="M6847" s="1"/>
      <c r="Q6847" s="1"/>
    </row>
    <row r="6848" spans="11:17" x14ac:dyDescent="0.3">
      <c r="K6848" s="1"/>
      <c r="L6848" s="1"/>
      <c r="M6848" s="1"/>
      <c r="Q6848" s="1"/>
    </row>
    <row r="6849" spans="11:17" x14ac:dyDescent="0.3">
      <c r="K6849" s="1"/>
      <c r="L6849" s="1"/>
      <c r="M6849" s="1"/>
      <c r="Q6849" s="1"/>
    </row>
    <row r="6850" spans="11:17" x14ac:dyDescent="0.3">
      <c r="K6850" s="1"/>
      <c r="L6850" s="1"/>
      <c r="M6850" s="1"/>
      <c r="Q6850" s="1"/>
    </row>
    <row r="6851" spans="11:17" x14ac:dyDescent="0.3">
      <c r="K6851" s="1"/>
      <c r="L6851" s="1"/>
      <c r="M6851" s="1"/>
      <c r="Q6851" s="1"/>
    </row>
    <row r="6852" spans="11:17" x14ac:dyDescent="0.3">
      <c r="K6852" s="1"/>
      <c r="L6852" s="1"/>
      <c r="M6852" s="1"/>
      <c r="Q6852" s="1"/>
    </row>
    <row r="6853" spans="11:17" x14ac:dyDescent="0.3">
      <c r="K6853" s="1"/>
      <c r="L6853" s="1"/>
      <c r="M6853" s="1"/>
      <c r="Q6853" s="1"/>
    </row>
    <row r="6854" spans="11:17" x14ac:dyDescent="0.3">
      <c r="K6854" s="1"/>
      <c r="L6854" s="1"/>
      <c r="M6854" s="1"/>
      <c r="Q6854" s="1"/>
    </row>
    <row r="6855" spans="11:17" x14ac:dyDescent="0.3">
      <c r="K6855" s="1"/>
      <c r="L6855" s="1"/>
      <c r="M6855" s="1"/>
      <c r="Q6855" s="1"/>
    </row>
    <row r="6856" spans="11:17" x14ac:dyDescent="0.3">
      <c r="K6856" s="1"/>
      <c r="L6856" s="1"/>
      <c r="M6856" s="1"/>
      <c r="Q6856" s="1"/>
    </row>
    <row r="6857" spans="11:17" x14ac:dyDescent="0.3">
      <c r="K6857" s="1"/>
      <c r="L6857" s="1"/>
      <c r="M6857" s="1"/>
      <c r="Q6857" s="1"/>
    </row>
    <row r="6858" spans="11:17" x14ac:dyDescent="0.3">
      <c r="K6858" s="1"/>
      <c r="L6858" s="1"/>
      <c r="M6858" s="1"/>
      <c r="Q6858" s="1"/>
    </row>
    <row r="6859" spans="11:17" x14ac:dyDescent="0.3">
      <c r="K6859" s="1"/>
      <c r="L6859" s="1"/>
      <c r="M6859" s="1"/>
      <c r="Q6859" s="1"/>
    </row>
    <row r="6860" spans="11:17" x14ac:dyDescent="0.3">
      <c r="K6860" s="1"/>
      <c r="L6860" s="1"/>
      <c r="M6860" s="1"/>
      <c r="Q6860" s="1"/>
    </row>
    <row r="6861" spans="11:17" x14ac:dyDescent="0.3">
      <c r="K6861" s="1"/>
      <c r="L6861" s="1"/>
      <c r="M6861" s="1"/>
      <c r="Q6861" s="1"/>
    </row>
    <row r="6862" spans="11:17" x14ac:dyDescent="0.3">
      <c r="K6862" s="1"/>
      <c r="L6862" s="1"/>
      <c r="M6862" s="1"/>
      <c r="Q6862" s="1"/>
    </row>
    <row r="6863" spans="11:17" x14ac:dyDescent="0.3">
      <c r="K6863" s="1"/>
      <c r="L6863" s="1"/>
      <c r="M6863" s="1"/>
      <c r="Q6863" s="1"/>
    </row>
    <row r="6864" spans="11:17" x14ac:dyDescent="0.3">
      <c r="K6864" s="1"/>
      <c r="L6864" s="1"/>
      <c r="M6864" s="1"/>
      <c r="Q6864" s="1"/>
    </row>
    <row r="6865" spans="4:17" x14ac:dyDescent="0.3">
      <c r="K6865" s="1"/>
      <c r="L6865" s="1"/>
      <c r="M6865" s="1"/>
      <c r="Q6865" s="1"/>
    </row>
    <row r="6866" spans="4:17" x14ac:dyDescent="0.3">
      <c r="D6866" s="1"/>
      <c r="E6866" s="1"/>
      <c r="K6866" s="1"/>
      <c r="L6866" s="1"/>
      <c r="M6866" s="1"/>
      <c r="Q6866" s="1"/>
    </row>
    <row r="6867" spans="4:17" x14ac:dyDescent="0.3">
      <c r="D6867" s="1"/>
      <c r="E6867" s="1"/>
      <c r="K6867" s="1"/>
      <c r="L6867" s="1"/>
      <c r="M6867" s="1"/>
      <c r="Q6867" s="1"/>
    </row>
    <row r="6868" spans="4:17" x14ac:dyDescent="0.3">
      <c r="D6868" s="1"/>
      <c r="E6868" s="1"/>
      <c r="K6868" s="1"/>
      <c r="L6868" s="1"/>
      <c r="M6868" s="1"/>
      <c r="Q6868" s="1"/>
    </row>
    <row r="6869" spans="4:17" x14ac:dyDescent="0.3">
      <c r="D6869" s="1"/>
      <c r="E6869" s="1"/>
      <c r="K6869" s="1"/>
      <c r="L6869" s="1"/>
      <c r="M6869" s="1"/>
      <c r="Q6869" s="1"/>
    </row>
    <row r="6870" spans="4:17" x14ac:dyDescent="0.3">
      <c r="D6870" s="1"/>
      <c r="E6870" s="1"/>
      <c r="K6870" s="1"/>
      <c r="L6870" s="1"/>
      <c r="M6870" s="1"/>
      <c r="Q6870" s="1"/>
    </row>
    <row r="6871" spans="4:17" x14ac:dyDescent="0.3">
      <c r="D6871" s="1"/>
      <c r="E6871" s="1"/>
      <c r="K6871" s="1"/>
      <c r="L6871" s="1"/>
      <c r="M6871" s="1"/>
      <c r="Q6871" s="1"/>
    </row>
    <row r="6872" spans="4:17" x14ac:dyDescent="0.3">
      <c r="D6872" s="1"/>
      <c r="E6872" s="1"/>
      <c r="K6872" s="1"/>
      <c r="L6872" s="1"/>
      <c r="M6872" s="1"/>
      <c r="Q6872" s="1"/>
    </row>
    <row r="6873" spans="4:17" x14ac:dyDescent="0.3">
      <c r="D6873" s="1"/>
      <c r="E6873" s="1"/>
      <c r="K6873" s="1"/>
      <c r="L6873" s="1"/>
      <c r="M6873" s="1"/>
      <c r="Q6873" s="1"/>
    </row>
    <row r="6874" spans="4:17" x14ac:dyDescent="0.3">
      <c r="D6874" s="1"/>
      <c r="E6874" s="1"/>
      <c r="K6874" s="1"/>
      <c r="L6874" s="1"/>
      <c r="M6874" s="1"/>
      <c r="Q6874" s="1"/>
    </row>
    <row r="6875" spans="4:17" x14ac:dyDescent="0.3">
      <c r="D6875" s="1"/>
      <c r="E6875" s="1"/>
      <c r="K6875" s="1"/>
      <c r="L6875" s="1"/>
      <c r="M6875" s="1"/>
      <c r="Q6875" s="1"/>
    </row>
    <row r="6876" spans="4:17" x14ac:dyDescent="0.3">
      <c r="D6876" s="1"/>
      <c r="E6876" s="1"/>
      <c r="K6876" s="1"/>
      <c r="L6876" s="1"/>
      <c r="M6876" s="1"/>
      <c r="Q6876" s="1"/>
    </row>
    <row r="6877" spans="4:17" x14ac:dyDescent="0.3">
      <c r="D6877" s="1"/>
      <c r="E6877" s="1"/>
      <c r="K6877" s="1"/>
      <c r="L6877" s="1"/>
      <c r="M6877" s="1"/>
      <c r="Q6877" s="1"/>
    </row>
    <row r="6878" spans="4:17" x14ac:dyDescent="0.3">
      <c r="D6878" s="1"/>
      <c r="E6878" s="1"/>
      <c r="K6878" s="1"/>
      <c r="L6878" s="1"/>
      <c r="M6878" s="1"/>
      <c r="Q6878" s="1"/>
    </row>
    <row r="6879" spans="4:17" x14ac:dyDescent="0.3">
      <c r="D6879" s="1"/>
      <c r="E6879" s="1"/>
      <c r="K6879" s="1"/>
      <c r="L6879" s="1"/>
      <c r="M6879" s="1"/>
      <c r="Q6879" s="1"/>
    </row>
    <row r="6880" spans="4:17" x14ac:dyDescent="0.3">
      <c r="D6880" s="1"/>
      <c r="E6880" s="1"/>
      <c r="K6880" s="1"/>
      <c r="L6880" s="1"/>
      <c r="M6880" s="1"/>
      <c r="Q6880" s="1"/>
    </row>
    <row r="6881" spans="4:17" x14ac:dyDescent="0.3">
      <c r="D6881" s="1"/>
      <c r="E6881" s="1"/>
      <c r="K6881" s="1"/>
      <c r="L6881" s="1"/>
      <c r="M6881" s="1"/>
      <c r="Q6881" s="1"/>
    </row>
    <row r="6882" spans="4:17" x14ac:dyDescent="0.3">
      <c r="D6882" s="1"/>
      <c r="E6882" s="1"/>
      <c r="K6882" s="1"/>
      <c r="L6882" s="1"/>
      <c r="M6882" s="1"/>
      <c r="Q6882" s="1"/>
    </row>
    <row r="6883" spans="4:17" x14ac:dyDescent="0.3">
      <c r="D6883" s="1"/>
      <c r="E6883" s="1"/>
      <c r="K6883" s="1"/>
      <c r="L6883" s="1"/>
      <c r="M6883" s="1"/>
      <c r="Q6883" s="1"/>
    </row>
    <row r="6884" spans="4:17" x14ac:dyDescent="0.3">
      <c r="D6884" s="1"/>
      <c r="E6884" s="1"/>
      <c r="K6884" s="1"/>
      <c r="L6884" s="1"/>
      <c r="M6884" s="1"/>
      <c r="Q6884" s="1"/>
    </row>
    <row r="6885" spans="4:17" x14ac:dyDescent="0.3">
      <c r="D6885" s="1"/>
      <c r="E6885" s="1"/>
      <c r="K6885" s="1"/>
      <c r="L6885" s="1"/>
      <c r="M6885" s="1"/>
      <c r="Q6885" s="1"/>
    </row>
    <row r="6886" spans="4:17" x14ac:dyDescent="0.3">
      <c r="D6886" s="1"/>
      <c r="E6886" s="1"/>
      <c r="K6886" s="1"/>
      <c r="L6886" s="1"/>
      <c r="M6886" s="1"/>
      <c r="Q6886" s="1"/>
    </row>
    <row r="6887" spans="4:17" x14ac:dyDescent="0.3">
      <c r="D6887" s="1"/>
      <c r="E6887" s="1"/>
      <c r="K6887" s="1"/>
      <c r="L6887" s="1"/>
      <c r="M6887" s="1"/>
      <c r="Q6887" s="1"/>
    </row>
    <row r="6888" spans="4:17" x14ac:dyDescent="0.3">
      <c r="D6888" s="1"/>
      <c r="E6888" s="1"/>
      <c r="K6888" s="1"/>
      <c r="L6888" s="1"/>
      <c r="M6888" s="1"/>
      <c r="Q6888" s="1"/>
    </row>
    <row r="6889" spans="4:17" x14ac:dyDescent="0.3">
      <c r="D6889" s="1"/>
      <c r="E6889" s="1"/>
      <c r="K6889" s="1"/>
      <c r="L6889" s="1"/>
      <c r="M6889" s="1"/>
      <c r="Q6889" s="1"/>
    </row>
    <row r="6890" spans="4:17" x14ac:dyDescent="0.3">
      <c r="D6890" s="1"/>
      <c r="E6890" s="1"/>
      <c r="K6890" s="1"/>
      <c r="L6890" s="1"/>
      <c r="M6890" s="1"/>
      <c r="Q6890" s="1"/>
    </row>
    <row r="6891" spans="4:17" x14ac:dyDescent="0.3">
      <c r="D6891" s="1"/>
      <c r="E6891" s="1"/>
      <c r="K6891" s="1"/>
      <c r="L6891" s="1"/>
      <c r="M6891" s="1"/>
      <c r="Q6891" s="1"/>
    </row>
    <row r="6892" spans="4:17" x14ac:dyDescent="0.3">
      <c r="D6892" s="1"/>
      <c r="E6892" s="1"/>
      <c r="K6892" s="1"/>
      <c r="L6892" s="1"/>
      <c r="M6892" s="1"/>
      <c r="Q6892" s="1"/>
    </row>
    <row r="6893" spans="4:17" x14ac:dyDescent="0.3">
      <c r="D6893" s="1"/>
      <c r="E6893" s="1"/>
      <c r="K6893" s="1"/>
      <c r="L6893" s="1"/>
      <c r="M6893" s="1"/>
      <c r="Q6893" s="1"/>
    </row>
    <row r="6894" spans="4:17" x14ac:dyDescent="0.3">
      <c r="D6894" s="1"/>
      <c r="E6894" s="1"/>
      <c r="K6894" s="1"/>
      <c r="L6894" s="1"/>
      <c r="M6894" s="1"/>
      <c r="Q6894" s="1"/>
    </row>
    <row r="6895" spans="4:17" x14ac:dyDescent="0.3">
      <c r="D6895" s="1"/>
      <c r="E6895" s="1"/>
      <c r="K6895" s="1"/>
      <c r="L6895" s="1"/>
      <c r="M6895" s="1"/>
      <c r="Q6895" s="1"/>
    </row>
    <row r="6896" spans="4:17" x14ac:dyDescent="0.3">
      <c r="D6896" s="1"/>
      <c r="E6896" s="1"/>
      <c r="K6896" s="1"/>
      <c r="L6896" s="1"/>
      <c r="M6896" s="1"/>
      <c r="Q6896" s="1"/>
    </row>
    <row r="6897" spans="4:17" x14ac:dyDescent="0.3">
      <c r="D6897" s="1"/>
      <c r="E6897" s="1"/>
      <c r="K6897" s="1"/>
      <c r="L6897" s="1"/>
      <c r="M6897" s="1"/>
      <c r="Q6897" s="1"/>
    </row>
    <row r="6898" spans="4:17" x14ac:dyDescent="0.3">
      <c r="D6898" s="1"/>
      <c r="E6898" s="1"/>
      <c r="K6898" s="1"/>
      <c r="L6898" s="1"/>
      <c r="M6898" s="1"/>
      <c r="Q6898" s="1"/>
    </row>
    <row r="6899" spans="4:17" x14ac:dyDescent="0.3">
      <c r="D6899" s="1"/>
      <c r="E6899" s="1"/>
      <c r="K6899" s="1"/>
      <c r="L6899" s="1"/>
      <c r="M6899" s="1"/>
      <c r="Q6899" s="1"/>
    </row>
    <row r="6900" spans="4:17" x14ac:dyDescent="0.3">
      <c r="D6900" s="1"/>
      <c r="E6900" s="1"/>
      <c r="K6900" s="1"/>
      <c r="L6900" s="1"/>
      <c r="M6900" s="1"/>
      <c r="Q6900" s="1"/>
    </row>
    <row r="6901" spans="4:17" x14ac:dyDescent="0.3">
      <c r="D6901" s="1"/>
      <c r="E6901" s="1"/>
      <c r="K6901" s="1"/>
      <c r="L6901" s="1"/>
      <c r="M6901" s="1"/>
      <c r="Q6901" s="1"/>
    </row>
    <row r="6902" spans="4:17" x14ac:dyDescent="0.3">
      <c r="D6902" s="1"/>
      <c r="E6902" s="1"/>
      <c r="K6902" s="1"/>
      <c r="L6902" s="1"/>
      <c r="M6902" s="1"/>
      <c r="Q6902" s="1"/>
    </row>
    <row r="6903" spans="4:17" x14ac:dyDescent="0.3">
      <c r="D6903" s="1"/>
      <c r="E6903" s="1"/>
      <c r="K6903" s="1"/>
      <c r="L6903" s="1"/>
      <c r="M6903" s="1"/>
      <c r="Q6903" s="1"/>
    </row>
    <row r="6904" spans="4:17" x14ac:dyDescent="0.3">
      <c r="D6904" s="1"/>
      <c r="E6904" s="1"/>
      <c r="K6904" s="1"/>
      <c r="L6904" s="1"/>
      <c r="M6904" s="1"/>
      <c r="Q6904" s="1"/>
    </row>
    <row r="6905" spans="4:17" x14ac:dyDescent="0.3">
      <c r="D6905" s="1"/>
      <c r="E6905" s="1"/>
      <c r="K6905" s="1"/>
      <c r="L6905" s="1"/>
      <c r="M6905" s="1"/>
      <c r="Q6905" s="1"/>
    </row>
    <row r="6906" spans="4:17" x14ac:dyDescent="0.3">
      <c r="D6906" s="1"/>
      <c r="E6906" s="1"/>
      <c r="K6906" s="1"/>
      <c r="L6906" s="1"/>
      <c r="M6906" s="1"/>
      <c r="Q6906" s="1"/>
    </row>
    <row r="6907" spans="4:17" x14ac:dyDescent="0.3">
      <c r="D6907" s="1"/>
      <c r="E6907" s="1"/>
      <c r="K6907" s="1"/>
      <c r="L6907" s="1"/>
      <c r="M6907" s="1"/>
      <c r="Q6907" s="1"/>
    </row>
    <row r="6908" spans="4:17" x14ac:dyDescent="0.3">
      <c r="D6908" s="1"/>
      <c r="E6908" s="1"/>
      <c r="K6908" s="1"/>
      <c r="L6908" s="1"/>
      <c r="M6908" s="1"/>
      <c r="Q6908" s="1"/>
    </row>
    <row r="6909" spans="4:17" x14ac:dyDescent="0.3">
      <c r="D6909" s="1"/>
      <c r="E6909" s="1"/>
      <c r="K6909" s="1"/>
      <c r="L6909" s="1"/>
      <c r="M6909" s="1"/>
      <c r="Q6909" s="1"/>
    </row>
    <row r="6910" spans="4:17" x14ac:dyDescent="0.3">
      <c r="D6910" s="1"/>
      <c r="E6910" s="1"/>
      <c r="K6910" s="1"/>
      <c r="L6910" s="1"/>
      <c r="M6910" s="1"/>
      <c r="Q6910" s="1"/>
    </row>
    <row r="6911" spans="4:17" x14ac:dyDescent="0.3">
      <c r="D6911" s="1"/>
      <c r="E6911" s="1"/>
      <c r="K6911" s="1"/>
      <c r="L6911" s="1"/>
      <c r="M6911" s="1"/>
      <c r="Q6911" s="1"/>
    </row>
    <row r="6912" spans="4:17" x14ac:dyDescent="0.3">
      <c r="D6912" s="1"/>
      <c r="E6912" s="1"/>
      <c r="K6912" s="1"/>
      <c r="L6912" s="1"/>
      <c r="M6912" s="1"/>
      <c r="Q6912" s="1"/>
    </row>
    <row r="6913" spans="4:17" x14ac:dyDescent="0.3">
      <c r="D6913" s="1"/>
      <c r="E6913" s="1"/>
      <c r="K6913" s="1"/>
      <c r="L6913" s="1"/>
      <c r="M6913" s="1"/>
      <c r="Q6913" s="1"/>
    </row>
    <row r="6914" spans="4:17" x14ac:dyDescent="0.3">
      <c r="K6914" s="1"/>
      <c r="L6914" s="1"/>
      <c r="M6914" s="1"/>
      <c r="Q6914" s="1"/>
    </row>
    <row r="6915" spans="4:17" x14ac:dyDescent="0.3">
      <c r="K6915" s="1"/>
      <c r="L6915" s="1"/>
      <c r="M6915" s="1"/>
      <c r="Q6915" s="1"/>
    </row>
    <row r="6916" spans="4:17" x14ac:dyDescent="0.3">
      <c r="K6916" s="1"/>
      <c r="L6916" s="1"/>
      <c r="M6916" s="1"/>
      <c r="Q6916" s="1"/>
    </row>
    <row r="6917" spans="4:17" x14ac:dyDescent="0.3">
      <c r="K6917" s="1"/>
      <c r="L6917" s="1"/>
      <c r="M6917" s="1"/>
      <c r="Q6917" s="1"/>
    </row>
    <row r="6918" spans="4:17" x14ac:dyDescent="0.3">
      <c r="K6918" s="1"/>
      <c r="L6918" s="1"/>
      <c r="M6918" s="1"/>
      <c r="Q6918" s="1"/>
    </row>
    <row r="6919" spans="4:17" x14ac:dyDescent="0.3">
      <c r="K6919" s="1"/>
      <c r="L6919" s="1"/>
      <c r="M6919" s="1"/>
      <c r="Q6919" s="1"/>
    </row>
    <row r="6920" spans="4:17" x14ac:dyDescent="0.3">
      <c r="K6920" s="1"/>
      <c r="L6920" s="1"/>
      <c r="M6920" s="1"/>
      <c r="Q6920" s="1"/>
    </row>
    <row r="6921" spans="4:17" x14ac:dyDescent="0.3">
      <c r="K6921" s="1"/>
      <c r="L6921" s="1"/>
      <c r="M6921" s="1"/>
      <c r="Q6921" s="1"/>
    </row>
    <row r="6922" spans="4:17" x14ac:dyDescent="0.3">
      <c r="K6922" s="1"/>
      <c r="L6922" s="1"/>
      <c r="M6922" s="1"/>
      <c r="Q6922" s="1"/>
    </row>
    <row r="6923" spans="4:17" x14ac:dyDescent="0.3">
      <c r="K6923" s="1"/>
      <c r="L6923" s="1"/>
      <c r="M6923" s="1"/>
      <c r="Q6923" s="1"/>
    </row>
    <row r="6924" spans="4:17" x14ac:dyDescent="0.3">
      <c r="K6924" s="1"/>
      <c r="L6924" s="1"/>
      <c r="M6924" s="1"/>
      <c r="Q6924" s="1"/>
    </row>
    <row r="6925" spans="4:17" x14ac:dyDescent="0.3">
      <c r="K6925" s="1"/>
      <c r="L6925" s="1"/>
      <c r="M6925" s="1"/>
      <c r="Q6925" s="1"/>
    </row>
    <row r="6926" spans="4:17" x14ac:dyDescent="0.3">
      <c r="K6926" s="1"/>
      <c r="L6926" s="1"/>
      <c r="M6926" s="1"/>
      <c r="Q6926" s="1"/>
    </row>
    <row r="6927" spans="4:17" x14ac:dyDescent="0.3">
      <c r="K6927" s="1"/>
      <c r="L6927" s="1"/>
      <c r="M6927" s="1"/>
      <c r="Q6927" s="1"/>
    </row>
    <row r="6928" spans="4:17" x14ac:dyDescent="0.3">
      <c r="K6928" s="1"/>
      <c r="L6928" s="1"/>
      <c r="M6928" s="1"/>
      <c r="Q6928" s="1"/>
    </row>
    <row r="6929" spans="11:17" x14ac:dyDescent="0.3">
      <c r="K6929" s="1"/>
      <c r="L6929" s="1"/>
      <c r="M6929" s="1"/>
      <c r="Q6929" s="1"/>
    </row>
    <row r="6930" spans="11:17" x14ac:dyDescent="0.3">
      <c r="K6930" s="1"/>
      <c r="L6930" s="1"/>
      <c r="M6930" s="1"/>
      <c r="Q6930" s="1"/>
    </row>
    <row r="6931" spans="11:17" x14ac:dyDescent="0.3">
      <c r="K6931" s="1"/>
      <c r="L6931" s="1"/>
      <c r="M6931" s="1"/>
      <c r="Q6931" s="1"/>
    </row>
    <row r="6932" spans="11:17" x14ac:dyDescent="0.3">
      <c r="K6932" s="1"/>
      <c r="L6932" s="1"/>
      <c r="M6932" s="1"/>
      <c r="Q6932" s="1"/>
    </row>
    <row r="6933" spans="11:17" x14ac:dyDescent="0.3">
      <c r="K6933" s="1"/>
      <c r="L6933" s="1"/>
      <c r="M6933" s="1"/>
      <c r="Q6933" s="1"/>
    </row>
    <row r="6934" spans="11:17" x14ac:dyDescent="0.3">
      <c r="K6934" s="1"/>
      <c r="L6934" s="1"/>
      <c r="M6934" s="1"/>
      <c r="Q6934" s="1"/>
    </row>
    <row r="6935" spans="11:17" x14ac:dyDescent="0.3">
      <c r="K6935" s="1"/>
      <c r="L6935" s="1"/>
      <c r="M6935" s="1"/>
      <c r="Q6935" s="1"/>
    </row>
    <row r="6936" spans="11:17" x14ac:dyDescent="0.3">
      <c r="K6936" s="1"/>
      <c r="L6936" s="1"/>
      <c r="M6936" s="1"/>
      <c r="Q6936" s="1"/>
    </row>
    <row r="6937" spans="11:17" x14ac:dyDescent="0.3">
      <c r="K6937" s="1"/>
      <c r="L6937" s="1"/>
      <c r="M6937" s="1"/>
      <c r="Q6937" s="1"/>
    </row>
    <row r="6938" spans="11:17" x14ac:dyDescent="0.3">
      <c r="K6938" s="1"/>
      <c r="L6938" s="1"/>
      <c r="M6938" s="1"/>
      <c r="Q6938" s="1"/>
    </row>
    <row r="6939" spans="11:17" x14ac:dyDescent="0.3">
      <c r="K6939" s="1"/>
      <c r="L6939" s="1"/>
      <c r="M6939" s="1"/>
      <c r="Q6939" s="1"/>
    </row>
    <row r="6940" spans="11:17" x14ac:dyDescent="0.3">
      <c r="K6940" s="1"/>
      <c r="L6940" s="1"/>
      <c r="M6940" s="1"/>
      <c r="Q6940" s="1"/>
    </row>
    <row r="6941" spans="11:17" x14ac:dyDescent="0.3">
      <c r="K6941" s="1"/>
      <c r="L6941" s="1"/>
      <c r="M6941" s="1"/>
      <c r="Q6941" s="1"/>
    </row>
    <row r="6942" spans="11:17" x14ac:dyDescent="0.3">
      <c r="K6942" s="1"/>
      <c r="L6942" s="1"/>
      <c r="M6942" s="1"/>
      <c r="Q6942" s="1"/>
    </row>
    <row r="6943" spans="11:17" x14ac:dyDescent="0.3">
      <c r="K6943" s="1"/>
      <c r="L6943" s="1"/>
      <c r="M6943" s="1"/>
      <c r="Q6943" s="1"/>
    </row>
    <row r="6944" spans="11:17" x14ac:dyDescent="0.3">
      <c r="K6944" s="1"/>
      <c r="L6944" s="1"/>
      <c r="M6944" s="1"/>
      <c r="Q6944" s="1"/>
    </row>
    <row r="6945" spans="11:17" x14ac:dyDescent="0.3">
      <c r="K6945" s="1"/>
      <c r="L6945" s="1"/>
      <c r="M6945" s="1"/>
      <c r="Q6945" s="1"/>
    </row>
    <row r="6946" spans="11:17" x14ac:dyDescent="0.3">
      <c r="K6946" s="1"/>
      <c r="L6946" s="1"/>
      <c r="M6946" s="1"/>
      <c r="Q6946" s="1"/>
    </row>
    <row r="6947" spans="11:17" x14ac:dyDescent="0.3">
      <c r="K6947" s="1"/>
      <c r="L6947" s="1"/>
      <c r="M6947" s="1"/>
      <c r="Q6947" s="1"/>
    </row>
    <row r="6948" spans="11:17" x14ac:dyDescent="0.3">
      <c r="K6948" s="1"/>
      <c r="L6948" s="1"/>
      <c r="M6948" s="1"/>
      <c r="Q6948" s="1"/>
    </row>
    <row r="6949" spans="11:17" x14ac:dyDescent="0.3">
      <c r="K6949" s="1"/>
      <c r="L6949" s="1"/>
      <c r="M6949" s="1"/>
      <c r="Q6949" s="1"/>
    </row>
    <row r="6950" spans="11:17" x14ac:dyDescent="0.3">
      <c r="K6950" s="1"/>
      <c r="L6950" s="1"/>
      <c r="M6950" s="1"/>
      <c r="Q6950" s="1"/>
    </row>
    <row r="6951" spans="11:17" x14ac:dyDescent="0.3">
      <c r="K6951" s="1"/>
      <c r="L6951" s="1"/>
      <c r="M6951" s="1"/>
      <c r="Q6951" s="1"/>
    </row>
    <row r="6952" spans="11:17" x14ac:dyDescent="0.3">
      <c r="K6952" s="1"/>
      <c r="L6952" s="1"/>
      <c r="M6952" s="1"/>
      <c r="Q6952" s="1"/>
    </row>
    <row r="6953" spans="11:17" x14ac:dyDescent="0.3">
      <c r="K6953" s="1"/>
      <c r="L6953" s="1"/>
      <c r="M6953" s="1"/>
      <c r="Q6953" s="1"/>
    </row>
    <row r="6954" spans="11:17" x14ac:dyDescent="0.3">
      <c r="K6954" s="1"/>
      <c r="L6954" s="1"/>
      <c r="M6954" s="1"/>
      <c r="Q6954" s="1"/>
    </row>
    <row r="6955" spans="11:17" x14ac:dyDescent="0.3">
      <c r="K6955" s="1"/>
      <c r="L6955" s="1"/>
      <c r="M6955" s="1"/>
      <c r="Q6955" s="1"/>
    </row>
    <row r="6956" spans="11:17" x14ac:dyDescent="0.3">
      <c r="K6956" s="1"/>
      <c r="L6956" s="1"/>
      <c r="M6956" s="1"/>
      <c r="Q6956" s="1"/>
    </row>
    <row r="6957" spans="11:17" x14ac:dyDescent="0.3">
      <c r="K6957" s="1"/>
      <c r="L6957" s="1"/>
      <c r="M6957" s="1"/>
      <c r="Q6957" s="1"/>
    </row>
    <row r="6958" spans="11:17" x14ac:dyDescent="0.3">
      <c r="K6958" s="1"/>
      <c r="L6958" s="1"/>
      <c r="M6958" s="1"/>
      <c r="Q6958" s="1"/>
    </row>
    <row r="6959" spans="11:17" x14ac:dyDescent="0.3">
      <c r="K6959" s="1"/>
      <c r="L6959" s="1"/>
      <c r="M6959" s="1"/>
      <c r="Q6959" s="1"/>
    </row>
    <row r="6960" spans="11:17" x14ac:dyDescent="0.3">
      <c r="K6960" s="1"/>
      <c r="L6960" s="1"/>
      <c r="M6960" s="1"/>
      <c r="Q6960" s="1"/>
    </row>
    <row r="6961" spans="4:17" x14ac:dyDescent="0.3">
      <c r="K6961" s="1"/>
      <c r="L6961" s="1"/>
      <c r="M6961" s="1"/>
      <c r="Q6961" s="1"/>
    </row>
    <row r="6962" spans="4:17" x14ac:dyDescent="0.3">
      <c r="D6962" s="1"/>
      <c r="E6962" s="1"/>
      <c r="K6962" s="1"/>
      <c r="L6962" s="1"/>
      <c r="M6962" s="1"/>
      <c r="Q6962" s="1"/>
    </row>
    <row r="6963" spans="4:17" x14ac:dyDescent="0.3">
      <c r="D6963" s="1"/>
      <c r="E6963" s="1"/>
      <c r="K6963" s="1"/>
      <c r="L6963" s="1"/>
      <c r="M6963" s="1"/>
      <c r="Q6963" s="1"/>
    </row>
    <row r="6964" spans="4:17" x14ac:dyDescent="0.3">
      <c r="D6964" s="1"/>
      <c r="E6964" s="1"/>
      <c r="K6964" s="1"/>
      <c r="L6964" s="1"/>
      <c r="M6964" s="1"/>
      <c r="Q6964" s="1"/>
    </row>
    <row r="6965" spans="4:17" x14ac:dyDescent="0.3">
      <c r="D6965" s="1"/>
      <c r="E6965" s="1"/>
      <c r="K6965" s="1"/>
      <c r="L6965" s="1"/>
      <c r="M6965" s="1"/>
      <c r="Q6965" s="1"/>
    </row>
    <row r="6966" spans="4:17" x14ac:dyDescent="0.3">
      <c r="D6966" s="1"/>
      <c r="E6966" s="1"/>
      <c r="K6966" s="1"/>
      <c r="L6966" s="1"/>
      <c r="M6966" s="1"/>
      <c r="Q6966" s="1"/>
    </row>
    <row r="6967" spans="4:17" x14ac:dyDescent="0.3">
      <c r="D6967" s="1"/>
      <c r="E6967" s="1"/>
      <c r="K6967" s="1"/>
      <c r="L6967" s="1"/>
      <c r="M6967" s="1"/>
      <c r="Q6967" s="1"/>
    </row>
    <row r="6968" spans="4:17" x14ac:dyDescent="0.3">
      <c r="D6968" s="1"/>
      <c r="E6968" s="1"/>
      <c r="K6968" s="1"/>
      <c r="L6968" s="1"/>
      <c r="M6968" s="1"/>
      <c r="Q6968" s="1"/>
    </row>
    <row r="6969" spans="4:17" x14ac:dyDescent="0.3">
      <c r="D6969" s="1"/>
      <c r="E6969" s="1"/>
      <c r="K6969" s="1"/>
      <c r="L6969" s="1"/>
      <c r="M6969" s="1"/>
      <c r="Q6969" s="1"/>
    </row>
    <row r="6970" spans="4:17" x14ac:dyDescent="0.3">
      <c r="D6970" s="1"/>
      <c r="E6970" s="1"/>
      <c r="K6970" s="1"/>
      <c r="L6970" s="1"/>
      <c r="M6970" s="1"/>
      <c r="Q6970" s="1"/>
    </row>
    <row r="6971" spans="4:17" x14ac:dyDescent="0.3">
      <c r="D6971" s="1"/>
      <c r="E6971" s="1"/>
      <c r="K6971" s="1"/>
      <c r="L6971" s="1"/>
      <c r="M6971" s="1"/>
      <c r="Q6971" s="1"/>
    </row>
    <row r="6972" spans="4:17" x14ac:dyDescent="0.3">
      <c r="D6972" s="1"/>
      <c r="E6972" s="1"/>
      <c r="K6972" s="1"/>
      <c r="L6972" s="1"/>
      <c r="M6972" s="1"/>
      <c r="Q6972" s="1"/>
    </row>
    <row r="6973" spans="4:17" x14ac:dyDescent="0.3">
      <c r="D6973" s="1"/>
      <c r="E6973" s="1"/>
      <c r="K6973" s="1"/>
      <c r="L6973" s="1"/>
      <c r="M6973" s="1"/>
      <c r="Q6973" s="1"/>
    </row>
    <row r="6974" spans="4:17" x14ac:dyDescent="0.3">
      <c r="D6974" s="1"/>
      <c r="E6974" s="1"/>
      <c r="K6974" s="1"/>
      <c r="L6974" s="1"/>
      <c r="M6974" s="1"/>
      <c r="Q6974" s="1"/>
    </row>
    <row r="6975" spans="4:17" x14ac:dyDescent="0.3">
      <c r="D6975" s="1"/>
      <c r="E6975" s="1"/>
      <c r="K6975" s="1"/>
      <c r="L6975" s="1"/>
      <c r="M6975" s="1"/>
      <c r="Q6975" s="1"/>
    </row>
    <row r="6976" spans="4:17" x14ac:dyDescent="0.3">
      <c r="D6976" s="1"/>
      <c r="E6976" s="1"/>
      <c r="K6976" s="1"/>
      <c r="L6976" s="1"/>
      <c r="M6976" s="1"/>
      <c r="Q6976" s="1"/>
    </row>
    <row r="6977" spans="4:17" x14ac:dyDescent="0.3">
      <c r="D6977" s="1"/>
      <c r="E6977" s="1"/>
      <c r="K6977" s="1"/>
      <c r="L6977" s="1"/>
      <c r="M6977" s="1"/>
      <c r="Q6977" s="1"/>
    </row>
    <row r="6978" spans="4:17" x14ac:dyDescent="0.3">
      <c r="D6978" s="1"/>
      <c r="E6978" s="1"/>
      <c r="K6978" s="1"/>
      <c r="L6978" s="1"/>
      <c r="M6978" s="1"/>
      <c r="Q6978" s="1"/>
    </row>
    <row r="6979" spans="4:17" x14ac:dyDescent="0.3">
      <c r="D6979" s="1"/>
      <c r="E6979" s="1"/>
      <c r="K6979" s="1"/>
      <c r="L6979" s="1"/>
      <c r="M6979" s="1"/>
      <c r="Q6979" s="1"/>
    </row>
    <row r="6980" spans="4:17" x14ac:dyDescent="0.3">
      <c r="D6980" s="1"/>
      <c r="E6980" s="1"/>
      <c r="K6980" s="1"/>
      <c r="L6980" s="1"/>
      <c r="M6980" s="1"/>
      <c r="Q6980" s="1"/>
    </row>
    <row r="6981" spans="4:17" x14ac:dyDescent="0.3">
      <c r="D6981" s="1"/>
      <c r="E6981" s="1"/>
      <c r="K6981" s="1"/>
      <c r="L6981" s="1"/>
      <c r="M6981" s="1"/>
      <c r="Q6981" s="1"/>
    </row>
    <row r="6982" spans="4:17" x14ac:dyDescent="0.3">
      <c r="D6982" s="1"/>
      <c r="E6982" s="1"/>
      <c r="K6982" s="1"/>
      <c r="L6982" s="1"/>
      <c r="M6982" s="1"/>
      <c r="Q6982" s="1"/>
    </row>
    <row r="6983" spans="4:17" x14ac:dyDescent="0.3">
      <c r="D6983" s="1"/>
      <c r="E6983" s="1"/>
      <c r="K6983" s="1"/>
      <c r="L6983" s="1"/>
      <c r="M6983" s="1"/>
      <c r="Q6983" s="1"/>
    </row>
    <row r="6984" spans="4:17" x14ac:dyDescent="0.3">
      <c r="D6984" s="1"/>
      <c r="E6984" s="1"/>
      <c r="K6984" s="1"/>
      <c r="L6984" s="1"/>
      <c r="M6984" s="1"/>
      <c r="Q6984" s="1"/>
    </row>
    <row r="6985" spans="4:17" x14ac:dyDescent="0.3">
      <c r="D6985" s="1"/>
      <c r="E6985" s="1"/>
      <c r="K6985" s="1"/>
      <c r="L6985" s="1"/>
      <c r="M6985" s="1"/>
      <c r="Q6985" s="1"/>
    </row>
    <row r="6986" spans="4:17" x14ac:dyDescent="0.3">
      <c r="K6986" s="1"/>
      <c r="L6986" s="1"/>
      <c r="M6986" s="1"/>
      <c r="Q6986" s="1"/>
    </row>
    <row r="6987" spans="4:17" x14ac:dyDescent="0.3">
      <c r="K6987" s="1"/>
      <c r="L6987" s="1"/>
      <c r="M6987" s="1"/>
      <c r="Q6987" s="1"/>
    </row>
    <row r="6988" spans="4:17" x14ac:dyDescent="0.3">
      <c r="K6988" s="1"/>
      <c r="L6988" s="1"/>
      <c r="M6988" s="1"/>
      <c r="Q6988" s="1"/>
    </row>
    <row r="6989" spans="4:17" x14ac:dyDescent="0.3">
      <c r="K6989" s="1"/>
      <c r="L6989" s="1"/>
      <c r="M6989" s="1"/>
      <c r="Q6989" s="1"/>
    </row>
    <row r="6990" spans="4:17" x14ac:dyDescent="0.3">
      <c r="K6990" s="1"/>
      <c r="L6990" s="1"/>
      <c r="M6990" s="1"/>
      <c r="Q6990" s="1"/>
    </row>
    <row r="6991" spans="4:17" x14ac:dyDescent="0.3">
      <c r="K6991" s="1"/>
      <c r="L6991" s="1"/>
      <c r="M6991" s="1"/>
      <c r="Q6991" s="1"/>
    </row>
    <row r="6992" spans="4:17" x14ac:dyDescent="0.3">
      <c r="K6992" s="1"/>
      <c r="L6992" s="1"/>
      <c r="M6992" s="1"/>
      <c r="Q6992" s="1"/>
    </row>
    <row r="6993" spans="11:17" x14ac:dyDescent="0.3">
      <c r="K6993" s="1"/>
      <c r="L6993" s="1"/>
      <c r="M6993" s="1"/>
      <c r="Q6993" s="1"/>
    </row>
    <row r="6994" spans="11:17" x14ac:dyDescent="0.3">
      <c r="K6994" s="1"/>
      <c r="L6994" s="1"/>
      <c r="M6994" s="1"/>
      <c r="Q6994" s="1"/>
    </row>
    <row r="6995" spans="11:17" x14ac:dyDescent="0.3">
      <c r="K6995" s="1"/>
      <c r="L6995" s="1"/>
      <c r="M6995" s="1"/>
      <c r="Q6995" s="1"/>
    </row>
    <row r="6996" spans="11:17" x14ac:dyDescent="0.3">
      <c r="K6996" s="1"/>
      <c r="L6996" s="1"/>
      <c r="M6996" s="1"/>
      <c r="Q6996" s="1"/>
    </row>
    <row r="6997" spans="11:17" x14ac:dyDescent="0.3">
      <c r="K6997" s="1"/>
      <c r="L6997" s="1"/>
      <c r="M6997" s="1"/>
      <c r="Q6997" s="1"/>
    </row>
    <row r="6998" spans="11:17" x14ac:dyDescent="0.3">
      <c r="K6998" s="1"/>
      <c r="L6998" s="1"/>
      <c r="M6998" s="1"/>
      <c r="Q6998" s="1"/>
    </row>
    <row r="6999" spans="11:17" x14ac:dyDescent="0.3">
      <c r="K6999" s="1"/>
      <c r="L6999" s="1"/>
      <c r="M6999" s="1"/>
      <c r="Q6999" s="1"/>
    </row>
    <row r="7000" spans="11:17" x14ac:dyDescent="0.3">
      <c r="K7000" s="1"/>
      <c r="L7000" s="1"/>
      <c r="M7000" s="1"/>
      <c r="Q7000" s="1"/>
    </row>
    <row r="7001" spans="11:17" x14ac:dyDescent="0.3">
      <c r="K7001" s="1"/>
      <c r="L7001" s="1"/>
      <c r="M7001" s="1"/>
      <c r="Q7001" s="1"/>
    </row>
    <row r="7002" spans="11:17" x14ac:dyDescent="0.3">
      <c r="K7002" s="1"/>
      <c r="L7002" s="1"/>
      <c r="M7002" s="1"/>
      <c r="Q7002" s="1"/>
    </row>
    <row r="7003" spans="11:17" x14ac:dyDescent="0.3">
      <c r="K7003" s="1"/>
      <c r="L7003" s="1"/>
      <c r="M7003" s="1"/>
      <c r="Q7003" s="1"/>
    </row>
    <row r="7004" spans="11:17" x14ac:dyDescent="0.3">
      <c r="K7004" s="1"/>
      <c r="L7004" s="1"/>
      <c r="M7004" s="1"/>
      <c r="Q7004" s="1"/>
    </row>
    <row r="7005" spans="11:17" x14ac:dyDescent="0.3">
      <c r="K7005" s="1"/>
      <c r="L7005" s="1"/>
      <c r="M7005" s="1"/>
      <c r="Q7005" s="1"/>
    </row>
    <row r="7006" spans="11:17" x14ac:dyDescent="0.3">
      <c r="K7006" s="1"/>
      <c r="L7006" s="1"/>
      <c r="M7006" s="1"/>
      <c r="Q7006" s="1"/>
    </row>
    <row r="7007" spans="11:17" x14ac:dyDescent="0.3">
      <c r="K7007" s="1"/>
      <c r="L7007" s="1"/>
      <c r="M7007" s="1"/>
      <c r="Q7007" s="1"/>
    </row>
    <row r="7008" spans="11:17" x14ac:dyDescent="0.3">
      <c r="K7008" s="1"/>
      <c r="L7008" s="1"/>
      <c r="M7008" s="1"/>
      <c r="Q7008" s="1"/>
    </row>
    <row r="7009" spans="11:17" x14ac:dyDescent="0.3">
      <c r="K7009" s="1"/>
      <c r="L7009" s="1"/>
      <c r="M7009" s="1"/>
      <c r="Q7009" s="1"/>
    </row>
    <row r="7010" spans="11:17" x14ac:dyDescent="0.3">
      <c r="K7010" s="1"/>
      <c r="L7010" s="1"/>
      <c r="M7010" s="1"/>
      <c r="Q7010" s="1"/>
    </row>
    <row r="7011" spans="11:17" x14ac:dyDescent="0.3">
      <c r="K7011" s="1"/>
      <c r="L7011" s="1"/>
      <c r="M7011" s="1"/>
      <c r="Q7011" s="1"/>
    </row>
    <row r="7012" spans="11:17" x14ac:dyDescent="0.3">
      <c r="K7012" s="1"/>
      <c r="L7012" s="1"/>
      <c r="M7012" s="1"/>
      <c r="Q7012" s="1"/>
    </row>
    <row r="7013" spans="11:17" x14ac:dyDescent="0.3">
      <c r="K7013" s="1"/>
      <c r="L7013" s="1"/>
      <c r="M7013" s="1"/>
      <c r="Q7013" s="1"/>
    </row>
    <row r="7014" spans="11:17" x14ac:dyDescent="0.3">
      <c r="K7014" s="1"/>
      <c r="L7014" s="1"/>
      <c r="M7014" s="1"/>
      <c r="Q7014" s="1"/>
    </row>
    <row r="7015" spans="11:17" x14ac:dyDescent="0.3">
      <c r="K7015" s="1"/>
      <c r="L7015" s="1"/>
      <c r="M7015" s="1"/>
      <c r="Q7015" s="1"/>
    </row>
    <row r="7016" spans="11:17" x14ac:dyDescent="0.3">
      <c r="K7016" s="1"/>
      <c r="L7016" s="1"/>
      <c r="M7016" s="1"/>
      <c r="Q7016" s="1"/>
    </row>
    <row r="7017" spans="11:17" x14ac:dyDescent="0.3">
      <c r="K7017" s="1"/>
      <c r="L7017" s="1"/>
      <c r="M7017" s="1"/>
      <c r="Q7017" s="1"/>
    </row>
    <row r="7018" spans="11:17" x14ac:dyDescent="0.3">
      <c r="K7018" s="1"/>
      <c r="L7018" s="1"/>
      <c r="M7018" s="1"/>
      <c r="Q7018" s="1"/>
    </row>
    <row r="7019" spans="11:17" x14ac:dyDescent="0.3">
      <c r="K7019" s="1"/>
      <c r="L7019" s="1"/>
      <c r="M7019" s="1"/>
      <c r="Q7019" s="1"/>
    </row>
    <row r="7020" spans="11:17" x14ac:dyDescent="0.3">
      <c r="K7020" s="1"/>
      <c r="L7020" s="1"/>
      <c r="M7020" s="1"/>
      <c r="Q7020" s="1"/>
    </row>
    <row r="7021" spans="11:17" x14ac:dyDescent="0.3">
      <c r="K7021" s="1"/>
      <c r="L7021" s="1"/>
      <c r="M7021" s="1"/>
      <c r="Q7021" s="1"/>
    </row>
    <row r="7022" spans="11:17" x14ac:dyDescent="0.3">
      <c r="K7022" s="1"/>
      <c r="L7022" s="1"/>
      <c r="M7022" s="1"/>
      <c r="Q7022" s="1"/>
    </row>
    <row r="7023" spans="11:17" x14ac:dyDescent="0.3">
      <c r="K7023" s="1"/>
      <c r="L7023" s="1"/>
      <c r="M7023" s="1"/>
      <c r="Q7023" s="1"/>
    </row>
    <row r="7024" spans="11:17" x14ac:dyDescent="0.3">
      <c r="K7024" s="1"/>
      <c r="L7024" s="1"/>
      <c r="M7024" s="1"/>
      <c r="Q7024" s="1"/>
    </row>
    <row r="7025" spans="11:17" x14ac:dyDescent="0.3">
      <c r="K7025" s="1"/>
      <c r="L7025" s="1"/>
      <c r="M7025" s="1"/>
      <c r="Q7025" s="1"/>
    </row>
    <row r="7026" spans="11:17" x14ac:dyDescent="0.3">
      <c r="K7026" s="1"/>
      <c r="L7026" s="1"/>
      <c r="M7026" s="1"/>
      <c r="Q7026" s="1"/>
    </row>
    <row r="7027" spans="11:17" x14ac:dyDescent="0.3">
      <c r="K7027" s="1"/>
      <c r="L7027" s="1"/>
      <c r="M7027" s="1"/>
      <c r="Q7027" s="1"/>
    </row>
    <row r="7028" spans="11:17" x14ac:dyDescent="0.3">
      <c r="K7028" s="1"/>
      <c r="L7028" s="1"/>
      <c r="M7028" s="1"/>
      <c r="Q7028" s="1"/>
    </row>
    <row r="7029" spans="11:17" x14ac:dyDescent="0.3">
      <c r="K7029" s="1"/>
      <c r="L7029" s="1"/>
      <c r="M7029" s="1"/>
      <c r="Q7029" s="1"/>
    </row>
    <row r="7030" spans="11:17" x14ac:dyDescent="0.3">
      <c r="K7030" s="1"/>
      <c r="L7030" s="1"/>
      <c r="M7030" s="1"/>
      <c r="Q7030" s="1"/>
    </row>
    <row r="7031" spans="11:17" x14ac:dyDescent="0.3">
      <c r="K7031" s="1"/>
      <c r="L7031" s="1"/>
      <c r="M7031" s="1"/>
      <c r="Q7031" s="1"/>
    </row>
    <row r="7032" spans="11:17" x14ac:dyDescent="0.3">
      <c r="K7032" s="1"/>
      <c r="L7032" s="1"/>
      <c r="M7032" s="1"/>
      <c r="Q7032" s="1"/>
    </row>
    <row r="7033" spans="11:17" x14ac:dyDescent="0.3">
      <c r="K7033" s="1"/>
      <c r="L7033" s="1"/>
      <c r="M7033" s="1"/>
      <c r="Q7033" s="1"/>
    </row>
    <row r="7034" spans="11:17" x14ac:dyDescent="0.3">
      <c r="K7034" s="1"/>
      <c r="L7034" s="1"/>
      <c r="M7034" s="1"/>
      <c r="Q7034" s="1"/>
    </row>
    <row r="7035" spans="11:17" x14ac:dyDescent="0.3">
      <c r="K7035" s="1"/>
      <c r="L7035" s="1"/>
      <c r="M7035" s="1"/>
      <c r="Q7035" s="1"/>
    </row>
    <row r="7036" spans="11:17" x14ac:dyDescent="0.3">
      <c r="K7036" s="1"/>
      <c r="L7036" s="1"/>
      <c r="M7036" s="1"/>
      <c r="Q7036" s="1"/>
    </row>
    <row r="7037" spans="11:17" x14ac:dyDescent="0.3">
      <c r="K7037" s="1"/>
      <c r="L7037" s="1"/>
      <c r="M7037" s="1"/>
      <c r="Q7037" s="1"/>
    </row>
    <row r="7038" spans="11:17" x14ac:dyDescent="0.3">
      <c r="K7038" s="1"/>
      <c r="L7038" s="1"/>
      <c r="M7038" s="1"/>
      <c r="Q7038" s="1"/>
    </row>
    <row r="7039" spans="11:17" x14ac:dyDescent="0.3">
      <c r="K7039" s="1"/>
      <c r="L7039" s="1"/>
      <c r="M7039" s="1"/>
      <c r="Q7039" s="1"/>
    </row>
    <row r="7040" spans="11:17" x14ac:dyDescent="0.3">
      <c r="K7040" s="1"/>
      <c r="L7040" s="1"/>
      <c r="M7040" s="1"/>
      <c r="Q7040" s="1"/>
    </row>
    <row r="7041" spans="11:17" x14ac:dyDescent="0.3">
      <c r="K7041" s="1"/>
      <c r="L7041" s="1"/>
      <c r="M7041" s="1"/>
      <c r="Q7041" s="1"/>
    </row>
    <row r="7042" spans="11:17" x14ac:dyDescent="0.3">
      <c r="K7042" s="1"/>
      <c r="L7042" s="1"/>
      <c r="M7042" s="1"/>
      <c r="Q7042" s="1"/>
    </row>
    <row r="7043" spans="11:17" x14ac:dyDescent="0.3">
      <c r="K7043" s="1"/>
      <c r="L7043" s="1"/>
      <c r="M7043" s="1"/>
      <c r="Q7043" s="1"/>
    </row>
    <row r="7044" spans="11:17" x14ac:dyDescent="0.3">
      <c r="K7044" s="1"/>
      <c r="L7044" s="1"/>
      <c r="M7044" s="1"/>
      <c r="Q7044" s="1"/>
    </row>
    <row r="7045" spans="11:17" x14ac:dyDescent="0.3">
      <c r="K7045" s="1"/>
      <c r="L7045" s="1"/>
      <c r="M7045" s="1"/>
      <c r="Q7045" s="1"/>
    </row>
    <row r="7046" spans="11:17" x14ac:dyDescent="0.3">
      <c r="K7046" s="1"/>
      <c r="L7046" s="1"/>
      <c r="M7046" s="1"/>
      <c r="Q7046" s="1"/>
    </row>
    <row r="7047" spans="11:17" x14ac:dyDescent="0.3">
      <c r="K7047" s="1"/>
      <c r="L7047" s="1"/>
      <c r="M7047" s="1"/>
      <c r="Q7047" s="1"/>
    </row>
    <row r="7048" spans="11:17" x14ac:dyDescent="0.3">
      <c r="K7048" s="1"/>
      <c r="L7048" s="1"/>
      <c r="M7048" s="1"/>
      <c r="Q7048" s="1"/>
    </row>
    <row r="7049" spans="11:17" x14ac:dyDescent="0.3">
      <c r="K7049" s="1"/>
      <c r="L7049" s="1"/>
      <c r="M7049" s="1"/>
      <c r="Q7049" s="1"/>
    </row>
    <row r="7050" spans="11:17" x14ac:dyDescent="0.3">
      <c r="K7050" s="1"/>
      <c r="L7050" s="1"/>
      <c r="M7050" s="1"/>
      <c r="Q7050" s="1"/>
    </row>
    <row r="7051" spans="11:17" x14ac:dyDescent="0.3">
      <c r="K7051" s="1"/>
      <c r="L7051" s="1"/>
      <c r="M7051" s="1"/>
      <c r="Q7051" s="1"/>
    </row>
    <row r="7052" spans="11:17" x14ac:dyDescent="0.3">
      <c r="K7052" s="1"/>
      <c r="L7052" s="1"/>
      <c r="M7052" s="1"/>
      <c r="Q7052" s="1"/>
    </row>
    <row r="7053" spans="11:17" x14ac:dyDescent="0.3">
      <c r="K7053" s="1"/>
      <c r="L7053" s="1"/>
      <c r="M7053" s="1"/>
      <c r="Q7053" s="1"/>
    </row>
    <row r="7054" spans="11:17" x14ac:dyDescent="0.3">
      <c r="K7054" s="1"/>
      <c r="L7054" s="1"/>
      <c r="M7054" s="1"/>
      <c r="Q7054" s="1"/>
    </row>
    <row r="7055" spans="11:17" x14ac:dyDescent="0.3">
      <c r="K7055" s="1"/>
      <c r="L7055" s="1"/>
      <c r="M7055" s="1"/>
      <c r="Q7055" s="1"/>
    </row>
    <row r="7056" spans="11:17" x14ac:dyDescent="0.3">
      <c r="K7056" s="1"/>
      <c r="L7056" s="1"/>
      <c r="M7056" s="1"/>
      <c r="Q7056" s="1"/>
    </row>
    <row r="7057" spans="4:17" x14ac:dyDescent="0.3">
      <c r="K7057" s="1"/>
      <c r="L7057" s="1"/>
      <c r="M7057" s="1"/>
      <c r="Q7057" s="1"/>
    </row>
    <row r="7058" spans="4:17" x14ac:dyDescent="0.3">
      <c r="D7058" s="1"/>
      <c r="E7058" s="1"/>
      <c r="K7058" s="1"/>
      <c r="L7058" s="1"/>
      <c r="M7058" s="1"/>
      <c r="Q7058" s="1"/>
    </row>
    <row r="7059" spans="4:17" x14ac:dyDescent="0.3">
      <c r="D7059" s="1"/>
      <c r="E7059" s="1"/>
      <c r="K7059" s="1"/>
      <c r="L7059" s="1"/>
      <c r="M7059" s="1"/>
      <c r="Q7059" s="1"/>
    </row>
    <row r="7060" spans="4:17" x14ac:dyDescent="0.3">
      <c r="D7060" s="1"/>
      <c r="E7060" s="1"/>
      <c r="K7060" s="1"/>
      <c r="L7060" s="1"/>
      <c r="M7060" s="1"/>
      <c r="Q7060" s="1"/>
    </row>
    <row r="7061" spans="4:17" x14ac:dyDescent="0.3">
      <c r="D7061" s="1"/>
      <c r="E7061" s="1"/>
      <c r="K7061" s="1"/>
      <c r="L7061" s="1"/>
      <c r="M7061" s="1"/>
      <c r="Q7061" s="1"/>
    </row>
    <row r="7062" spans="4:17" x14ac:dyDescent="0.3">
      <c r="D7062" s="1"/>
      <c r="E7062" s="1"/>
      <c r="K7062" s="1"/>
      <c r="L7062" s="1"/>
      <c r="M7062" s="1"/>
      <c r="Q7062" s="1"/>
    </row>
    <row r="7063" spans="4:17" x14ac:dyDescent="0.3">
      <c r="D7063" s="1"/>
      <c r="E7063" s="1"/>
      <c r="K7063" s="1"/>
      <c r="L7063" s="1"/>
      <c r="M7063" s="1"/>
      <c r="Q7063" s="1"/>
    </row>
    <row r="7064" spans="4:17" x14ac:dyDescent="0.3">
      <c r="D7064" s="1"/>
      <c r="E7064" s="1"/>
      <c r="K7064" s="1"/>
      <c r="L7064" s="1"/>
      <c r="M7064" s="1"/>
      <c r="Q7064" s="1"/>
    </row>
    <row r="7065" spans="4:17" x14ac:dyDescent="0.3">
      <c r="D7065" s="1"/>
      <c r="E7065" s="1"/>
      <c r="K7065" s="1"/>
      <c r="L7065" s="1"/>
      <c r="M7065" s="1"/>
      <c r="Q7065" s="1"/>
    </row>
    <row r="7066" spans="4:17" x14ac:dyDescent="0.3">
      <c r="D7066" s="1"/>
      <c r="E7066" s="1"/>
      <c r="K7066" s="1"/>
      <c r="L7066" s="1"/>
      <c r="M7066" s="1"/>
      <c r="Q7066" s="1"/>
    </row>
    <row r="7067" spans="4:17" x14ac:dyDescent="0.3">
      <c r="D7067" s="1"/>
      <c r="E7067" s="1"/>
      <c r="K7067" s="1"/>
      <c r="L7067" s="1"/>
      <c r="M7067" s="1"/>
      <c r="Q7067" s="1"/>
    </row>
    <row r="7068" spans="4:17" x14ac:dyDescent="0.3">
      <c r="D7068" s="1"/>
      <c r="E7068" s="1"/>
      <c r="K7068" s="1"/>
      <c r="L7068" s="1"/>
      <c r="M7068" s="1"/>
      <c r="Q7068" s="1"/>
    </row>
    <row r="7069" spans="4:17" x14ac:dyDescent="0.3">
      <c r="D7069" s="1"/>
      <c r="E7069" s="1"/>
      <c r="K7069" s="1"/>
      <c r="L7069" s="1"/>
      <c r="M7069" s="1"/>
      <c r="Q7069" s="1"/>
    </row>
    <row r="7070" spans="4:17" x14ac:dyDescent="0.3">
      <c r="D7070" s="1"/>
      <c r="E7070" s="1"/>
      <c r="K7070" s="1"/>
      <c r="L7070" s="1"/>
      <c r="M7070" s="1"/>
      <c r="Q7070" s="1"/>
    </row>
    <row r="7071" spans="4:17" x14ac:dyDescent="0.3">
      <c r="D7071" s="1"/>
      <c r="E7071" s="1"/>
      <c r="K7071" s="1"/>
      <c r="L7071" s="1"/>
      <c r="M7071" s="1"/>
      <c r="Q7071" s="1"/>
    </row>
    <row r="7072" spans="4:17" x14ac:dyDescent="0.3">
      <c r="D7072" s="1"/>
      <c r="E7072" s="1"/>
      <c r="K7072" s="1"/>
      <c r="L7072" s="1"/>
      <c r="M7072" s="1"/>
      <c r="Q7072" s="1"/>
    </row>
    <row r="7073" spans="4:17" x14ac:dyDescent="0.3">
      <c r="D7073" s="1"/>
      <c r="E7073" s="1"/>
      <c r="K7073" s="1"/>
      <c r="L7073" s="1"/>
      <c r="M7073" s="1"/>
      <c r="Q7073" s="1"/>
    </row>
    <row r="7074" spans="4:17" x14ac:dyDescent="0.3">
      <c r="D7074" s="1"/>
      <c r="E7074" s="1"/>
      <c r="K7074" s="1"/>
      <c r="L7074" s="1"/>
      <c r="M7074" s="1"/>
      <c r="Q7074" s="1"/>
    </row>
    <row r="7075" spans="4:17" x14ac:dyDescent="0.3">
      <c r="D7075" s="1"/>
      <c r="E7075" s="1"/>
      <c r="K7075" s="1"/>
      <c r="L7075" s="1"/>
      <c r="M7075" s="1"/>
      <c r="Q7075" s="1"/>
    </row>
    <row r="7076" spans="4:17" x14ac:dyDescent="0.3">
      <c r="D7076" s="1"/>
      <c r="E7076" s="1"/>
      <c r="K7076" s="1"/>
      <c r="L7076" s="1"/>
      <c r="M7076" s="1"/>
      <c r="Q7076" s="1"/>
    </row>
    <row r="7077" spans="4:17" x14ac:dyDescent="0.3">
      <c r="D7077" s="1"/>
      <c r="E7077" s="1"/>
      <c r="K7077" s="1"/>
      <c r="L7077" s="1"/>
      <c r="M7077" s="1"/>
      <c r="Q7077" s="1"/>
    </row>
    <row r="7078" spans="4:17" x14ac:dyDescent="0.3">
      <c r="D7078" s="1"/>
      <c r="E7078" s="1"/>
      <c r="K7078" s="1"/>
      <c r="L7078" s="1"/>
      <c r="M7078" s="1"/>
      <c r="Q7078" s="1"/>
    </row>
    <row r="7079" spans="4:17" x14ac:dyDescent="0.3">
      <c r="D7079" s="1"/>
      <c r="E7079" s="1"/>
      <c r="K7079" s="1"/>
      <c r="L7079" s="1"/>
      <c r="M7079" s="1"/>
      <c r="Q7079" s="1"/>
    </row>
    <row r="7080" spans="4:17" x14ac:dyDescent="0.3">
      <c r="D7080" s="1"/>
      <c r="E7080" s="1"/>
      <c r="K7080" s="1"/>
      <c r="L7080" s="1"/>
      <c r="M7080" s="1"/>
      <c r="Q7080" s="1"/>
    </row>
    <row r="7081" spans="4:17" x14ac:dyDescent="0.3">
      <c r="D7081" s="1"/>
      <c r="E7081" s="1"/>
      <c r="K7081" s="1"/>
      <c r="L7081" s="1"/>
      <c r="M7081" s="1"/>
      <c r="Q7081" s="1"/>
    </row>
    <row r="7082" spans="4:17" x14ac:dyDescent="0.3">
      <c r="K7082" s="1"/>
      <c r="L7082" s="1"/>
      <c r="M7082" s="1"/>
      <c r="Q7082" s="1"/>
    </row>
    <row r="7083" spans="4:17" x14ac:dyDescent="0.3">
      <c r="K7083" s="1"/>
      <c r="L7083" s="1"/>
      <c r="M7083" s="1"/>
      <c r="Q7083" s="1"/>
    </row>
    <row r="7084" spans="4:17" x14ac:dyDescent="0.3">
      <c r="K7084" s="1"/>
      <c r="L7084" s="1"/>
      <c r="M7084" s="1"/>
      <c r="Q7084" s="1"/>
    </row>
    <row r="7085" spans="4:17" x14ac:dyDescent="0.3">
      <c r="K7085" s="1"/>
      <c r="L7085" s="1"/>
      <c r="M7085" s="1"/>
      <c r="Q7085" s="1"/>
    </row>
    <row r="7086" spans="4:17" x14ac:dyDescent="0.3">
      <c r="K7086" s="1"/>
      <c r="L7086" s="1"/>
      <c r="M7086" s="1"/>
      <c r="Q7086" s="1"/>
    </row>
    <row r="7087" spans="4:17" x14ac:dyDescent="0.3">
      <c r="K7087" s="1"/>
      <c r="L7087" s="1"/>
      <c r="M7087" s="1"/>
      <c r="Q7087" s="1"/>
    </row>
    <row r="7088" spans="4:17" x14ac:dyDescent="0.3">
      <c r="K7088" s="1"/>
      <c r="L7088" s="1"/>
      <c r="M7088" s="1"/>
      <c r="Q7088" s="1"/>
    </row>
    <row r="7089" spans="11:17" x14ac:dyDescent="0.3">
      <c r="K7089" s="1"/>
      <c r="L7089" s="1"/>
      <c r="M7089" s="1"/>
      <c r="Q7089" s="1"/>
    </row>
    <row r="7090" spans="11:17" x14ac:dyDescent="0.3">
      <c r="K7090" s="1"/>
      <c r="L7090" s="1"/>
      <c r="M7090" s="1"/>
      <c r="Q7090" s="1"/>
    </row>
    <row r="7091" spans="11:17" x14ac:dyDescent="0.3">
      <c r="K7091" s="1"/>
      <c r="L7091" s="1"/>
      <c r="M7091" s="1"/>
      <c r="Q7091" s="1"/>
    </row>
    <row r="7092" spans="11:17" x14ac:dyDescent="0.3">
      <c r="K7092" s="1"/>
      <c r="L7092" s="1"/>
      <c r="M7092" s="1"/>
      <c r="Q7092" s="1"/>
    </row>
    <row r="7093" spans="11:17" x14ac:dyDescent="0.3">
      <c r="K7093" s="1"/>
      <c r="L7093" s="1"/>
      <c r="M7093" s="1"/>
      <c r="Q7093" s="1"/>
    </row>
    <row r="7094" spans="11:17" x14ac:dyDescent="0.3">
      <c r="K7094" s="1"/>
      <c r="L7094" s="1"/>
      <c r="M7094" s="1"/>
      <c r="Q7094" s="1"/>
    </row>
    <row r="7095" spans="11:17" x14ac:dyDescent="0.3">
      <c r="K7095" s="1"/>
      <c r="L7095" s="1"/>
      <c r="M7095" s="1"/>
      <c r="Q7095" s="1"/>
    </row>
    <row r="7096" spans="11:17" x14ac:dyDescent="0.3">
      <c r="K7096" s="1"/>
      <c r="L7096" s="1"/>
      <c r="M7096" s="1"/>
      <c r="Q7096" s="1"/>
    </row>
    <row r="7097" spans="11:17" x14ac:dyDescent="0.3">
      <c r="K7097" s="1"/>
      <c r="L7097" s="1"/>
      <c r="M7097" s="1"/>
      <c r="Q7097" s="1"/>
    </row>
    <row r="7098" spans="11:17" x14ac:dyDescent="0.3">
      <c r="K7098" s="1"/>
      <c r="L7098" s="1"/>
      <c r="M7098" s="1"/>
      <c r="Q7098" s="1"/>
    </row>
    <row r="7099" spans="11:17" x14ac:dyDescent="0.3">
      <c r="K7099" s="1"/>
      <c r="L7099" s="1"/>
      <c r="M7099" s="1"/>
      <c r="Q7099" s="1"/>
    </row>
    <row r="7100" spans="11:17" x14ac:dyDescent="0.3">
      <c r="K7100" s="1"/>
      <c r="L7100" s="1"/>
      <c r="M7100" s="1"/>
      <c r="Q7100" s="1"/>
    </row>
    <row r="7101" spans="11:17" x14ac:dyDescent="0.3">
      <c r="K7101" s="1"/>
      <c r="L7101" s="1"/>
      <c r="M7101" s="1"/>
      <c r="Q7101" s="1"/>
    </row>
    <row r="7102" spans="11:17" x14ac:dyDescent="0.3">
      <c r="K7102" s="1"/>
      <c r="L7102" s="1"/>
      <c r="M7102" s="1"/>
      <c r="Q7102" s="1"/>
    </row>
    <row r="7103" spans="11:17" x14ac:dyDescent="0.3">
      <c r="K7103" s="1"/>
      <c r="L7103" s="1"/>
      <c r="M7103" s="1"/>
      <c r="Q7103" s="1"/>
    </row>
    <row r="7104" spans="11:17" x14ac:dyDescent="0.3">
      <c r="K7104" s="1"/>
      <c r="L7104" s="1"/>
      <c r="M7104" s="1"/>
      <c r="Q7104" s="1"/>
    </row>
    <row r="7105" spans="11:17" x14ac:dyDescent="0.3">
      <c r="K7105" s="1"/>
      <c r="L7105" s="1"/>
      <c r="M7105" s="1"/>
      <c r="Q7105" s="1"/>
    </row>
    <row r="7106" spans="11:17" x14ac:dyDescent="0.3">
      <c r="K7106" s="1"/>
      <c r="L7106" s="1"/>
      <c r="M7106" s="1"/>
      <c r="Q7106" s="1"/>
    </row>
    <row r="7107" spans="11:17" x14ac:dyDescent="0.3">
      <c r="K7107" s="1"/>
      <c r="L7107" s="1"/>
      <c r="M7107" s="1"/>
      <c r="Q7107" s="1"/>
    </row>
    <row r="7108" spans="11:17" x14ac:dyDescent="0.3">
      <c r="K7108" s="1"/>
      <c r="L7108" s="1"/>
      <c r="M7108" s="1"/>
      <c r="Q7108" s="1"/>
    </row>
    <row r="7109" spans="11:17" x14ac:dyDescent="0.3">
      <c r="K7109" s="1"/>
      <c r="L7109" s="1"/>
      <c r="M7109" s="1"/>
      <c r="Q7109" s="1"/>
    </row>
    <row r="7110" spans="11:17" x14ac:dyDescent="0.3">
      <c r="K7110" s="1"/>
      <c r="L7110" s="1"/>
      <c r="M7110" s="1"/>
      <c r="Q7110" s="1"/>
    </row>
    <row r="7111" spans="11:17" x14ac:dyDescent="0.3">
      <c r="K7111" s="1"/>
      <c r="L7111" s="1"/>
      <c r="M7111" s="1"/>
      <c r="Q7111" s="1"/>
    </row>
    <row r="7112" spans="11:17" x14ac:dyDescent="0.3">
      <c r="K7112" s="1"/>
      <c r="L7112" s="1"/>
      <c r="M7112" s="1"/>
      <c r="Q7112" s="1"/>
    </row>
    <row r="7113" spans="11:17" x14ac:dyDescent="0.3">
      <c r="K7113" s="1"/>
      <c r="L7113" s="1"/>
      <c r="M7113" s="1"/>
      <c r="Q7113" s="1"/>
    </row>
    <row r="7114" spans="11:17" x14ac:dyDescent="0.3">
      <c r="K7114" s="1"/>
      <c r="L7114" s="1"/>
      <c r="M7114" s="1"/>
      <c r="Q7114" s="1"/>
    </row>
    <row r="7115" spans="11:17" x14ac:dyDescent="0.3">
      <c r="K7115" s="1"/>
      <c r="L7115" s="1"/>
      <c r="M7115" s="1"/>
      <c r="Q7115" s="1"/>
    </row>
    <row r="7116" spans="11:17" x14ac:dyDescent="0.3">
      <c r="K7116" s="1"/>
      <c r="L7116" s="1"/>
      <c r="M7116" s="1"/>
      <c r="Q7116" s="1"/>
    </row>
    <row r="7117" spans="11:17" x14ac:dyDescent="0.3">
      <c r="K7117" s="1"/>
      <c r="L7117" s="1"/>
      <c r="M7117" s="1"/>
      <c r="Q7117" s="1"/>
    </row>
    <row r="7118" spans="11:17" x14ac:dyDescent="0.3">
      <c r="K7118" s="1"/>
      <c r="L7118" s="1"/>
      <c r="M7118" s="1"/>
      <c r="Q7118" s="1"/>
    </row>
    <row r="7119" spans="11:17" x14ac:dyDescent="0.3">
      <c r="K7119" s="1"/>
      <c r="L7119" s="1"/>
      <c r="M7119" s="1"/>
      <c r="Q7119" s="1"/>
    </row>
    <row r="7120" spans="11:17" x14ac:dyDescent="0.3">
      <c r="K7120" s="1"/>
      <c r="L7120" s="1"/>
      <c r="M7120" s="1"/>
      <c r="Q7120" s="1"/>
    </row>
    <row r="7121" spans="11:17" x14ac:dyDescent="0.3">
      <c r="K7121" s="1"/>
      <c r="L7121" s="1"/>
      <c r="M7121" s="1"/>
      <c r="Q7121" s="1"/>
    </row>
    <row r="7122" spans="11:17" x14ac:dyDescent="0.3">
      <c r="K7122" s="1"/>
      <c r="L7122" s="1"/>
      <c r="M7122" s="1"/>
      <c r="Q7122" s="1"/>
    </row>
    <row r="7123" spans="11:17" x14ac:dyDescent="0.3">
      <c r="K7123" s="1"/>
      <c r="L7123" s="1"/>
      <c r="M7123" s="1"/>
      <c r="Q7123" s="1"/>
    </row>
    <row r="7124" spans="11:17" x14ac:dyDescent="0.3">
      <c r="K7124" s="1"/>
      <c r="L7124" s="1"/>
      <c r="M7124" s="1"/>
      <c r="Q7124" s="1"/>
    </row>
    <row r="7125" spans="11:17" x14ac:dyDescent="0.3">
      <c r="K7125" s="1"/>
      <c r="L7125" s="1"/>
      <c r="M7125" s="1"/>
      <c r="Q7125" s="1"/>
    </row>
    <row r="7126" spans="11:17" x14ac:dyDescent="0.3">
      <c r="K7126" s="1"/>
      <c r="L7126" s="1"/>
      <c r="M7126" s="1"/>
      <c r="Q7126" s="1"/>
    </row>
    <row r="7127" spans="11:17" x14ac:dyDescent="0.3">
      <c r="K7127" s="1"/>
      <c r="L7127" s="1"/>
      <c r="M7127" s="1"/>
      <c r="Q7127" s="1"/>
    </row>
    <row r="7128" spans="11:17" x14ac:dyDescent="0.3">
      <c r="K7128" s="1"/>
      <c r="L7128" s="1"/>
      <c r="M7128" s="1"/>
      <c r="Q7128" s="1"/>
    </row>
    <row r="7129" spans="11:17" x14ac:dyDescent="0.3">
      <c r="K7129" s="1"/>
      <c r="L7129" s="1"/>
      <c r="M7129" s="1"/>
      <c r="Q7129" s="1"/>
    </row>
    <row r="7130" spans="11:17" x14ac:dyDescent="0.3">
      <c r="K7130" s="1"/>
      <c r="L7130" s="1"/>
      <c r="M7130" s="1"/>
      <c r="Q7130" s="1"/>
    </row>
    <row r="7131" spans="11:17" x14ac:dyDescent="0.3">
      <c r="K7131" s="1"/>
      <c r="L7131" s="1"/>
      <c r="M7131" s="1"/>
      <c r="Q7131" s="1"/>
    </row>
    <row r="7132" spans="11:17" x14ac:dyDescent="0.3">
      <c r="K7132" s="1"/>
      <c r="L7132" s="1"/>
      <c r="M7132" s="1"/>
      <c r="Q7132" s="1"/>
    </row>
    <row r="7133" spans="11:17" x14ac:dyDescent="0.3">
      <c r="K7133" s="1"/>
      <c r="L7133" s="1"/>
      <c r="M7133" s="1"/>
      <c r="Q7133" s="1"/>
    </row>
    <row r="7134" spans="11:17" x14ac:dyDescent="0.3">
      <c r="K7134" s="1"/>
      <c r="L7134" s="1"/>
      <c r="M7134" s="1"/>
      <c r="Q7134" s="1"/>
    </row>
    <row r="7135" spans="11:17" x14ac:dyDescent="0.3">
      <c r="K7135" s="1"/>
      <c r="L7135" s="1"/>
      <c r="M7135" s="1"/>
      <c r="Q7135" s="1"/>
    </row>
    <row r="7136" spans="11:17" x14ac:dyDescent="0.3">
      <c r="K7136" s="1"/>
      <c r="L7136" s="1"/>
      <c r="M7136" s="1"/>
      <c r="Q7136" s="1"/>
    </row>
    <row r="7137" spans="11:17" x14ac:dyDescent="0.3">
      <c r="K7137" s="1"/>
      <c r="L7137" s="1"/>
      <c r="M7137" s="1"/>
      <c r="Q7137" s="1"/>
    </row>
    <row r="7138" spans="11:17" x14ac:dyDescent="0.3">
      <c r="K7138" s="1"/>
      <c r="L7138" s="1"/>
      <c r="M7138" s="1"/>
      <c r="Q7138" s="1"/>
    </row>
    <row r="7139" spans="11:17" x14ac:dyDescent="0.3">
      <c r="K7139" s="1"/>
      <c r="L7139" s="1"/>
      <c r="M7139" s="1"/>
      <c r="Q7139" s="1"/>
    </row>
    <row r="7140" spans="11:17" x14ac:dyDescent="0.3">
      <c r="K7140" s="1"/>
      <c r="L7140" s="1"/>
      <c r="M7140" s="1"/>
      <c r="Q7140" s="1"/>
    </row>
    <row r="7141" spans="11:17" x14ac:dyDescent="0.3">
      <c r="K7141" s="1"/>
      <c r="L7141" s="1"/>
      <c r="M7141" s="1"/>
      <c r="Q7141" s="1"/>
    </row>
    <row r="7142" spans="11:17" x14ac:dyDescent="0.3">
      <c r="K7142" s="1"/>
      <c r="L7142" s="1"/>
      <c r="M7142" s="1"/>
      <c r="Q7142" s="1"/>
    </row>
    <row r="7143" spans="11:17" x14ac:dyDescent="0.3">
      <c r="K7143" s="1"/>
      <c r="L7143" s="1"/>
      <c r="M7143" s="1"/>
      <c r="Q7143" s="1"/>
    </row>
    <row r="7144" spans="11:17" x14ac:dyDescent="0.3">
      <c r="K7144" s="1"/>
      <c r="L7144" s="1"/>
      <c r="M7144" s="1"/>
      <c r="Q7144" s="1"/>
    </row>
    <row r="7145" spans="11:17" x14ac:dyDescent="0.3">
      <c r="K7145" s="1"/>
      <c r="L7145" s="1"/>
      <c r="M7145" s="1"/>
      <c r="Q7145" s="1"/>
    </row>
    <row r="7146" spans="11:17" x14ac:dyDescent="0.3">
      <c r="K7146" s="1"/>
      <c r="L7146" s="1"/>
      <c r="M7146" s="1"/>
      <c r="Q7146" s="1"/>
    </row>
    <row r="7147" spans="11:17" x14ac:dyDescent="0.3">
      <c r="K7147" s="1"/>
      <c r="L7147" s="1"/>
      <c r="M7147" s="1"/>
      <c r="Q7147" s="1"/>
    </row>
    <row r="7148" spans="11:17" x14ac:dyDescent="0.3">
      <c r="K7148" s="1"/>
      <c r="L7148" s="1"/>
      <c r="M7148" s="1"/>
      <c r="Q7148" s="1"/>
    </row>
    <row r="7149" spans="11:17" x14ac:dyDescent="0.3">
      <c r="K7149" s="1"/>
      <c r="L7149" s="1"/>
      <c r="M7149" s="1"/>
      <c r="Q7149" s="1"/>
    </row>
    <row r="7150" spans="11:17" x14ac:dyDescent="0.3">
      <c r="K7150" s="1"/>
      <c r="L7150" s="1"/>
      <c r="M7150" s="1"/>
      <c r="Q7150" s="1"/>
    </row>
    <row r="7151" spans="11:17" x14ac:dyDescent="0.3">
      <c r="K7151" s="1"/>
      <c r="L7151" s="1"/>
      <c r="M7151" s="1"/>
      <c r="Q7151" s="1"/>
    </row>
    <row r="7152" spans="11:17" x14ac:dyDescent="0.3">
      <c r="K7152" s="1"/>
      <c r="L7152" s="1"/>
      <c r="M7152" s="1"/>
      <c r="Q7152" s="1"/>
    </row>
    <row r="7153" spans="11:17" x14ac:dyDescent="0.3">
      <c r="K7153" s="1"/>
      <c r="L7153" s="1"/>
      <c r="M7153" s="1"/>
      <c r="Q7153" s="1"/>
    </row>
    <row r="7154" spans="11:17" x14ac:dyDescent="0.3">
      <c r="K7154" s="1"/>
      <c r="L7154" s="1"/>
      <c r="M7154" s="1"/>
      <c r="Q7154" s="1"/>
    </row>
    <row r="7155" spans="11:17" x14ac:dyDescent="0.3">
      <c r="K7155" s="1"/>
      <c r="L7155" s="1"/>
      <c r="M7155" s="1"/>
      <c r="Q7155" s="1"/>
    </row>
    <row r="7156" spans="11:17" x14ac:dyDescent="0.3">
      <c r="K7156" s="1"/>
      <c r="L7156" s="1"/>
      <c r="M7156" s="1"/>
      <c r="Q7156" s="1"/>
    </row>
    <row r="7157" spans="11:17" x14ac:dyDescent="0.3">
      <c r="K7157" s="1"/>
      <c r="L7157" s="1"/>
      <c r="M7157" s="1"/>
      <c r="Q7157" s="1"/>
    </row>
    <row r="7158" spans="11:17" x14ac:dyDescent="0.3">
      <c r="K7158" s="1"/>
      <c r="L7158" s="1"/>
      <c r="M7158" s="1"/>
      <c r="Q7158" s="1"/>
    </row>
    <row r="7159" spans="11:17" x14ac:dyDescent="0.3">
      <c r="K7159" s="1"/>
      <c r="L7159" s="1"/>
      <c r="M7159" s="1"/>
      <c r="Q7159" s="1"/>
    </row>
    <row r="7160" spans="11:17" x14ac:dyDescent="0.3">
      <c r="K7160" s="1"/>
      <c r="L7160" s="1"/>
      <c r="M7160" s="1"/>
      <c r="Q7160" s="1"/>
    </row>
    <row r="7161" spans="11:17" x14ac:dyDescent="0.3">
      <c r="K7161" s="1"/>
      <c r="L7161" s="1"/>
      <c r="M7161" s="1"/>
      <c r="Q7161" s="1"/>
    </row>
    <row r="7162" spans="11:17" x14ac:dyDescent="0.3">
      <c r="K7162" s="1"/>
      <c r="L7162" s="1"/>
      <c r="M7162" s="1"/>
      <c r="Q7162" s="1"/>
    </row>
    <row r="7163" spans="11:17" x14ac:dyDescent="0.3">
      <c r="K7163" s="1"/>
      <c r="L7163" s="1"/>
      <c r="M7163" s="1"/>
      <c r="Q7163" s="1"/>
    </row>
    <row r="7164" spans="11:17" x14ac:dyDescent="0.3">
      <c r="K7164" s="1"/>
      <c r="L7164" s="1"/>
      <c r="M7164" s="1"/>
      <c r="Q7164" s="1"/>
    </row>
    <row r="7165" spans="11:17" x14ac:dyDescent="0.3">
      <c r="K7165" s="1"/>
      <c r="L7165" s="1"/>
      <c r="M7165" s="1"/>
      <c r="Q7165" s="1"/>
    </row>
    <row r="7166" spans="11:17" x14ac:dyDescent="0.3">
      <c r="K7166" s="1"/>
      <c r="L7166" s="1"/>
      <c r="M7166" s="1"/>
      <c r="Q7166" s="1"/>
    </row>
    <row r="7167" spans="11:17" x14ac:dyDescent="0.3">
      <c r="K7167" s="1"/>
      <c r="L7167" s="1"/>
      <c r="M7167" s="1"/>
      <c r="Q7167" s="1"/>
    </row>
    <row r="7168" spans="11:17" x14ac:dyDescent="0.3">
      <c r="K7168" s="1"/>
      <c r="L7168" s="1"/>
      <c r="M7168" s="1"/>
      <c r="Q7168" s="1"/>
    </row>
    <row r="7169" spans="4:17" x14ac:dyDescent="0.3">
      <c r="K7169" s="1"/>
      <c r="L7169" s="1"/>
      <c r="M7169" s="1"/>
      <c r="Q7169" s="1"/>
    </row>
    <row r="7170" spans="4:17" x14ac:dyDescent="0.3">
      <c r="K7170" s="1"/>
      <c r="L7170" s="1"/>
      <c r="M7170" s="1"/>
      <c r="Q7170" s="1"/>
    </row>
    <row r="7171" spans="4:17" x14ac:dyDescent="0.3">
      <c r="K7171" s="1"/>
      <c r="L7171" s="1"/>
      <c r="M7171" s="1"/>
      <c r="Q7171" s="1"/>
    </row>
    <row r="7172" spans="4:17" x14ac:dyDescent="0.3">
      <c r="K7172" s="1"/>
      <c r="L7172" s="1"/>
      <c r="M7172" s="1"/>
      <c r="Q7172" s="1"/>
    </row>
    <row r="7173" spans="4:17" x14ac:dyDescent="0.3">
      <c r="K7173" s="1"/>
      <c r="L7173" s="1"/>
      <c r="M7173" s="1"/>
      <c r="Q7173" s="1"/>
    </row>
    <row r="7174" spans="4:17" x14ac:dyDescent="0.3">
      <c r="K7174" s="1"/>
      <c r="L7174" s="1"/>
      <c r="M7174" s="1"/>
      <c r="Q7174" s="1"/>
    </row>
    <row r="7175" spans="4:17" x14ac:dyDescent="0.3">
      <c r="K7175" s="1"/>
      <c r="L7175" s="1"/>
      <c r="M7175" s="1"/>
      <c r="Q7175" s="1"/>
    </row>
    <row r="7176" spans="4:17" x14ac:dyDescent="0.3">
      <c r="K7176" s="1"/>
      <c r="L7176" s="1"/>
      <c r="M7176" s="1"/>
      <c r="Q7176" s="1"/>
    </row>
    <row r="7177" spans="4:17" x14ac:dyDescent="0.3">
      <c r="K7177" s="1"/>
      <c r="L7177" s="1"/>
      <c r="M7177" s="1"/>
      <c r="Q7177" s="1"/>
    </row>
    <row r="7178" spans="4:17" x14ac:dyDescent="0.3">
      <c r="D7178" s="1"/>
      <c r="E7178" s="1"/>
      <c r="K7178" s="1"/>
      <c r="L7178" s="1"/>
      <c r="M7178" s="1"/>
      <c r="Q7178" s="1"/>
    </row>
    <row r="7179" spans="4:17" x14ac:dyDescent="0.3">
      <c r="D7179" s="1"/>
      <c r="E7179" s="1"/>
      <c r="K7179" s="1"/>
      <c r="L7179" s="1"/>
      <c r="M7179" s="1"/>
      <c r="Q7179" s="1"/>
    </row>
    <row r="7180" spans="4:17" x14ac:dyDescent="0.3">
      <c r="D7180" s="1"/>
      <c r="E7180" s="1"/>
      <c r="K7180" s="1"/>
      <c r="L7180" s="1"/>
      <c r="M7180" s="1"/>
      <c r="Q7180" s="1"/>
    </row>
    <row r="7181" spans="4:17" x14ac:dyDescent="0.3">
      <c r="D7181" s="1"/>
      <c r="E7181" s="1"/>
      <c r="K7181" s="1"/>
      <c r="L7181" s="1"/>
      <c r="M7181" s="1"/>
      <c r="Q7181" s="1"/>
    </row>
    <row r="7182" spans="4:17" x14ac:dyDescent="0.3">
      <c r="D7182" s="1"/>
      <c r="E7182" s="1"/>
      <c r="K7182" s="1"/>
      <c r="L7182" s="1"/>
      <c r="M7182" s="1"/>
      <c r="Q7182" s="1"/>
    </row>
    <row r="7183" spans="4:17" x14ac:dyDescent="0.3">
      <c r="D7183" s="1"/>
      <c r="E7183" s="1"/>
      <c r="K7183" s="1"/>
      <c r="L7183" s="1"/>
      <c r="M7183" s="1"/>
      <c r="Q7183" s="1"/>
    </row>
    <row r="7184" spans="4:17" x14ac:dyDescent="0.3">
      <c r="D7184" s="1"/>
      <c r="E7184" s="1"/>
      <c r="K7184" s="1"/>
      <c r="L7184" s="1"/>
      <c r="M7184" s="1"/>
      <c r="Q7184" s="1"/>
    </row>
    <row r="7185" spans="4:17" x14ac:dyDescent="0.3">
      <c r="D7185" s="1"/>
      <c r="E7185" s="1"/>
      <c r="K7185" s="1"/>
      <c r="L7185" s="1"/>
      <c r="M7185" s="1"/>
      <c r="Q7185" s="1"/>
    </row>
    <row r="7186" spans="4:17" x14ac:dyDescent="0.3">
      <c r="D7186" s="1"/>
      <c r="E7186" s="1"/>
      <c r="K7186" s="1"/>
      <c r="L7186" s="1"/>
      <c r="M7186" s="1"/>
      <c r="Q7186" s="1"/>
    </row>
    <row r="7187" spans="4:17" x14ac:dyDescent="0.3">
      <c r="D7187" s="1"/>
      <c r="E7187" s="1"/>
      <c r="K7187" s="1"/>
      <c r="L7187" s="1"/>
      <c r="M7187" s="1"/>
      <c r="Q7187" s="1"/>
    </row>
    <row r="7188" spans="4:17" x14ac:dyDescent="0.3">
      <c r="D7188" s="1"/>
      <c r="E7188" s="1"/>
      <c r="K7188" s="1"/>
      <c r="L7188" s="1"/>
      <c r="M7188" s="1"/>
      <c r="Q7188" s="1"/>
    </row>
    <row r="7189" spans="4:17" x14ac:dyDescent="0.3">
      <c r="D7189" s="1"/>
      <c r="E7189" s="1"/>
      <c r="K7189" s="1"/>
      <c r="L7189" s="1"/>
      <c r="M7189" s="1"/>
      <c r="Q7189" s="1"/>
    </row>
    <row r="7190" spans="4:17" x14ac:dyDescent="0.3">
      <c r="D7190" s="1"/>
      <c r="E7190" s="1"/>
      <c r="K7190" s="1"/>
      <c r="L7190" s="1"/>
      <c r="M7190" s="1"/>
      <c r="Q7190" s="1"/>
    </row>
    <row r="7191" spans="4:17" x14ac:dyDescent="0.3">
      <c r="D7191" s="1"/>
      <c r="E7191" s="1"/>
      <c r="K7191" s="1"/>
      <c r="L7191" s="1"/>
      <c r="M7191" s="1"/>
      <c r="Q7191" s="1"/>
    </row>
    <row r="7192" spans="4:17" x14ac:dyDescent="0.3">
      <c r="D7192" s="1"/>
      <c r="E7192" s="1"/>
      <c r="K7192" s="1"/>
      <c r="L7192" s="1"/>
      <c r="M7192" s="1"/>
      <c r="Q7192" s="1"/>
    </row>
    <row r="7193" spans="4:17" x14ac:dyDescent="0.3">
      <c r="D7193" s="1"/>
      <c r="E7193" s="1"/>
      <c r="K7193" s="1"/>
      <c r="L7193" s="1"/>
      <c r="M7193" s="1"/>
      <c r="Q7193" s="1"/>
    </row>
    <row r="7194" spans="4:17" x14ac:dyDescent="0.3">
      <c r="D7194" s="1"/>
      <c r="E7194" s="1"/>
      <c r="K7194" s="1"/>
      <c r="L7194" s="1"/>
      <c r="M7194" s="1"/>
      <c r="Q7194" s="1"/>
    </row>
    <row r="7195" spans="4:17" x14ac:dyDescent="0.3">
      <c r="D7195" s="1"/>
      <c r="E7195" s="1"/>
      <c r="K7195" s="1"/>
      <c r="L7195" s="1"/>
      <c r="M7195" s="1"/>
      <c r="Q7195" s="1"/>
    </row>
    <row r="7196" spans="4:17" x14ac:dyDescent="0.3">
      <c r="D7196" s="1"/>
      <c r="E7196" s="1"/>
      <c r="K7196" s="1"/>
      <c r="L7196" s="1"/>
      <c r="M7196" s="1"/>
      <c r="Q7196" s="1"/>
    </row>
    <row r="7197" spans="4:17" x14ac:dyDescent="0.3">
      <c r="D7197" s="1"/>
      <c r="E7197" s="1"/>
      <c r="K7197" s="1"/>
      <c r="L7197" s="1"/>
      <c r="M7197" s="1"/>
      <c r="Q7197" s="1"/>
    </row>
    <row r="7198" spans="4:17" x14ac:dyDescent="0.3">
      <c r="D7198" s="1"/>
      <c r="E7198" s="1"/>
      <c r="K7198" s="1"/>
      <c r="L7198" s="1"/>
      <c r="M7198" s="1"/>
      <c r="Q7198" s="1"/>
    </row>
    <row r="7199" spans="4:17" x14ac:dyDescent="0.3">
      <c r="D7199" s="1"/>
      <c r="E7199" s="1"/>
      <c r="K7199" s="1"/>
      <c r="L7199" s="1"/>
      <c r="M7199" s="1"/>
      <c r="Q7199" s="1"/>
    </row>
    <row r="7200" spans="4:17" x14ac:dyDescent="0.3">
      <c r="D7200" s="1"/>
      <c r="E7200" s="1"/>
      <c r="K7200" s="1"/>
      <c r="L7200" s="1"/>
      <c r="M7200" s="1"/>
      <c r="Q7200" s="1"/>
    </row>
    <row r="7201" spans="4:17" x14ac:dyDescent="0.3">
      <c r="D7201" s="1"/>
      <c r="E7201" s="1"/>
      <c r="K7201" s="1"/>
      <c r="L7201" s="1"/>
      <c r="M7201" s="1"/>
      <c r="Q7201" s="1"/>
    </row>
    <row r="7202" spans="4:17" x14ac:dyDescent="0.3">
      <c r="D7202" s="1"/>
      <c r="E7202" s="1"/>
      <c r="K7202" s="1"/>
      <c r="L7202" s="1"/>
      <c r="M7202" s="1"/>
      <c r="Q7202" s="1"/>
    </row>
    <row r="7203" spans="4:17" x14ac:dyDescent="0.3">
      <c r="D7203" s="1"/>
      <c r="E7203" s="1"/>
      <c r="K7203" s="1"/>
      <c r="L7203" s="1"/>
      <c r="M7203" s="1"/>
      <c r="Q7203" s="1"/>
    </row>
    <row r="7204" spans="4:17" x14ac:dyDescent="0.3">
      <c r="D7204" s="1"/>
      <c r="E7204" s="1"/>
      <c r="K7204" s="1"/>
      <c r="L7204" s="1"/>
      <c r="M7204" s="1"/>
      <c r="Q7204" s="1"/>
    </row>
    <row r="7205" spans="4:17" x14ac:dyDescent="0.3">
      <c r="D7205" s="1"/>
      <c r="E7205" s="1"/>
      <c r="K7205" s="1"/>
      <c r="L7205" s="1"/>
      <c r="M7205" s="1"/>
      <c r="Q7205" s="1"/>
    </row>
    <row r="7206" spans="4:17" x14ac:dyDescent="0.3">
      <c r="D7206" s="1"/>
      <c r="E7206" s="1"/>
      <c r="K7206" s="1"/>
      <c r="L7206" s="1"/>
      <c r="M7206" s="1"/>
      <c r="Q7206" s="1"/>
    </row>
    <row r="7207" spans="4:17" x14ac:dyDescent="0.3">
      <c r="D7207" s="1"/>
      <c r="E7207" s="1"/>
      <c r="K7207" s="1"/>
      <c r="L7207" s="1"/>
      <c r="M7207" s="1"/>
      <c r="Q7207" s="1"/>
    </row>
    <row r="7208" spans="4:17" x14ac:dyDescent="0.3">
      <c r="D7208" s="1"/>
      <c r="E7208" s="1"/>
      <c r="K7208" s="1"/>
      <c r="L7208" s="1"/>
      <c r="M7208" s="1"/>
      <c r="Q7208" s="1"/>
    </row>
    <row r="7209" spans="4:17" x14ac:dyDescent="0.3">
      <c r="D7209" s="1"/>
      <c r="E7209" s="1"/>
      <c r="K7209" s="1"/>
      <c r="L7209" s="1"/>
      <c r="M7209" s="1"/>
      <c r="Q7209" s="1"/>
    </row>
    <row r="7210" spans="4:17" x14ac:dyDescent="0.3">
      <c r="D7210" s="1"/>
      <c r="E7210" s="1"/>
      <c r="K7210" s="1"/>
      <c r="L7210" s="1"/>
      <c r="M7210" s="1"/>
      <c r="Q7210" s="1"/>
    </row>
    <row r="7211" spans="4:17" x14ac:dyDescent="0.3">
      <c r="D7211" s="1"/>
      <c r="E7211" s="1"/>
      <c r="K7211" s="1"/>
      <c r="L7211" s="1"/>
      <c r="M7211" s="1"/>
      <c r="Q7211" s="1"/>
    </row>
    <row r="7212" spans="4:17" x14ac:dyDescent="0.3">
      <c r="D7212" s="1"/>
      <c r="E7212" s="1"/>
      <c r="K7212" s="1"/>
      <c r="L7212" s="1"/>
      <c r="M7212" s="1"/>
      <c r="Q7212" s="1"/>
    </row>
    <row r="7213" spans="4:17" x14ac:dyDescent="0.3">
      <c r="D7213" s="1"/>
      <c r="E7213" s="1"/>
      <c r="K7213" s="1"/>
      <c r="L7213" s="1"/>
      <c r="M7213" s="1"/>
      <c r="Q7213" s="1"/>
    </row>
    <row r="7214" spans="4:17" x14ac:dyDescent="0.3">
      <c r="D7214" s="1"/>
      <c r="E7214" s="1"/>
      <c r="K7214" s="1"/>
      <c r="L7214" s="1"/>
      <c r="M7214" s="1"/>
      <c r="Q7214" s="1"/>
    </row>
    <row r="7215" spans="4:17" x14ac:dyDescent="0.3">
      <c r="D7215" s="1"/>
      <c r="E7215" s="1"/>
      <c r="K7215" s="1"/>
      <c r="L7215" s="1"/>
      <c r="M7215" s="1"/>
      <c r="Q7215" s="1"/>
    </row>
    <row r="7216" spans="4:17" x14ac:dyDescent="0.3">
      <c r="D7216" s="1"/>
      <c r="E7216" s="1"/>
      <c r="K7216" s="1"/>
      <c r="L7216" s="1"/>
      <c r="M7216" s="1"/>
      <c r="Q7216" s="1"/>
    </row>
    <row r="7217" spans="4:17" x14ac:dyDescent="0.3">
      <c r="D7217" s="1"/>
      <c r="E7217" s="1"/>
      <c r="K7217" s="1"/>
      <c r="L7217" s="1"/>
      <c r="M7217" s="1"/>
      <c r="Q7217" s="1"/>
    </row>
    <row r="7218" spans="4:17" x14ac:dyDescent="0.3">
      <c r="D7218" s="1"/>
      <c r="E7218" s="1"/>
      <c r="K7218" s="1"/>
      <c r="L7218" s="1"/>
      <c r="M7218" s="1"/>
      <c r="Q7218" s="1"/>
    </row>
    <row r="7219" spans="4:17" x14ac:dyDescent="0.3">
      <c r="D7219" s="1"/>
      <c r="E7219" s="1"/>
      <c r="K7219" s="1"/>
      <c r="L7219" s="1"/>
      <c r="M7219" s="1"/>
      <c r="Q7219" s="1"/>
    </row>
    <row r="7220" spans="4:17" x14ac:dyDescent="0.3">
      <c r="D7220" s="1"/>
      <c r="E7220" s="1"/>
      <c r="K7220" s="1"/>
      <c r="L7220" s="1"/>
      <c r="M7220" s="1"/>
      <c r="Q7220" s="1"/>
    </row>
    <row r="7221" spans="4:17" x14ac:dyDescent="0.3">
      <c r="D7221" s="1"/>
      <c r="E7221" s="1"/>
      <c r="K7221" s="1"/>
      <c r="L7221" s="1"/>
      <c r="M7221" s="1"/>
      <c r="Q7221" s="1"/>
    </row>
    <row r="7222" spans="4:17" x14ac:dyDescent="0.3">
      <c r="D7222" s="1"/>
      <c r="E7222" s="1"/>
      <c r="K7222" s="1"/>
      <c r="L7222" s="1"/>
      <c r="M7222" s="1"/>
      <c r="Q7222" s="1"/>
    </row>
    <row r="7223" spans="4:17" x14ac:dyDescent="0.3">
      <c r="D7223" s="1"/>
      <c r="E7223" s="1"/>
      <c r="K7223" s="1"/>
      <c r="L7223" s="1"/>
      <c r="M7223" s="1"/>
      <c r="Q7223" s="1"/>
    </row>
    <row r="7224" spans="4:17" x14ac:dyDescent="0.3">
      <c r="D7224" s="1"/>
      <c r="E7224" s="1"/>
      <c r="K7224" s="1"/>
      <c r="L7224" s="1"/>
      <c r="M7224" s="1"/>
      <c r="Q7224" s="1"/>
    </row>
    <row r="7225" spans="4:17" x14ac:dyDescent="0.3">
      <c r="D7225" s="1"/>
      <c r="E7225" s="1"/>
      <c r="K7225" s="1"/>
      <c r="L7225" s="1"/>
      <c r="M7225" s="1"/>
      <c r="Q7225" s="1"/>
    </row>
    <row r="7226" spans="4:17" x14ac:dyDescent="0.3">
      <c r="K7226" s="1"/>
      <c r="L7226" s="1"/>
      <c r="M7226" s="1"/>
      <c r="Q7226" s="1"/>
    </row>
    <row r="7227" spans="4:17" x14ac:dyDescent="0.3">
      <c r="K7227" s="1"/>
      <c r="L7227" s="1"/>
      <c r="M7227" s="1"/>
      <c r="Q7227" s="1"/>
    </row>
    <row r="7228" spans="4:17" x14ac:dyDescent="0.3">
      <c r="K7228" s="1"/>
      <c r="L7228" s="1"/>
      <c r="M7228" s="1"/>
      <c r="Q7228" s="1"/>
    </row>
    <row r="7229" spans="4:17" x14ac:dyDescent="0.3">
      <c r="K7229" s="1"/>
      <c r="L7229" s="1"/>
      <c r="M7229" s="1"/>
      <c r="Q7229" s="1"/>
    </row>
    <row r="7230" spans="4:17" x14ac:dyDescent="0.3">
      <c r="K7230" s="1"/>
      <c r="L7230" s="1"/>
      <c r="M7230" s="1"/>
      <c r="Q7230" s="1"/>
    </row>
    <row r="7231" spans="4:17" x14ac:dyDescent="0.3">
      <c r="K7231" s="1"/>
      <c r="L7231" s="1"/>
      <c r="M7231" s="1"/>
      <c r="Q7231" s="1"/>
    </row>
    <row r="7232" spans="4:17" x14ac:dyDescent="0.3">
      <c r="K7232" s="1"/>
      <c r="L7232" s="1"/>
      <c r="M7232" s="1"/>
      <c r="Q7232" s="1"/>
    </row>
    <row r="7233" spans="11:17" x14ac:dyDescent="0.3">
      <c r="K7233" s="1"/>
      <c r="L7233" s="1"/>
      <c r="M7233" s="1"/>
      <c r="Q7233" s="1"/>
    </row>
    <row r="7234" spans="11:17" x14ac:dyDescent="0.3">
      <c r="K7234" s="1"/>
      <c r="L7234" s="1"/>
      <c r="M7234" s="1"/>
      <c r="Q7234" s="1"/>
    </row>
    <row r="7235" spans="11:17" x14ac:dyDescent="0.3">
      <c r="K7235" s="1"/>
      <c r="L7235" s="1"/>
      <c r="M7235" s="1"/>
      <c r="Q7235" s="1"/>
    </row>
    <row r="7236" spans="11:17" x14ac:dyDescent="0.3">
      <c r="K7236" s="1"/>
      <c r="L7236" s="1"/>
      <c r="M7236" s="1"/>
      <c r="Q7236" s="1"/>
    </row>
    <row r="7237" spans="11:17" x14ac:dyDescent="0.3">
      <c r="K7237" s="1"/>
      <c r="L7237" s="1"/>
      <c r="M7237" s="1"/>
      <c r="Q7237" s="1"/>
    </row>
    <row r="7238" spans="11:17" x14ac:dyDescent="0.3">
      <c r="K7238" s="1"/>
      <c r="L7238" s="1"/>
      <c r="M7238" s="1"/>
      <c r="Q7238" s="1"/>
    </row>
    <row r="7239" spans="11:17" x14ac:dyDescent="0.3">
      <c r="K7239" s="1"/>
      <c r="L7239" s="1"/>
      <c r="M7239" s="1"/>
      <c r="Q7239" s="1"/>
    </row>
    <row r="7240" spans="11:17" x14ac:dyDescent="0.3">
      <c r="K7240" s="1"/>
      <c r="L7240" s="1"/>
      <c r="M7240" s="1"/>
      <c r="Q7240" s="1"/>
    </row>
    <row r="7241" spans="11:17" x14ac:dyDescent="0.3">
      <c r="K7241" s="1"/>
      <c r="L7241" s="1"/>
      <c r="M7241" s="1"/>
      <c r="Q7241" s="1"/>
    </row>
    <row r="7242" spans="11:17" x14ac:dyDescent="0.3">
      <c r="K7242" s="1"/>
      <c r="L7242" s="1"/>
      <c r="M7242" s="1"/>
      <c r="Q7242" s="1"/>
    </row>
    <row r="7243" spans="11:17" x14ac:dyDescent="0.3">
      <c r="K7243" s="1"/>
      <c r="L7243" s="1"/>
      <c r="M7243" s="1"/>
      <c r="Q7243" s="1"/>
    </row>
    <row r="7244" spans="11:17" x14ac:dyDescent="0.3">
      <c r="K7244" s="1"/>
      <c r="L7244" s="1"/>
      <c r="M7244" s="1"/>
      <c r="Q7244" s="1"/>
    </row>
    <row r="7245" spans="11:17" x14ac:dyDescent="0.3">
      <c r="K7245" s="1"/>
      <c r="L7245" s="1"/>
      <c r="M7245" s="1"/>
      <c r="Q7245" s="1"/>
    </row>
    <row r="7246" spans="11:17" x14ac:dyDescent="0.3">
      <c r="K7246" s="1"/>
      <c r="L7246" s="1"/>
      <c r="M7246" s="1"/>
      <c r="Q7246" s="1"/>
    </row>
    <row r="7247" spans="11:17" x14ac:dyDescent="0.3">
      <c r="K7247" s="1"/>
      <c r="L7247" s="1"/>
      <c r="M7247" s="1"/>
      <c r="Q7247" s="1"/>
    </row>
    <row r="7248" spans="11:17" x14ac:dyDescent="0.3">
      <c r="K7248" s="1"/>
      <c r="L7248" s="1"/>
      <c r="M7248" s="1"/>
      <c r="Q7248" s="1"/>
    </row>
    <row r="7249" spans="11:17" x14ac:dyDescent="0.3">
      <c r="K7249" s="1"/>
      <c r="L7249" s="1"/>
      <c r="M7249" s="1"/>
      <c r="Q7249" s="1"/>
    </row>
    <row r="7250" spans="11:17" x14ac:dyDescent="0.3">
      <c r="K7250" s="1"/>
      <c r="L7250" s="1"/>
      <c r="M7250" s="1"/>
      <c r="Q7250" s="1"/>
    </row>
    <row r="7251" spans="11:17" x14ac:dyDescent="0.3">
      <c r="K7251" s="1"/>
      <c r="L7251" s="1"/>
      <c r="M7251" s="1"/>
      <c r="Q7251" s="1"/>
    </row>
    <row r="7252" spans="11:17" x14ac:dyDescent="0.3">
      <c r="K7252" s="1"/>
      <c r="L7252" s="1"/>
      <c r="M7252" s="1"/>
      <c r="Q7252" s="1"/>
    </row>
    <row r="7253" spans="11:17" x14ac:dyDescent="0.3">
      <c r="K7253" s="1"/>
      <c r="L7253" s="1"/>
      <c r="M7253" s="1"/>
      <c r="Q7253" s="1"/>
    </row>
    <row r="7254" spans="11:17" x14ac:dyDescent="0.3">
      <c r="K7254" s="1"/>
      <c r="L7254" s="1"/>
      <c r="M7254" s="1"/>
      <c r="Q7254" s="1"/>
    </row>
    <row r="7255" spans="11:17" x14ac:dyDescent="0.3">
      <c r="K7255" s="1"/>
      <c r="L7255" s="1"/>
      <c r="M7255" s="1"/>
      <c r="Q7255" s="1"/>
    </row>
    <row r="7256" spans="11:17" x14ac:dyDescent="0.3">
      <c r="K7256" s="1"/>
      <c r="L7256" s="1"/>
      <c r="M7256" s="1"/>
      <c r="Q7256" s="1"/>
    </row>
    <row r="7257" spans="11:17" x14ac:dyDescent="0.3">
      <c r="K7257" s="1"/>
      <c r="L7257" s="1"/>
      <c r="M7257" s="1"/>
      <c r="Q7257" s="1"/>
    </row>
    <row r="7258" spans="11:17" x14ac:dyDescent="0.3">
      <c r="K7258" s="1"/>
      <c r="L7258" s="1"/>
      <c r="M7258" s="1"/>
      <c r="Q7258" s="1"/>
    </row>
    <row r="7259" spans="11:17" x14ac:dyDescent="0.3">
      <c r="K7259" s="1"/>
      <c r="L7259" s="1"/>
      <c r="M7259" s="1"/>
      <c r="Q7259" s="1"/>
    </row>
    <row r="7260" spans="11:17" x14ac:dyDescent="0.3">
      <c r="K7260" s="1"/>
      <c r="L7260" s="1"/>
      <c r="M7260" s="1"/>
      <c r="Q7260" s="1"/>
    </row>
    <row r="7261" spans="11:17" x14ac:dyDescent="0.3">
      <c r="K7261" s="1"/>
      <c r="L7261" s="1"/>
      <c r="M7261" s="1"/>
      <c r="Q7261" s="1"/>
    </row>
    <row r="7262" spans="11:17" x14ac:dyDescent="0.3">
      <c r="K7262" s="1"/>
      <c r="L7262" s="1"/>
      <c r="M7262" s="1"/>
      <c r="Q7262" s="1"/>
    </row>
    <row r="7263" spans="11:17" x14ac:dyDescent="0.3">
      <c r="K7263" s="1"/>
      <c r="L7263" s="1"/>
      <c r="M7263" s="1"/>
      <c r="Q7263" s="1"/>
    </row>
    <row r="7264" spans="11:17" x14ac:dyDescent="0.3">
      <c r="K7264" s="1"/>
      <c r="L7264" s="1"/>
      <c r="M7264" s="1"/>
      <c r="Q7264" s="1"/>
    </row>
    <row r="7265" spans="4:17" x14ac:dyDescent="0.3">
      <c r="K7265" s="1"/>
      <c r="L7265" s="1"/>
      <c r="M7265" s="1"/>
      <c r="Q7265" s="1"/>
    </row>
    <row r="7266" spans="4:17" x14ac:dyDescent="0.3">
      <c r="K7266" s="1"/>
      <c r="L7266" s="1"/>
      <c r="M7266" s="1"/>
      <c r="Q7266" s="1"/>
    </row>
    <row r="7267" spans="4:17" x14ac:dyDescent="0.3">
      <c r="K7267" s="1"/>
      <c r="L7267" s="1"/>
      <c r="M7267" s="1"/>
      <c r="Q7267" s="1"/>
    </row>
    <row r="7268" spans="4:17" x14ac:dyDescent="0.3">
      <c r="K7268" s="1"/>
      <c r="L7268" s="1"/>
      <c r="M7268" s="1"/>
      <c r="Q7268" s="1"/>
    </row>
    <row r="7269" spans="4:17" x14ac:dyDescent="0.3">
      <c r="K7269" s="1"/>
      <c r="L7269" s="1"/>
      <c r="M7269" s="1"/>
      <c r="Q7269" s="1"/>
    </row>
    <row r="7270" spans="4:17" x14ac:dyDescent="0.3">
      <c r="K7270" s="1"/>
      <c r="L7270" s="1"/>
      <c r="M7270" s="1"/>
      <c r="Q7270" s="1"/>
    </row>
    <row r="7271" spans="4:17" x14ac:dyDescent="0.3">
      <c r="K7271" s="1"/>
      <c r="L7271" s="1"/>
      <c r="M7271" s="1"/>
      <c r="Q7271" s="1"/>
    </row>
    <row r="7272" spans="4:17" x14ac:dyDescent="0.3">
      <c r="K7272" s="1"/>
      <c r="L7272" s="1"/>
      <c r="M7272" s="1"/>
      <c r="Q7272" s="1"/>
    </row>
    <row r="7273" spans="4:17" x14ac:dyDescent="0.3">
      <c r="K7273" s="1"/>
      <c r="L7273" s="1"/>
      <c r="M7273" s="1"/>
      <c r="Q7273" s="1"/>
    </row>
    <row r="7274" spans="4:17" x14ac:dyDescent="0.3">
      <c r="D7274" s="1"/>
      <c r="E7274" s="1"/>
      <c r="K7274" s="1"/>
      <c r="L7274" s="1"/>
      <c r="M7274" s="1"/>
      <c r="Q7274" s="1"/>
    </row>
    <row r="7275" spans="4:17" x14ac:dyDescent="0.3">
      <c r="D7275" s="1"/>
      <c r="E7275" s="1"/>
      <c r="K7275" s="1"/>
      <c r="L7275" s="1"/>
      <c r="M7275" s="1"/>
      <c r="Q7275" s="1"/>
    </row>
    <row r="7276" spans="4:17" x14ac:dyDescent="0.3">
      <c r="D7276" s="1"/>
      <c r="E7276" s="1"/>
      <c r="K7276" s="1"/>
      <c r="L7276" s="1"/>
      <c r="M7276" s="1"/>
      <c r="Q7276" s="1"/>
    </row>
    <row r="7277" spans="4:17" x14ac:dyDescent="0.3">
      <c r="D7277" s="1"/>
      <c r="E7277" s="1"/>
      <c r="K7277" s="1"/>
      <c r="L7277" s="1"/>
      <c r="M7277" s="1"/>
      <c r="Q7277" s="1"/>
    </row>
    <row r="7278" spans="4:17" x14ac:dyDescent="0.3">
      <c r="D7278" s="1"/>
      <c r="E7278" s="1"/>
      <c r="K7278" s="1"/>
      <c r="L7278" s="1"/>
      <c r="M7278" s="1"/>
      <c r="Q7278" s="1"/>
    </row>
    <row r="7279" spans="4:17" x14ac:dyDescent="0.3">
      <c r="D7279" s="1"/>
      <c r="E7279" s="1"/>
      <c r="K7279" s="1"/>
      <c r="L7279" s="1"/>
      <c r="M7279" s="1"/>
      <c r="Q7279" s="1"/>
    </row>
    <row r="7280" spans="4:17" x14ac:dyDescent="0.3">
      <c r="D7280" s="1"/>
      <c r="E7280" s="1"/>
      <c r="K7280" s="1"/>
      <c r="L7280" s="1"/>
      <c r="M7280" s="1"/>
      <c r="Q7280" s="1"/>
    </row>
    <row r="7281" spans="4:17" x14ac:dyDescent="0.3">
      <c r="D7281" s="1"/>
      <c r="E7281" s="1"/>
      <c r="K7281" s="1"/>
      <c r="L7281" s="1"/>
      <c r="M7281" s="1"/>
      <c r="Q7281" s="1"/>
    </row>
    <row r="7282" spans="4:17" x14ac:dyDescent="0.3">
      <c r="D7282" s="1"/>
      <c r="E7282" s="1"/>
      <c r="K7282" s="1"/>
      <c r="L7282" s="1"/>
      <c r="M7282" s="1"/>
      <c r="Q7282" s="1"/>
    </row>
    <row r="7283" spans="4:17" x14ac:dyDescent="0.3">
      <c r="D7283" s="1"/>
      <c r="E7283" s="1"/>
      <c r="K7283" s="1"/>
      <c r="L7283" s="1"/>
      <c r="M7283" s="1"/>
      <c r="Q7283" s="1"/>
    </row>
    <row r="7284" spans="4:17" x14ac:dyDescent="0.3">
      <c r="D7284" s="1"/>
      <c r="E7284" s="1"/>
      <c r="K7284" s="1"/>
      <c r="L7284" s="1"/>
      <c r="M7284" s="1"/>
      <c r="Q7284" s="1"/>
    </row>
    <row r="7285" spans="4:17" x14ac:dyDescent="0.3">
      <c r="D7285" s="1"/>
      <c r="E7285" s="1"/>
      <c r="K7285" s="1"/>
      <c r="L7285" s="1"/>
      <c r="M7285" s="1"/>
      <c r="Q7285" s="1"/>
    </row>
    <row r="7286" spans="4:17" x14ac:dyDescent="0.3">
      <c r="D7286" s="1"/>
      <c r="E7286" s="1"/>
      <c r="K7286" s="1"/>
      <c r="L7286" s="1"/>
      <c r="M7286" s="1"/>
      <c r="Q7286" s="1"/>
    </row>
    <row r="7287" spans="4:17" x14ac:dyDescent="0.3">
      <c r="D7287" s="1"/>
      <c r="E7287" s="1"/>
      <c r="K7287" s="1"/>
      <c r="L7287" s="1"/>
      <c r="M7287" s="1"/>
      <c r="Q7287" s="1"/>
    </row>
    <row r="7288" spans="4:17" x14ac:dyDescent="0.3">
      <c r="D7288" s="1"/>
      <c r="E7288" s="1"/>
      <c r="K7288" s="1"/>
      <c r="L7288" s="1"/>
      <c r="M7288" s="1"/>
      <c r="Q7288" s="1"/>
    </row>
    <row r="7289" spans="4:17" x14ac:dyDescent="0.3">
      <c r="D7289" s="1"/>
      <c r="E7289" s="1"/>
      <c r="K7289" s="1"/>
      <c r="L7289" s="1"/>
      <c r="M7289" s="1"/>
      <c r="Q7289" s="1"/>
    </row>
    <row r="7290" spans="4:17" x14ac:dyDescent="0.3">
      <c r="D7290" s="1"/>
      <c r="E7290" s="1"/>
      <c r="K7290" s="1"/>
      <c r="L7290" s="1"/>
      <c r="M7290" s="1"/>
      <c r="Q7290" s="1"/>
    </row>
    <row r="7291" spans="4:17" x14ac:dyDescent="0.3">
      <c r="D7291" s="1"/>
      <c r="E7291" s="1"/>
      <c r="K7291" s="1"/>
      <c r="L7291" s="1"/>
      <c r="M7291" s="1"/>
      <c r="Q7291" s="1"/>
    </row>
    <row r="7292" spans="4:17" x14ac:dyDescent="0.3">
      <c r="D7292" s="1"/>
      <c r="E7292" s="1"/>
      <c r="K7292" s="1"/>
      <c r="L7292" s="1"/>
      <c r="M7292" s="1"/>
      <c r="Q7292" s="1"/>
    </row>
    <row r="7293" spans="4:17" x14ac:dyDescent="0.3">
      <c r="D7293" s="1"/>
      <c r="E7293" s="1"/>
      <c r="K7293" s="1"/>
      <c r="L7293" s="1"/>
      <c r="M7293" s="1"/>
      <c r="Q7293" s="1"/>
    </row>
    <row r="7294" spans="4:17" x14ac:dyDescent="0.3">
      <c r="D7294" s="1"/>
      <c r="E7294" s="1"/>
      <c r="K7294" s="1"/>
      <c r="L7294" s="1"/>
      <c r="M7294" s="1"/>
      <c r="Q7294" s="1"/>
    </row>
    <row r="7295" spans="4:17" x14ac:dyDescent="0.3">
      <c r="D7295" s="1"/>
      <c r="E7295" s="1"/>
      <c r="K7295" s="1"/>
      <c r="L7295" s="1"/>
      <c r="M7295" s="1"/>
      <c r="Q7295" s="1"/>
    </row>
    <row r="7296" spans="4:17" x14ac:dyDescent="0.3">
      <c r="D7296" s="1"/>
      <c r="E7296" s="1"/>
      <c r="K7296" s="1"/>
      <c r="L7296" s="1"/>
      <c r="M7296" s="1"/>
      <c r="Q7296" s="1"/>
    </row>
    <row r="7297" spans="4:17" x14ac:dyDescent="0.3">
      <c r="D7297" s="1"/>
      <c r="E7297" s="1"/>
      <c r="K7297" s="1"/>
      <c r="L7297" s="1"/>
      <c r="M7297" s="1"/>
      <c r="Q7297" s="1"/>
    </row>
    <row r="7298" spans="4:17" x14ac:dyDescent="0.3">
      <c r="K7298" s="1"/>
      <c r="L7298" s="1"/>
      <c r="M7298" s="1"/>
      <c r="Q7298" s="1"/>
    </row>
    <row r="7299" spans="4:17" x14ac:dyDescent="0.3">
      <c r="K7299" s="1"/>
      <c r="L7299" s="1"/>
      <c r="M7299" s="1"/>
      <c r="Q7299" s="1"/>
    </row>
    <row r="7300" spans="4:17" x14ac:dyDescent="0.3">
      <c r="K7300" s="1"/>
      <c r="L7300" s="1"/>
      <c r="M7300" s="1"/>
      <c r="Q7300" s="1"/>
    </row>
    <row r="7301" spans="4:17" x14ac:dyDescent="0.3">
      <c r="K7301" s="1"/>
      <c r="L7301" s="1"/>
      <c r="M7301" s="1"/>
      <c r="Q7301" s="1"/>
    </row>
    <row r="7302" spans="4:17" x14ac:dyDescent="0.3">
      <c r="K7302" s="1"/>
      <c r="L7302" s="1"/>
      <c r="M7302" s="1"/>
      <c r="Q7302" s="1"/>
    </row>
    <row r="7303" spans="4:17" x14ac:dyDescent="0.3">
      <c r="K7303" s="1"/>
      <c r="L7303" s="1"/>
      <c r="M7303" s="1"/>
      <c r="Q7303" s="1"/>
    </row>
    <row r="7304" spans="4:17" x14ac:dyDescent="0.3">
      <c r="K7304" s="1"/>
      <c r="L7304" s="1"/>
      <c r="M7304" s="1"/>
      <c r="Q7304" s="1"/>
    </row>
    <row r="7305" spans="4:17" x14ac:dyDescent="0.3">
      <c r="K7305" s="1"/>
      <c r="L7305" s="1"/>
      <c r="M7305" s="1"/>
      <c r="Q7305" s="1"/>
    </row>
    <row r="7306" spans="4:17" x14ac:dyDescent="0.3">
      <c r="K7306" s="1"/>
      <c r="L7306" s="1"/>
      <c r="M7306" s="1"/>
      <c r="Q7306" s="1"/>
    </row>
    <row r="7307" spans="4:17" x14ac:dyDescent="0.3">
      <c r="K7307" s="1"/>
      <c r="L7307" s="1"/>
      <c r="M7307" s="1"/>
      <c r="Q7307" s="1"/>
    </row>
    <row r="7308" spans="4:17" x14ac:dyDescent="0.3">
      <c r="K7308" s="1"/>
      <c r="L7308" s="1"/>
      <c r="M7308" s="1"/>
      <c r="Q7308" s="1"/>
    </row>
    <row r="7309" spans="4:17" x14ac:dyDescent="0.3">
      <c r="K7309" s="1"/>
      <c r="L7309" s="1"/>
      <c r="M7309" s="1"/>
      <c r="Q7309" s="1"/>
    </row>
    <row r="7310" spans="4:17" x14ac:dyDescent="0.3">
      <c r="K7310" s="1"/>
      <c r="L7310" s="1"/>
      <c r="M7310" s="1"/>
      <c r="Q7310" s="1"/>
    </row>
    <row r="7311" spans="4:17" x14ac:dyDescent="0.3">
      <c r="K7311" s="1"/>
      <c r="L7311" s="1"/>
      <c r="M7311" s="1"/>
      <c r="Q7311" s="1"/>
    </row>
    <row r="7312" spans="4:17" x14ac:dyDescent="0.3">
      <c r="K7312" s="1"/>
      <c r="L7312" s="1"/>
      <c r="M7312" s="1"/>
      <c r="Q7312" s="1"/>
    </row>
    <row r="7313" spans="11:17" x14ac:dyDescent="0.3">
      <c r="K7313" s="1"/>
      <c r="L7313" s="1"/>
      <c r="M7313" s="1"/>
      <c r="Q7313" s="1"/>
    </row>
    <row r="7314" spans="11:17" x14ac:dyDescent="0.3">
      <c r="K7314" s="1"/>
      <c r="L7314" s="1"/>
      <c r="M7314" s="1"/>
      <c r="Q7314" s="1"/>
    </row>
    <row r="7315" spans="11:17" x14ac:dyDescent="0.3">
      <c r="K7315" s="1"/>
      <c r="L7315" s="1"/>
      <c r="M7315" s="1"/>
      <c r="Q7315" s="1"/>
    </row>
    <row r="7316" spans="11:17" x14ac:dyDescent="0.3">
      <c r="K7316" s="1"/>
      <c r="L7316" s="1"/>
      <c r="M7316" s="1"/>
      <c r="Q7316" s="1"/>
    </row>
    <row r="7317" spans="11:17" x14ac:dyDescent="0.3">
      <c r="K7317" s="1"/>
      <c r="L7317" s="1"/>
      <c r="M7317" s="1"/>
      <c r="Q7317" s="1"/>
    </row>
    <row r="7318" spans="11:17" x14ac:dyDescent="0.3">
      <c r="K7318" s="1"/>
      <c r="L7318" s="1"/>
      <c r="M7318" s="1"/>
      <c r="Q7318" s="1"/>
    </row>
    <row r="7319" spans="11:17" x14ac:dyDescent="0.3">
      <c r="K7319" s="1"/>
      <c r="L7319" s="1"/>
      <c r="M7319" s="1"/>
      <c r="Q7319" s="1"/>
    </row>
    <row r="7320" spans="11:17" x14ac:dyDescent="0.3">
      <c r="K7320" s="1"/>
      <c r="L7320" s="1"/>
      <c r="M7320" s="1"/>
      <c r="Q7320" s="1"/>
    </row>
    <row r="7321" spans="11:17" x14ac:dyDescent="0.3">
      <c r="K7321" s="1"/>
      <c r="L7321" s="1"/>
      <c r="M7321" s="1"/>
      <c r="Q7321" s="1"/>
    </row>
    <row r="7322" spans="11:17" x14ac:dyDescent="0.3">
      <c r="K7322" s="1"/>
      <c r="L7322" s="1"/>
      <c r="M7322" s="1"/>
      <c r="Q7322" s="1"/>
    </row>
    <row r="7323" spans="11:17" x14ac:dyDescent="0.3">
      <c r="K7323" s="1"/>
      <c r="L7323" s="1"/>
      <c r="M7323" s="1"/>
      <c r="Q7323" s="1"/>
    </row>
    <row r="7324" spans="11:17" x14ac:dyDescent="0.3">
      <c r="K7324" s="1"/>
      <c r="L7324" s="1"/>
      <c r="M7324" s="1"/>
      <c r="Q7324" s="1"/>
    </row>
    <row r="7325" spans="11:17" x14ac:dyDescent="0.3">
      <c r="K7325" s="1"/>
      <c r="L7325" s="1"/>
      <c r="M7325" s="1"/>
      <c r="Q7325" s="1"/>
    </row>
    <row r="7326" spans="11:17" x14ac:dyDescent="0.3">
      <c r="K7326" s="1"/>
      <c r="L7326" s="1"/>
      <c r="M7326" s="1"/>
      <c r="Q7326" s="1"/>
    </row>
    <row r="7327" spans="11:17" x14ac:dyDescent="0.3">
      <c r="K7327" s="1"/>
      <c r="L7327" s="1"/>
      <c r="M7327" s="1"/>
      <c r="Q7327" s="1"/>
    </row>
    <row r="7328" spans="11:17" x14ac:dyDescent="0.3">
      <c r="K7328" s="1"/>
      <c r="L7328" s="1"/>
      <c r="M7328" s="1"/>
      <c r="Q7328" s="1"/>
    </row>
    <row r="7329" spans="11:17" x14ac:dyDescent="0.3">
      <c r="K7329" s="1"/>
      <c r="L7329" s="1"/>
      <c r="M7329" s="1"/>
      <c r="Q7329" s="1"/>
    </row>
    <row r="7330" spans="11:17" x14ac:dyDescent="0.3">
      <c r="K7330" s="1"/>
      <c r="L7330" s="1"/>
      <c r="M7330" s="1"/>
      <c r="Q7330" s="1"/>
    </row>
    <row r="7331" spans="11:17" x14ac:dyDescent="0.3">
      <c r="K7331" s="1"/>
      <c r="L7331" s="1"/>
      <c r="M7331" s="1"/>
      <c r="Q7331" s="1"/>
    </row>
    <row r="7332" spans="11:17" x14ac:dyDescent="0.3">
      <c r="K7332" s="1"/>
      <c r="L7332" s="1"/>
      <c r="M7332" s="1"/>
      <c r="Q7332" s="1"/>
    </row>
    <row r="7333" spans="11:17" x14ac:dyDescent="0.3">
      <c r="K7333" s="1"/>
      <c r="L7333" s="1"/>
      <c r="M7333" s="1"/>
      <c r="Q7333" s="1"/>
    </row>
    <row r="7334" spans="11:17" x14ac:dyDescent="0.3">
      <c r="K7334" s="1"/>
      <c r="L7334" s="1"/>
      <c r="M7334" s="1"/>
      <c r="Q7334" s="1"/>
    </row>
    <row r="7335" spans="11:17" x14ac:dyDescent="0.3">
      <c r="K7335" s="1"/>
      <c r="L7335" s="1"/>
      <c r="M7335" s="1"/>
      <c r="Q7335" s="1"/>
    </row>
    <row r="7336" spans="11:17" x14ac:dyDescent="0.3">
      <c r="K7336" s="1"/>
      <c r="L7336" s="1"/>
      <c r="M7336" s="1"/>
      <c r="Q7336" s="1"/>
    </row>
    <row r="7337" spans="11:17" x14ac:dyDescent="0.3">
      <c r="K7337" s="1"/>
      <c r="L7337" s="1"/>
      <c r="M7337" s="1"/>
      <c r="Q7337" s="1"/>
    </row>
    <row r="7338" spans="11:17" x14ac:dyDescent="0.3">
      <c r="K7338" s="1"/>
      <c r="L7338" s="1"/>
      <c r="M7338" s="1"/>
      <c r="Q7338" s="1"/>
    </row>
    <row r="7339" spans="11:17" x14ac:dyDescent="0.3">
      <c r="K7339" s="1"/>
      <c r="L7339" s="1"/>
      <c r="M7339" s="1"/>
      <c r="Q7339" s="1"/>
    </row>
    <row r="7340" spans="11:17" x14ac:dyDescent="0.3">
      <c r="K7340" s="1"/>
      <c r="L7340" s="1"/>
      <c r="M7340" s="1"/>
      <c r="Q7340" s="1"/>
    </row>
    <row r="7341" spans="11:17" x14ac:dyDescent="0.3">
      <c r="K7341" s="1"/>
      <c r="L7341" s="1"/>
      <c r="M7341" s="1"/>
      <c r="Q7341" s="1"/>
    </row>
    <row r="7342" spans="11:17" x14ac:dyDescent="0.3">
      <c r="K7342" s="1"/>
      <c r="L7342" s="1"/>
      <c r="M7342" s="1"/>
      <c r="Q7342" s="1"/>
    </row>
    <row r="7343" spans="11:17" x14ac:dyDescent="0.3">
      <c r="K7343" s="1"/>
      <c r="L7343" s="1"/>
      <c r="M7343" s="1"/>
      <c r="Q7343" s="1"/>
    </row>
    <row r="7344" spans="11:17" x14ac:dyDescent="0.3">
      <c r="K7344" s="1"/>
      <c r="L7344" s="1"/>
      <c r="M7344" s="1"/>
      <c r="Q7344" s="1"/>
    </row>
    <row r="7345" spans="11:17" x14ac:dyDescent="0.3">
      <c r="K7345" s="1"/>
      <c r="L7345" s="1"/>
      <c r="M7345" s="1"/>
      <c r="Q7345" s="1"/>
    </row>
    <row r="7346" spans="11:17" x14ac:dyDescent="0.3">
      <c r="K7346" s="1"/>
      <c r="L7346" s="1"/>
      <c r="M7346" s="1"/>
      <c r="Q7346" s="1"/>
    </row>
    <row r="7347" spans="11:17" x14ac:dyDescent="0.3">
      <c r="K7347" s="1"/>
      <c r="L7347" s="1"/>
      <c r="M7347" s="1"/>
      <c r="Q7347" s="1"/>
    </row>
    <row r="7348" spans="11:17" x14ac:dyDescent="0.3">
      <c r="K7348" s="1"/>
      <c r="L7348" s="1"/>
      <c r="M7348" s="1"/>
      <c r="Q7348" s="1"/>
    </row>
    <row r="7349" spans="11:17" x14ac:dyDescent="0.3">
      <c r="K7349" s="1"/>
      <c r="L7349" s="1"/>
      <c r="M7349" s="1"/>
      <c r="Q7349" s="1"/>
    </row>
    <row r="7350" spans="11:17" x14ac:dyDescent="0.3">
      <c r="K7350" s="1"/>
      <c r="L7350" s="1"/>
      <c r="M7350" s="1"/>
      <c r="Q7350" s="1"/>
    </row>
    <row r="7351" spans="11:17" x14ac:dyDescent="0.3">
      <c r="K7351" s="1"/>
      <c r="L7351" s="1"/>
      <c r="M7351" s="1"/>
      <c r="Q7351" s="1"/>
    </row>
    <row r="7352" spans="11:17" x14ac:dyDescent="0.3">
      <c r="K7352" s="1"/>
      <c r="L7352" s="1"/>
      <c r="M7352" s="1"/>
      <c r="Q7352" s="1"/>
    </row>
    <row r="7353" spans="11:17" x14ac:dyDescent="0.3">
      <c r="K7353" s="1"/>
      <c r="L7353" s="1"/>
      <c r="M7353" s="1"/>
      <c r="Q7353" s="1"/>
    </row>
    <row r="7354" spans="11:17" x14ac:dyDescent="0.3">
      <c r="K7354" s="1"/>
      <c r="L7354" s="1"/>
      <c r="M7354" s="1"/>
      <c r="Q7354" s="1"/>
    </row>
    <row r="7355" spans="11:17" x14ac:dyDescent="0.3">
      <c r="K7355" s="1"/>
      <c r="L7355" s="1"/>
      <c r="M7355" s="1"/>
      <c r="Q7355" s="1"/>
    </row>
    <row r="7356" spans="11:17" x14ac:dyDescent="0.3">
      <c r="K7356" s="1"/>
      <c r="L7356" s="1"/>
      <c r="M7356" s="1"/>
      <c r="Q7356" s="1"/>
    </row>
    <row r="7357" spans="11:17" x14ac:dyDescent="0.3">
      <c r="K7357" s="1"/>
      <c r="L7357" s="1"/>
      <c r="M7357" s="1"/>
      <c r="Q7357" s="1"/>
    </row>
    <row r="7358" spans="11:17" x14ac:dyDescent="0.3">
      <c r="K7358" s="1"/>
      <c r="L7358" s="1"/>
      <c r="M7358" s="1"/>
      <c r="Q7358" s="1"/>
    </row>
    <row r="7359" spans="11:17" x14ac:dyDescent="0.3">
      <c r="K7359" s="1"/>
      <c r="L7359" s="1"/>
      <c r="M7359" s="1"/>
      <c r="Q7359" s="1"/>
    </row>
    <row r="7360" spans="11:17" x14ac:dyDescent="0.3">
      <c r="K7360" s="1"/>
      <c r="L7360" s="1"/>
      <c r="M7360" s="1"/>
      <c r="Q7360" s="1"/>
    </row>
    <row r="7361" spans="11:17" x14ac:dyDescent="0.3">
      <c r="K7361" s="1"/>
      <c r="L7361" s="1"/>
      <c r="M7361" s="1"/>
      <c r="Q7361" s="1"/>
    </row>
    <row r="7362" spans="11:17" x14ac:dyDescent="0.3">
      <c r="K7362" s="1"/>
      <c r="L7362" s="1"/>
      <c r="M7362" s="1"/>
      <c r="Q7362" s="1"/>
    </row>
    <row r="7363" spans="11:17" x14ac:dyDescent="0.3">
      <c r="K7363" s="1"/>
      <c r="L7363" s="1"/>
      <c r="M7363" s="1"/>
      <c r="Q7363" s="1"/>
    </row>
    <row r="7364" spans="11:17" x14ac:dyDescent="0.3">
      <c r="K7364" s="1"/>
      <c r="L7364" s="1"/>
      <c r="M7364" s="1"/>
      <c r="Q7364" s="1"/>
    </row>
    <row r="7365" spans="11:17" x14ac:dyDescent="0.3">
      <c r="K7365" s="1"/>
      <c r="L7365" s="1"/>
      <c r="M7365" s="1"/>
      <c r="Q7365" s="1"/>
    </row>
    <row r="7366" spans="11:17" x14ac:dyDescent="0.3">
      <c r="K7366" s="1"/>
      <c r="L7366" s="1"/>
      <c r="M7366" s="1"/>
      <c r="Q7366" s="1"/>
    </row>
    <row r="7367" spans="11:17" x14ac:dyDescent="0.3">
      <c r="K7367" s="1"/>
      <c r="L7367" s="1"/>
      <c r="M7367" s="1"/>
      <c r="Q7367" s="1"/>
    </row>
    <row r="7368" spans="11:17" x14ac:dyDescent="0.3">
      <c r="K7368" s="1"/>
      <c r="L7368" s="1"/>
      <c r="M7368" s="1"/>
      <c r="Q7368" s="1"/>
    </row>
    <row r="7369" spans="11:17" x14ac:dyDescent="0.3">
      <c r="K7369" s="1"/>
      <c r="L7369" s="1"/>
      <c r="M7369" s="1"/>
      <c r="Q7369" s="1"/>
    </row>
    <row r="7370" spans="11:17" x14ac:dyDescent="0.3">
      <c r="K7370" s="1"/>
      <c r="L7370" s="1"/>
      <c r="M7370" s="1"/>
      <c r="Q7370" s="1"/>
    </row>
    <row r="7371" spans="11:17" x14ac:dyDescent="0.3">
      <c r="K7371" s="1"/>
      <c r="L7371" s="1"/>
      <c r="M7371" s="1"/>
      <c r="Q7371" s="1"/>
    </row>
    <row r="7372" spans="11:17" x14ac:dyDescent="0.3">
      <c r="K7372" s="1"/>
      <c r="L7372" s="1"/>
      <c r="M7372" s="1"/>
      <c r="Q7372" s="1"/>
    </row>
    <row r="7373" spans="11:17" x14ac:dyDescent="0.3">
      <c r="K7373" s="1"/>
      <c r="L7373" s="1"/>
      <c r="M7373" s="1"/>
      <c r="Q7373" s="1"/>
    </row>
    <row r="7374" spans="11:17" x14ac:dyDescent="0.3">
      <c r="K7374" s="1"/>
      <c r="L7374" s="1"/>
      <c r="M7374" s="1"/>
      <c r="Q7374" s="1"/>
    </row>
    <row r="7375" spans="11:17" x14ac:dyDescent="0.3">
      <c r="K7375" s="1"/>
      <c r="L7375" s="1"/>
      <c r="M7375" s="1"/>
      <c r="Q7375" s="1"/>
    </row>
    <row r="7376" spans="11:17" x14ac:dyDescent="0.3">
      <c r="K7376" s="1"/>
      <c r="L7376" s="1"/>
      <c r="M7376" s="1"/>
      <c r="Q7376" s="1"/>
    </row>
    <row r="7377" spans="11:17" x14ac:dyDescent="0.3">
      <c r="K7377" s="1"/>
      <c r="L7377" s="1"/>
      <c r="M7377" s="1"/>
      <c r="Q7377" s="1"/>
    </row>
    <row r="7378" spans="11:17" x14ac:dyDescent="0.3">
      <c r="K7378" s="1"/>
      <c r="L7378" s="1"/>
      <c r="M7378" s="1"/>
      <c r="Q7378" s="1"/>
    </row>
    <row r="7379" spans="11:17" x14ac:dyDescent="0.3">
      <c r="K7379" s="1"/>
      <c r="L7379" s="1"/>
      <c r="M7379" s="1"/>
      <c r="Q7379" s="1"/>
    </row>
    <row r="7380" spans="11:17" x14ac:dyDescent="0.3">
      <c r="K7380" s="1"/>
      <c r="L7380" s="1"/>
      <c r="M7380" s="1"/>
      <c r="Q7380" s="1"/>
    </row>
    <row r="7381" spans="11:17" x14ac:dyDescent="0.3">
      <c r="K7381" s="1"/>
      <c r="L7381" s="1"/>
      <c r="M7381" s="1"/>
      <c r="Q7381" s="1"/>
    </row>
    <row r="7382" spans="11:17" x14ac:dyDescent="0.3">
      <c r="K7382" s="1"/>
      <c r="L7382" s="1"/>
      <c r="M7382" s="1"/>
      <c r="Q7382" s="1"/>
    </row>
    <row r="7383" spans="11:17" x14ac:dyDescent="0.3">
      <c r="K7383" s="1"/>
      <c r="L7383" s="1"/>
      <c r="M7383" s="1"/>
      <c r="Q7383" s="1"/>
    </row>
    <row r="7384" spans="11:17" x14ac:dyDescent="0.3">
      <c r="K7384" s="1"/>
      <c r="L7384" s="1"/>
      <c r="M7384" s="1"/>
      <c r="Q7384" s="1"/>
    </row>
    <row r="7385" spans="11:17" x14ac:dyDescent="0.3">
      <c r="K7385" s="1"/>
      <c r="L7385" s="1"/>
      <c r="M7385" s="1"/>
      <c r="Q7385" s="1"/>
    </row>
    <row r="7386" spans="11:17" x14ac:dyDescent="0.3">
      <c r="K7386" s="1"/>
      <c r="L7386" s="1"/>
      <c r="M7386" s="1"/>
      <c r="Q7386" s="1"/>
    </row>
    <row r="7387" spans="11:17" x14ac:dyDescent="0.3">
      <c r="K7387" s="1"/>
      <c r="L7387" s="1"/>
      <c r="M7387" s="1"/>
      <c r="Q7387" s="1"/>
    </row>
    <row r="7388" spans="11:17" x14ac:dyDescent="0.3">
      <c r="K7388" s="1"/>
      <c r="L7388" s="1"/>
      <c r="M7388" s="1"/>
      <c r="Q7388" s="1"/>
    </row>
    <row r="7389" spans="11:17" x14ac:dyDescent="0.3">
      <c r="K7389" s="1"/>
      <c r="L7389" s="1"/>
      <c r="M7389" s="1"/>
      <c r="Q7389" s="1"/>
    </row>
    <row r="7390" spans="11:17" x14ac:dyDescent="0.3">
      <c r="K7390" s="1"/>
      <c r="L7390" s="1"/>
      <c r="M7390" s="1"/>
      <c r="Q7390" s="1"/>
    </row>
    <row r="7391" spans="11:17" x14ac:dyDescent="0.3">
      <c r="K7391" s="1"/>
      <c r="L7391" s="1"/>
      <c r="M7391" s="1"/>
      <c r="Q7391" s="1"/>
    </row>
    <row r="7392" spans="11:17" x14ac:dyDescent="0.3">
      <c r="K7392" s="1"/>
      <c r="L7392" s="1"/>
      <c r="M7392" s="1"/>
      <c r="Q7392" s="1"/>
    </row>
    <row r="7393" spans="11:17" x14ac:dyDescent="0.3">
      <c r="K7393" s="1"/>
      <c r="L7393" s="1"/>
      <c r="M7393" s="1"/>
      <c r="Q7393" s="1"/>
    </row>
    <row r="7394" spans="11:17" x14ac:dyDescent="0.3">
      <c r="K7394" s="1"/>
      <c r="L7394" s="1"/>
      <c r="M7394" s="1"/>
      <c r="Q7394" s="1"/>
    </row>
    <row r="7395" spans="11:17" x14ac:dyDescent="0.3">
      <c r="K7395" s="1"/>
      <c r="L7395" s="1"/>
      <c r="M7395" s="1"/>
      <c r="Q7395" s="1"/>
    </row>
    <row r="7396" spans="11:17" x14ac:dyDescent="0.3">
      <c r="K7396" s="1"/>
      <c r="L7396" s="1"/>
      <c r="M7396" s="1"/>
      <c r="Q7396" s="1"/>
    </row>
    <row r="7397" spans="11:17" x14ac:dyDescent="0.3">
      <c r="K7397" s="1"/>
      <c r="L7397" s="1"/>
      <c r="M7397" s="1"/>
      <c r="Q7397" s="1"/>
    </row>
    <row r="7398" spans="11:17" x14ac:dyDescent="0.3">
      <c r="K7398" s="1"/>
      <c r="L7398" s="1"/>
      <c r="M7398" s="1"/>
      <c r="Q7398" s="1"/>
    </row>
    <row r="7399" spans="11:17" x14ac:dyDescent="0.3">
      <c r="K7399" s="1"/>
      <c r="L7399" s="1"/>
      <c r="M7399" s="1"/>
      <c r="Q7399" s="1"/>
    </row>
    <row r="7400" spans="11:17" x14ac:dyDescent="0.3">
      <c r="K7400" s="1"/>
      <c r="L7400" s="1"/>
      <c r="M7400" s="1"/>
      <c r="Q7400" s="1"/>
    </row>
    <row r="7401" spans="11:17" x14ac:dyDescent="0.3">
      <c r="K7401" s="1"/>
      <c r="L7401" s="1"/>
      <c r="M7401" s="1"/>
      <c r="Q7401" s="1"/>
    </row>
    <row r="7402" spans="11:17" x14ac:dyDescent="0.3">
      <c r="K7402" s="1"/>
      <c r="L7402" s="1"/>
      <c r="M7402" s="1"/>
      <c r="Q7402" s="1"/>
    </row>
    <row r="7403" spans="11:17" x14ac:dyDescent="0.3">
      <c r="K7403" s="1"/>
      <c r="L7403" s="1"/>
      <c r="M7403" s="1"/>
      <c r="Q7403" s="1"/>
    </row>
    <row r="7404" spans="11:17" x14ac:dyDescent="0.3">
      <c r="K7404" s="1"/>
      <c r="L7404" s="1"/>
      <c r="M7404" s="1"/>
      <c r="Q7404" s="1"/>
    </row>
    <row r="7405" spans="11:17" x14ac:dyDescent="0.3">
      <c r="K7405" s="1"/>
      <c r="L7405" s="1"/>
      <c r="M7405" s="1"/>
      <c r="Q7405" s="1"/>
    </row>
    <row r="7406" spans="11:17" x14ac:dyDescent="0.3">
      <c r="K7406" s="1"/>
      <c r="L7406" s="1"/>
      <c r="M7406" s="1"/>
      <c r="Q7406" s="1"/>
    </row>
    <row r="7407" spans="11:17" x14ac:dyDescent="0.3">
      <c r="K7407" s="1"/>
      <c r="L7407" s="1"/>
      <c r="M7407" s="1"/>
      <c r="Q7407" s="1"/>
    </row>
    <row r="7408" spans="11:17" x14ac:dyDescent="0.3">
      <c r="K7408" s="1"/>
      <c r="L7408" s="1"/>
      <c r="M7408" s="1"/>
      <c r="Q7408" s="1"/>
    </row>
    <row r="7409" spans="11:17" x14ac:dyDescent="0.3">
      <c r="K7409" s="1"/>
      <c r="L7409" s="1"/>
      <c r="M7409" s="1"/>
      <c r="Q7409" s="1"/>
    </row>
    <row r="7410" spans="11:17" x14ac:dyDescent="0.3">
      <c r="K7410" s="1"/>
      <c r="L7410" s="1"/>
      <c r="M7410" s="1"/>
      <c r="Q7410" s="1"/>
    </row>
    <row r="7411" spans="11:17" x14ac:dyDescent="0.3">
      <c r="K7411" s="1"/>
      <c r="L7411" s="1"/>
      <c r="M7411" s="1"/>
      <c r="Q7411" s="1"/>
    </row>
    <row r="7412" spans="11:17" x14ac:dyDescent="0.3">
      <c r="K7412" s="1"/>
      <c r="L7412" s="1"/>
      <c r="M7412" s="1"/>
      <c r="Q7412" s="1"/>
    </row>
    <row r="7413" spans="11:17" x14ac:dyDescent="0.3">
      <c r="K7413" s="1"/>
      <c r="L7413" s="1"/>
      <c r="M7413" s="1"/>
      <c r="Q7413" s="1"/>
    </row>
    <row r="7414" spans="11:17" x14ac:dyDescent="0.3">
      <c r="K7414" s="1"/>
      <c r="L7414" s="1"/>
      <c r="M7414" s="1"/>
      <c r="Q7414" s="1"/>
    </row>
    <row r="7415" spans="11:17" x14ac:dyDescent="0.3">
      <c r="K7415" s="1"/>
      <c r="L7415" s="1"/>
      <c r="M7415" s="1"/>
      <c r="Q7415" s="1"/>
    </row>
    <row r="7416" spans="11:17" x14ac:dyDescent="0.3">
      <c r="K7416" s="1"/>
      <c r="L7416" s="1"/>
      <c r="M7416" s="1"/>
      <c r="Q7416" s="1"/>
    </row>
    <row r="7417" spans="11:17" x14ac:dyDescent="0.3">
      <c r="K7417" s="1"/>
      <c r="L7417" s="1"/>
      <c r="M7417" s="1"/>
      <c r="Q7417" s="1"/>
    </row>
    <row r="7418" spans="11:17" x14ac:dyDescent="0.3">
      <c r="K7418" s="1"/>
      <c r="L7418" s="1"/>
      <c r="M7418" s="1"/>
      <c r="Q7418" s="1"/>
    </row>
    <row r="7419" spans="11:17" x14ac:dyDescent="0.3">
      <c r="K7419" s="1"/>
      <c r="L7419" s="1"/>
      <c r="M7419" s="1"/>
      <c r="Q7419" s="1"/>
    </row>
    <row r="7420" spans="11:17" x14ac:dyDescent="0.3">
      <c r="K7420" s="1"/>
      <c r="L7420" s="1"/>
      <c r="M7420" s="1"/>
      <c r="Q7420" s="1"/>
    </row>
    <row r="7421" spans="11:17" x14ac:dyDescent="0.3">
      <c r="K7421" s="1"/>
      <c r="L7421" s="1"/>
      <c r="M7421" s="1"/>
      <c r="Q7421" s="1"/>
    </row>
    <row r="7422" spans="11:17" x14ac:dyDescent="0.3">
      <c r="K7422" s="1"/>
      <c r="L7422" s="1"/>
      <c r="M7422" s="1"/>
      <c r="Q7422" s="1"/>
    </row>
    <row r="7423" spans="11:17" x14ac:dyDescent="0.3">
      <c r="K7423" s="1"/>
      <c r="L7423" s="1"/>
      <c r="M7423" s="1"/>
      <c r="Q7423" s="1"/>
    </row>
    <row r="7424" spans="11:17" x14ac:dyDescent="0.3">
      <c r="K7424" s="1"/>
      <c r="L7424" s="1"/>
      <c r="M7424" s="1"/>
      <c r="Q7424" s="1"/>
    </row>
    <row r="7425" spans="11:17" x14ac:dyDescent="0.3">
      <c r="K7425" s="1"/>
      <c r="L7425" s="1"/>
      <c r="M7425" s="1"/>
      <c r="Q7425" s="1"/>
    </row>
    <row r="7426" spans="11:17" x14ac:dyDescent="0.3">
      <c r="K7426" s="1"/>
      <c r="L7426" s="1"/>
      <c r="M7426" s="1"/>
      <c r="Q7426" s="1"/>
    </row>
    <row r="7427" spans="11:17" x14ac:dyDescent="0.3">
      <c r="K7427" s="1"/>
      <c r="L7427" s="1"/>
      <c r="M7427" s="1"/>
      <c r="Q7427" s="1"/>
    </row>
    <row r="7428" spans="11:17" x14ac:dyDescent="0.3">
      <c r="K7428" s="1"/>
      <c r="L7428" s="1"/>
      <c r="M7428" s="1"/>
      <c r="Q7428" s="1"/>
    </row>
    <row r="7429" spans="11:17" x14ac:dyDescent="0.3">
      <c r="K7429" s="1"/>
      <c r="L7429" s="1"/>
      <c r="M7429" s="1"/>
      <c r="Q7429" s="1"/>
    </row>
    <row r="7430" spans="11:17" x14ac:dyDescent="0.3">
      <c r="K7430" s="1"/>
      <c r="L7430" s="1"/>
      <c r="M7430" s="1"/>
      <c r="Q7430" s="1"/>
    </row>
    <row r="7431" spans="11:17" x14ac:dyDescent="0.3">
      <c r="K7431" s="1"/>
      <c r="L7431" s="1"/>
      <c r="M7431" s="1"/>
      <c r="Q7431" s="1"/>
    </row>
    <row r="7432" spans="11:17" x14ac:dyDescent="0.3">
      <c r="K7432" s="1"/>
      <c r="L7432" s="1"/>
      <c r="M7432" s="1"/>
      <c r="Q7432" s="1"/>
    </row>
    <row r="7433" spans="11:17" x14ac:dyDescent="0.3">
      <c r="K7433" s="1"/>
      <c r="L7433" s="1"/>
      <c r="M7433" s="1"/>
      <c r="Q7433" s="1"/>
    </row>
    <row r="7434" spans="11:17" x14ac:dyDescent="0.3">
      <c r="K7434" s="1"/>
      <c r="L7434" s="1"/>
      <c r="M7434" s="1"/>
      <c r="Q7434" s="1"/>
    </row>
    <row r="7435" spans="11:17" x14ac:dyDescent="0.3">
      <c r="K7435" s="1"/>
      <c r="L7435" s="1"/>
      <c r="M7435" s="1"/>
      <c r="Q7435" s="1"/>
    </row>
    <row r="7436" spans="11:17" x14ac:dyDescent="0.3">
      <c r="K7436" s="1"/>
      <c r="L7436" s="1"/>
      <c r="M7436" s="1"/>
      <c r="Q7436" s="1"/>
    </row>
    <row r="7437" spans="11:17" x14ac:dyDescent="0.3">
      <c r="K7437" s="1"/>
      <c r="L7437" s="1"/>
      <c r="M7437" s="1"/>
      <c r="Q7437" s="1"/>
    </row>
    <row r="7438" spans="11:17" x14ac:dyDescent="0.3">
      <c r="K7438" s="1"/>
      <c r="L7438" s="1"/>
      <c r="M7438" s="1"/>
      <c r="Q7438" s="1"/>
    </row>
    <row r="7439" spans="11:17" x14ac:dyDescent="0.3">
      <c r="K7439" s="1"/>
      <c r="L7439" s="1"/>
      <c r="M7439" s="1"/>
      <c r="Q7439" s="1"/>
    </row>
    <row r="7440" spans="11:17" x14ac:dyDescent="0.3">
      <c r="K7440" s="1"/>
      <c r="L7440" s="1"/>
      <c r="M7440" s="1"/>
      <c r="Q7440" s="1"/>
    </row>
    <row r="7441" spans="11:17" x14ac:dyDescent="0.3">
      <c r="K7441" s="1"/>
      <c r="L7441" s="1"/>
      <c r="M7441" s="1"/>
      <c r="Q7441" s="1"/>
    </row>
    <row r="7442" spans="11:17" x14ac:dyDescent="0.3">
      <c r="K7442" s="1"/>
      <c r="L7442" s="1"/>
      <c r="M7442" s="1"/>
      <c r="Q7442" s="1"/>
    </row>
    <row r="7443" spans="11:17" x14ac:dyDescent="0.3">
      <c r="K7443" s="1"/>
      <c r="L7443" s="1"/>
      <c r="M7443" s="1"/>
      <c r="Q7443" s="1"/>
    </row>
    <row r="7444" spans="11:17" x14ac:dyDescent="0.3">
      <c r="K7444" s="1"/>
      <c r="L7444" s="1"/>
      <c r="M7444" s="1"/>
      <c r="Q7444" s="1"/>
    </row>
    <row r="7445" spans="11:17" x14ac:dyDescent="0.3">
      <c r="K7445" s="1"/>
      <c r="L7445" s="1"/>
      <c r="M7445" s="1"/>
      <c r="Q7445" s="1"/>
    </row>
    <row r="7446" spans="11:17" x14ac:dyDescent="0.3">
      <c r="K7446" s="1"/>
      <c r="L7446" s="1"/>
      <c r="M7446" s="1"/>
      <c r="Q7446" s="1"/>
    </row>
    <row r="7447" spans="11:17" x14ac:dyDescent="0.3">
      <c r="K7447" s="1"/>
      <c r="L7447" s="1"/>
      <c r="M7447" s="1"/>
      <c r="Q7447" s="1"/>
    </row>
    <row r="7448" spans="11:17" x14ac:dyDescent="0.3">
      <c r="K7448" s="1"/>
      <c r="L7448" s="1"/>
      <c r="M7448" s="1"/>
      <c r="Q7448" s="1"/>
    </row>
    <row r="7449" spans="11:17" x14ac:dyDescent="0.3">
      <c r="K7449" s="1"/>
      <c r="L7449" s="1"/>
      <c r="M7449" s="1"/>
      <c r="Q7449" s="1"/>
    </row>
    <row r="7450" spans="11:17" x14ac:dyDescent="0.3">
      <c r="K7450" s="1"/>
      <c r="L7450" s="1"/>
      <c r="M7450" s="1"/>
      <c r="Q7450" s="1"/>
    </row>
    <row r="7451" spans="11:17" x14ac:dyDescent="0.3">
      <c r="K7451" s="1"/>
      <c r="L7451" s="1"/>
      <c r="M7451" s="1"/>
      <c r="Q7451" s="1"/>
    </row>
    <row r="7452" spans="11:17" x14ac:dyDescent="0.3">
      <c r="K7452" s="1"/>
      <c r="L7452" s="1"/>
      <c r="M7452" s="1"/>
      <c r="Q7452" s="1"/>
    </row>
    <row r="7453" spans="11:17" x14ac:dyDescent="0.3">
      <c r="K7453" s="1"/>
      <c r="L7453" s="1"/>
      <c r="M7453" s="1"/>
      <c r="Q7453" s="1"/>
    </row>
    <row r="7454" spans="11:17" x14ac:dyDescent="0.3">
      <c r="K7454" s="1"/>
      <c r="L7454" s="1"/>
      <c r="M7454" s="1"/>
      <c r="Q7454" s="1"/>
    </row>
    <row r="7455" spans="11:17" x14ac:dyDescent="0.3">
      <c r="K7455" s="1"/>
      <c r="L7455" s="1"/>
      <c r="M7455" s="1"/>
      <c r="Q7455" s="1"/>
    </row>
    <row r="7456" spans="11:17" x14ac:dyDescent="0.3">
      <c r="K7456" s="1"/>
      <c r="L7456" s="1"/>
      <c r="M7456" s="1"/>
      <c r="Q7456" s="1"/>
    </row>
    <row r="7457" spans="11:17" x14ac:dyDescent="0.3">
      <c r="K7457" s="1"/>
      <c r="L7457" s="1"/>
      <c r="M7457" s="1"/>
      <c r="Q7457" s="1"/>
    </row>
    <row r="7458" spans="11:17" x14ac:dyDescent="0.3">
      <c r="K7458" s="1"/>
      <c r="L7458" s="1"/>
      <c r="M7458" s="1"/>
      <c r="Q7458" s="1"/>
    </row>
    <row r="7459" spans="11:17" x14ac:dyDescent="0.3">
      <c r="K7459" s="1"/>
      <c r="L7459" s="1"/>
      <c r="M7459" s="1"/>
      <c r="Q7459" s="1"/>
    </row>
    <row r="7460" spans="11:17" x14ac:dyDescent="0.3">
      <c r="K7460" s="1"/>
      <c r="L7460" s="1"/>
      <c r="M7460" s="1"/>
      <c r="Q7460" s="1"/>
    </row>
    <row r="7461" spans="11:17" x14ac:dyDescent="0.3">
      <c r="K7461" s="1"/>
      <c r="L7461" s="1"/>
      <c r="M7461" s="1"/>
      <c r="Q7461" s="1"/>
    </row>
    <row r="7462" spans="11:17" x14ac:dyDescent="0.3">
      <c r="K7462" s="1"/>
      <c r="L7462" s="1"/>
      <c r="M7462" s="1"/>
      <c r="Q7462" s="1"/>
    </row>
    <row r="7463" spans="11:17" x14ac:dyDescent="0.3">
      <c r="K7463" s="1"/>
      <c r="L7463" s="1"/>
      <c r="M7463" s="1"/>
      <c r="Q7463" s="1"/>
    </row>
    <row r="7464" spans="11:17" x14ac:dyDescent="0.3">
      <c r="K7464" s="1"/>
      <c r="L7464" s="1"/>
      <c r="M7464" s="1"/>
      <c r="Q7464" s="1"/>
    </row>
    <row r="7465" spans="11:17" x14ac:dyDescent="0.3">
      <c r="K7465" s="1"/>
      <c r="L7465" s="1"/>
      <c r="M7465" s="1"/>
      <c r="Q7465" s="1"/>
    </row>
    <row r="7466" spans="11:17" x14ac:dyDescent="0.3">
      <c r="K7466" s="1"/>
      <c r="L7466" s="1"/>
      <c r="M7466" s="1"/>
      <c r="Q7466" s="1"/>
    </row>
    <row r="7467" spans="11:17" x14ac:dyDescent="0.3">
      <c r="K7467" s="1"/>
      <c r="L7467" s="1"/>
      <c r="M7467" s="1"/>
      <c r="Q7467" s="1"/>
    </row>
    <row r="7468" spans="11:17" x14ac:dyDescent="0.3">
      <c r="K7468" s="1"/>
      <c r="L7468" s="1"/>
      <c r="M7468" s="1"/>
      <c r="Q7468" s="1"/>
    </row>
    <row r="7469" spans="11:17" x14ac:dyDescent="0.3">
      <c r="K7469" s="1"/>
      <c r="L7469" s="1"/>
      <c r="M7469" s="1"/>
      <c r="Q7469" s="1"/>
    </row>
    <row r="7470" spans="11:17" x14ac:dyDescent="0.3">
      <c r="K7470" s="1"/>
      <c r="L7470" s="1"/>
      <c r="M7470" s="1"/>
      <c r="Q7470" s="1"/>
    </row>
    <row r="7471" spans="11:17" x14ac:dyDescent="0.3">
      <c r="K7471" s="1"/>
      <c r="L7471" s="1"/>
      <c r="M7471" s="1"/>
      <c r="Q7471" s="1"/>
    </row>
    <row r="7472" spans="11:17" x14ac:dyDescent="0.3">
      <c r="K7472" s="1"/>
      <c r="L7472" s="1"/>
      <c r="M7472" s="1"/>
      <c r="Q7472" s="1"/>
    </row>
    <row r="7473" spans="11:17" x14ac:dyDescent="0.3">
      <c r="K7473" s="1"/>
      <c r="L7473" s="1"/>
      <c r="M7473" s="1"/>
      <c r="Q7473" s="1"/>
    </row>
    <row r="7474" spans="11:17" x14ac:dyDescent="0.3">
      <c r="K7474" s="1"/>
      <c r="L7474" s="1"/>
      <c r="M7474" s="1"/>
      <c r="Q7474" s="1"/>
    </row>
    <row r="7475" spans="11:17" x14ac:dyDescent="0.3">
      <c r="K7475" s="1"/>
      <c r="L7475" s="1"/>
      <c r="M7475" s="1"/>
      <c r="Q7475" s="1"/>
    </row>
    <row r="7476" spans="11:17" x14ac:dyDescent="0.3">
      <c r="K7476" s="1"/>
      <c r="L7476" s="1"/>
      <c r="M7476" s="1"/>
      <c r="Q7476" s="1"/>
    </row>
    <row r="7477" spans="11:17" x14ac:dyDescent="0.3">
      <c r="K7477" s="1"/>
      <c r="L7477" s="1"/>
      <c r="M7477" s="1"/>
      <c r="Q7477" s="1"/>
    </row>
    <row r="7478" spans="11:17" x14ac:dyDescent="0.3">
      <c r="K7478" s="1"/>
      <c r="L7478" s="1"/>
      <c r="M7478" s="1"/>
      <c r="Q7478" s="1"/>
    </row>
    <row r="7479" spans="11:17" x14ac:dyDescent="0.3">
      <c r="K7479" s="1"/>
      <c r="L7479" s="1"/>
      <c r="M7479" s="1"/>
      <c r="Q7479" s="1"/>
    </row>
    <row r="7480" spans="11:17" x14ac:dyDescent="0.3">
      <c r="K7480" s="1"/>
      <c r="L7480" s="1"/>
      <c r="M7480" s="1"/>
      <c r="Q7480" s="1"/>
    </row>
    <row r="7481" spans="11:17" x14ac:dyDescent="0.3">
      <c r="K7481" s="1"/>
      <c r="L7481" s="1"/>
      <c r="M7481" s="1"/>
      <c r="Q7481" s="1"/>
    </row>
    <row r="7482" spans="11:17" x14ac:dyDescent="0.3">
      <c r="K7482" s="1"/>
      <c r="L7482" s="1"/>
      <c r="M7482" s="1"/>
      <c r="Q7482" s="1"/>
    </row>
    <row r="7483" spans="11:17" x14ac:dyDescent="0.3">
      <c r="K7483" s="1"/>
      <c r="L7483" s="1"/>
      <c r="M7483" s="1"/>
      <c r="Q7483" s="1"/>
    </row>
    <row r="7484" spans="11:17" x14ac:dyDescent="0.3">
      <c r="K7484" s="1"/>
      <c r="L7484" s="1"/>
      <c r="M7484" s="1"/>
      <c r="Q7484" s="1"/>
    </row>
    <row r="7485" spans="11:17" x14ac:dyDescent="0.3">
      <c r="K7485" s="1"/>
      <c r="L7485" s="1"/>
      <c r="M7485" s="1"/>
      <c r="Q7485" s="1"/>
    </row>
    <row r="7486" spans="11:17" x14ac:dyDescent="0.3">
      <c r="K7486" s="1"/>
      <c r="L7486" s="1"/>
      <c r="M7486" s="1"/>
      <c r="Q7486" s="1"/>
    </row>
    <row r="7487" spans="11:17" x14ac:dyDescent="0.3">
      <c r="K7487" s="1"/>
      <c r="L7487" s="1"/>
      <c r="M7487" s="1"/>
      <c r="Q7487" s="1"/>
    </row>
    <row r="7488" spans="11:17" x14ac:dyDescent="0.3">
      <c r="K7488" s="1"/>
      <c r="L7488" s="1"/>
      <c r="M7488" s="1"/>
      <c r="Q7488" s="1"/>
    </row>
    <row r="7489" spans="11:17" x14ac:dyDescent="0.3">
      <c r="K7489" s="1"/>
      <c r="L7489" s="1"/>
      <c r="M7489" s="1"/>
      <c r="Q7489" s="1"/>
    </row>
    <row r="7490" spans="11:17" x14ac:dyDescent="0.3">
      <c r="K7490" s="1"/>
      <c r="L7490" s="1"/>
      <c r="M7490" s="1"/>
      <c r="Q7490" s="1"/>
    </row>
    <row r="7491" spans="11:17" x14ac:dyDescent="0.3">
      <c r="K7491" s="1"/>
      <c r="L7491" s="1"/>
      <c r="M7491" s="1"/>
      <c r="Q7491" s="1"/>
    </row>
    <row r="7492" spans="11:17" x14ac:dyDescent="0.3">
      <c r="K7492" s="1"/>
      <c r="L7492" s="1"/>
      <c r="M7492" s="1"/>
      <c r="Q7492" s="1"/>
    </row>
    <row r="7493" spans="11:17" x14ac:dyDescent="0.3">
      <c r="K7493" s="1"/>
      <c r="L7493" s="1"/>
      <c r="M7493" s="1"/>
      <c r="Q7493" s="1"/>
    </row>
    <row r="7494" spans="11:17" x14ac:dyDescent="0.3">
      <c r="K7494" s="1"/>
      <c r="L7494" s="1"/>
      <c r="M7494" s="1"/>
      <c r="Q7494" s="1"/>
    </row>
    <row r="7495" spans="11:17" x14ac:dyDescent="0.3">
      <c r="K7495" s="1"/>
      <c r="L7495" s="1"/>
      <c r="M7495" s="1"/>
      <c r="Q7495" s="1"/>
    </row>
    <row r="7496" spans="11:17" x14ac:dyDescent="0.3">
      <c r="K7496" s="1"/>
      <c r="L7496" s="1"/>
      <c r="M7496" s="1"/>
      <c r="Q7496" s="1"/>
    </row>
    <row r="7497" spans="11:17" x14ac:dyDescent="0.3">
      <c r="K7497" s="1"/>
      <c r="L7497" s="1"/>
      <c r="M7497" s="1"/>
      <c r="Q7497" s="1"/>
    </row>
    <row r="7498" spans="11:17" x14ac:dyDescent="0.3">
      <c r="K7498" s="1"/>
      <c r="L7498" s="1"/>
      <c r="M7498" s="1"/>
      <c r="Q7498" s="1"/>
    </row>
    <row r="7499" spans="11:17" x14ac:dyDescent="0.3">
      <c r="K7499" s="1"/>
      <c r="L7499" s="1"/>
      <c r="M7499" s="1"/>
      <c r="Q7499" s="1"/>
    </row>
    <row r="7500" spans="11:17" x14ac:dyDescent="0.3">
      <c r="K7500" s="1"/>
      <c r="L7500" s="1"/>
      <c r="M7500" s="1"/>
      <c r="Q7500" s="1"/>
    </row>
    <row r="7501" spans="11:17" x14ac:dyDescent="0.3">
      <c r="K7501" s="1"/>
      <c r="L7501" s="1"/>
      <c r="M7501" s="1"/>
      <c r="Q7501" s="1"/>
    </row>
    <row r="7502" spans="11:17" x14ac:dyDescent="0.3">
      <c r="K7502" s="1"/>
      <c r="L7502" s="1"/>
      <c r="M7502" s="1"/>
      <c r="Q7502" s="1"/>
    </row>
    <row r="7503" spans="11:17" x14ac:dyDescent="0.3">
      <c r="K7503" s="1"/>
      <c r="L7503" s="1"/>
      <c r="M7503" s="1"/>
      <c r="Q7503" s="1"/>
    </row>
    <row r="7504" spans="11:17" x14ac:dyDescent="0.3">
      <c r="K7504" s="1"/>
      <c r="L7504" s="1"/>
      <c r="M7504" s="1"/>
      <c r="Q7504" s="1"/>
    </row>
    <row r="7505" spans="11:17" x14ac:dyDescent="0.3">
      <c r="K7505" s="1"/>
      <c r="L7505" s="1"/>
      <c r="M7505" s="1"/>
      <c r="Q7505" s="1"/>
    </row>
    <row r="7506" spans="11:17" x14ac:dyDescent="0.3">
      <c r="K7506" s="1"/>
      <c r="L7506" s="1"/>
      <c r="M7506" s="1"/>
      <c r="Q7506" s="1"/>
    </row>
    <row r="7507" spans="11:17" x14ac:dyDescent="0.3">
      <c r="K7507" s="1"/>
      <c r="L7507" s="1"/>
      <c r="M7507" s="1"/>
      <c r="Q7507" s="1"/>
    </row>
    <row r="7508" spans="11:17" x14ac:dyDescent="0.3">
      <c r="K7508" s="1"/>
      <c r="L7508" s="1"/>
      <c r="M7508" s="1"/>
      <c r="Q7508" s="1"/>
    </row>
    <row r="7509" spans="11:17" x14ac:dyDescent="0.3">
      <c r="K7509" s="1"/>
      <c r="L7509" s="1"/>
      <c r="M7509" s="1"/>
      <c r="Q7509" s="1"/>
    </row>
    <row r="7510" spans="11:17" x14ac:dyDescent="0.3">
      <c r="K7510" s="1"/>
      <c r="L7510" s="1"/>
      <c r="M7510" s="1"/>
      <c r="Q7510" s="1"/>
    </row>
    <row r="7511" spans="11:17" x14ac:dyDescent="0.3">
      <c r="K7511" s="1"/>
      <c r="L7511" s="1"/>
      <c r="M7511" s="1"/>
      <c r="Q7511" s="1"/>
    </row>
    <row r="7512" spans="11:17" x14ac:dyDescent="0.3">
      <c r="K7512" s="1"/>
      <c r="L7512" s="1"/>
      <c r="M7512" s="1"/>
      <c r="Q7512" s="1"/>
    </row>
    <row r="7513" spans="11:17" x14ac:dyDescent="0.3">
      <c r="K7513" s="1"/>
      <c r="L7513" s="1"/>
      <c r="M7513" s="1"/>
      <c r="Q7513" s="1"/>
    </row>
    <row r="7514" spans="11:17" x14ac:dyDescent="0.3">
      <c r="K7514" s="1"/>
      <c r="L7514" s="1"/>
      <c r="M7514" s="1"/>
      <c r="Q7514" s="1"/>
    </row>
    <row r="7515" spans="11:17" x14ac:dyDescent="0.3">
      <c r="K7515" s="1"/>
      <c r="L7515" s="1"/>
      <c r="M7515" s="1"/>
      <c r="Q7515" s="1"/>
    </row>
    <row r="7516" spans="11:17" x14ac:dyDescent="0.3">
      <c r="K7516" s="1"/>
      <c r="L7516" s="1"/>
      <c r="M7516" s="1"/>
      <c r="Q7516" s="1"/>
    </row>
    <row r="7517" spans="11:17" x14ac:dyDescent="0.3">
      <c r="K7517" s="1"/>
      <c r="L7517" s="1"/>
      <c r="M7517" s="1"/>
      <c r="Q7517" s="1"/>
    </row>
    <row r="7518" spans="11:17" x14ac:dyDescent="0.3">
      <c r="K7518" s="1"/>
      <c r="L7518" s="1"/>
      <c r="M7518" s="1"/>
      <c r="Q7518" s="1"/>
    </row>
    <row r="7519" spans="11:17" x14ac:dyDescent="0.3">
      <c r="K7519" s="1"/>
      <c r="L7519" s="1"/>
      <c r="M7519" s="1"/>
      <c r="Q7519" s="1"/>
    </row>
    <row r="7520" spans="11:17" x14ac:dyDescent="0.3">
      <c r="K7520" s="1"/>
      <c r="L7520" s="1"/>
      <c r="M7520" s="1"/>
      <c r="Q7520" s="1"/>
    </row>
    <row r="7521" spans="11:17" x14ac:dyDescent="0.3">
      <c r="K7521" s="1"/>
      <c r="L7521" s="1"/>
      <c r="M7521" s="1"/>
      <c r="Q7521" s="1"/>
    </row>
    <row r="7522" spans="11:17" x14ac:dyDescent="0.3">
      <c r="K7522" s="1"/>
      <c r="L7522" s="1"/>
      <c r="M7522" s="1"/>
      <c r="Q7522" s="1"/>
    </row>
    <row r="7523" spans="11:17" x14ac:dyDescent="0.3">
      <c r="K7523" s="1"/>
      <c r="L7523" s="1"/>
      <c r="M7523" s="1"/>
      <c r="Q7523" s="1"/>
    </row>
    <row r="7524" spans="11:17" x14ac:dyDescent="0.3">
      <c r="K7524" s="1"/>
      <c r="L7524" s="1"/>
      <c r="M7524" s="1"/>
      <c r="Q7524" s="1"/>
    </row>
    <row r="7525" spans="11:17" x14ac:dyDescent="0.3">
      <c r="K7525" s="1"/>
      <c r="L7525" s="1"/>
      <c r="M7525" s="1"/>
      <c r="Q7525" s="1"/>
    </row>
    <row r="7526" spans="11:17" x14ac:dyDescent="0.3">
      <c r="K7526" s="1"/>
      <c r="L7526" s="1"/>
      <c r="M7526" s="1"/>
      <c r="Q7526" s="1"/>
    </row>
    <row r="7527" spans="11:17" x14ac:dyDescent="0.3">
      <c r="K7527" s="1"/>
      <c r="L7527" s="1"/>
      <c r="M7527" s="1"/>
      <c r="Q7527" s="1"/>
    </row>
    <row r="7528" spans="11:17" x14ac:dyDescent="0.3">
      <c r="K7528" s="1"/>
      <c r="L7528" s="1"/>
      <c r="M7528" s="1"/>
      <c r="Q7528" s="1"/>
    </row>
    <row r="7529" spans="11:17" x14ac:dyDescent="0.3">
      <c r="K7529" s="1"/>
      <c r="L7529" s="1"/>
      <c r="M7529" s="1"/>
      <c r="Q7529" s="1"/>
    </row>
    <row r="7530" spans="11:17" x14ac:dyDescent="0.3">
      <c r="K7530" s="1"/>
      <c r="L7530" s="1"/>
      <c r="M7530" s="1"/>
      <c r="Q7530" s="1"/>
    </row>
    <row r="7531" spans="11:17" x14ac:dyDescent="0.3">
      <c r="K7531" s="1"/>
      <c r="L7531" s="1"/>
      <c r="M7531" s="1"/>
      <c r="Q7531" s="1"/>
    </row>
    <row r="7532" spans="11:17" x14ac:dyDescent="0.3">
      <c r="K7532" s="1"/>
      <c r="L7532" s="1"/>
      <c r="M7532" s="1"/>
      <c r="Q7532" s="1"/>
    </row>
    <row r="7533" spans="11:17" x14ac:dyDescent="0.3">
      <c r="K7533" s="1"/>
      <c r="L7533" s="1"/>
      <c r="M7533" s="1"/>
      <c r="Q7533" s="1"/>
    </row>
    <row r="7534" spans="11:17" x14ac:dyDescent="0.3">
      <c r="K7534" s="1"/>
      <c r="L7534" s="1"/>
      <c r="M7534" s="1"/>
      <c r="Q7534" s="1"/>
    </row>
    <row r="7535" spans="11:17" x14ac:dyDescent="0.3">
      <c r="K7535" s="1"/>
      <c r="L7535" s="1"/>
      <c r="M7535" s="1"/>
      <c r="Q7535" s="1"/>
    </row>
    <row r="7536" spans="11:17" x14ac:dyDescent="0.3">
      <c r="K7536" s="1"/>
      <c r="L7536" s="1"/>
      <c r="M7536" s="1"/>
      <c r="Q7536" s="1"/>
    </row>
    <row r="7537" spans="11:17" x14ac:dyDescent="0.3">
      <c r="K7537" s="1"/>
      <c r="L7537" s="1"/>
      <c r="M7537" s="1"/>
      <c r="Q7537" s="1"/>
    </row>
    <row r="7538" spans="11:17" x14ac:dyDescent="0.3">
      <c r="K7538" s="1"/>
      <c r="L7538" s="1"/>
      <c r="M7538" s="1"/>
      <c r="Q7538" s="1"/>
    </row>
    <row r="7539" spans="11:17" x14ac:dyDescent="0.3">
      <c r="K7539" s="1"/>
      <c r="L7539" s="1"/>
      <c r="M7539" s="1"/>
      <c r="Q7539" s="1"/>
    </row>
    <row r="7540" spans="11:17" x14ac:dyDescent="0.3">
      <c r="K7540" s="1"/>
      <c r="L7540" s="1"/>
      <c r="M7540" s="1"/>
      <c r="Q7540" s="1"/>
    </row>
    <row r="7541" spans="11:17" x14ac:dyDescent="0.3">
      <c r="K7541" s="1"/>
      <c r="L7541" s="1"/>
      <c r="M7541" s="1"/>
      <c r="Q7541" s="1"/>
    </row>
    <row r="7542" spans="11:17" x14ac:dyDescent="0.3">
      <c r="K7542" s="1"/>
      <c r="L7542" s="1"/>
      <c r="M7542" s="1"/>
      <c r="Q7542" s="1"/>
    </row>
    <row r="7543" spans="11:17" x14ac:dyDescent="0.3">
      <c r="K7543" s="1"/>
      <c r="L7543" s="1"/>
      <c r="M7543" s="1"/>
      <c r="Q7543" s="1"/>
    </row>
    <row r="7544" spans="11:17" x14ac:dyDescent="0.3">
      <c r="K7544" s="1"/>
      <c r="L7544" s="1"/>
      <c r="M7544" s="1"/>
      <c r="Q7544" s="1"/>
    </row>
    <row r="7545" spans="11:17" x14ac:dyDescent="0.3">
      <c r="K7545" s="1"/>
      <c r="L7545" s="1"/>
      <c r="M7545" s="1"/>
      <c r="Q7545" s="1"/>
    </row>
    <row r="7546" spans="11:17" x14ac:dyDescent="0.3">
      <c r="K7546" s="1"/>
      <c r="L7546" s="1"/>
      <c r="M7546" s="1"/>
      <c r="Q7546" s="1"/>
    </row>
    <row r="7547" spans="11:17" x14ac:dyDescent="0.3">
      <c r="K7547" s="1"/>
      <c r="L7547" s="1"/>
      <c r="M7547" s="1"/>
      <c r="Q7547" s="1"/>
    </row>
    <row r="7548" spans="11:17" x14ac:dyDescent="0.3">
      <c r="K7548" s="1"/>
      <c r="L7548" s="1"/>
      <c r="M7548" s="1"/>
      <c r="Q7548" s="1"/>
    </row>
    <row r="7549" spans="11:17" x14ac:dyDescent="0.3">
      <c r="K7549" s="1"/>
      <c r="L7549" s="1"/>
      <c r="M7549" s="1"/>
      <c r="Q7549" s="1"/>
    </row>
    <row r="7550" spans="11:17" x14ac:dyDescent="0.3">
      <c r="K7550" s="1"/>
      <c r="L7550" s="1"/>
      <c r="M7550" s="1"/>
      <c r="Q7550" s="1"/>
    </row>
    <row r="7551" spans="11:17" x14ac:dyDescent="0.3">
      <c r="K7551" s="1"/>
      <c r="L7551" s="1"/>
      <c r="M7551" s="1"/>
      <c r="Q7551" s="1"/>
    </row>
    <row r="7552" spans="11:17" x14ac:dyDescent="0.3">
      <c r="K7552" s="1"/>
      <c r="L7552" s="1"/>
      <c r="M7552" s="1"/>
      <c r="Q7552" s="1"/>
    </row>
    <row r="7553" spans="11:17" x14ac:dyDescent="0.3">
      <c r="K7553" s="1"/>
      <c r="L7553" s="1"/>
      <c r="M7553" s="1"/>
      <c r="Q7553" s="1"/>
    </row>
    <row r="7554" spans="11:17" x14ac:dyDescent="0.3">
      <c r="K7554" s="1"/>
      <c r="L7554" s="1"/>
      <c r="M7554" s="1"/>
      <c r="Q7554" s="1"/>
    </row>
    <row r="7555" spans="11:17" x14ac:dyDescent="0.3">
      <c r="K7555" s="1"/>
      <c r="L7555" s="1"/>
      <c r="M7555" s="1"/>
      <c r="Q7555" s="1"/>
    </row>
    <row r="7556" spans="11:17" x14ac:dyDescent="0.3">
      <c r="K7556" s="1"/>
      <c r="L7556" s="1"/>
      <c r="M7556" s="1"/>
      <c r="Q7556" s="1"/>
    </row>
    <row r="7557" spans="11:17" x14ac:dyDescent="0.3">
      <c r="K7557" s="1"/>
      <c r="L7557" s="1"/>
      <c r="M7557" s="1"/>
      <c r="Q7557" s="1"/>
    </row>
    <row r="7558" spans="11:17" x14ac:dyDescent="0.3">
      <c r="K7558" s="1"/>
      <c r="L7558" s="1"/>
      <c r="M7558" s="1"/>
      <c r="Q7558" s="1"/>
    </row>
    <row r="7559" spans="11:17" x14ac:dyDescent="0.3">
      <c r="K7559" s="1"/>
      <c r="L7559" s="1"/>
      <c r="M7559" s="1"/>
      <c r="Q7559" s="1"/>
    </row>
    <row r="7560" spans="11:17" x14ac:dyDescent="0.3">
      <c r="K7560" s="1"/>
      <c r="L7560" s="1"/>
      <c r="M7560" s="1"/>
      <c r="Q7560" s="1"/>
    </row>
    <row r="7561" spans="11:17" x14ac:dyDescent="0.3">
      <c r="K7561" s="1"/>
      <c r="L7561" s="1"/>
      <c r="M7561" s="1"/>
      <c r="Q7561" s="1"/>
    </row>
    <row r="7562" spans="11:17" x14ac:dyDescent="0.3">
      <c r="K7562" s="1"/>
      <c r="L7562" s="1"/>
      <c r="M7562" s="1"/>
      <c r="Q7562" s="1"/>
    </row>
    <row r="7563" spans="11:17" x14ac:dyDescent="0.3">
      <c r="K7563" s="1"/>
      <c r="L7563" s="1"/>
      <c r="M7563" s="1"/>
      <c r="Q7563" s="1"/>
    </row>
    <row r="7564" spans="11:17" x14ac:dyDescent="0.3">
      <c r="K7564" s="1"/>
      <c r="L7564" s="1"/>
      <c r="M7564" s="1"/>
      <c r="Q7564" s="1"/>
    </row>
    <row r="7565" spans="11:17" x14ac:dyDescent="0.3">
      <c r="K7565" s="1"/>
      <c r="L7565" s="1"/>
      <c r="M7565" s="1"/>
      <c r="Q7565" s="1"/>
    </row>
    <row r="7566" spans="11:17" x14ac:dyDescent="0.3">
      <c r="K7566" s="1"/>
      <c r="L7566" s="1"/>
      <c r="M7566" s="1"/>
      <c r="Q7566" s="1"/>
    </row>
    <row r="7567" spans="11:17" x14ac:dyDescent="0.3">
      <c r="K7567" s="1"/>
      <c r="L7567" s="1"/>
      <c r="M7567" s="1"/>
      <c r="Q7567" s="1"/>
    </row>
    <row r="7568" spans="11:17" x14ac:dyDescent="0.3">
      <c r="K7568" s="1"/>
      <c r="L7568" s="1"/>
      <c r="M7568" s="1"/>
      <c r="Q7568" s="1"/>
    </row>
    <row r="7569" spans="11:17" x14ac:dyDescent="0.3">
      <c r="K7569" s="1"/>
      <c r="L7569" s="1"/>
      <c r="M7569" s="1"/>
      <c r="Q7569" s="1"/>
    </row>
    <row r="7570" spans="11:17" x14ac:dyDescent="0.3">
      <c r="K7570" s="1"/>
      <c r="L7570" s="1"/>
      <c r="M7570" s="1"/>
      <c r="Q7570" s="1"/>
    </row>
    <row r="7571" spans="11:17" x14ac:dyDescent="0.3">
      <c r="K7571" s="1"/>
      <c r="L7571" s="1"/>
      <c r="M7571" s="1"/>
      <c r="Q7571" s="1"/>
    </row>
    <row r="7572" spans="11:17" x14ac:dyDescent="0.3">
      <c r="K7572" s="1"/>
      <c r="L7572" s="1"/>
      <c r="M7572" s="1"/>
      <c r="Q7572" s="1"/>
    </row>
    <row r="7573" spans="11:17" x14ac:dyDescent="0.3">
      <c r="K7573" s="1"/>
      <c r="L7573" s="1"/>
      <c r="M7573" s="1"/>
      <c r="Q7573" s="1"/>
    </row>
    <row r="7574" spans="11:17" x14ac:dyDescent="0.3">
      <c r="K7574" s="1"/>
      <c r="L7574" s="1"/>
      <c r="M7574" s="1"/>
      <c r="Q7574" s="1"/>
    </row>
    <row r="7575" spans="11:17" x14ac:dyDescent="0.3">
      <c r="K7575" s="1"/>
      <c r="L7575" s="1"/>
      <c r="M7575" s="1"/>
      <c r="Q7575" s="1"/>
    </row>
    <row r="7576" spans="11:17" x14ac:dyDescent="0.3">
      <c r="K7576" s="1"/>
      <c r="L7576" s="1"/>
      <c r="M7576" s="1"/>
      <c r="Q7576" s="1"/>
    </row>
    <row r="7577" spans="11:17" x14ac:dyDescent="0.3">
      <c r="K7577" s="1"/>
      <c r="L7577" s="1"/>
      <c r="M7577" s="1"/>
      <c r="Q7577" s="1"/>
    </row>
    <row r="7578" spans="11:17" x14ac:dyDescent="0.3">
      <c r="K7578" s="1"/>
      <c r="L7578" s="1"/>
      <c r="M7578" s="1"/>
      <c r="Q7578" s="1"/>
    </row>
    <row r="7579" spans="11:17" x14ac:dyDescent="0.3">
      <c r="K7579" s="1"/>
      <c r="L7579" s="1"/>
      <c r="M7579" s="1"/>
      <c r="Q7579" s="1"/>
    </row>
    <row r="7580" spans="11:17" x14ac:dyDescent="0.3">
      <c r="K7580" s="1"/>
      <c r="L7580" s="1"/>
      <c r="M7580" s="1"/>
      <c r="Q7580" s="1"/>
    </row>
    <row r="7581" spans="11:17" x14ac:dyDescent="0.3">
      <c r="K7581" s="1"/>
      <c r="L7581" s="1"/>
      <c r="M7581" s="1"/>
      <c r="Q7581" s="1"/>
    </row>
    <row r="7582" spans="11:17" x14ac:dyDescent="0.3">
      <c r="K7582" s="1"/>
      <c r="L7582" s="1"/>
      <c r="M7582" s="1"/>
      <c r="Q7582" s="1"/>
    </row>
    <row r="7583" spans="11:17" x14ac:dyDescent="0.3">
      <c r="K7583" s="1"/>
      <c r="L7583" s="1"/>
      <c r="M7583" s="1"/>
      <c r="Q7583" s="1"/>
    </row>
    <row r="7584" spans="11:17" x14ac:dyDescent="0.3">
      <c r="K7584" s="1"/>
      <c r="L7584" s="1"/>
      <c r="M7584" s="1"/>
      <c r="Q7584" s="1"/>
    </row>
    <row r="7585" spans="11:17" x14ac:dyDescent="0.3">
      <c r="K7585" s="1"/>
      <c r="L7585" s="1"/>
      <c r="M7585" s="1"/>
      <c r="Q7585" s="1"/>
    </row>
    <row r="7586" spans="11:17" x14ac:dyDescent="0.3">
      <c r="K7586" s="1"/>
      <c r="L7586" s="1"/>
      <c r="M7586" s="1"/>
      <c r="Q7586" s="1"/>
    </row>
    <row r="7587" spans="11:17" x14ac:dyDescent="0.3">
      <c r="K7587" s="1"/>
      <c r="L7587" s="1"/>
      <c r="M7587" s="1"/>
      <c r="Q7587" s="1"/>
    </row>
    <row r="7588" spans="11:17" x14ac:dyDescent="0.3">
      <c r="K7588" s="1"/>
      <c r="L7588" s="1"/>
      <c r="M7588" s="1"/>
      <c r="Q7588" s="1"/>
    </row>
    <row r="7589" spans="11:17" x14ac:dyDescent="0.3">
      <c r="K7589" s="1"/>
      <c r="L7589" s="1"/>
      <c r="M7589" s="1"/>
      <c r="Q7589" s="1"/>
    </row>
    <row r="7590" spans="11:17" x14ac:dyDescent="0.3">
      <c r="K7590" s="1"/>
      <c r="L7590" s="1"/>
      <c r="M7590" s="1"/>
      <c r="Q7590" s="1"/>
    </row>
    <row r="7591" spans="11:17" x14ac:dyDescent="0.3">
      <c r="K7591" s="1"/>
      <c r="L7591" s="1"/>
      <c r="M7591" s="1"/>
      <c r="Q7591" s="1"/>
    </row>
    <row r="7592" spans="11:17" x14ac:dyDescent="0.3">
      <c r="K7592" s="1"/>
      <c r="L7592" s="1"/>
      <c r="M7592" s="1"/>
      <c r="Q7592" s="1"/>
    </row>
    <row r="7593" spans="11:17" x14ac:dyDescent="0.3">
      <c r="K7593" s="1"/>
      <c r="L7593" s="1"/>
      <c r="M7593" s="1"/>
      <c r="Q7593" s="1"/>
    </row>
    <row r="7594" spans="11:17" x14ac:dyDescent="0.3">
      <c r="K7594" s="1"/>
      <c r="L7594" s="1"/>
      <c r="M7594" s="1"/>
      <c r="Q7594" s="1"/>
    </row>
    <row r="7595" spans="11:17" x14ac:dyDescent="0.3">
      <c r="K7595" s="1"/>
      <c r="L7595" s="1"/>
      <c r="M7595" s="1"/>
      <c r="Q7595" s="1"/>
    </row>
    <row r="7596" spans="11:17" x14ac:dyDescent="0.3">
      <c r="K7596" s="1"/>
      <c r="L7596" s="1"/>
      <c r="M7596" s="1"/>
      <c r="Q7596" s="1"/>
    </row>
    <row r="7597" spans="11:17" x14ac:dyDescent="0.3">
      <c r="K7597" s="1"/>
      <c r="L7597" s="1"/>
      <c r="M7597" s="1"/>
      <c r="Q7597" s="1"/>
    </row>
    <row r="7598" spans="11:17" x14ac:dyDescent="0.3">
      <c r="K7598" s="1"/>
      <c r="L7598" s="1"/>
      <c r="M7598" s="1"/>
      <c r="Q7598" s="1"/>
    </row>
    <row r="7599" spans="11:17" x14ac:dyDescent="0.3">
      <c r="K7599" s="1"/>
      <c r="L7599" s="1"/>
      <c r="M7599" s="1"/>
      <c r="Q7599" s="1"/>
    </row>
    <row r="7600" spans="11:17" x14ac:dyDescent="0.3">
      <c r="K7600" s="1"/>
      <c r="L7600" s="1"/>
      <c r="M7600" s="1"/>
      <c r="Q7600" s="1"/>
    </row>
    <row r="7601" spans="4:17" x14ac:dyDescent="0.3">
      <c r="K7601" s="1"/>
      <c r="L7601" s="1"/>
      <c r="M7601" s="1"/>
      <c r="Q7601" s="1"/>
    </row>
    <row r="7602" spans="4:17" x14ac:dyDescent="0.3">
      <c r="K7602" s="1"/>
      <c r="L7602" s="1"/>
      <c r="M7602" s="1"/>
      <c r="Q7602" s="1"/>
    </row>
    <row r="7603" spans="4:17" x14ac:dyDescent="0.3">
      <c r="K7603" s="1"/>
      <c r="L7603" s="1"/>
      <c r="M7603" s="1"/>
      <c r="Q7603" s="1"/>
    </row>
    <row r="7604" spans="4:17" x14ac:dyDescent="0.3">
      <c r="K7604" s="1"/>
      <c r="L7604" s="1"/>
      <c r="M7604" s="1"/>
      <c r="Q7604" s="1"/>
    </row>
    <row r="7605" spans="4:17" x14ac:dyDescent="0.3">
      <c r="K7605" s="1"/>
      <c r="L7605" s="1"/>
      <c r="M7605" s="1"/>
      <c r="Q7605" s="1"/>
    </row>
    <row r="7606" spans="4:17" x14ac:dyDescent="0.3">
      <c r="K7606" s="1"/>
      <c r="L7606" s="1"/>
      <c r="M7606" s="1"/>
      <c r="Q7606" s="1"/>
    </row>
    <row r="7607" spans="4:17" x14ac:dyDescent="0.3">
      <c r="K7607" s="1"/>
      <c r="L7607" s="1"/>
      <c r="M7607" s="1"/>
      <c r="Q7607" s="1"/>
    </row>
    <row r="7608" spans="4:17" x14ac:dyDescent="0.3">
      <c r="K7608" s="1"/>
      <c r="L7608" s="1"/>
      <c r="M7608" s="1"/>
      <c r="Q7608" s="1"/>
    </row>
    <row r="7609" spans="4:17" x14ac:dyDescent="0.3">
      <c r="K7609" s="1"/>
      <c r="L7609" s="1"/>
      <c r="M7609" s="1"/>
      <c r="Q7609" s="1"/>
    </row>
    <row r="7610" spans="4:17" x14ac:dyDescent="0.3">
      <c r="D7610" s="1"/>
      <c r="E7610" s="1"/>
      <c r="K7610" s="1"/>
      <c r="L7610" s="1"/>
      <c r="M7610" s="1"/>
      <c r="Q7610" s="1"/>
    </row>
    <row r="7611" spans="4:17" x14ac:dyDescent="0.3">
      <c r="D7611" s="1"/>
      <c r="E7611" s="1"/>
      <c r="K7611" s="1"/>
      <c r="L7611" s="1"/>
      <c r="M7611" s="1"/>
      <c r="Q7611" s="1"/>
    </row>
    <row r="7612" spans="4:17" x14ac:dyDescent="0.3">
      <c r="D7612" s="1"/>
      <c r="E7612" s="1"/>
      <c r="K7612" s="1"/>
      <c r="L7612" s="1"/>
      <c r="M7612" s="1"/>
      <c r="Q7612" s="1"/>
    </row>
    <row r="7613" spans="4:17" x14ac:dyDescent="0.3">
      <c r="D7613" s="1"/>
      <c r="E7613" s="1"/>
      <c r="K7613" s="1"/>
      <c r="L7613" s="1"/>
      <c r="M7613" s="1"/>
      <c r="Q7613" s="1"/>
    </row>
    <row r="7614" spans="4:17" x14ac:dyDescent="0.3">
      <c r="D7614" s="1"/>
      <c r="E7614" s="1"/>
      <c r="K7614" s="1"/>
      <c r="L7614" s="1"/>
      <c r="M7614" s="1"/>
      <c r="Q7614" s="1"/>
    </row>
    <row r="7615" spans="4:17" x14ac:dyDescent="0.3">
      <c r="D7615" s="1"/>
      <c r="E7615" s="1"/>
      <c r="K7615" s="1"/>
      <c r="L7615" s="1"/>
      <c r="M7615" s="1"/>
      <c r="Q7615" s="1"/>
    </row>
    <row r="7616" spans="4:17" x14ac:dyDescent="0.3">
      <c r="D7616" s="1"/>
      <c r="E7616" s="1"/>
      <c r="K7616" s="1"/>
      <c r="L7616" s="1"/>
      <c r="M7616" s="1"/>
      <c r="Q7616" s="1"/>
    </row>
    <row r="7617" spans="4:17" x14ac:dyDescent="0.3">
      <c r="D7617" s="1"/>
      <c r="E7617" s="1"/>
      <c r="K7617" s="1"/>
      <c r="L7617" s="1"/>
      <c r="M7617" s="1"/>
      <c r="Q7617" s="1"/>
    </row>
    <row r="7618" spans="4:17" x14ac:dyDescent="0.3">
      <c r="D7618" s="1"/>
      <c r="E7618" s="1"/>
      <c r="K7618" s="1"/>
      <c r="L7618" s="1"/>
      <c r="M7618" s="1"/>
      <c r="Q7618" s="1"/>
    </row>
    <row r="7619" spans="4:17" x14ac:dyDescent="0.3">
      <c r="D7619" s="1"/>
      <c r="E7619" s="1"/>
      <c r="K7619" s="1"/>
      <c r="L7619" s="1"/>
      <c r="M7619" s="1"/>
      <c r="Q7619" s="1"/>
    </row>
    <row r="7620" spans="4:17" x14ac:dyDescent="0.3">
      <c r="D7620" s="1"/>
      <c r="E7620" s="1"/>
      <c r="K7620" s="1"/>
      <c r="L7620" s="1"/>
      <c r="M7620" s="1"/>
      <c r="Q7620" s="1"/>
    </row>
    <row r="7621" spans="4:17" x14ac:dyDescent="0.3">
      <c r="D7621" s="1"/>
      <c r="E7621" s="1"/>
      <c r="K7621" s="1"/>
      <c r="L7621" s="1"/>
      <c r="M7621" s="1"/>
      <c r="Q7621" s="1"/>
    </row>
    <row r="7622" spans="4:17" x14ac:dyDescent="0.3">
      <c r="D7622" s="1"/>
      <c r="E7622" s="1"/>
      <c r="K7622" s="1"/>
      <c r="L7622" s="1"/>
      <c r="M7622" s="1"/>
      <c r="Q7622" s="1"/>
    </row>
    <row r="7623" spans="4:17" x14ac:dyDescent="0.3">
      <c r="D7623" s="1"/>
      <c r="E7623" s="1"/>
      <c r="K7623" s="1"/>
      <c r="L7623" s="1"/>
      <c r="M7623" s="1"/>
      <c r="Q7623" s="1"/>
    </row>
    <row r="7624" spans="4:17" x14ac:dyDescent="0.3">
      <c r="D7624" s="1"/>
      <c r="E7624" s="1"/>
      <c r="K7624" s="1"/>
      <c r="L7624" s="1"/>
      <c r="M7624" s="1"/>
      <c r="Q7624" s="1"/>
    </row>
    <row r="7625" spans="4:17" x14ac:dyDescent="0.3">
      <c r="D7625" s="1"/>
      <c r="E7625" s="1"/>
      <c r="K7625" s="1"/>
      <c r="L7625" s="1"/>
      <c r="M7625" s="1"/>
      <c r="Q7625" s="1"/>
    </row>
    <row r="7626" spans="4:17" x14ac:dyDescent="0.3">
      <c r="D7626" s="1"/>
      <c r="E7626" s="1"/>
      <c r="K7626" s="1"/>
      <c r="L7626" s="1"/>
      <c r="M7626" s="1"/>
      <c r="Q7626" s="1"/>
    </row>
    <row r="7627" spans="4:17" x14ac:dyDescent="0.3">
      <c r="D7627" s="1"/>
      <c r="E7627" s="1"/>
      <c r="K7627" s="1"/>
      <c r="L7627" s="1"/>
      <c r="M7627" s="1"/>
      <c r="Q7627" s="1"/>
    </row>
    <row r="7628" spans="4:17" x14ac:dyDescent="0.3">
      <c r="D7628" s="1"/>
      <c r="E7628" s="1"/>
      <c r="K7628" s="1"/>
      <c r="L7628" s="1"/>
      <c r="M7628" s="1"/>
      <c r="Q7628" s="1"/>
    </row>
    <row r="7629" spans="4:17" x14ac:dyDescent="0.3">
      <c r="D7629" s="1"/>
      <c r="E7629" s="1"/>
      <c r="K7629" s="1"/>
      <c r="L7629" s="1"/>
      <c r="M7629" s="1"/>
      <c r="Q7629" s="1"/>
    </row>
    <row r="7630" spans="4:17" x14ac:dyDescent="0.3">
      <c r="D7630" s="1"/>
      <c r="E7630" s="1"/>
      <c r="K7630" s="1"/>
      <c r="L7630" s="1"/>
      <c r="M7630" s="1"/>
      <c r="Q7630" s="1"/>
    </row>
    <row r="7631" spans="4:17" x14ac:dyDescent="0.3">
      <c r="D7631" s="1"/>
      <c r="E7631" s="1"/>
      <c r="K7631" s="1"/>
      <c r="L7631" s="1"/>
      <c r="M7631" s="1"/>
      <c r="Q7631" s="1"/>
    </row>
    <row r="7632" spans="4:17" x14ac:dyDescent="0.3">
      <c r="D7632" s="1"/>
      <c r="E7632" s="1"/>
      <c r="K7632" s="1"/>
      <c r="L7632" s="1"/>
      <c r="M7632" s="1"/>
      <c r="Q7632" s="1"/>
    </row>
    <row r="7633" spans="4:17" x14ac:dyDescent="0.3">
      <c r="D7633" s="1"/>
      <c r="E7633" s="1"/>
      <c r="K7633" s="1"/>
      <c r="L7633" s="1"/>
      <c r="M7633" s="1"/>
      <c r="Q7633" s="1"/>
    </row>
    <row r="7634" spans="4:17" x14ac:dyDescent="0.3">
      <c r="D7634" s="1"/>
      <c r="E7634" s="1"/>
      <c r="K7634" s="1"/>
      <c r="L7634" s="1"/>
      <c r="M7634" s="1"/>
      <c r="Q7634" s="1"/>
    </row>
    <row r="7635" spans="4:17" x14ac:dyDescent="0.3">
      <c r="D7635" s="1"/>
      <c r="E7635" s="1"/>
      <c r="K7635" s="1"/>
      <c r="L7635" s="1"/>
      <c r="M7635" s="1"/>
      <c r="Q7635" s="1"/>
    </row>
    <row r="7636" spans="4:17" x14ac:dyDescent="0.3">
      <c r="D7636" s="1"/>
      <c r="E7636" s="1"/>
      <c r="K7636" s="1"/>
      <c r="L7636" s="1"/>
      <c r="M7636" s="1"/>
      <c r="Q7636" s="1"/>
    </row>
    <row r="7637" spans="4:17" x14ac:dyDescent="0.3">
      <c r="D7637" s="1"/>
      <c r="E7637" s="1"/>
      <c r="K7637" s="1"/>
      <c r="L7637" s="1"/>
      <c r="M7637" s="1"/>
      <c r="Q7637" s="1"/>
    </row>
    <row r="7638" spans="4:17" x14ac:dyDescent="0.3">
      <c r="D7638" s="1"/>
      <c r="E7638" s="1"/>
      <c r="K7638" s="1"/>
      <c r="L7638" s="1"/>
      <c r="M7638" s="1"/>
      <c r="Q7638" s="1"/>
    </row>
    <row r="7639" spans="4:17" x14ac:dyDescent="0.3">
      <c r="D7639" s="1"/>
      <c r="E7639" s="1"/>
      <c r="K7639" s="1"/>
      <c r="L7639" s="1"/>
      <c r="M7639" s="1"/>
      <c r="Q7639" s="1"/>
    </row>
    <row r="7640" spans="4:17" x14ac:dyDescent="0.3">
      <c r="D7640" s="1"/>
      <c r="E7640" s="1"/>
      <c r="K7640" s="1"/>
      <c r="L7640" s="1"/>
      <c r="M7640" s="1"/>
      <c r="Q7640" s="1"/>
    </row>
    <row r="7641" spans="4:17" x14ac:dyDescent="0.3">
      <c r="D7641" s="1"/>
      <c r="E7641" s="1"/>
      <c r="K7641" s="1"/>
      <c r="L7641" s="1"/>
      <c r="M7641" s="1"/>
      <c r="Q7641" s="1"/>
    </row>
    <row r="7642" spans="4:17" x14ac:dyDescent="0.3">
      <c r="D7642" s="1"/>
      <c r="E7642" s="1"/>
      <c r="K7642" s="1"/>
      <c r="L7642" s="1"/>
      <c r="M7642" s="1"/>
      <c r="Q7642" s="1"/>
    </row>
    <row r="7643" spans="4:17" x14ac:dyDescent="0.3">
      <c r="D7643" s="1"/>
      <c r="E7643" s="1"/>
      <c r="K7643" s="1"/>
      <c r="L7643" s="1"/>
      <c r="M7643" s="1"/>
      <c r="Q7643" s="1"/>
    </row>
    <row r="7644" spans="4:17" x14ac:dyDescent="0.3">
      <c r="D7644" s="1"/>
      <c r="E7644" s="1"/>
      <c r="K7644" s="1"/>
      <c r="L7644" s="1"/>
      <c r="M7644" s="1"/>
      <c r="Q7644" s="1"/>
    </row>
    <row r="7645" spans="4:17" x14ac:dyDescent="0.3">
      <c r="D7645" s="1"/>
      <c r="E7645" s="1"/>
      <c r="K7645" s="1"/>
      <c r="L7645" s="1"/>
      <c r="M7645" s="1"/>
      <c r="Q7645" s="1"/>
    </row>
    <row r="7646" spans="4:17" x14ac:dyDescent="0.3">
      <c r="D7646" s="1"/>
      <c r="E7646" s="1"/>
      <c r="K7646" s="1"/>
      <c r="L7646" s="1"/>
      <c r="M7646" s="1"/>
      <c r="Q7646" s="1"/>
    </row>
    <row r="7647" spans="4:17" x14ac:dyDescent="0.3">
      <c r="D7647" s="1"/>
      <c r="E7647" s="1"/>
      <c r="K7647" s="1"/>
      <c r="L7647" s="1"/>
      <c r="M7647" s="1"/>
      <c r="Q7647" s="1"/>
    </row>
    <row r="7648" spans="4:17" x14ac:dyDescent="0.3">
      <c r="D7648" s="1"/>
      <c r="E7648" s="1"/>
      <c r="K7648" s="1"/>
      <c r="L7648" s="1"/>
      <c r="M7648" s="1"/>
      <c r="Q7648" s="1"/>
    </row>
    <row r="7649" spans="4:17" x14ac:dyDescent="0.3">
      <c r="D7649" s="1"/>
      <c r="E7649" s="1"/>
      <c r="K7649" s="1"/>
      <c r="L7649" s="1"/>
      <c r="M7649" s="1"/>
      <c r="Q7649" s="1"/>
    </row>
    <row r="7650" spans="4:17" x14ac:dyDescent="0.3">
      <c r="D7650" s="1"/>
      <c r="E7650" s="1"/>
      <c r="K7650" s="1"/>
      <c r="L7650" s="1"/>
      <c r="M7650" s="1"/>
      <c r="Q7650" s="1"/>
    </row>
    <row r="7651" spans="4:17" x14ac:dyDescent="0.3">
      <c r="D7651" s="1"/>
      <c r="E7651" s="1"/>
      <c r="K7651" s="1"/>
      <c r="L7651" s="1"/>
      <c r="M7651" s="1"/>
      <c r="Q7651" s="1"/>
    </row>
    <row r="7652" spans="4:17" x14ac:dyDescent="0.3">
      <c r="D7652" s="1"/>
      <c r="E7652" s="1"/>
      <c r="K7652" s="1"/>
      <c r="L7652" s="1"/>
      <c r="M7652" s="1"/>
      <c r="Q7652" s="1"/>
    </row>
    <row r="7653" spans="4:17" x14ac:dyDescent="0.3">
      <c r="D7653" s="1"/>
      <c r="E7653" s="1"/>
      <c r="K7653" s="1"/>
      <c r="L7653" s="1"/>
      <c r="M7653" s="1"/>
      <c r="Q7653" s="1"/>
    </row>
    <row r="7654" spans="4:17" x14ac:dyDescent="0.3">
      <c r="D7654" s="1"/>
      <c r="E7654" s="1"/>
      <c r="K7654" s="1"/>
      <c r="L7654" s="1"/>
      <c r="M7654" s="1"/>
      <c r="Q7654" s="1"/>
    </row>
    <row r="7655" spans="4:17" x14ac:dyDescent="0.3">
      <c r="D7655" s="1"/>
      <c r="E7655" s="1"/>
      <c r="K7655" s="1"/>
      <c r="L7655" s="1"/>
      <c r="M7655" s="1"/>
      <c r="Q7655" s="1"/>
    </row>
    <row r="7656" spans="4:17" x14ac:dyDescent="0.3">
      <c r="D7656" s="1"/>
      <c r="E7656" s="1"/>
      <c r="K7656" s="1"/>
      <c r="L7656" s="1"/>
      <c r="M7656" s="1"/>
      <c r="Q7656" s="1"/>
    </row>
    <row r="7657" spans="4:17" x14ac:dyDescent="0.3">
      <c r="D7657" s="1"/>
      <c r="E7657" s="1"/>
      <c r="K7657" s="1"/>
      <c r="L7657" s="1"/>
      <c r="M7657" s="1"/>
      <c r="Q7657" s="1"/>
    </row>
    <row r="7658" spans="4:17" x14ac:dyDescent="0.3">
      <c r="D7658" s="1"/>
      <c r="E7658" s="1"/>
      <c r="K7658" s="1"/>
      <c r="L7658" s="1"/>
      <c r="M7658" s="1"/>
      <c r="Q7658" s="1"/>
    </row>
    <row r="7659" spans="4:17" x14ac:dyDescent="0.3">
      <c r="D7659" s="1"/>
      <c r="E7659" s="1"/>
      <c r="K7659" s="1"/>
      <c r="L7659" s="1"/>
      <c r="M7659" s="1"/>
      <c r="Q7659" s="1"/>
    </row>
    <row r="7660" spans="4:17" x14ac:dyDescent="0.3">
      <c r="D7660" s="1"/>
      <c r="E7660" s="1"/>
      <c r="K7660" s="1"/>
      <c r="L7660" s="1"/>
      <c r="M7660" s="1"/>
      <c r="Q7660" s="1"/>
    </row>
    <row r="7661" spans="4:17" x14ac:dyDescent="0.3">
      <c r="D7661" s="1"/>
      <c r="E7661" s="1"/>
      <c r="K7661" s="1"/>
      <c r="L7661" s="1"/>
      <c r="M7661" s="1"/>
      <c r="Q7661" s="1"/>
    </row>
    <row r="7662" spans="4:17" x14ac:dyDescent="0.3">
      <c r="D7662" s="1"/>
      <c r="E7662" s="1"/>
      <c r="K7662" s="1"/>
      <c r="L7662" s="1"/>
      <c r="M7662" s="1"/>
      <c r="Q7662" s="1"/>
    </row>
    <row r="7663" spans="4:17" x14ac:dyDescent="0.3">
      <c r="D7663" s="1"/>
      <c r="E7663" s="1"/>
      <c r="K7663" s="1"/>
      <c r="L7663" s="1"/>
      <c r="M7663" s="1"/>
      <c r="Q7663" s="1"/>
    </row>
    <row r="7664" spans="4:17" x14ac:dyDescent="0.3">
      <c r="D7664" s="1"/>
      <c r="E7664" s="1"/>
      <c r="K7664" s="1"/>
      <c r="L7664" s="1"/>
      <c r="M7664" s="1"/>
      <c r="Q7664" s="1"/>
    </row>
    <row r="7665" spans="4:17" x14ac:dyDescent="0.3">
      <c r="D7665" s="1"/>
      <c r="E7665" s="1"/>
      <c r="K7665" s="1"/>
      <c r="L7665" s="1"/>
      <c r="M7665" s="1"/>
      <c r="Q7665" s="1"/>
    </row>
    <row r="7666" spans="4:17" x14ac:dyDescent="0.3">
      <c r="D7666" s="1"/>
      <c r="E7666" s="1"/>
      <c r="K7666" s="1"/>
      <c r="L7666" s="1"/>
      <c r="M7666" s="1"/>
      <c r="Q7666" s="1"/>
    </row>
    <row r="7667" spans="4:17" x14ac:dyDescent="0.3">
      <c r="D7667" s="1"/>
      <c r="E7667" s="1"/>
      <c r="K7667" s="1"/>
      <c r="L7667" s="1"/>
      <c r="M7667" s="1"/>
      <c r="Q7667" s="1"/>
    </row>
    <row r="7668" spans="4:17" x14ac:dyDescent="0.3">
      <c r="D7668" s="1"/>
      <c r="E7668" s="1"/>
      <c r="K7668" s="1"/>
      <c r="L7668" s="1"/>
      <c r="M7668" s="1"/>
      <c r="Q7668" s="1"/>
    </row>
    <row r="7669" spans="4:17" x14ac:dyDescent="0.3">
      <c r="D7669" s="1"/>
      <c r="E7669" s="1"/>
      <c r="K7669" s="1"/>
      <c r="L7669" s="1"/>
      <c r="M7669" s="1"/>
      <c r="Q7669" s="1"/>
    </row>
    <row r="7670" spans="4:17" x14ac:dyDescent="0.3">
      <c r="D7670" s="1"/>
      <c r="E7670" s="1"/>
      <c r="K7670" s="1"/>
      <c r="L7670" s="1"/>
      <c r="M7670" s="1"/>
      <c r="Q7670" s="1"/>
    </row>
    <row r="7671" spans="4:17" x14ac:dyDescent="0.3">
      <c r="D7671" s="1"/>
      <c r="E7671" s="1"/>
      <c r="K7671" s="1"/>
      <c r="L7671" s="1"/>
      <c r="M7671" s="1"/>
      <c r="Q7671" s="1"/>
    </row>
    <row r="7672" spans="4:17" x14ac:dyDescent="0.3">
      <c r="D7672" s="1"/>
      <c r="E7672" s="1"/>
      <c r="K7672" s="1"/>
      <c r="L7672" s="1"/>
      <c r="M7672" s="1"/>
      <c r="Q7672" s="1"/>
    </row>
    <row r="7673" spans="4:17" x14ac:dyDescent="0.3">
      <c r="D7673" s="1"/>
      <c r="E7673" s="1"/>
      <c r="K7673" s="1"/>
      <c r="L7673" s="1"/>
      <c r="M7673" s="1"/>
      <c r="Q7673" s="1"/>
    </row>
    <row r="7674" spans="4:17" x14ac:dyDescent="0.3">
      <c r="D7674" s="1"/>
      <c r="E7674" s="1"/>
      <c r="K7674" s="1"/>
      <c r="L7674" s="1"/>
      <c r="M7674" s="1"/>
      <c r="Q7674" s="1"/>
    </row>
    <row r="7675" spans="4:17" x14ac:dyDescent="0.3">
      <c r="D7675" s="1"/>
      <c r="E7675" s="1"/>
      <c r="K7675" s="1"/>
      <c r="L7675" s="1"/>
      <c r="M7675" s="1"/>
      <c r="Q7675" s="1"/>
    </row>
    <row r="7676" spans="4:17" x14ac:dyDescent="0.3">
      <c r="D7676" s="1"/>
      <c r="E7676" s="1"/>
      <c r="K7676" s="1"/>
      <c r="L7676" s="1"/>
      <c r="M7676" s="1"/>
      <c r="Q7676" s="1"/>
    </row>
    <row r="7677" spans="4:17" x14ac:dyDescent="0.3">
      <c r="D7677" s="1"/>
      <c r="E7677" s="1"/>
      <c r="K7677" s="1"/>
      <c r="L7677" s="1"/>
      <c r="M7677" s="1"/>
      <c r="Q7677" s="1"/>
    </row>
    <row r="7678" spans="4:17" x14ac:dyDescent="0.3">
      <c r="D7678" s="1"/>
      <c r="E7678" s="1"/>
      <c r="K7678" s="1"/>
      <c r="L7678" s="1"/>
      <c r="M7678" s="1"/>
      <c r="Q7678" s="1"/>
    </row>
    <row r="7679" spans="4:17" x14ac:dyDescent="0.3">
      <c r="D7679" s="1"/>
      <c r="E7679" s="1"/>
      <c r="K7679" s="1"/>
      <c r="L7679" s="1"/>
      <c r="M7679" s="1"/>
      <c r="Q7679" s="1"/>
    </row>
    <row r="7680" spans="4:17" x14ac:dyDescent="0.3">
      <c r="D7680" s="1"/>
      <c r="E7680" s="1"/>
      <c r="K7680" s="1"/>
      <c r="L7680" s="1"/>
      <c r="M7680" s="1"/>
      <c r="Q7680" s="1"/>
    </row>
    <row r="7681" spans="4:17" x14ac:dyDescent="0.3">
      <c r="D7681" s="1"/>
      <c r="E7681" s="1"/>
      <c r="K7681" s="1"/>
      <c r="L7681" s="1"/>
      <c r="M7681" s="1"/>
      <c r="Q7681" s="1"/>
    </row>
    <row r="7682" spans="4:17" x14ac:dyDescent="0.3">
      <c r="D7682" s="1"/>
      <c r="E7682" s="1"/>
      <c r="K7682" s="1"/>
      <c r="L7682" s="1"/>
      <c r="M7682" s="1"/>
      <c r="Q7682" s="1"/>
    </row>
    <row r="7683" spans="4:17" x14ac:dyDescent="0.3">
      <c r="D7683" s="1"/>
      <c r="E7683" s="1"/>
      <c r="K7683" s="1"/>
      <c r="L7683" s="1"/>
      <c r="M7683" s="1"/>
      <c r="Q7683" s="1"/>
    </row>
    <row r="7684" spans="4:17" x14ac:dyDescent="0.3">
      <c r="D7684" s="1"/>
      <c r="E7684" s="1"/>
      <c r="K7684" s="1"/>
      <c r="L7684" s="1"/>
      <c r="M7684" s="1"/>
      <c r="Q7684" s="1"/>
    </row>
    <row r="7685" spans="4:17" x14ac:dyDescent="0.3">
      <c r="D7685" s="1"/>
      <c r="E7685" s="1"/>
      <c r="K7685" s="1"/>
      <c r="L7685" s="1"/>
      <c r="M7685" s="1"/>
      <c r="Q7685" s="1"/>
    </row>
    <row r="7686" spans="4:17" x14ac:dyDescent="0.3">
      <c r="D7686" s="1"/>
      <c r="E7686" s="1"/>
      <c r="K7686" s="1"/>
      <c r="L7686" s="1"/>
      <c r="M7686" s="1"/>
      <c r="Q7686" s="1"/>
    </row>
    <row r="7687" spans="4:17" x14ac:dyDescent="0.3">
      <c r="D7687" s="1"/>
      <c r="E7687" s="1"/>
      <c r="K7687" s="1"/>
      <c r="L7687" s="1"/>
      <c r="M7687" s="1"/>
      <c r="Q7687" s="1"/>
    </row>
    <row r="7688" spans="4:17" x14ac:dyDescent="0.3">
      <c r="D7688" s="1"/>
      <c r="E7688" s="1"/>
      <c r="K7688" s="1"/>
      <c r="L7688" s="1"/>
      <c r="M7688" s="1"/>
      <c r="Q7688" s="1"/>
    </row>
    <row r="7689" spans="4:17" x14ac:dyDescent="0.3">
      <c r="D7689" s="1"/>
      <c r="E7689" s="1"/>
      <c r="K7689" s="1"/>
      <c r="L7689" s="1"/>
      <c r="M7689" s="1"/>
      <c r="Q7689" s="1"/>
    </row>
    <row r="7690" spans="4:17" x14ac:dyDescent="0.3">
      <c r="D7690" s="1"/>
      <c r="E7690" s="1"/>
      <c r="K7690" s="1"/>
      <c r="L7690" s="1"/>
      <c r="M7690" s="1"/>
      <c r="Q7690" s="1"/>
    </row>
    <row r="7691" spans="4:17" x14ac:dyDescent="0.3">
      <c r="D7691" s="1"/>
      <c r="E7691" s="1"/>
      <c r="K7691" s="1"/>
      <c r="L7691" s="1"/>
      <c r="M7691" s="1"/>
      <c r="Q7691" s="1"/>
    </row>
    <row r="7692" spans="4:17" x14ac:dyDescent="0.3">
      <c r="D7692" s="1"/>
      <c r="E7692" s="1"/>
      <c r="K7692" s="1"/>
      <c r="L7692" s="1"/>
      <c r="M7692" s="1"/>
      <c r="Q7692" s="1"/>
    </row>
    <row r="7693" spans="4:17" x14ac:dyDescent="0.3">
      <c r="D7693" s="1"/>
      <c r="E7693" s="1"/>
      <c r="K7693" s="1"/>
      <c r="L7693" s="1"/>
      <c r="M7693" s="1"/>
      <c r="Q7693" s="1"/>
    </row>
    <row r="7694" spans="4:17" x14ac:dyDescent="0.3">
      <c r="D7694" s="1"/>
      <c r="E7694" s="1"/>
      <c r="K7694" s="1"/>
      <c r="L7694" s="1"/>
      <c r="M7694" s="1"/>
      <c r="Q7694" s="1"/>
    </row>
    <row r="7695" spans="4:17" x14ac:dyDescent="0.3">
      <c r="D7695" s="1"/>
      <c r="E7695" s="1"/>
      <c r="K7695" s="1"/>
      <c r="L7695" s="1"/>
      <c r="M7695" s="1"/>
      <c r="Q7695" s="1"/>
    </row>
    <row r="7696" spans="4:17" x14ac:dyDescent="0.3">
      <c r="D7696" s="1"/>
      <c r="E7696" s="1"/>
      <c r="K7696" s="1"/>
      <c r="L7696" s="1"/>
      <c r="M7696" s="1"/>
      <c r="Q7696" s="1"/>
    </row>
    <row r="7697" spans="4:17" x14ac:dyDescent="0.3">
      <c r="D7697" s="1"/>
      <c r="E7697" s="1"/>
      <c r="K7697" s="1"/>
      <c r="L7697" s="1"/>
      <c r="M7697" s="1"/>
      <c r="Q7697" s="1"/>
    </row>
    <row r="7698" spans="4:17" x14ac:dyDescent="0.3">
      <c r="D7698" s="1"/>
      <c r="E7698" s="1"/>
      <c r="K7698" s="1"/>
      <c r="L7698" s="1"/>
      <c r="M7698" s="1"/>
      <c r="Q7698" s="1"/>
    </row>
    <row r="7699" spans="4:17" x14ac:dyDescent="0.3">
      <c r="D7699" s="1"/>
      <c r="E7699" s="1"/>
      <c r="K7699" s="1"/>
      <c r="L7699" s="1"/>
      <c r="M7699" s="1"/>
      <c r="Q7699" s="1"/>
    </row>
    <row r="7700" spans="4:17" x14ac:dyDescent="0.3">
      <c r="D7700" s="1"/>
      <c r="E7700" s="1"/>
      <c r="K7700" s="1"/>
      <c r="L7700" s="1"/>
      <c r="M7700" s="1"/>
      <c r="Q7700" s="1"/>
    </row>
    <row r="7701" spans="4:17" x14ac:dyDescent="0.3">
      <c r="D7701" s="1"/>
      <c r="E7701" s="1"/>
      <c r="K7701" s="1"/>
      <c r="L7701" s="1"/>
      <c r="M7701" s="1"/>
      <c r="Q7701" s="1"/>
    </row>
    <row r="7702" spans="4:17" x14ac:dyDescent="0.3">
      <c r="D7702" s="1"/>
      <c r="E7702" s="1"/>
      <c r="K7702" s="1"/>
      <c r="L7702" s="1"/>
      <c r="M7702" s="1"/>
      <c r="Q7702" s="1"/>
    </row>
    <row r="7703" spans="4:17" x14ac:dyDescent="0.3">
      <c r="D7703" s="1"/>
      <c r="E7703" s="1"/>
      <c r="K7703" s="1"/>
      <c r="L7703" s="1"/>
      <c r="M7703" s="1"/>
      <c r="Q7703" s="1"/>
    </row>
    <row r="7704" spans="4:17" x14ac:dyDescent="0.3">
      <c r="D7704" s="1"/>
      <c r="E7704" s="1"/>
      <c r="K7704" s="1"/>
      <c r="L7704" s="1"/>
      <c r="M7704" s="1"/>
      <c r="Q7704" s="1"/>
    </row>
    <row r="7705" spans="4:17" x14ac:dyDescent="0.3">
      <c r="D7705" s="1"/>
      <c r="E7705" s="1"/>
      <c r="K7705" s="1"/>
      <c r="L7705" s="1"/>
      <c r="M7705" s="1"/>
      <c r="Q7705" s="1"/>
    </row>
    <row r="7706" spans="4:17" x14ac:dyDescent="0.3">
      <c r="D7706" s="1"/>
      <c r="E7706" s="1"/>
      <c r="K7706" s="1"/>
      <c r="L7706" s="1"/>
      <c r="M7706" s="1"/>
      <c r="Q7706" s="1"/>
    </row>
    <row r="7707" spans="4:17" x14ac:dyDescent="0.3">
      <c r="D7707" s="1"/>
      <c r="E7707" s="1"/>
      <c r="K7707" s="1"/>
      <c r="L7707" s="1"/>
      <c r="M7707" s="1"/>
      <c r="Q7707" s="1"/>
    </row>
    <row r="7708" spans="4:17" x14ac:dyDescent="0.3">
      <c r="D7708" s="1"/>
      <c r="E7708" s="1"/>
      <c r="K7708" s="1"/>
      <c r="L7708" s="1"/>
      <c r="M7708" s="1"/>
      <c r="Q7708" s="1"/>
    </row>
    <row r="7709" spans="4:17" x14ac:dyDescent="0.3">
      <c r="D7709" s="1"/>
      <c r="E7709" s="1"/>
      <c r="K7709" s="1"/>
      <c r="L7709" s="1"/>
      <c r="M7709" s="1"/>
      <c r="Q7709" s="1"/>
    </row>
    <row r="7710" spans="4:17" x14ac:dyDescent="0.3">
      <c r="D7710" s="1"/>
      <c r="E7710" s="1"/>
      <c r="K7710" s="1"/>
      <c r="L7710" s="1"/>
      <c r="M7710" s="1"/>
      <c r="Q7710" s="1"/>
    </row>
    <row r="7711" spans="4:17" x14ac:dyDescent="0.3">
      <c r="D7711" s="1"/>
      <c r="E7711" s="1"/>
      <c r="K7711" s="1"/>
      <c r="L7711" s="1"/>
      <c r="M7711" s="1"/>
      <c r="Q7711" s="1"/>
    </row>
    <row r="7712" spans="4:17" x14ac:dyDescent="0.3">
      <c r="D7712" s="1"/>
      <c r="E7712" s="1"/>
      <c r="K7712" s="1"/>
      <c r="L7712" s="1"/>
      <c r="M7712" s="1"/>
      <c r="Q7712" s="1"/>
    </row>
    <row r="7713" spans="4:17" x14ac:dyDescent="0.3">
      <c r="D7713" s="1"/>
      <c r="E7713" s="1"/>
      <c r="K7713" s="1"/>
      <c r="L7713" s="1"/>
      <c r="M7713" s="1"/>
      <c r="Q7713" s="1"/>
    </row>
    <row r="7714" spans="4:17" x14ac:dyDescent="0.3">
      <c r="D7714" s="1"/>
      <c r="E7714" s="1"/>
      <c r="K7714" s="1"/>
      <c r="L7714" s="1"/>
      <c r="M7714" s="1"/>
      <c r="Q7714" s="1"/>
    </row>
    <row r="7715" spans="4:17" x14ac:dyDescent="0.3">
      <c r="D7715" s="1"/>
      <c r="E7715" s="1"/>
      <c r="K7715" s="1"/>
      <c r="L7715" s="1"/>
      <c r="M7715" s="1"/>
      <c r="Q7715" s="1"/>
    </row>
    <row r="7716" spans="4:17" x14ac:dyDescent="0.3">
      <c r="D7716" s="1"/>
      <c r="E7716" s="1"/>
      <c r="K7716" s="1"/>
      <c r="L7716" s="1"/>
      <c r="M7716" s="1"/>
      <c r="Q7716" s="1"/>
    </row>
    <row r="7717" spans="4:17" x14ac:dyDescent="0.3">
      <c r="D7717" s="1"/>
      <c r="E7717" s="1"/>
      <c r="K7717" s="1"/>
      <c r="L7717" s="1"/>
      <c r="M7717" s="1"/>
      <c r="Q7717" s="1"/>
    </row>
    <row r="7718" spans="4:17" x14ac:dyDescent="0.3">
      <c r="D7718" s="1"/>
      <c r="E7718" s="1"/>
      <c r="K7718" s="1"/>
      <c r="L7718" s="1"/>
      <c r="M7718" s="1"/>
      <c r="Q7718" s="1"/>
    </row>
    <row r="7719" spans="4:17" x14ac:dyDescent="0.3">
      <c r="D7719" s="1"/>
      <c r="E7719" s="1"/>
      <c r="K7719" s="1"/>
      <c r="L7719" s="1"/>
      <c r="M7719" s="1"/>
      <c r="Q7719" s="1"/>
    </row>
    <row r="7720" spans="4:17" x14ac:dyDescent="0.3">
      <c r="D7720" s="1"/>
      <c r="E7720" s="1"/>
      <c r="K7720" s="1"/>
      <c r="L7720" s="1"/>
      <c r="M7720" s="1"/>
      <c r="Q7720" s="1"/>
    </row>
    <row r="7721" spans="4:17" x14ac:dyDescent="0.3">
      <c r="D7721" s="1"/>
      <c r="E7721" s="1"/>
      <c r="K7721" s="1"/>
      <c r="L7721" s="1"/>
      <c r="M7721" s="1"/>
      <c r="Q7721" s="1"/>
    </row>
    <row r="7722" spans="4:17" x14ac:dyDescent="0.3">
      <c r="D7722" s="1"/>
      <c r="E7722" s="1"/>
      <c r="K7722" s="1"/>
      <c r="L7722" s="1"/>
      <c r="M7722" s="1"/>
      <c r="Q7722" s="1"/>
    </row>
    <row r="7723" spans="4:17" x14ac:dyDescent="0.3">
      <c r="D7723" s="1"/>
      <c r="E7723" s="1"/>
      <c r="K7723" s="1"/>
      <c r="L7723" s="1"/>
      <c r="M7723" s="1"/>
      <c r="Q7723" s="1"/>
    </row>
    <row r="7724" spans="4:17" x14ac:dyDescent="0.3">
      <c r="D7724" s="1"/>
      <c r="E7724" s="1"/>
      <c r="K7724" s="1"/>
      <c r="L7724" s="1"/>
      <c r="M7724" s="1"/>
      <c r="Q7724" s="1"/>
    </row>
    <row r="7725" spans="4:17" x14ac:dyDescent="0.3">
      <c r="D7725" s="1"/>
      <c r="E7725" s="1"/>
      <c r="K7725" s="1"/>
      <c r="L7725" s="1"/>
      <c r="M7725" s="1"/>
      <c r="Q7725" s="1"/>
    </row>
    <row r="7726" spans="4:17" x14ac:dyDescent="0.3">
      <c r="D7726" s="1"/>
      <c r="E7726" s="1"/>
      <c r="K7726" s="1"/>
      <c r="L7726" s="1"/>
      <c r="M7726" s="1"/>
      <c r="Q7726" s="1"/>
    </row>
    <row r="7727" spans="4:17" x14ac:dyDescent="0.3">
      <c r="D7727" s="1"/>
      <c r="E7727" s="1"/>
      <c r="K7727" s="1"/>
      <c r="L7727" s="1"/>
      <c r="M7727" s="1"/>
      <c r="Q7727" s="1"/>
    </row>
    <row r="7728" spans="4:17" x14ac:dyDescent="0.3">
      <c r="D7728" s="1"/>
      <c r="E7728" s="1"/>
      <c r="K7728" s="1"/>
      <c r="L7728" s="1"/>
      <c r="M7728" s="1"/>
      <c r="Q7728" s="1"/>
    </row>
    <row r="7729" spans="4:17" x14ac:dyDescent="0.3">
      <c r="D7729" s="1"/>
      <c r="E7729" s="1"/>
      <c r="K7729" s="1"/>
      <c r="L7729" s="1"/>
      <c r="M7729" s="1"/>
      <c r="Q7729" s="1"/>
    </row>
    <row r="7730" spans="4:17" x14ac:dyDescent="0.3">
      <c r="D7730" s="1"/>
      <c r="E7730" s="1"/>
      <c r="K7730" s="1"/>
      <c r="L7730" s="1"/>
      <c r="M7730" s="1"/>
      <c r="Q7730" s="1"/>
    </row>
    <row r="7731" spans="4:17" x14ac:dyDescent="0.3">
      <c r="D7731" s="1"/>
      <c r="E7731" s="1"/>
      <c r="K7731" s="1"/>
      <c r="L7731" s="1"/>
      <c r="M7731" s="1"/>
      <c r="Q7731" s="1"/>
    </row>
    <row r="7732" spans="4:17" x14ac:dyDescent="0.3">
      <c r="D7732" s="1"/>
      <c r="E7732" s="1"/>
      <c r="K7732" s="1"/>
      <c r="L7732" s="1"/>
      <c r="M7732" s="1"/>
      <c r="Q7732" s="1"/>
    </row>
    <row r="7733" spans="4:17" x14ac:dyDescent="0.3">
      <c r="D7733" s="1"/>
      <c r="E7733" s="1"/>
      <c r="K7733" s="1"/>
      <c r="L7733" s="1"/>
      <c r="M7733" s="1"/>
      <c r="Q7733" s="1"/>
    </row>
    <row r="7734" spans="4:17" x14ac:dyDescent="0.3">
      <c r="D7734" s="1"/>
      <c r="E7734" s="1"/>
      <c r="K7734" s="1"/>
      <c r="L7734" s="1"/>
      <c r="M7734" s="1"/>
      <c r="Q7734" s="1"/>
    </row>
    <row r="7735" spans="4:17" x14ac:dyDescent="0.3">
      <c r="D7735" s="1"/>
      <c r="E7735" s="1"/>
      <c r="K7735" s="1"/>
      <c r="L7735" s="1"/>
      <c r="M7735" s="1"/>
      <c r="Q7735" s="1"/>
    </row>
    <row r="7736" spans="4:17" x14ac:dyDescent="0.3">
      <c r="D7736" s="1"/>
      <c r="E7736" s="1"/>
      <c r="K7736" s="1"/>
      <c r="L7736" s="1"/>
      <c r="M7736" s="1"/>
      <c r="Q7736" s="1"/>
    </row>
    <row r="7737" spans="4:17" x14ac:dyDescent="0.3">
      <c r="D7737" s="1"/>
      <c r="E7737" s="1"/>
      <c r="K7737" s="1"/>
      <c r="L7737" s="1"/>
      <c r="M7737" s="1"/>
      <c r="Q7737" s="1"/>
    </row>
    <row r="7738" spans="4:17" x14ac:dyDescent="0.3">
      <c r="D7738" s="1"/>
      <c r="E7738" s="1"/>
      <c r="K7738" s="1"/>
      <c r="L7738" s="1"/>
      <c r="M7738" s="1"/>
      <c r="Q7738" s="1"/>
    </row>
    <row r="7739" spans="4:17" x14ac:dyDescent="0.3">
      <c r="D7739" s="1"/>
      <c r="E7739" s="1"/>
      <c r="K7739" s="1"/>
      <c r="L7739" s="1"/>
      <c r="M7739" s="1"/>
      <c r="Q7739" s="1"/>
    </row>
    <row r="7740" spans="4:17" x14ac:dyDescent="0.3">
      <c r="D7740" s="1"/>
      <c r="E7740" s="1"/>
      <c r="K7740" s="1"/>
      <c r="L7740" s="1"/>
      <c r="M7740" s="1"/>
      <c r="Q7740" s="1"/>
    </row>
    <row r="7741" spans="4:17" x14ac:dyDescent="0.3">
      <c r="D7741" s="1"/>
      <c r="E7741" s="1"/>
      <c r="K7741" s="1"/>
      <c r="L7741" s="1"/>
      <c r="M7741" s="1"/>
      <c r="Q7741" s="1"/>
    </row>
    <row r="7742" spans="4:17" x14ac:dyDescent="0.3">
      <c r="D7742" s="1"/>
      <c r="E7742" s="1"/>
      <c r="K7742" s="1"/>
      <c r="L7742" s="1"/>
      <c r="M7742" s="1"/>
      <c r="Q7742" s="1"/>
    </row>
    <row r="7743" spans="4:17" x14ac:dyDescent="0.3">
      <c r="D7743" s="1"/>
      <c r="E7743" s="1"/>
      <c r="K7743" s="1"/>
      <c r="L7743" s="1"/>
      <c r="M7743" s="1"/>
      <c r="Q7743" s="1"/>
    </row>
    <row r="7744" spans="4:17" x14ac:dyDescent="0.3">
      <c r="D7744" s="1"/>
      <c r="E7744" s="1"/>
      <c r="K7744" s="1"/>
      <c r="L7744" s="1"/>
      <c r="M7744" s="1"/>
      <c r="Q7744" s="1"/>
    </row>
    <row r="7745" spans="4:17" x14ac:dyDescent="0.3">
      <c r="D7745" s="1"/>
      <c r="E7745" s="1"/>
      <c r="K7745" s="1"/>
      <c r="L7745" s="1"/>
      <c r="M7745" s="1"/>
      <c r="Q7745" s="1"/>
    </row>
    <row r="7746" spans="4:17" x14ac:dyDescent="0.3">
      <c r="D7746" s="1"/>
      <c r="E7746" s="1"/>
      <c r="K7746" s="1"/>
      <c r="L7746" s="1"/>
      <c r="M7746" s="1"/>
      <c r="Q7746" s="1"/>
    </row>
    <row r="7747" spans="4:17" x14ac:dyDescent="0.3">
      <c r="D7747" s="1"/>
      <c r="E7747" s="1"/>
      <c r="K7747" s="1"/>
      <c r="L7747" s="1"/>
      <c r="M7747" s="1"/>
      <c r="Q7747" s="1"/>
    </row>
    <row r="7748" spans="4:17" x14ac:dyDescent="0.3">
      <c r="D7748" s="1"/>
      <c r="E7748" s="1"/>
      <c r="K7748" s="1"/>
      <c r="L7748" s="1"/>
      <c r="M7748" s="1"/>
      <c r="Q7748" s="1"/>
    </row>
    <row r="7749" spans="4:17" x14ac:dyDescent="0.3">
      <c r="D7749" s="1"/>
      <c r="E7749" s="1"/>
      <c r="K7749" s="1"/>
      <c r="L7749" s="1"/>
      <c r="M7749" s="1"/>
      <c r="Q7749" s="1"/>
    </row>
    <row r="7750" spans="4:17" x14ac:dyDescent="0.3">
      <c r="D7750" s="1"/>
      <c r="E7750" s="1"/>
      <c r="K7750" s="1"/>
      <c r="L7750" s="1"/>
      <c r="M7750" s="1"/>
      <c r="Q7750" s="1"/>
    </row>
    <row r="7751" spans="4:17" x14ac:dyDescent="0.3">
      <c r="D7751" s="1"/>
      <c r="E7751" s="1"/>
      <c r="K7751" s="1"/>
      <c r="L7751" s="1"/>
      <c r="M7751" s="1"/>
      <c r="Q7751" s="1"/>
    </row>
    <row r="7752" spans="4:17" x14ac:dyDescent="0.3">
      <c r="D7752" s="1"/>
      <c r="E7752" s="1"/>
      <c r="K7752" s="1"/>
      <c r="L7752" s="1"/>
      <c r="M7752" s="1"/>
      <c r="Q7752" s="1"/>
    </row>
    <row r="7753" spans="4:17" x14ac:dyDescent="0.3">
      <c r="D7753" s="1"/>
      <c r="E7753" s="1"/>
      <c r="K7753" s="1"/>
      <c r="L7753" s="1"/>
      <c r="M7753" s="1"/>
      <c r="Q7753" s="1"/>
    </row>
    <row r="7754" spans="4:17" x14ac:dyDescent="0.3">
      <c r="D7754" s="1"/>
      <c r="E7754" s="1"/>
      <c r="K7754" s="1"/>
      <c r="L7754" s="1"/>
      <c r="M7754" s="1"/>
      <c r="Q7754" s="1"/>
    </row>
    <row r="7755" spans="4:17" x14ac:dyDescent="0.3">
      <c r="D7755" s="1"/>
      <c r="E7755" s="1"/>
      <c r="K7755" s="1"/>
      <c r="L7755" s="1"/>
      <c r="M7755" s="1"/>
      <c r="Q7755" s="1"/>
    </row>
    <row r="7756" spans="4:17" x14ac:dyDescent="0.3">
      <c r="D7756" s="1"/>
      <c r="E7756" s="1"/>
      <c r="K7756" s="1"/>
      <c r="L7756" s="1"/>
      <c r="M7756" s="1"/>
      <c r="Q7756" s="1"/>
    </row>
    <row r="7757" spans="4:17" x14ac:dyDescent="0.3">
      <c r="D7757" s="1"/>
      <c r="E7757" s="1"/>
      <c r="K7757" s="1"/>
      <c r="L7757" s="1"/>
      <c r="M7757" s="1"/>
      <c r="Q7757" s="1"/>
    </row>
    <row r="7758" spans="4:17" x14ac:dyDescent="0.3">
      <c r="D7758" s="1"/>
      <c r="E7758" s="1"/>
      <c r="K7758" s="1"/>
      <c r="L7758" s="1"/>
      <c r="M7758" s="1"/>
      <c r="Q7758" s="1"/>
    </row>
    <row r="7759" spans="4:17" x14ac:dyDescent="0.3">
      <c r="D7759" s="1"/>
      <c r="E7759" s="1"/>
      <c r="K7759" s="1"/>
      <c r="L7759" s="1"/>
      <c r="M7759" s="1"/>
      <c r="Q7759" s="1"/>
    </row>
    <row r="7760" spans="4:17" x14ac:dyDescent="0.3">
      <c r="D7760" s="1"/>
      <c r="E7760" s="1"/>
      <c r="K7760" s="1"/>
      <c r="L7760" s="1"/>
      <c r="M7760" s="1"/>
      <c r="Q7760" s="1"/>
    </row>
    <row r="7761" spans="4:17" x14ac:dyDescent="0.3">
      <c r="D7761" s="1"/>
      <c r="E7761" s="1"/>
      <c r="K7761" s="1"/>
      <c r="L7761" s="1"/>
      <c r="M7761" s="1"/>
      <c r="Q7761" s="1"/>
    </row>
    <row r="7762" spans="4:17" x14ac:dyDescent="0.3">
      <c r="D7762" s="1"/>
      <c r="E7762" s="1"/>
      <c r="K7762" s="1"/>
      <c r="L7762" s="1"/>
      <c r="M7762" s="1"/>
      <c r="Q7762" s="1"/>
    </row>
    <row r="7763" spans="4:17" x14ac:dyDescent="0.3">
      <c r="D7763" s="1"/>
      <c r="E7763" s="1"/>
      <c r="K7763" s="1"/>
      <c r="L7763" s="1"/>
      <c r="M7763" s="1"/>
      <c r="Q7763" s="1"/>
    </row>
    <row r="7764" spans="4:17" x14ac:dyDescent="0.3">
      <c r="D7764" s="1"/>
      <c r="E7764" s="1"/>
      <c r="K7764" s="1"/>
      <c r="L7764" s="1"/>
      <c r="M7764" s="1"/>
      <c r="Q7764" s="1"/>
    </row>
    <row r="7765" spans="4:17" x14ac:dyDescent="0.3">
      <c r="D7765" s="1"/>
      <c r="E7765" s="1"/>
      <c r="K7765" s="1"/>
      <c r="L7765" s="1"/>
      <c r="M7765" s="1"/>
      <c r="Q7765" s="1"/>
    </row>
    <row r="7766" spans="4:17" x14ac:dyDescent="0.3">
      <c r="D7766" s="1"/>
      <c r="E7766" s="1"/>
      <c r="K7766" s="1"/>
      <c r="L7766" s="1"/>
      <c r="M7766" s="1"/>
      <c r="Q7766" s="1"/>
    </row>
    <row r="7767" spans="4:17" x14ac:dyDescent="0.3">
      <c r="D7767" s="1"/>
      <c r="E7767" s="1"/>
      <c r="K7767" s="1"/>
      <c r="L7767" s="1"/>
      <c r="M7767" s="1"/>
      <c r="Q7767" s="1"/>
    </row>
    <row r="7768" spans="4:17" x14ac:dyDescent="0.3">
      <c r="D7768" s="1"/>
      <c r="E7768" s="1"/>
      <c r="K7768" s="1"/>
      <c r="L7768" s="1"/>
      <c r="M7768" s="1"/>
      <c r="Q7768" s="1"/>
    </row>
    <row r="7769" spans="4:17" x14ac:dyDescent="0.3">
      <c r="D7769" s="1"/>
      <c r="E7769" s="1"/>
      <c r="K7769" s="1"/>
      <c r="L7769" s="1"/>
      <c r="M7769" s="1"/>
      <c r="Q7769" s="1"/>
    </row>
    <row r="7770" spans="4:17" x14ac:dyDescent="0.3">
      <c r="D7770" s="1"/>
      <c r="E7770" s="1"/>
      <c r="K7770" s="1"/>
      <c r="L7770" s="1"/>
      <c r="M7770" s="1"/>
      <c r="Q7770" s="1"/>
    </row>
    <row r="7771" spans="4:17" x14ac:dyDescent="0.3">
      <c r="D7771" s="1"/>
      <c r="E7771" s="1"/>
      <c r="K7771" s="1"/>
      <c r="L7771" s="1"/>
      <c r="M7771" s="1"/>
      <c r="Q7771" s="1"/>
    </row>
    <row r="7772" spans="4:17" x14ac:dyDescent="0.3">
      <c r="D7772" s="1"/>
      <c r="E7772" s="1"/>
      <c r="K7772" s="1"/>
      <c r="L7772" s="1"/>
      <c r="M7772" s="1"/>
      <c r="Q7772" s="1"/>
    </row>
    <row r="7773" spans="4:17" x14ac:dyDescent="0.3">
      <c r="D7773" s="1"/>
      <c r="E7773" s="1"/>
      <c r="K7773" s="1"/>
      <c r="L7773" s="1"/>
      <c r="M7773" s="1"/>
      <c r="Q7773" s="1"/>
    </row>
    <row r="7774" spans="4:17" x14ac:dyDescent="0.3">
      <c r="D7774" s="1"/>
      <c r="E7774" s="1"/>
      <c r="K7774" s="1"/>
      <c r="L7774" s="1"/>
      <c r="M7774" s="1"/>
      <c r="Q7774" s="1"/>
    </row>
    <row r="7775" spans="4:17" x14ac:dyDescent="0.3">
      <c r="D7775" s="1"/>
      <c r="E7775" s="1"/>
      <c r="K7775" s="1"/>
      <c r="L7775" s="1"/>
      <c r="M7775" s="1"/>
      <c r="Q7775" s="1"/>
    </row>
    <row r="7776" spans="4:17" x14ac:dyDescent="0.3">
      <c r="D7776" s="1"/>
      <c r="E7776" s="1"/>
      <c r="K7776" s="1"/>
      <c r="L7776" s="1"/>
      <c r="M7776" s="1"/>
      <c r="Q7776" s="1"/>
    </row>
    <row r="7777" spans="4:17" x14ac:dyDescent="0.3">
      <c r="D7777" s="1"/>
      <c r="E7777" s="1"/>
      <c r="K7777" s="1"/>
      <c r="L7777" s="1"/>
      <c r="M7777" s="1"/>
      <c r="Q7777" s="1"/>
    </row>
    <row r="7778" spans="4:17" x14ac:dyDescent="0.3">
      <c r="D7778" s="1"/>
      <c r="E7778" s="1"/>
      <c r="K7778" s="1"/>
      <c r="L7778" s="1"/>
      <c r="M7778" s="1"/>
      <c r="Q7778" s="1"/>
    </row>
    <row r="7779" spans="4:17" x14ac:dyDescent="0.3">
      <c r="D7779" s="1"/>
      <c r="E7779" s="1"/>
      <c r="K7779" s="1"/>
      <c r="L7779" s="1"/>
      <c r="M7779" s="1"/>
      <c r="Q7779" s="1"/>
    </row>
    <row r="7780" spans="4:17" x14ac:dyDescent="0.3">
      <c r="D7780" s="1"/>
      <c r="E7780" s="1"/>
      <c r="K7780" s="1"/>
      <c r="L7780" s="1"/>
      <c r="M7780" s="1"/>
      <c r="Q7780" s="1"/>
    </row>
    <row r="7781" spans="4:17" x14ac:dyDescent="0.3">
      <c r="D7781" s="1"/>
      <c r="E7781" s="1"/>
      <c r="K7781" s="1"/>
      <c r="L7781" s="1"/>
      <c r="M7781" s="1"/>
      <c r="Q7781" s="1"/>
    </row>
    <row r="7782" spans="4:17" x14ac:dyDescent="0.3">
      <c r="D7782" s="1"/>
      <c r="E7782" s="1"/>
      <c r="K7782" s="1"/>
      <c r="L7782" s="1"/>
      <c r="M7782" s="1"/>
      <c r="Q7782" s="1"/>
    </row>
    <row r="7783" spans="4:17" x14ac:dyDescent="0.3">
      <c r="D7783" s="1"/>
      <c r="E7783" s="1"/>
      <c r="K7783" s="1"/>
      <c r="L7783" s="1"/>
      <c r="M7783" s="1"/>
      <c r="Q7783" s="1"/>
    </row>
    <row r="7784" spans="4:17" x14ac:dyDescent="0.3">
      <c r="D7784" s="1"/>
      <c r="E7784" s="1"/>
      <c r="K7784" s="1"/>
      <c r="L7784" s="1"/>
      <c r="M7784" s="1"/>
      <c r="Q7784" s="1"/>
    </row>
    <row r="7785" spans="4:17" x14ac:dyDescent="0.3">
      <c r="D7785" s="1"/>
      <c r="E7785" s="1"/>
      <c r="K7785" s="1"/>
      <c r="L7785" s="1"/>
      <c r="M7785" s="1"/>
      <c r="Q7785" s="1"/>
    </row>
    <row r="7786" spans="4:17" x14ac:dyDescent="0.3">
      <c r="D7786" s="1"/>
      <c r="E7786" s="1"/>
      <c r="K7786" s="1"/>
      <c r="L7786" s="1"/>
      <c r="M7786" s="1"/>
      <c r="Q7786" s="1"/>
    </row>
    <row r="7787" spans="4:17" x14ac:dyDescent="0.3">
      <c r="D7787" s="1"/>
      <c r="E7787" s="1"/>
      <c r="K7787" s="1"/>
      <c r="L7787" s="1"/>
      <c r="M7787" s="1"/>
      <c r="Q7787" s="1"/>
    </row>
    <row r="7788" spans="4:17" x14ac:dyDescent="0.3">
      <c r="D7788" s="1"/>
      <c r="E7788" s="1"/>
      <c r="K7788" s="1"/>
      <c r="L7788" s="1"/>
      <c r="M7788" s="1"/>
      <c r="Q7788" s="1"/>
    </row>
    <row r="7789" spans="4:17" x14ac:dyDescent="0.3">
      <c r="D7789" s="1"/>
      <c r="E7789" s="1"/>
      <c r="K7789" s="1"/>
      <c r="L7789" s="1"/>
      <c r="M7789" s="1"/>
      <c r="Q7789" s="1"/>
    </row>
    <row r="7790" spans="4:17" x14ac:dyDescent="0.3">
      <c r="D7790" s="1"/>
      <c r="E7790" s="1"/>
      <c r="K7790" s="1"/>
      <c r="L7790" s="1"/>
      <c r="M7790" s="1"/>
      <c r="Q7790" s="1"/>
    </row>
    <row r="7791" spans="4:17" x14ac:dyDescent="0.3">
      <c r="D7791" s="1"/>
      <c r="E7791" s="1"/>
      <c r="K7791" s="1"/>
      <c r="L7791" s="1"/>
      <c r="M7791" s="1"/>
      <c r="Q7791" s="1"/>
    </row>
    <row r="7792" spans="4:17" x14ac:dyDescent="0.3">
      <c r="D7792" s="1"/>
      <c r="E7792" s="1"/>
      <c r="K7792" s="1"/>
      <c r="L7792" s="1"/>
      <c r="M7792" s="1"/>
      <c r="Q7792" s="1"/>
    </row>
    <row r="7793" spans="4:17" x14ac:dyDescent="0.3">
      <c r="D7793" s="1"/>
      <c r="E7793" s="1"/>
      <c r="K7793" s="1"/>
      <c r="L7793" s="1"/>
      <c r="M7793" s="1"/>
      <c r="Q7793" s="1"/>
    </row>
    <row r="7794" spans="4:17" x14ac:dyDescent="0.3">
      <c r="D7794" s="1"/>
      <c r="E7794" s="1"/>
      <c r="K7794" s="1"/>
      <c r="L7794" s="1"/>
      <c r="M7794" s="1"/>
      <c r="Q7794" s="1"/>
    </row>
    <row r="7795" spans="4:17" x14ac:dyDescent="0.3">
      <c r="D7795" s="1"/>
      <c r="E7795" s="1"/>
      <c r="K7795" s="1"/>
      <c r="L7795" s="1"/>
      <c r="M7795" s="1"/>
      <c r="Q7795" s="1"/>
    </row>
    <row r="7796" spans="4:17" x14ac:dyDescent="0.3">
      <c r="D7796" s="1"/>
      <c r="E7796" s="1"/>
      <c r="K7796" s="1"/>
      <c r="L7796" s="1"/>
      <c r="M7796" s="1"/>
      <c r="Q7796" s="1"/>
    </row>
    <row r="7797" spans="4:17" x14ac:dyDescent="0.3">
      <c r="D7797" s="1"/>
      <c r="E7797" s="1"/>
      <c r="K7797" s="1"/>
      <c r="L7797" s="1"/>
      <c r="M7797" s="1"/>
      <c r="Q7797" s="1"/>
    </row>
    <row r="7798" spans="4:17" x14ac:dyDescent="0.3">
      <c r="D7798" s="1"/>
      <c r="E7798" s="1"/>
      <c r="K7798" s="1"/>
      <c r="L7798" s="1"/>
      <c r="M7798" s="1"/>
      <c r="Q7798" s="1"/>
    </row>
    <row r="7799" spans="4:17" x14ac:dyDescent="0.3">
      <c r="D7799" s="1"/>
      <c r="E7799" s="1"/>
      <c r="K7799" s="1"/>
      <c r="L7799" s="1"/>
      <c r="M7799" s="1"/>
      <c r="Q7799" s="1"/>
    </row>
    <row r="7800" spans="4:17" x14ac:dyDescent="0.3">
      <c r="D7800" s="1"/>
      <c r="E7800" s="1"/>
      <c r="K7800" s="1"/>
      <c r="L7800" s="1"/>
      <c r="M7800" s="1"/>
      <c r="Q7800" s="1"/>
    </row>
    <row r="7801" spans="4:17" x14ac:dyDescent="0.3">
      <c r="D7801" s="1"/>
      <c r="E7801" s="1"/>
      <c r="K7801" s="1"/>
      <c r="L7801" s="1"/>
      <c r="M7801" s="1"/>
      <c r="Q7801" s="1"/>
    </row>
    <row r="7802" spans="4:17" x14ac:dyDescent="0.3">
      <c r="D7802" s="1"/>
      <c r="E7802" s="1"/>
      <c r="K7802" s="1"/>
      <c r="L7802" s="1"/>
      <c r="M7802" s="1"/>
      <c r="Q7802" s="1"/>
    </row>
    <row r="7803" spans="4:17" x14ac:dyDescent="0.3">
      <c r="D7803" s="1"/>
      <c r="E7803" s="1"/>
      <c r="K7803" s="1"/>
      <c r="L7803" s="1"/>
      <c r="M7803" s="1"/>
      <c r="Q7803" s="1"/>
    </row>
    <row r="7804" spans="4:17" x14ac:dyDescent="0.3">
      <c r="D7804" s="1"/>
      <c r="E7804" s="1"/>
      <c r="K7804" s="1"/>
      <c r="L7804" s="1"/>
      <c r="M7804" s="1"/>
      <c r="Q7804" s="1"/>
    </row>
    <row r="7805" spans="4:17" x14ac:dyDescent="0.3">
      <c r="D7805" s="1"/>
      <c r="E7805" s="1"/>
      <c r="K7805" s="1"/>
      <c r="L7805" s="1"/>
      <c r="M7805" s="1"/>
      <c r="Q7805" s="1"/>
    </row>
    <row r="7806" spans="4:17" x14ac:dyDescent="0.3">
      <c r="D7806" s="1"/>
      <c r="E7806" s="1"/>
      <c r="K7806" s="1"/>
      <c r="L7806" s="1"/>
      <c r="M7806" s="1"/>
      <c r="Q7806" s="1"/>
    </row>
    <row r="7807" spans="4:17" x14ac:dyDescent="0.3">
      <c r="D7807" s="1"/>
      <c r="E7807" s="1"/>
      <c r="K7807" s="1"/>
      <c r="L7807" s="1"/>
      <c r="M7807" s="1"/>
      <c r="Q7807" s="1"/>
    </row>
    <row r="7808" spans="4:17" x14ac:dyDescent="0.3">
      <c r="D7808" s="1"/>
      <c r="E7808" s="1"/>
      <c r="K7808" s="1"/>
      <c r="L7808" s="1"/>
      <c r="M7808" s="1"/>
      <c r="Q7808" s="1"/>
    </row>
    <row r="7809" spans="4:17" x14ac:dyDescent="0.3">
      <c r="D7809" s="1"/>
      <c r="E7809" s="1"/>
      <c r="K7809" s="1"/>
      <c r="L7809" s="1"/>
      <c r="M7809" s="1"/>
      <c r="Q7809" s="1"/>
    </row>
    <row r="7810" spans="4:17" x14ac:dyDescent="0.3">
      <c r="D7810" s="1"/>
      <c r="E7810" s="1"/>
      <c r="K7810" s="1"/>
      <c r="L7810" s="1"/>
      <c r="M7810" s="1"/>
      <c r="Q7810" s="1"/>
    </row>
    <row r="7811" spans="4:17" x14ac:dyDescent="0.3">
      <c r="D7811" s="1"/>
      <c r="E7811" s="1"/>
      <c r="K7811" s="1"/>
      <c r="L7811" s="1"/>
      <c r="M7811" s="1"/>
      <c r="Q7811" s="1"/>
    </row>
    <row r="7812" spans="4:17" x14ac:dyDescent="0.3">
      <c r="D7812" s="1"/>
      <c r="E7812" s="1"/>
      <c r="K7812" s="1"/>
      <c r="L7812" s="1"/>
      <c r="M7812" s="1"/>
      <c r="Q7812" s="1"/>
    </row>
    <row r="7813" spans="4:17" x14ac:dyDescent="0.3">
      <c r="D7813" s="1"/>
      <c r="E7813" s="1"/>
      <c r="K7813" s="1"/>
      <c r="L7813" s="1"/>
      <c r="M7813" s="1"/>
      <c r="Q7813" s="1"/>
    </row>
    <row r="7814" spans="4:17" x14ac:dyDescent="0.3">
      <c r="D7814" s="1"/>
      <c r="E7814" s="1"/>
      <c r="K7814" s="1"/>
      <c r="L7814" s="1"/>
      <c r="M7814" s="1"/>
      <c r="Q7814" s="1"/>
    </row>
    <row r="7815" spans="4:17" x14ac:dyDescent="0.3">
      <c r="D7815" s="1"/>
      <c r="E7815" s="1"/>
      <c r="K7815" s="1"/>
      <c r="L7815" s="1"/>
      <c r="M7815" s="1"/>
      <c r="Q7815" s="1"/>
    </row>
    <row r="7816" spans="4:17" x14ac:dyDescent="0.3">
      <c r="D7816" s="1"/>
      <c r="E7816" s="1"/>
      <c r="K7816" s="1"/>
      <c r="L7816" s="1"/>
      <c r="M7816" s="1"/>
      <c r="Q7816" s="1"/>
    </row>
    <row r="7817" spans="4:17" x14ac:dyDescent="0.3">
      <c r="D7817" s="1"/>
      <c r="E7817" s="1"/>
      <c r="K7817" s="1"/>
      <c r="L7817" s="1"/>
      <c r="M7817" s="1"/>
      <c r="Q7817" s="1"/>
    </row>
    <row r="7818" spans="4:17" x14ac:dyDescent="0.3">
      <c r="D7818" s="1"/>
      <c r="E7818" s="1"/>
      <c r="K7818" s="1"/>
      <c r="L7818" s="1"/>
      <c r="M7818" s="1"/>
      <c r="Q7818" s="1"/>
    </row>
    <row r="7819" spans="4:17" x14ac:dyDescent="0.3">
      <c r="D7819" s="1"/>
      <c r="E7819" s="1"/>
      <c r="K7819" s="1"/>
      <c r="L7819" s="1"/>
      <c r="M7819" s="1"/>
      <c r="Q7819" s="1"/>
    </row>
    <row r="7820" spans="4:17" x14ac:dyDescent="0.3">
      <c r="D7820" s="1"/>
      <c r="E7820" s="1"/>
      <c r="K7820" s="1"/>
      <c r="L7820" s="1"/>
      <c r="M7820" s="1"/>
      <c r="Q7820" s="1"/>
    </row>
    <row r="7821" spans="4:17" x14ac:dyDescent="0.3">
      <c r="D7821" s="1"/>
      <c r="E7821" s="1"/>
      <c r="K7821" s="1"/>
      <c r="L7821" s="1"/>
      <c r="M7821" s="1"/>
      <c r="Q7821" s="1"/>
    </row>
    <row r="7822" spans="4:17" x14ac:dyDescent="0.3">
      <c r="D7822" s="1"/>
      <c r="E7822" s="1"/>
      <c r="K7822" s="1"/>
      <c r="L7822" s="1"/>
      <c r="M7822" s="1"/>
      <c r="Q7822" s="1"/>
    </row>
    <row r="7823" spans="4:17" x14ac:dyDescent="0.3">
      <c r="D7823" s="1"/>
      <c r="E7823" s="1"/>
      <c r="K7823" s="1"/>
      <c r="L7823" s="1"/>
      <c r="M7823" s="1"/>
      <c r="Q7823" s="1"/>
    </row>
    <row r="7824" spans="4:17" x14ac:dyDescent="0.3">
      <c r="D7824" s="1"/>
      <c r="E7824" s="1"/>
      <c r="K7824" s="1"/>
      <c r="L7824" s="1"/>
      <c r="M7824" s="1"/>
      <c r="Q7824" s="1"/>
    </row>
    <row r="7825" spans="4:17" x14ac:dyDescent="0.3">
      <c r="D7825" s="1"/>
      <c r="E7825" s="1"/>
      <c r="K7825" s="1"/>
      <c r="L7825" s="1"/>
      <c r="M7825" s="1"/>
      <c r="Q7825" s="1"/>
    </row>
    <row r="7826" spans="4:17" x14ac:dyDescent="0.3">
      <c r="D7826" s="1"/>
      <c r="E7826" s="1"/>
      <c r="K7826" s="1"/>
      <c r="L7826" s="1"/>
      <c r="M7826" s="1"/>
      <c r="Q7826" s="1"/>
    </row>
    <row r="7827" spans="4:17" x14ac:dyDescent="0.3">
      <c r="D7827" s="1"/>
      <c r="E7827" s="1"/>
      <c r="K7827" s="1"/>
      <c r="L7827" s="1"/>
      <c r="M7827" s="1"/>
      <c r="Q7827" s="1"/>
    </row>
    <row r="7828" spans="4:17" x14ac:dyDescent="0.3">
      <c r="D7828" s="1"/>
      <c r="E7828" s="1"/>
      <c r="K7828" s="1"/>
      <c r="L7828" s="1"/>
      <c r="M7828" s="1"/>
      <c r="Q7828" s="1"/>
    </row>
    <row r="7829" spans="4:17" x14ac:dyDescent="0.3">
      <c r="D7829" s="1"/>
      <c r="E7829" s="1"/>
      <c r="K7829" s="1"/>
      <c r="L7829" s="1"/>
      <c r="M7829" s="1"/>
      <c r="Q7829" s="1"/>
    </row>
    <row r="7830" spans="4:17" x14ac:dyDescent="0.3">
      <c r="D7830" s="1"/>
      <c r="E7830" s="1"/>
      <c r="K7830" s="1"/>
      <c r="L7830" s="1"/>
      <c r="M7830" s="1"/>
      <c r="Q7830" s="1"/>
    </row>
    <row r="7831" spans="4:17" x14ac:dyDescent="0.3">
      <c r="D7831" s="1"/>
      <c r="E7831" s="1"/>
      <c r="K7831" s="1"/>
      <c r="L7831" s="1"/>
      <c r="M7831" s="1"/>
      <c r="Q7831" s="1"/>
    </row>
    <row r="7832" spans="4:17" x14ac:dyDescent="0.3">
      <c r="D7832" s="1"/>
      <c r="E7832" s="1"/>
      <c r="K7832" s="1"/>
      <c r="L7832" s="1"/>
      <c r="M7832" s="1"/>
      <c r="Q7832" s="1"/>
    </row>
    <row r="7833" spans="4:17" x14ac:dyDescent="0.3">
      <c r="D7833" s="1"/>
      <c r="E7833" s="1"/>
      <c r="K7833" s="1"/>
      <c r="L7833" s="1"/>
      <c r="M7833" s="1"/>
      <c r="Q7833" s="1"/>
    </row>
    <row r="7834" spans="4:17" x14ac:dyDescent="0.3">
      <c r="D7834" s="1"/>
      <c r="E7834" s="1"/>
      <c r="K7834" s="1"/>
      <c r="L7834" s="1"/>
      <c r="M7834" s="1"/>
      <c r="Q7834" s="1"/>
    </row>
    <row r="7835" spans="4:17" x14ac:dyDescent="0.3">
      <c r="D7835" s="1"/>
      <c r="E7835" s="1"/>
      <c r="K7835" s="1"/>
      <c r="L7835" s="1"/>
      <c r="M7835" s="1"/>
      <c r="Q7835" s="1"/>
    </row>
    <row r="7836" spans="4:17" x14ac:dyDescent="0.3">
      <c r="D7836" s="1"/>
      <c r="E7836" s="1"/>
      <c r="K7836" s="1"/>
      <c r="L7836" s="1"/>
      <c r="M7836" s="1"/>
      <c r="Q7836" s="1"/>
    </row>
    <row r="7837" spans="4:17" x14ac:dyDescent="0.3">
      <c r="D7837" s="1"/>
      <c r="E7837" s="1"/>
      <c r="K7837" s="1"/>
      <c r="L7837" s="1"/>
      <c r="M7837" s="1"/>
      <c r="Q7837" s="1"/>
    </row>
    <row r="7838" spans="4:17" x14ac:dyDescent="0.3">
      <c r="D7838" s="1"/>
      <c r="E7838" s="1"/>
      <c r="K7838" s="1"/>
      <c r="L7838" s="1"/>
      <c r="M7838" s="1"/>
      <c r="Q7838" s="1"/>
    </row>
    <row r="7839" spans="4:17" x14ac:dyDescent="0.3">
      <c r="D7839" s="1"/>
      <c r="E7839" s="1"/>
      <c r="K7839" s="1"/>
      <c r="L7839" s="1"/>
      <c r="M7839" s="1"/>
      <c r="Q7839" s="1"/>
    </row>
    <row r="7840" spans="4:17" x14ac:dyDescent="0.3">
      <c r="D7840" s="1"/>
      <c r="E7840" s="1"/>
      <c r="K7840" s="1"/>
      <c r="L7840" s="1"/>
      <c r="M7840" s="1"/>
      <c r="Q7840" s="1"/>
    </row>
    <row r="7841" spans="4:17" x14ac:dyDescent="0.3">
      <c r="D7841" s="1"/>
      <c r="E7841" s="1"/>
      <c r="K7841" s="1"/>
      <c r="L7841" s="1"/>
      <c r="M7841" s="1"/>
      <c r="Q7841" s="1"/>
    </row>
    <row r="7842" spans="4:17" x14ac:dyDescent="0.3">
      <c r="D7842" s="1"/>
      <c r="E7842" s="1"/>
      <c r="K7842" s="1"/>
      <c r="L7842" s="1"/>
      <c r="M7842" s="1"/>
      <c r="Q7842" s="1"/>
    </row>
    <row r="7843" spans="4:17" x14ac:dyDescent="0.3">
      <c r="D7843" s="1"/>
      <c r="E7843" s="1"/>
      <c r="K7843" s="1"/>
      <c r="L7843" s="1"/>
      <c r="M7843" s="1"/>
      <c r="Q7843" s="1"/>
    </row>
    <row r="7844" spans="4:17" x14ac:dyDescent="0.3">
      <c r="D7844" s="1"/>
      <c r="E7844" s="1"/>
      <c r="K7844" s="1"/>
      <c r="L7844" s="1"/>
      <c r="M7844" s="1"/>
      <c r="Q7844" s="1"/>
    </row>
    <row r="7845" spans="4:17" x14ac:dyDescent="0.3">
      <c r="D7845" s="1"/>
      <c r="E7845" s="1"/>
      <c r="K7845" s="1"/>
      <c r="L7845" s="1"/>
      <c r="M7845" s="1"/>
      <c r="Q7845" s="1"/>
    </row>
    <row r="7846" spans="4:17" x14ac:dyDescent="0.3">
      <c r="D7846" s="1"/>
      <c r="E7846" s="1"/>
      <c r="K7846" s="1"/>
      <c r="L7846" s="1"/>
      <c r="M7846" s="1"/>
      <c r="Q7846" s="1"/>
    </row>
    <row r="7847" spans="4:17" x14ac:dyDescent="0.3">
      <c r="D7847" s="1"/>
      <c r="E7847" s="1"/>
      <c r="K7847" s="1"/>
      <c r="L7847" s="1"/>
      <c r="M7847" s="1"/>
      <c r="Q7847" s="1"/>
    </row>
    <row r="7848" spans="4:17" x14ac:dyDescent="0.3">
      <c r="D7848" s="1"/>
      <c r="E7848" s="1"/>
      <c r="K7848" s="1"/>
      <c r="L7848" s="1"/>
      <c r="M7848" s="1"/>
      <c r="Q7848" s="1"/>
    </row>
    <row r="7849" spans="4:17" x14ac:dyDescent="0.3">
      <c r="D7849" s="1"/>
      <c r="E7849" s="1"/>
      <c r="K7849" s="1"/>
      <c r="L7849" s="1"/>
      <c r="M7849" s="1"/>
      <c r="Q7849" s="1"/>
    </row>
    <row r="7850" spans="4:17" x14ac:dyDescent="0.3">
      <c r="D7850" s="1"/>
      <c r="E7850" s="1"/>
      <c r="K7850" s="1"/>
      <c r="L7850" s="1"/>
      <c r="M7850" s="1"/>
      <c r="Q7850" s="1"/>
    </row>
    <row r="7851" spans="4:17" x14ac:dyDescent="0.3">
      <c r="D7851" s="1"/>
      <c r="E7851" s="1"/>
      <c r="K7851" s="1"/>
      <c r="L7851" s="1"/>
      <c r="M7851" s="1"/>
      <c r="Q7851" s="1"/>
    </row>
    <row r="7852" spans="4:17" x14ac:dyDescent="0.3">
      <c r="D7852" s="1"/>
      <c r="E7852" s="1"/>
      <c r="K7852" s="1"/>
      <c r="L7852" s="1"/>
      <c r="M7852" s="1"/>
      <c r="Q7852" s="1"/>
    </row>
    <row r="7853" spans="4:17" x14ac:dyDescent="0.3">
      <c r="D7853" s="1"/>
      <c r="E7853" s="1"/>
      <c r="K7853" s="1"/>
      <c r="L7853" s="1"/>
      <c r="M7853" s="1"/>
      <c r="Q7853" s="1"/>
    </row>
    <row r="7854" spans="4:17" x14ac:dyDescent="0.3">
      <c r="D7854" s="1"/>
      <c r="E7854" s="1"/>
      <c r="K7854" s="1"/>
      <c r="L7854" s="1"/>
      <c r="M7854" s="1"/>
      <c r="Q7854" s="1"/>
    </row>
    <row r="7855" spans="4:17" x14ac:dyDescent="0.3">
      <c r="D7855" s="1"/>
      <c r="E7855" s="1"/>
      <c r="K7855" s="1"/>
      <c r="L7855" s="1"/>
      <c r="M7855" s="1"/>
      <c r="Q7855" s="1"/>
    </row>
    <row r="7856" spans="4:17" x14ac:dyDescent="0.3">
      <c r="D7856" s="1"/>
      <c r="E7856" s="1"/>
      <c r="K7856" s="1"/>
      <c r="L7856" s="1"/>
      <c r="M7856" s="1"/>
      <c r="Q7856" s="1"/>
    </row>
    <row r="7857" spans="4:17" x14ac:dyDescent="0.3">
      <c r="D7857" s="1"/>
      <c r="E7857" s="1"/>
      <c r="K7857" s="1"/>
      <c r="L7857" s="1"/>
      <c r="M7857" s="1"/>
      <c r="Q7857" s="1"/>
    </row>
    <row r="7858" spans="4:17" x14ac:dyDescent="0.3">
      <c r="D7858" s="1"/>
      <c r="E7858" s="1"/>
      <c r="K7858" s="1"/>
      <c r="L7858" s="1"/>
      <c r="M7858" s="1"/>
      <c r="Q7858" s="1"/>
    </row>
    <row r="7859" spans="4:17" x14ac:dyDescent="0.3">
      <c r="D7859" s="1"/>
      <c r="E7859" s="1"/>
      <c r="K7859" s="1"/>
      <c r="L7859" s="1"/>
      <c r="M7859" s="1"/>
      <c r="Q7859" s="1"/>
    </row>
    <row r="7860" spans="4:17" x14ac:dyDescent="0.3">
      <c r="D7860" s="1"/>
      <c r="E7860" s="1"/>
      <c r="K7860" s="1"/>
      <c r="L7860" s="1"/>
      <c r="M7860" s="1"/>
      <c r="Q7860" s="1"/>
    </row>
    <row r="7861" spans="4:17" x14ac:dyDescent="0.3">
      <c r="D7861" s="1"/>
      <c r="E7861" s="1"/>
      <c r="K7861" s="1"/>
      <c r="L7861" s="1"/>
      <c r="M7861" s="1"/>
      <c r="Q7861" s="1"/>
    </row>
    <row r="7862" spans="4:17" x14ac:dyDescent="0.3">
      <c r="D7862" s="1"/>
      <c r="E7862" s="1"/>
      <c r="K7862" s="1"/>
      <c r="L7862" s="1"/>
      <c r="M7862" s="1"/>
      <c r="Q7862" s="1"/>
    </row>
    <row r="7863" spans="4:17" x14ac:dyDescent="0.3">
      <c r="D7863" s="1"/>
      <c r="E7863" s="1"/>
      <c r="K7863" s="1"/>
      <c r="L7863" s="1"/>
      <c r="M7863" s="1"/>
      <c r="Q7863" s="1"/>
    </row>
    <row r="7864" spans="4:17" x14ac:dyDescent="0.3">
      <c r="D7864" s="1"/>
      <c r="E7864" s="1"/>
      <c r="K7864" s="1"/>
      <c r="L7864" s="1"/>
      <c r="M7864" s="1"/>
      <c r="Q7864" s="1"/>
    </row>
    <row r="7865" spans="4:17" x14ac:dyDescent="0.3">
      <c r="D7865" s="1"/>
      <c r="E7865" s="1"/>
      <c r="K7865" s="1"/>
      <c r="L7865" s="1"/>
      <c r="M7865" s="1"/>
      <c r="Q7865" s="1"/>
    </row>
    <row r="7866" spans="4:17" x14ac:dyDescent="0.3">
      <c r="D7866" s="1"/>
      <c r="E7866" s="1"/>
      <c r="K7866" s="1"/>
      <c r="L7866" s="1"/>
      <c r="M7866" s="1"/>
      <c r="Q7866" s="1"/>
    </row>
    <row r="7867" spans="4:17" x14ac:dyDescent="0.3">
      <c r="D7867" s="1"/>
      <c r="E7867" s="1"/>
      <c r="K7867" s="1"/>
      <c r="L7867" s="1"/>
      <c r="M7867" s="1"/>
      <c r="Q7867" s="1"/>
    </row>
    <row r="7868" spans="4:17" x14ac:dyDescent="0.3">
      <c r="D7868" s="1"/>
      <c r="E7868" s="1"/>
      <c r="K7868" s="1"/>
      <c r="L7868" s="1"/>
      <c r="M7868" s="1"/>
      <c r="Q7868" s="1"/>
    </row>
    <row r="7869" spans="4:17" x14ac:dyDescent="0.3">
      <c r="D7869" s="1"/>
      <c r="E7869" s="1"/>
      <c r="K7869" s="1"/>
      <c r="L7869" s="1"/>
      <c r="M7869" s="1"/>
      <c r="Q7869" s="1"/>
    </row>
    <row r="7870" spans="4:17" x14ac:dyDescent="0.3">
      <c r="D7870" s="1"/>
      <c r="E7870" s="1"/>
      <c r="K7870" s="1"/>
      <c r="L7870" s="1"/>
      <c r="M7870" s="1"/>
      <c r="Q7870" s="1"/>
    </row>
    <row r="7871" spans="4:17" x14ac:dyDescent="0.3">
      <c r="D7871" s="1"/>
      <c r="E7871" s="1"/>
      <c r="K7871" s="1"/>
      <c r="L7871" s="1"/>
      <c r="M7871" s="1"/>
      <c r="Q7871" s="1"/>
    </row>
    <row r="7872" spans="4:17" x14ac:dyDescent="0.3">
      <c r="D7872" s="1"/>
      <c r="E7872" s="1"/>
      <c r="K7872" s="1"/>
      <c r="L7872" s="1"/>
      <c r="M7872" s="1"/>
      <c r="Q7872" s="1"/>
    </row>
    <row r="7873" spans="4:17" x14ac:dyDescent="0.3">
      <c r="D7873" s="1"/>
      <c r="E7873" s="1"/>
      <c r="K7873" s="1"/>
      <c r="L7873" s="1"/>
      <c r="M7873" s="1"/>
      <c r="Q7873" s="1"/>
    </row>
    <row r="7874" spans="4:17" x14ac:dyDescent="0.3">
      <c r="D7874" s="1"/>
      <c r="E7874" s="1"/>
      <c r="K7874" s="1"/>
      <c r="L7874" s="1"/>
      <c r="M7874" s="1"/>
      <c r="Q7874" s="1"/>
    </row>
    <row r="7875" spans="4:17" x14ac:dyDescent="0.3">
      <c r="D7875" s="1"/>
      <c r="E7875" s="1"/>
      <c r="K7875" s="1"/>
      <c r="L7875" s="1"/>
      <c r="M7875" s="1"/>
      <c r="Q7875" s="1"/>
    </row>
    <row r="7876" spans="4:17" x14ac:dyDescent="0.3">
      <c r="D7876" s="1"/>
      <c r="E7876" s="1"/>
      <c r="K7876" s="1"/>
      <c r="L7876" s="1"/>
      <c r="M7876" s="1"/>
      <c r="Q7876" s="1"/>
    </row>
    <row r="7877" spans="4:17" x14ac:dyDescent="0.3">
      <c r="D7877" s="1"/>
      <c r="E7877" s="1"/>
      <c r="K7877" s="1"/>
      <c r="L7877" s="1"/>
      <c r="M7877" s="1"/>
      <c r="Q7877" s="1"/>
    </row>
    <row r="7878" spans="4:17" x14ac:dyDescent="0.3">
      <c r="D7878" s="1"/>
      <c r="E7878" s="1"/>
      <c r="K7878" s="1"/>
      <c r="L7878" s="1"/>
      <c r="M7878" s="1"/>
      <c r="Q7878" s="1"/>
    </row>
    <row r="7879" spans="4:17" x14ac:dyDescent="0.3">
      <c r="D7879" s="1"/>
      <c r="E7879" s="1"/>
      <c r="K7879" s="1"/>
      <c r="L7879" s="1"/>
      <c r="M7879" s="1"/>
      <c r="Q7879" s="1"/>
    </row>
    <row r="7880" spans="4:17" x14ac:dyDescent="0.3">
      <c r="D7880" s="1"/>
      <c r="E7880" s="1"/>
      <c r="K7880" s="1"/>
      <c r="L7880" s="1"/>
      <c r="M7880" s="1"/>
      <c r="Q7880" s="1"/>
    </row>
    <row r="7881" spans="4:17" x14ac:dyDescent="0.3">
      <c r="D7881" s="1"/>
      <c r="E7881" s="1"/>
      <c r="K7881" s="1"/>
      <c r="L7881" s="1"/>
      <c r="M7881" s="1"/>
      <c r="Q7881" s="1"/>
    </row>
    <row r="7882" spans="4:17" x14ac:dyDescent="0.3">
      <c r="D7882" s="1"/>
      <c r="E7882" s="1"/>
      <c r="K7882" s="1"/>
      <c r="L7882" s="1"/>
      <c r="M7882" s="1"/>
      <c r="Q7882" s="1"/>
    </row>
    <row r="7883" spans="4:17" x14ac:dyDescent="0.3">
      <c r="D7883" s="1"/>
      <c r="E7883" s="1"/>
      <c r="K7883" s="1"/>
      <c r="L7883" s="1"/>
      <c r="M7883" s="1"/>
      <c r="Q7883" s="1"/>
    </row>
    <row r="7884" spans="4:17" x14ac:dyDescent="0.3">
      <c r="D7884" s="1"/>
      <c r="E7884" s="1"/>
      <c r="K7884" s="1"/>
      <c r="L7884" s="1"/>
      <c r="M7884" s="1"/>
      <c r="Q7884" s="1"/>
    </row>
    <row r="7885" spans="4:17" x14ac:dyDescent="0.3">
      <c r="D7885" s="1"/>
      <c r="E7885" s="1"/>
      <c r="K7885" s="1"/>
      <c r="L7885" s="1"/>
      <c r="M7885" s="1"/>
      <c r="Q7885" s="1"/>
    </row>
    <row r="7886" spans="4:17" x14ac:dyDescent="0.3">
      <c r="D7886" s="1"/>
      <c r="E7886" s="1"/>
      <c r="K7886" s="1"/>
      <c r="L7886" s="1"/>
      <c r="M7886" s="1"/>
      <c r="Q7886" s="1"/>
    </row>
    <row r="7887" spans="4:17" x14ac:dyDescent="0.3">
      <c r="D7887" s="1"/>
      <c r="E7887" s="1"/>
      <c r="K7887" s="1"/>
      <c r="L7887" s="1"/>
      <c r="M7887" s="1"/>
      <c r="Q7887" s="1"/>
    </row>
    <row r="7888" spans="4:17" x14ac:dyDescent="0.3">
      <c r="D7888" s="1"/>
      <c r="E7888" s="1"/>
      <c r="K7888" s="1"/>
      <c r="L7888" s="1"/>
      <c r="M7888" s="1"/>
      <c r="Q7888" s="1"/>
    </row>
    <row r="7889" spans="4:17" x14ac:dyDescent="0.3">
      <c r="D7889" s="1"/>
      <c r="E7889" s="1"/>
      <c r="K7889" s="1"/>
      <c r="L7889" s="1"/>
      <c r="M7889" s="1"/>
      <c r="Q7889" s="1"/>
    </row>
    <row r="7890" spans="4:17" x14ac:dyDescent="0.3">
      <c r="D7890" s="1"/>
      <c r="E7890" s="1"/>
      <c r="K7890" s="1"/>
      <c r="L7890" s="1"/>
      <c r="M7890" s="1"/>
      <c r="Q7890" s="1"/>
    </row>
    <row r="7891" spans="4:17" x14ac:dyDescent="0.3">
      <c r="D7891" s="1"/>
      <c r="E7891" s="1"/>
      <c r="K7891" s="1"/>
      <c r="L7891" s="1"/>
      <c r="M7891" s="1"/>
      <c r="Q7891" s="1"/>
    </row>
    <row r="7892" spans="4:17" x14ac:dyDescent="0.3">
      <c r="D7892" s="1"/>
      <c r="E7892" s="1"/>
      <c r="K7892" s="1"/>
      <c r="L7892" s="1"/>
      <c r="M7892" s="1"/>
      <c r="Q7892" s="1"/>
    </row>
    <row r="7893" spans="4:17" x14ac:dyDescent="0.3">
      <c r="D7893" s="1"/>
      <c r="E7893" s="1"/>
      <c r="K7893" s="1"/>
      <c r="L7893" s="1"/>
      <c r="M7893" s="1"/>
      <c r="Q7893" s="1"/>
    </row>
    <row r="7894" spans="4:17" x14ac:dyDescent="0.3">
      <c r="D7894" s="1"/>
      <c r="E7894" s="1"/>
      <c r="K7894" s="1"/>
      <c r="L7894" s="1"/>
      <c r="M7894" s="1"/>
      <c r="Q7894" s="1"/>
    </row>
    <row r="7895" spans="4:17" x14ac:dyDescent="0.3">
      <c r="D7895" s="1"/>
      <c r="E7895" s="1"/>
      <c r="K7895" s="1"/>
      <c r="L7895" s="1"/>
      <c r="M7895" s="1"/>
      <c r="Q7895" s="1"/>
    </row>
    <row r="7896" spans="4:17" x14ac:dyDescent="0.3">
      <c r="D7896" s="1"/>
      <c r="E7896" s="1"/>
      <c r="K7896" s="1"/>
      <c r="L7896" s="1"/>
      <c r="M7896" s="1"/>
      <c r="Q7896" s="1"/>
    </row>
    <row r="7897" spans="4:17" x14ac:dyDescent="0.3">
      <c r="D7897" s="1"/>
      <c r="E7897" s="1"/>
      <c r="K7897" s="1"/>
      <c r="L7897" s="1"/>
      <c r="M7897" s="1"/>
      <c r="Q7897" s="1"/>
    </row>
    <row r="7898" spans="4:17" x14ac:dyDescent="0.3">
      <c r="D7898" s="1"/>
      <c r="E7898" s="1"/>
      <c r="K7898" s="1"/>
      <c r="L7898" s="1"/>
      <c r="M7898" s="1"/>
      <c r="Q7898" s="1"/>
    </row>
    <row r="7899" spans="4:17" x14ac:dyDescent="0.3">
      <c r="D7899" s="1"/>
      <c r="E7899" s="1"/>
      <c r="K7899" s="1"/>
      <c r="L7899" s="1"/>
      <c r="M7899" s="1"/>
      <c r="Q7899" s="1"/>
    </row>
    <row r="7900" spans="4:17" x14ac:dyDescent="0.3">
      <c r="D7900" s="1"/>
      <c r="E7900" s="1"/>
      <c r="K7900" s="1"/>
      <c r="L7900" s="1"/>
      <c r="M7900" s="1"/>
      <c r="Q7900" s="1"/>
    </row>
    <row r="7901" spans="4:17" x14ac:dyDescent="0.3">
      <c r="D7901" s="1"/>
      <c r="E7901" s="1"/>
      <c r="K7901" s="1"/>
      <c r="L7901" s="1"/>
      <c r="M7901" s="1"/>
      <c r="Q7901" s="1"/>
    </row>
    <row r="7902" spans="4:17" x14ac:dyDescent="0.3">
      <c r="D7902" s="1"/>
      <c r="E7902" s="1"/>
      <c r="K7902" s="1"/>
      <c r="L7902" s="1"/>
      <c r="M7902" s="1"/>
      <c r="Q7902" s="1"/>
    </row>
    <row r="7903" spans="4:17" x14ac:dyDescent="0.3">
      <c r="D7903" s="1"/>
      <c r="E7903" s="1"/>
      <c r="K7903" s="1"/>
      <c r="L7903" s="1"/>
      <c r="M7903" s="1"/>
      <c r="Q7903" s="1"/>
    </row>
    <row r="7904" spans="4:17" x14ac:dyDescent="0.3">
      <c r="D7904" s="1"/>
      <c r="E7904" s="1"/>
      <c r="K7904" s="1"/>
      <c r="L7904" s="1"/>
      <c r="M7904" s="1"/>
      <c r="Q7904" s="1"/>
    </row>
    <row r="7905" spans="4:17" x14ac:dyDescent="0.3">
      <c r="D7905" s="1"/>
      <c r="E7905" s="1"/>
      <c r="K7905" s="1"/>
      <c r="L7905" s="1"/>
      <c r="M7905" s="1"/>
      <c r="Q7905" s="1"/>
    </row>
    <row r="7906" spans="4:17" x14ac:dyDescent="0.3">
      <c r="D7906" s="1"/>
      <c r="E7906" s="1"/>
      <c r="K7906" s="1"/>
      <c r="L7906" s="1"/>
      <c r="M7906" s="1"/>
      <c r="Q7906" s="1"/>
    </row>
    <row r="7907" spans="4:17" x14ac:dyDescent="0.3">
      <c r="D7907" s="1"/>
      <c r="E7907" s="1"/>
      <c r="K7907" s="1"/>
      <c r="L7907" s="1"/>
      <c r="M7907" s="1"/>
      <c r="Q7907" s="1"/>
    </row>
    <row r="7908" spans="4:17" x14ac:dyDescent="0.3">
      <c r="D7908" s="1"/>
      <c r="E7908" s="1"/>
      <c r="K7908" s="1"/>
      <c r="L7908" s="1"/>
      <c r="M7908" s="1"/>
      <c r="Q7908" s="1"/>
    </row>
    <row r="7909" spans="4:17" x14ac:dyDescent="0.3">
      <c r="D7909" s="1"/>
      <c r="E7909" s="1"/>
      <c r="K7909" s="1"/>
      <c r="L7909" s="1"/>
      <c r="M7909" s="1"/>
      <c r="Q7909" s="1"/>
    </row>
    <row r="7910" spans="4:17" x14ac:dyDescent="0.3">
      <c r="D7910" s="1"/>
      <c r="E7910" s="1"/>
      <c r="K7910" s="1"/>
      <c r="L7910" s="1"/>
      <c r="M7910" s="1"/>
      <c r="Q7910" s="1"/>
    </row>
    <row r="7911" spans="4:17" x14ac:dyDescent="0.3">
      <c r="D7911" s="1"/>
      <c r="E7911" s="1"/>
      <c r="K7911" s="1"/>
      <c r="L7911" s="1"/>
      <c r="M7911" s="1"/>
      <c r="Q7911" s="1"/>
    </row>
    <row r="7912" spans="4:17" x14ac:dyDescent="0.3">
      <c r="D7912" s="1"/>
      <c r="E7912" s="1"/>
      <c r="K7912" s="1"/>
      <c r="L7912" s="1"/>
      <c r="M7912" s="1"/>
      <c r="Q7912" s="1"/>
    </row>
    <row r="7913" spans="4:17" x14ac:dyDescent="0.3">
      <c r="D7913" s="1"/>
      <c r="E7913" s="1"/>
      <c r="K7913" s="1"/>
      <c r="L7913" s="1"/>
      <c r="M7913" s="1"/>
      <c r="Q7913" s="1"/>
    </row>
    <row r="7914" spans="4:17" x14ac:dyDescent="0.3">
      <c r="D7914" s="1"/>
      <c r="E7914" s="1"/>
      <c r="K7914" s="1"/>
      <c r="L7914" s="1"/>
      <c r="M7914" s="1"/>
      <c r="Q7914" s="1"/>
    </row>
    <row r="7915" spans="4:17" x14ac:dyDescent="0.3">
      <c r="D7915" s="1"/>
      <c r="E7915" s="1"/>
      <c r="K7915" s="1"/>
      <c r="L7915" s="1"/>
      <c r="M7915" s="1"/>
      <c r="Q7915" s="1"/>
    </row>
    <row r="7916" spans="4:17" x14ac:dyDescent="0.3">
      <c r="D7916" s="1"/>
      <c r="E7916" s="1"/>
      <c r="K7916" s="1"/>
      <c r="L7916" s="1"/>
      <c r="M7916" s="1"/>
      <c r="Q7916" s="1"/>
    </row>
    <row r="7917" spans="4:17" x14ac:dyDescent="0.3">
      <c r="D7917" s="1"/>
      <c r="E7917" s="1"/>
      <c r="K7917" s="1"/>
      <c r="L7917" s="1"/>
      <c r="M7917" s="1"/>
      <c r="Q7917" s="1"/>
    </row>
    <row r="7918" spans="4:17" x14ac:dyDescent="0.3">
      <c r="D7918" s="1"/>
      <c r="E7918" s="1"/>
      <c r="K7918" s="1"/>
      <c r="L7918" s="1"/>
      <c r="M7918" s="1"/>
      <c r="Q7918" s="1"/>
    </row>
    <row r="7919" spans="4:17" x14ac:dyDescent="0.3">
      <c r="D7919" s="1"/>
      <c r="E7919" s="1"/>
      <c r="K7919" s="1"/>
      <c r="L7919" s="1"/>
      <c r="M7919" s="1"/>
      <c r="Q7919" s="1"/>
    </row>
    <row r="7920" spans="4:17" x14ac:dyDescent="0.3">
      <c r="D7920" s="1"/>
      <c r="E7920" s="1"/>
      <c r="K7920" s="1"/>
      <c r="L7920" s="1"/>
      <c r="M7920" s="1"/>
      <c r="Q7920" s="1"/>
    </row>
    <row r="7921" spans="4:17" x14ac:dyDescent="0.3">
      <c r="D7921" s="1"/>
      <c r="E7921" s="1"/>
      <c r="K7921" s="1"/>
      <c r="L7921" s="1"/>
      <c r="M7921" s="1"/>
      <c r="Q7921" s="1"/>
    </row>
    <row r="7922" spans="4:17" x14ac:dyDescent="0.3">
      <c r="D7922" s="1"/>
      <c r="E7922" s="1"/>
      <c r="K7922" s="1"/>
      <c r="L7922" s="1"/>
      <c r="M7922" s="1"/>
      <c r="Q7922" s="1"/>
    </row>
    <row r="7923" spans="4:17" x14ac:dyDescent="0.3">
      <c r="D7923" s="1"/>
      <c r="E7923" s="1"/>
      <c r="K7923" s="1"/>
      <c r="L7923" s="1"/>
      <c r="M7923" s="1"/>
      <c r="Q7923" s="1"/>
    </row>
    <row r="7924" spans="4:17" x14ac:dyDescent="0.3">
      <c r="D7924" s="1"/>
      <c r="E7924" s="1"/>
      <c r="K7924" s="1"/>
      <c r="L7924" s="1"/>
      <c r="M7924" s="1"/>
      <c r="Q7924" s="1"/>
    </row>
    <row r="7925" spans="4:17" x14ac:dyDescent="0.3">
      <c r="D7925" s="1"/>
      <c r="E7925" s="1"/>
      <c r="K7925" s="1"/>
      <c r="L7925" s="1"/>
      <c r="M7925" s="1"/>
      <c r="Q7925" s="1"/>
    </row>
    <row r="7926" spans="4:17" x14ac:dyDescent="0.3">
      <c r="D7926" s="1"/>
      <c r="E7926" s="1"/>
      <c r="K7926" s="1"/>
      <c r="L7926" s="1"/>
      <c r="M7926" s="1"/>
      <c r="Q7926" s="1"/>
    </row>
    <row r="7927" spans="4:17" x14ac:dyDescent="0.3">
      <c r="D7927" s="1"/>
      <c r="E7927" s="1"/>
      <c r="K7927" s="1"/>
      <c r="L7927" s="1"/>
      <c r="M7927" s="1"/>
      <c r="Q7927" s="1"/>
    </row>
    <row r="7928" spans="4:17" x14ac:dyDescent="0.3">
      <c r="D7928" s="1"/>
      <c r="E7928" s="1"/>
      <c r="K7928" s="1"/>
      <c r="L7928" s="1"/>
      <c r="M7928" s="1"/>
      <c r="Q7928" s="1"/>
    </row>
    <row r="7929" spans="4:17" x14ac:dyDescent="0.3">
      <c r="D7929" s="1"/>
      <c r="E7929" s="1"/>
      <c r="K7929" s="1"/>
      <c r="L7929" s="1"/>
      <c r="M7929" s="1"/>
      <c r="Q7929" s="1"/>
    </row>
    <row r="7930" spans="4:17" x14ac:dyDescent="0.3">
      <c r="D7930" s="1"/>
      <c r="E7930" s="1"/>
      <c r="K7930" s="1"/>
      <c r="L7930" s="1"/>
      <c r="M7930" s="1"/>
      <c r="Q7930" s="1"/>
    </row>
    <row r="7931" spans="4:17" x14ac:dyDescent="0.3">
      <c r="D7931" s="1"/>
      <c r="E7931" s="1"/>
      <c r="K7931" s="1"/>
      <c r="L7931" s="1"/>
      <c r="M7931" s="1"/>
      <c r="Q7931" s="1"/>
    </row>
    <row r="7932" spans="4:17" x14ac:dyDescent="0.3">
      <c r="D7932" s="1"/>
      <c r="E7932" s="1"/>
      <c r="K7932" s="1"/>
      <c r="L7932" s="1"/>
      <c r="M7932" s="1"/>
      <c r="Q7932" s="1"/>
    </row>
    <row r="7933" spans="4:17" x14ac:dyDescent="0.3">
      <c r="D7933" s="1"/>
      <c r="E7933" s="1"/>
      <c r="K7933" s="1"/>
      <c r="L7933" s="1"/>
      <c r="M7933" s="1"/>
      <c r="Q7933" s="1"/>
    </row>
    <row r="7934" spans="4:17" x14ac:dyDescent="0.3">
      <c r="D7934" s="1"/>
      <c r="E7934" s="1"/>
      <c r="K7934" s="1"/>
      <c r="L7934" s="1"/>
      <c r="M7934" s="1"/>
      <c r="Q7934" s="1"/>
    </row>
    <row r="7935" spans="4:17" x14ac:dyDescent="0.3">
      <c r="D7935" s="1"/>
      <c r="E7935" s="1"/>
      <c r="K7935" s="1"/>
      <c r="L7935" s="1"/>
      <c r="M7935" s="1"/>
      <c r="Q7935" s="1"/>
    </row>
    <row r="7936" spans="4:17" x14ac:dyDescent="0.3">
      <c r="D7936" s="1"/>
      <c r="E7936" s="1"/>
      <c r="K7936" s="1"/>
      <c r="L7936" s="1"/>
      <c r="M7936" s="1"/>
      <c r="Q7936" s="1"/>
    </row>
    <row r="7937" spans="4:17" x14ac:dyDescent="0.3">
      <c r="D7937" s="1"/>
      <c r="E7937" s="1"/>
      <c r="K7937" s="1"/>
      <c r="L7937" s="1"/>
      <c r="M7937" s="1"/>
      <c r="Q7937" s="1"/>
    </row>
    <row r="7938" spans="4:17" x14ac:dyDescent="0.3">
      <c r="D7938" s="1"/>
      <c r="E7938" s="1"/>
      <c r="K7938" s="1"/>
      <c r="L7938" s="1"/>
      <c r="M7938" s="1"/>
      <c r="Q7938" s="1"/>
    </row>
    <row r="7939" spans="4:17" x14ac:dyDescent="0.3">
      <c r="D7939" s="1"/>
      <c r="E7939" s="1"/>
      <c r="K7939" s="1"/>
      <c r="L7939" s="1"/>
      <c r="M7939" s="1"/>
      <c r="Q7939" s="1"/>
    </row>
    <row r="7940" spans="4:17" x14ac:dyDescent="0.3">
      <c r="D7940" s="1"/>
      <c r="E7940" s="1"/>
      <c r="K7940" s="1"/>
      <c r="L7940" s="1"/>
      <c r="M7940" s="1"/>
      <c r="Q7940" s="1"/>
    </row>
    <row r="7941" spans="4:17" x14ac:dyDescent="0.3">
      <c r="D7941" s="1"/>
      <c r="E7941" s="1"/>
      <c r="K7941" s="1"/>
      <c r="L7941" s="1"/>
      <c r="M7941" s="1"/>
      <c r="Q7941" s="1"/>
    </row>
    <row r="7942" spans="4:17" x14ac:dyDescent="0.3">
      <c r="D7942" s="1"/>
      <c r="E7942" s="1"/>
      <c r="K7942" s="1"/>
      <c r="L7942" s="1"/>
      <c r="M7942" s="1"/>
      <c r="Q7942" s="1"/>
    </row>
    <row r="7943" spans="4:17" x14ac:dyDescent="0.3">
      <c r="D7943" s="1"/>
      <c r="E7943" s="1"/>
      <c r="K7943" s="1"/>
      <c r="L7943" s="1"/>
      <c r="M7943" s="1"/>
      <c r="Q7943" s="1"/>
    </row>
    <row r="7944" spans="4:17" x14ac:dyDescent="0.3">
      <c r="D7944" s="1"/>
      <c r="E7944" s="1"/>
      <c r="K7944" s="1"/>
      <c r="L7944" s="1"/>
      <c r="M7944" s="1"/>
      <c r="Q7944" s="1"/>
    </row>
    <row r="7945" spans="4:17" x14ac:dyDescent="0.3">
      <c r="D7945" s="1"/>
      <c r="E7945" s="1"/>
      <c r="K7945" s="1"/>
      <c r="L7945" s="1"/>
      <c r="M7945" s="1"/>
      <c r="Q7945" s="1"/>
    </row>
    <row r="7946" spans="4:17" x14ac:dyDescent="0.3">
      <c r="D7946" s="1"/>
      <c r="E7946" s="1"/>
      <c r="K7946" s="1"/>
      <c r="L7946" s="1"/>
      <c r="M7946" s="1"/>
      <c r="Q7946" s="1"/>
    </row>
    <row r="7947" spans="4:17" x14ac:dyDescent="0.3">
      <c r="D7947" s="1"/>
      <c r="E7947" s="1"/>
      <c r="K7947" s="1"/>
      <c r="L7947" s="1"/>
      <c r="M7947" s="1"/>
      <c r="Q7947" s="1"/>
    </row>
    <row r="7948" spans="4:17" x14ac:dyDescent="0.3">
      <c r="D7948" s="1"/>
      <c r="E7948" s="1"/>
      <c r="K7948" s="1"/>
      <c r="L7948" s="1"/>
      <c r="M7948" s="1"/>
      <c r="Q7948" s="1"/>
    </row>
    <row r="7949" spans="4:17" x14ac:dyDescent="0.3">
      <c r="D7949" s="1"/>
      <c r="E7949" s="1"/>
      <c r="K7949" s="1"/>
      <c r="L7949" s="1"/>
      <c r="M7949" s="1"/>
      <c r="Q7949" s="1"/>
    </row>
    <row r="7950" spans="4:17" x14ac:dyDescent="0.3">
      <c r="D7950" s="1"/>
      <c r="E7950" s="1"/>
      <c r="K7950" s="1"/>
      <c r="L7950" s="1"/>
      <c r="M7950" s="1"/>
      <c r="Q7950" s="1"/>
    </row>
    <row r="7951" spans="4:17" x14ac:dyDescent="0.3">
      <c r="D7951" s="1"/>
      <c r="E7951" s="1"/>
      <c r="K7951" s="1"/>
      <c r="L7951" s="1"/>
      <c r="M7951" s="1"/>
      <c r="Q7951" s="1"/>
    </row>
    <row r="7952" spans="4:17" x14ac:dyDescent="0.3">
      <c r="D7952" s="1"/>
      <c r="E7952" s="1"/>
      <c r="K7952" s="1"/>
      <c r="L7952" s="1"/>
      <c r="M7952" s="1"/>
      <c r="Q7952" s="1"/>
    </row>
    <row r="7953" spans="4:17" x14ac:dyDescent="0.3">
      <c r="D7953" s="1"/>
      <c r="E7953" s="1"/>
      <c r="K7953" s="1"/>
      <c r="L7953" s="1"/>
      <c r="M7953" s="1"/>
      <c r="Q7953" s="1"/>
    </row>
    <row r="7954" spans="4:17" x14ac:dyDescent="0.3">
      <c r="D7954" s="1"/>
      <c r="E7954" s="1"/>
      <c r="K7954" s="1"/>
      <c r="L7954" s="1"/>
      <c r="M7954" s="1"/>
      <c r="Q7954" s="1"/>
    </row>
    <row r="7955" spans="4:17" x14ac:dyDescent="0.3">
      <c r="D7955" s="1"/>
      <c r="E7955" s="1"/>
      <c r="K7955" s="1"/>
      <c r="L7955" s="1"/>
      <c r="M7955" s="1"/>
      <c r="Q7955" s="1"/>
    </row>
    <row r="7956" spans="4:17" x14ac:dyDescent="0.3">
      <c r="D7956" s="1"/>
      <c r="E7956" s="1"/>
      <c r="K7956" s="1"/>
      <c r="L7956" s="1"/>
      <c r="M7956" s="1"/>
      <c r="Q7956" s="1"/>
    </row>
    <row r="7957" spans="4:17" x14ac:dyDescent="0.3">
      <c r="D7957" s="1"/>
      <c r="E7957" s="1"/>
      <c r="K7957" s="1"/>
      <c r="L7957" s="1"/>
      <c r="M7957" s="1"/>
      <c r="Q7957" s="1"/>
    </row>
    <row r="7958" spans="4:17" x14ac:dyDescent="0.3">
      <c r="D7958" s="1"/>
      <c r="E7958" s="1"/>
      <c r="K7958" s="1"/>
      <c r="L7958" s="1"/>
      <c r="M7958" s="1"/>
      <c r="Q7958" s="1"/>
    </row>
    <row r="7959" spans="4:17" x14ac:dyDescent="0.3">
      <c r="D7959" s="1"/>
      <c r="E7959" s="1"/>
      <c r="K7959" s="1"/>
      <c r="L7959" s="1"/>
      <c r="M7959" s="1"/>
      <c r="Q7959" s="1"/>
    </row>
    <row r="7960" spans="4:17" x14ac:dyDescent="0.3">
      <c r="D7960" s="1"/>
      <c r="E7960" s="1"/>
      <c r="K7960" s="1"/>
      <c r="L7960" s="1"/>
      <c r="M7960" s="1"/>
      <c r="Q7960" s="1"/>
    </row>
    <row r="7961" spans="4:17" x14ac:dyDescent="0.3">
      <c r="D7961" s="1"/>
      <c r="E7961" s="1"/>
      <c r="K7961" s="1"/>
      <c r="L7961" s="1"/>
      <c r="M7961" s="1"/>
      <c r="Q7961" s="1"/>
    </row>
    <row r="7962" spans="4:17" x14ac:dyDescent="0.3">
      <c r="D7962" s="1"/>
      <c r="E7962" s="1"/>
      <c r="K7962" s="1"/>
      <c r="L7962" s="1"/>
      <c r="M7962" s="1"/>
      <c r="Q7962" s="1"/>
    </row>
    <row r="7963" spans="4:17" x14ac:dyDescent="0.3">
      <c r="D7963" s="1"/>
      <c r="E7963" s="1"/>
      <c r="K7963" s="1"/>
      <c r="L7963" s="1"/>
      <c r="M7963" s="1"/>
      <c r="Q7963" s="1"/>
    </row>
    <row r="7964" spans="4:17" x14ac:dyDescent="0.3">
      <c r="D7964" s="1"/>
      <c r="E7964" s="1"/>
      <c r="K7964" s="1"/>
      <c r="L7964" s="1"/>
      <c r="M7964" s="1"/>
      <c r="Q7964" s="1"/>
    </row>
    <row r="7965" spans="4:17" x14ac:dyDescent="0.3">
      <c r="D7965" s="1"/>
      <c r="E7965" s="1"/>
      <c r="K7965" s="1"/>
      <c r="L7965" s="1"/>
      <c r="M7965" s="1"/>
      <c r="Q7965" s="1"/>
    </row>
    <row r="7966" spans="4:17" x14ac:dyDescent="0.3">
      <c r="D7966" s="1"/>
      <c r="E7966" s="1"/>
      <c r="K7966" s="1"/>
      <c r="L7966" s="1"/>
      <c r="M7966" s="1"/>
      <c r="Q7966" s="1"/>
    </row>
    <row r="7967" spans="4:17" x14ac:dyDescent="0.3">
      <c r="D7967" s="1"/>
      <c r="E7967" s="1"/>
      <c r="K7967" s="1"/>
      <c r="L7967" s="1"/>
      <c r="M7967" s="1"/>
      <c r="Q7967" s="1"/>
    </row>
    <row r="7968" spans="4:17" x14ac:dyDescent="0.3">
      <c r="D7968" s="1"/>
      <c r="E7968" s="1"/>
      <c r="K7968" s="1"/>
      <c r="L7968" s="1"/>
      <c r="M7968" s="1"/>
      <c r="Q7968" s="1"/>
    </row>
    <row r="7969" spans="4:17" x14ac:dyDescent="0.3">
      <c r="D7969" s="1"/>
      <c r="E7969" s="1"/>
      <c r="K7969" s="1"/>
      <c r="L7969" s="1"/>
      <c r="M7969" s="1"/>
      <c r="Q7969" s="1"/>
    </row>
    <row r="7970" spans="4:17" x14ac:dyDescent="0.3">
      <c r="D7970" s="1"/>
      <c r="E7970" s="1"/>
      <c r="K7970" s="1"/>
      <c r="L7970" s="1"/>
      <c r="M7970" s="1"/>
      <c r="Q7970" s="1"/>
    </row>
    <row r="7971" spans="4:17" x14ac:dyDescent="0.3">
      <c r="D7971" s="1"/>
      <c r="E7971" s="1"/>
      <c r="K7971" s="1"/>
      <c r="L7971" s="1"/>
      <c r="M7971" s="1"/>
      <c r="Q7971" s="1"/>
    </row>
    <row r="7972" spans="4:17" x14ac:dyDescent="0.3">
      <c r="D7972" s="1"/>
      <c r="E7972" s="1"/>
      <c r="K7972" s="1"/>
      <c r="L7972" s="1"/>
      <c r="M7972" s="1"/>
      <c r="Q7972" s="1"/>
    </row>
    <row r="7973" spans="4:17" x14ac:dyDescent="0.3">
      <c r="D7973" s="1"/>
      <c r="E7973" s="1"/>
      <c r="K7973" s="1"/>
      <c r="L7973" s="1"/>
      <c r="M7973" s="1"/>
      <c r="Q7973" s="1"/>
    </row>
    <row r="7974" spans="4:17" x14ac:dyDescent="0.3">
      <c r="D7974" s="1"/>
      <c r="E7974" s="1"/>
      <c r="K7974" s="1"/>
      <c r="L7974" s="1"/>
      <c r="M7974" s="1"/>
      <c r="Q7974" s="1"/>
    </row>
    <row r="7975" spans="4:17" x14ac:dyDescent="0.3">
      <c r="D7975" s="1"/>
      <c r="E7975" s="1"/>
      <c r="K7975" s="1"/>
      <c r="L7975" s="1"/>
      <c r="M7975" s="1"/>
      <c r="Q7975" s="1"/>
    </row>
    <row r="7976" spans="4:17" x14ac:dyDescent="0.3">
      <c r="D7976" s="1"/>
      <c r="E7976" s="1"/>
      <c r="K7976" s="1"/>
      <c r="L7976" s="1"/>
      <c r="M7976" s="1"/>
      <c r="Q7976" s="1"/>
    </row>
    <row r="7977" spans="4:17" x14ac:dyDescent="0.3">
      <c r="D7977" s="1"/>
      <c r="E7977" s="1"/>
      <c r="K7977" s="1"/>
      <c r="L7977" s="1"/>
      <c r="M7977" s="1"/>
      <c r="Q7977" s="1"/>
    </row>
    <row r="7978" spans="4:17" x14ac:dyDescent="0.3">
      <c r="D7978" s="1"/>
      <c r="E7978" s="1"/>
      <c r="K7978" s="1"/>
      <c r="L7978" s="1"/>
      <c r="M7978" s="1"/>
      <c r="Q7978" s="1"/>
    </row>
    <row r="7979" spans="4:17" x14ac:dyDescent="0.3">
      <c r="D7979" s="1"/>
      <c r="E7979" s="1"/>
      <c r="K7979" s="1"/>
      <c r="L7979" s="1"/>
      <c r="M7979" s="1"/>
      <c r="Q7979" s="1"/>
    </row>
    <row r="7980" spans="4:17" x14ac:dyDescent="0.3">
      <c r="D7980" s="1"/>
      <c r="E7980" s="1"/>
      <c r="K7980" s="1"/>
      <c r="L7980" s="1"/>
      <c r="M7980" s="1"/>
      <c r="Q7980" s="1"/>
    </row>
    <row r="7981" spans="4:17" x14ac:dyDescent="0.3">
      <c r="D7981" s="1"/>
      <c r="E7981" s="1"/>
      <c r="K7981" s="1"/>
      <c r="L7981" s="1"/>
      <c r="M7981" s="1"/>
      <c r="Q7981" s="1"/>
    </row>
    <row r="7982" spans="4:17" x14ac:dyDescent="0.3">
      <c r="D7982" s="1"/>
      <c r="E7982" s="1"/>
      <c r="K7982" s="1"/>
      <c r="L7982" s="1"/>
      <c r="M7982" s="1"/>
      <c r="Q7982" s="1"/>
    </row>
    <row r="7983" spans="4:17" x14ac:dyDescent="0.3">
      <c r="D7983" s="1"/>
      <c r="E7983" s="1"/>
      <c r="K7983" s="1"/>
      <c r="L7983" s="1"/>
      <c r="M7983" s="1"/>
      <c r="Q7983" s="1"/>
    </row>
    <row r="7984" spans="4:17" x14ac:dyDescent="0.3">
      <c r="D7984" s="1"/>
      <c r="E7984" s="1"/>
      <c r="K7984" s="1"/>
      <c r="L7984" s="1"/>
      <c r="M7984" s="1"/>
      <c r="Q7984" s="1"/>
    </row>
    <row r="7985" spans="4:17" x14ac:dyDescent="0.3">
      <c r="D7985" s="1"/>
      <c r="E7985" s="1"/>
      <c r="K7985" s="1"/>
      <c r="L7985" s="1"/>
      <c r="M7985" s="1"/>
      <c r="Q7985" s="1"/>
    </row>
    <row r="7986" spans="4:17" x14ac:dyDescent="0.3">
      <c r="D7986" s="1"/>
      <c r="E7986" s="1"/>
      <c r="K7986" s="1"/>
      <c r="L7986" s="1"/>
      <c r="M7986" s="1"/>
      <c r="Q7986" s="1"/>
    </row>
    <row r="7987" spans="4:17" x14ac:dyDescent="0.3">
      <c r="D7987" s="1"/>
      <c r="E7987" s="1"/>
      <c r="K7987" s="1"/>
      <c r="L7987" s="1"/>
      <c r="M7987" s="1"/>
      <c r="Q7987" s="1"/>
    </row>
    <row r="7988" spans="4:17" x14ac:dyDescent="0.3">
      <c r="D7988" s="1"/>
      <c r="E7988" s="1"/>
      <c r="K7988" s="1"/>
      <c r="L7988" s="1"/>
      <c r="M7988" s="1"/>
      <c r="Q7988" s="1"/>
    </row>
    <row r="7989" spans="4:17" x14ac:dyDescent="0.3">
      <c r="D7989" s="1"/>
      <c r="E7989" s="1"/>
      <c r="K7989" s="1"/>
      <c r="L7989" s="1"/>
      <c r="M7989" s="1"/>
      <c r="Q7989" s="1"/>
    </row>
    <row r="7990" spans="4:17" x14ac:dyDescent="0.3">
      <c r="D7990" s="1"/>
      <c r="E7990" s="1"/>
      <c r="K7990" s="1"/>
      <c r="L7990" s="1"/>
      <c r="M7990" s="1"/>
      <c r="Q7990" s="1"/>
    </row>
    <row r="7991" spans="4:17" x14ac:dyDescent="0.3">
      <c r="D7991" s="1"/>
      <c r="E7991" s="1"/>
      <c r="K7991" s="1"/>
      <c r="L7991" s="1"/>
      <c r="M7991" s="1"/>
      <c r="Q7991" s="1"/>
    </row>
    <row r="7992" spans="4:17" x14ac:dyDescent="0.3">
      <c r="D7992" s="1"/>
      <c r="E7992" s="1"/>
      <c r="K7992" s="1"/>
      <c r="L7992" s="1"/>
      <c r="M7992" s="1"/>
      <c r="Q7992" s="1"/>
    </row>
    <row r="7993" spans="4:17" x14ac:dyDescent="0.3">
      <c r="D7993" s="1"/>
      <c r="E7993" s="1"/>
      <c r="K7993" s="1"/>
      <c r="L7993" s="1"/>
      <c r="M7993" s="1"/>
      <c r="Q7993" s="1"/>
    </row>
    <row r="7994" spans="4:17" x14ac:dyDescent="0.3">
      <c r="D7994" s="1"/>
      <c r="E7994" s="1"/>
      <c r="K7994" s="1"/>
      <c r="L7994" s="1"/>
      <c r="M7994" s="1"/>
      <c r="Q7994" s="1"/>
    </row>
    <row r="7995" spans="4:17" x14ac:dyDescent="0.3">
      <c r="D7995" s="1"/>
      <c r="E7995" s="1"/>
      <c r="K7995" s="1"/>
      <c r="L7995" s="1"/>
      <c r="M7995" s="1"/>
      <c r="Q7995" s="1"/>
    </row>
    <row r="7996" spans="4:17" x14ac:dyDescent="0.3">
      <c r="D7996" s="1"/>
      <c r="E7996" s="1"/>
      <c r="K7996" s="1"/>
      <c r="L7996" s="1"/>
      <c r="M7996" s="1"/>
      <c r="Q7996" s="1"/>
    </row>
    <row r="7997" spans="4:17" x14ac:dyDescent="0.3">
      <c r="D7997" s="1"/>
      <c r="E7997" s="1"/>
      <c r="K7997" s="1"/>
      <c r="L7997" s="1"/>
      <c r="M7997" s="1"/>
      <c r="Q7997" s="1"/>
    </row>
    <row r="7998" spans="4:17" x14ac:dyDescent="0.3">
      <c r="D7998" s="1"/>
      <c r="E7998" s="1"/>
      <c r="K7998" s="1"/>
      <c r="L7998" s="1"/>
      <c r="M7998" s="1"/>
      <c r="Q7998" s="1"/>
    </row>
    <row r="7999" spans="4:17" x14ac:dyDescent="0.3">
      <c r="D7999" s="1"/>
      <c r="E7999" s="1"/>
      <c r="K7999" s="1"/>
      <c r="L7999" s="1"/>
      <c r="M7999" s="1"/>
      <c r="Q7999" s="1"/>
    </row>
    <row r="8000" spans="4:17" x14ac:dyDescent="0.3">
      <c r="D8000" s="1"/>
      <c r="E8000" s="1"/>
      <c r="K8000" s="1"/>
      <c r="L8000" s="1"/>
      <c r="M8000" s="1"/>
      <c r="Q8000" s="1"/>
    </row>
    <row r="8001" spans="4:17" x14ac:dyDescent="0.3">
      <c r="D8001" s="1"/>
      <c r="E8001" s="1"/>
      <c r="K8001" s="1"/>
      <c r="L8001" s="1"/>
      <c r="M8001" s="1"/>
      <c r="Q8001" s="1"/>
    </row>
    <row r="8002" spans="4:17" x14ac:dyDescent="0.3">
      <c r="D8002" s="1"/>
      <c r="E8002" s="1"/>
      <c r="K8002" s="1"/>
      <c r="L8002" s="1"/>
      <c r="M8002" s="1"/>
      <c r="Q8002" s="1"/>
    </row>
    <row r="8003" spans="4:17" x14ac:dyDescent="0.3">
      <c r="D8003" s="1"/>
      <c r="E8003" s="1"/>
      <c r="K8003" s="1"/>
      <c r="L8003" s="1"/>
      <c r="M8003" s="1"/>
      <c r="Q8003" s="1"/>
    </row>
    <row r="8004" spans="4:17" x14ac:dyDescent="0.3">
      <c r="D8004" s="1"/>
      <c r="E8004" s="1"/>
      <c r="K8004" s="1"/>
      <c r="L8004" s="1"/>
      <c r="M8004" s="1"/>
      <c r="Q8004" s="1"/>
    </row>
    <row r="8005" spans="4:17" x14ac:dyDescent="0.3">
      <c r="D8005" s="1"/>
      <c r="E8005" s="1"/>
      <c r="K8005" s="1"/>
      <c r="L8005" s="1"/>
      <c r="M8005" s="1"/>
      <c r="Q8005" s="1"/>
    </row>
    <row r="8006" spans="4:17" x14ac:dyDescent="0.3">
      <c r="D8006" s="1"/>
      <c r="E8006" s="1"/>
      <c r="K8006" s="1"/>
      <c r="L8006" s="1"/>
      <c r="M8006" s="1"/>
      <c r="Q8006" s="1"/>
    </row>
    <row r="8007" spans="4:17" x14ac:dyDescent="0.3">
      <c r="D8007" s="1"/>
      <c r="E8007" s="1"/>
      <c r="K8007" s="1"/>
      <c r="L8007" s="1"/>
      <c r="M8007" s="1"/>
      <c r="Q8007" s="1"/>
    </row>
    <row r="8008" spans="4:17" x14ac:dyDescent="0.3">
      <c r="D8008" s="1"/>
      <c r="E8008" s="1"/>
      <c r="K8008" s="1"/>
      <c r="L8008" s="1"/>
      <c r="M8008" s="1"/>
      <c r="Q8008" s="1"/>
    </row>
    <row r="8009" spans="4:17" x14ac:dyDescent="0.3">
      <c r="D8009" s="1"/>
      <c r="E8009" s="1"/>
      <c r="K8009" s="1"/>
      <c r="L8009" s="1"/>
      <c r="M8009" s="1"/>
      <c r="Q8009" s="1"/>
    </row>
    <row r="8010" spans="4:17" x14ac:dyDescent="0.3">
      <c r="D8010" s="1"/>
      <c r="E8010" s="1"/>
      <c r="K8010" s="1"/>
      <c r="L8010" s="1"/>
      <c r="M8010" s="1"/>
      <c r="Q8010" s="1"/>
    </row>
    <row r="8011" spans="4:17" x14ac:dyDescent="0.3">
      <c r="D8011" s="1"/>
      <c r="E8011" s="1"/>
      <c r="K8011" s="1"/>
      <c r="L8011" s="1"/>
      <c r="M8011" s="1"/>
      <c r="Q8011" s="1"/>
    </row>
    <row r="8012" spans="4:17" x14ac:dyDescent="0.3">
      <c r="D8012" s="1"/>
      <c r="E8012" s="1"/>
      <c r="K8012" s="1"/>
      <c r="L8012" s="1"/>
      <c r="M8012" s="1"/>
      <c r="Q8012" s="1"/>
    </row>
    <row r="8013" spans="4:17" x14ac:dyDescent="0.3">
      <c r="D8013" s="1"/>
      <c r="E8013" s="1"/>
      <c r="K8013" s="1"/>
      <c r="L8013" s="1"/>
      <c r="M8013" s="1"/>
      <c r="Q8013" s="1"/>
    </row>
    <row r="8014" spans="4:17" x14ac:dyDescent="0.3">
      <c r="D8014" s="1"/>
      <c r="E8014" s="1"/>
      <c r="K8014" s="1"/>
      <c r="L8014" s="1"/>
      <c r="M8014" s="1"/>
      <c r="Q8014" s="1"/>
    </row>
    <row r="8015" spans="4:17" x14ac:dyDescent="0.3">
      <c r="D8015" s="1"/>
      <c r="E8015" s="1"/>
      <c r="K8015" s="1"/>
      <c r="L8015" s="1"/>
      <c r="M8015" s="1"/>
      <c r="Q8015" s="1"/>
    </row>
    <row r="8016" spans="4:17" x14ac:dyDescent="0.3">
      <c r="D8016" s="1"/>
      <c r="E8016" s="1"/>
      <c r="K8016" s="1"/>
      <c r="L8016" s="1"/>
      <c r="M8016" s="1"/>
      <c r="Q8016" s="1"/>
    </row>
    <row r="8017" spans="4:17" x14ac:dyDescent="0.3">
      <c r="D8017" s="1"/>
      <c r="E8017" s="1"/>
      <c r="K8017" s="1"/>
      <c r="L8017" s="1"/>
      <c r="M8017" s="1"/>
      <c r="Q8017" s="1"/>
    </row>
    <row r="8018" spans="4:17" x14ac:dyDescent="0.3">
      <c r="D8018" s="1"/>
      <c r="E8018" s="1"/>
      <c r="K8018" s="1"/>
      <c r="L8018" s="1"/>
      <c r="M8018" s="1"/>
      <c r="Q8018" s="1"/>
    </row>
    <row r="8019" spans="4:17" x14ac:dyDescent="0.3">
      <c r="D8019" s="1"/>
      <c r="E8019" s="1"/>
      <c r="K8019" s="1"/>
      <c r="L8019" s="1"/>
      <c r="M8019" s="1"/>
      <c r="Q8019" s="1"/>
    </row>
    <row r="8020" spans="4:17" x14ac:dyDescent="0.3">
      <c r="D8020" s="1"/>
      <c r="E8020" s="1"/>
      <c r="K8020" s="1"/>
      <c r="L8020" s="1"/>
      <c r="M8020" s="1"/>
      <c r="Q8020" s="1"/>
    </row>
    <row r="8021" spans="4:17" x14ac:dyDescent="0.3">
      <c r="D8021" s="1"/>
      <c r="E8021" s="1"/>
      <c r="K8021" s="1"/>
      <c r="L8021" s="1"/>
      <c r="M8021" s="1"/>
      <c r="Q8021" s="1"/>
    </row>
    <row r="8022" spans="4:17" x14ac:dyDescent="0.3">
      <c r="D8022" s="1"/>
      <c r="E8022" s="1"/>
      <c r="K8022" s="1"/>
      <c r="L8022" s="1"/>
      <c r="M8022" s="1"/>
      <c r="Q8022" s="1"/>
    </row>
    <row r="8023" spans="4:17" x14ac:dyDescent="0.3">
      <c r="D8023" s="1"/>
      <c r="E8023" s="1"/>
      <c r="K8023" s="1"/>
      <c r="L8023" s="1"/>
      <c r="M8023" s="1"/>
      <c r="Q8023" s="1"/>
    </row>
    <row r="8024" spans="4:17" x14ac:dyDescent="0.3">
      <c r="D8024" s="1"/>
      <c r="E8024" s="1"/>
      <c r="K8024" s="1"/>
      <c r="L8024" s="1"/>
      <c r="M8024" s="1"/>
      <c r="Q8024" s="1"/>
    </row>
    <row r="8025" spans="4:17" x14ac:dyDescent="0.3">
      <c r="D8025" s="1"/>
      <c r="E8025" s="1"/>
      <c r="K8025" s="1"/>
      <c r="L8025" s="1"/>
      <c r="M8025" s="1"/>
      <c r="Q8025" s="1"/>
    </row>
    <row r="8026" spans="4:17" x14ac:dyDescent="0.3">
      <c r="D8026" s="1"/>
      <c r="E8026" s="1"/>
      <c r="K8026" s="1"/>
      <c r="L8026" s="1"/>
      <c r="M8026" s="1"/>
      <c r="Q8026" s="1"/>
    </row>
    <row r="8027" spans="4:17" x14ac:dyDescent="0.3">
      <c r="D8027" s="1"/>
      <c r="E8027" s="1"/>
      <c r="K8027" s="1"/>
      <c r="L8027" s="1"/>
      <c r="M8027" s="1"/>
      <c r="Q8027" s="1"/>
    </row>
    <row r="8028" spans="4:17" x14ac:dyDescent="0.3">
      <c r="D8028" s="1"/>
      <c r="E8028" s="1"/>
      <c r="K8028" s="1"/>
      <c r="L8028" s="1"/>
      <c r="M8028" s="1"/>
      <c r="Q8028" s="1"/>
    </row>
    <row r="8029" spans="4:17" x14ac:dyDescent="0.3">
      <c r="D8029" s="1"/>
      <c r="E8029" s="1"/>
      <c r="K8029" s="1"/>
      <c r="L8029" s="1"/>
      <c r="M8029" s="1"/>
      <c r="Q8029" s="1"/>
    </row>
    <row r="8030" spans="4:17" x14ac:dyDescent="0.3">
      <c r="D8030" s="1"/>
      <c r="E8030" s="1"/>
      <c r="K8030" s="1"/>
      <c r="L8030" s="1"/>
      <c r="M8030" s="1"/>
      <c r="Q8030" s="1"/>
    </row>
    <row r="8031" spans="4:17" x14ac:dyDescent="0.3">
      <c r="D8031" s="1"/>
      <c r="E8031" s="1"/>
      <c r="K8031" s="1"/>
      <c r="L8031" s="1"/>
      <c r="M8031" s="1"/>
      <c r="Q8031" s="1"/>
    </row>
    <row r="8032" spans="4:17" x14ac:dyDescent="0.3">
      <c r="D8032" s="1"/>
      <c r="E8032" s="1"/>
      <c r="K8032" s="1"/>
      <c r="L8032" s="1"/>
      <c r="M8032" s="1"/>
      <c r="Q8032" s="1"/>
    </row>
    <row r="8033" spans="4:17" x14ac:dyDescent="0.3">
      <c r="D8033" s="1"/>
      <c r="E8033" s="1"/>
      <c r="K8033" s="1"/>
      <c r="L8033" s="1"/>
      <c r="M8033" s="1"/>
      <c r="Q8033" s="1"/>
    </row>
    <row r="8034" spans="4:17" x14ac:dyDescent="0.3">
      <c r="D8034" s="1"/>
      <c r="E8034" s="1"/>
      <c r="K8034" s="1"/>
      <c r="L8034" s="1"/>
      <c r="M8034" s="1"/>
      <c r="Q8034" s="1"/>
    </row>
    <row r="8035" spans="4:17" x14ac:dyDescent="0.3">
      <c r="D8035" s="1"/>
      <c r="E8035" s="1"/>
      <c r="K8035" s="1"/>
      <c r="L8035" s="1"/>
      <c r="M8035" s="1"/>
      <c r="Q8035" s="1"/>
    </row>
    <row r="8036" spans="4:17" x14ac:dyDescent="0.3">
      <c r="D8036" s="1"/>
      <c r="E8036" s="1"/>
      <c r="K8036" s="1"/>
      <c r="L8036" s="1"/>
      <c r="M8036" s="1"/>
      <c r="Q8036" s="1"/>
    </row>
    <row r="8037" spans="4:17" x14ac:dyDescent="0.3">
      <c r="D8037" s="1"/>
      <c r="E8037" s="1"/>
      <c r="K8037" s="1"/>
      <c r="L8037" s="1"/>
      <c r="M8037" s="1"/>
      <c r="Q8037" s="1"/>
    </row>
    <row r="8038" spans="4:17" x14ac:dyDescent="0.3">
      <c r="D8038" s="1"/>
      <c r="E8038" s="1"/>
      <c r="K8038" s="1"/>
      <c r="L8038" s="1"/>
      <c r="M8038" s="1"/>
      <c r="Q8038" s="1"/>
    </row>
    <row r="8039" spans="4:17" x14ac:dyDescent="0.3">
      <c r="D8039" s="1"/>
      <c r="E8039" s="1"/>
      <c r="K8039" s="1"/>
      <c r="L8039" s="1"/>
      <c r="M8039" s="1"/>
      <c r="Q8039" s="1"/>
    </row>
    <row r="8040" spans="4:17" x14ac:dyDescent="0.3">
      <c r="D8040" s="1"/>
      <c r="E8040" s="1"/>
      <c r="K8040" s="1"/>
      <c r="L8040" s="1"/>
      <c r="M8040" s="1"/>
      <c r="Q8040" s="1"/>
    </row>
    <row r="8041" spans="4:17" x14ac:dyDescent="0.3">
      <c r="D8041" s="1"/>
      <c r="E8041" s="1"/>
      <c r="K8041" s="1"/>
      <c r="L8041" s="1"/>
      <c r="M8041" s="1"/>
      <c r="Q8041" s="1"/>
    </row>
    <row r="8042" spans="4:17" x14ac:dyDescent="0.3">
      <c r="D8042" s="1"/>
      <c r="E8042" s="1"/>
      <c r="K8042" s="1"/>
      <c r="L8042" s="1"/>
      <c r="M8042" s="1"/>
      <c r="Q8042" s="1"/>
    </row>
    <row r="8043" spans="4:17" x14ac:dyDescent="0.3">
      <c r="D8043" s="1"/>
      <c r="E8043" s="1"/>
      <c r="K8043" s="1"/>
      <c r="L8043" s="1"/>
      <c r="M8043" s="1"/>
      <c r="Q8043" s="1"/>
    </row>
    <row r="8044" spans="4:17" x14ac:dyDescent="0.3">
      <c r="D8044" s="1"/>
      <c r="E8044" s="1"/>
      <c r="K8044" s="1"/>
      <c r="L8044" s="1"/>
      <c r="M8044" s="1"/>
      <c r="Q8044" s="1"/>
    </row>
    <row r="8045" spans="4:17" x14ac:dyDescent="0.3">
      <c r="D8045" s="1"/>
      <c r="E8045" s="1"/>
      <c r="K8045" s="1"/>
      <c r="L8045" s="1"/>
      <c r="M8045" s="1"/>
      <c r="Q8045" s="1"/>
    </row>
    <row r="8046" spans="4:17" x14ac:dyDescent="0.3">
      <c r="D8046" s="1"/>
      <c r="E8046" s="1"/>
      <c r="K8046" s="1"/>
      <c r="L8046" s="1"/>
      <c r="M8046" s="1"/>
      <c r="Q8046" s="1"/>
    </row>
    <row r="8047" spans="4:17" x14ac:dyDescent="0.3">
      <c r="D8047" s="1"/>
      <c r="E8047" s="1"/>
      <c r="K8047" s="1"/>
      <c r="L8047" s="1"/>
      <c r="M8047" s="1"/>
      <c r="Q8047" s="1"/>
    </row>
    <row r="8048" spans="4:17" x14ac:dyDescent="0.3">
      <c r="D8048" s="1"/>
      <c r="E8048" s="1"/>
      <c r="K8048" s="1"/>
      <c r="L8048" s="1"/>
      <c r="M8048" s="1"/>
      <c r="Q8048" s="1"/>
    </row>
    <row r="8049" spans="4:17" x14ac:dyDescent="0.3">
      <c r="D8049" s="1"/>
      <c r="E8049" s="1"/>
      <c r="K8049" s="1"/>
      <c r="L8049" s="1"/>
      <c r="M8049" s="1"/>
      <c r="Q8049" s="1"/>
    </row>
    <row r="8050" spans="4:17" x14ac:dyDescent="0.3">
      <c r="D8050" s="1"/>
      <c r="E8050" s="1"/>
      <c r="K8050" s="1"/>
      <c r="L8050" s="1"/>
      <c r="M8050" s="1"/>
      <c r="Q8050" s="1"/>
    </row>
    <row r="8051" spans="4:17" x14ac:dyDescent="0.3">
      <c r="D8051" s="1"/>
      <c r="E8051" s="1"/>
      <c r="K8051" s="1"/>
      <c r="L8051" s="1"/>
      <c r="M8051" s="1"/>
      <c r="Q8051" s="1"/>
    </row>
    <row r="8052" spans="4:17" x14ac:dyDescent="0.3">
      <c r="D8052" s="1"/>
      <c r="E8052" s="1"/>
      <c r="K8052" s="1"/>
      <c r="L8052" s="1"/>
      <c r="M8052" s="1"/>
      <c r="Q8052" s="1"/>
    </row>
    <row r="8053" spans="4:17" x14ac:dyDescent="0.3">
      <c r="D8053" s="1"/>
      <c r="E8053" s="1"/>
      <c r="K8053" s="1"/>
      <c r="L8053" s="1"/>
      <c r="M8053" s="1"/>
      <c r="Q8053" s="1"/>
    </row>
    <row r="8054" spans="4:17" x14ac:dyDescent="0.3">
      <c r="D8054" s="1"/>
      <c r="E8054" s="1"/>
      <c r="K8054" s="1"/>
      <c r="L8054" s="1"/>
      <c r="M8054" s="1"/>
      <c r="Q8054" s="1"/>
    </row>
    <row r="8055" spans="4:17" x14ac:dyDescent="0.3">
      <c r="D8055" s="1"/>
      <c r="E8055" s="1"/>
      <c r="K8055" s="1"/>
      <c r="L8055" s="1"/>
      <c r="M8055" s="1"/>
      <c r="Q8055" s="1"/>
    </row>
    <row r="8056" spans="4:17" x14ac:dyDescent="0.3">
      <c r="D8056" s="1"/>
      <c r="E8056" s="1"/>
      <c r="K8056" s="1"/>
      <c r="L8056" s="1"/>
      <c r="M8056" s="1"/>
      <c r="Q8056" s="1"/>
    </row>
    <row r="8057" spans="4:17" x14ac:dyDescent="0.3">
      <c r="D8057" s="1"/>
      <c r="E8057" s="1"/>
      <c r="K8057" s="1"/>
      <c r="L8057" s="1"/>
      <c r="M8057" s="1"/>
      <c r="Q8057" s="1"/>
    </row>
    <row r="8058" spans="4:17" x14ac:dyDescent="0.3">
      <c r="D8058" s="1"/>
      <c r="E8058" s="1"/>
      <c r="K8058" s="1"/>
      <c r="L8058" s="1"/>
      <c r="M8058" s="1"/>
      <c r="Q8058" s="1"/>
    </row>
    <row r="8059" spans="4:17" x14ac:dyDescent="0.3">
      <c r="D8059" s="1"/>
      <c r="E8059" s="1"/>
      <c r="K8059" s="1"/>
      <c r="L8059" s="1"/>
      <c r="M8059" s="1"/>
      <c r="Q8059" s="1"/>
    </row>
    <row r="8060" spans="4:17" x14ac:dyDescent="0.3">
      <c r="D8060" s="1"/>
      <c r="E8060" s="1"/>
      <c r="K8060" s="1"/>
      <c r="L8060" s="1"/>
      <c r="M8060" s="1"/>
      <c r="Q8060" s="1"/>
    </row>
    <row r="8061" spans="4:17" x14ac:dyDescent="0.3">
      <c r="D8061" s="1"/>
      <c r="E8061" s="1"/>
      <c r="K8061" s="1"/>
      <c r="L8061" s="1"/>
      <c r="M8061" s="1"/>
      <c r="Q8061" s="1"/>
    </row>
    <row r="8062" spans="4:17" x14ac:dyDescent="0.3">
      <c r="D8062" s="1"/>
      <c r="E8062" s="1"/>
      <c r="K8062" s="1"/>
      <c r="L8062" s="1"/>
      <c r="M8062" s="1"/>
      <c r="Q8062" s="1"/>
    </row>
    <row r="8063" spans="4:17" x14ac:dyDescent="0.3">
      <c r="D8063" s="1"/>
      <c r="E8063" s="1"/>
      <c r="K8063" s="1"/>
      <c r="L8063" s="1"/>
      <c r="M8063" s="1"/>
      <c r="Q8063" s="1"/>
    </row>
    <row r="8064" spans="4:17" x14ac:dyDescent="0.3">
      <c r="D8064" s="1"/>
      <c r="E8064" s="1"/>
      <c r="K8064" s="1"/>
      <c r="L8064" s="1"/>
      <c r="M8064" s="1"/>
      <c r="Q8064" s="1"/>
    </row>
    <row r="8065" spans="4:17" x14ac:dyDescent="0.3">
      <c r="D8065" s="1"/>
      <c r="E8065" s="1"/>
      <c r="K8065" s="1"/>
      <c r="L8065" s="1"/>
      <c r="M8065" s="1"/>
      <c r="Q8065" s="1"/>
    </row>
    <row r="8066" spans="4:17" x14ac:dyDescent="0.3">
      <c r="D8066" s="1"/>
      <c r="E8066" s="1"/>
      <c r="K8066" s="1"/>
      <c r="L8066" s="1"/>
      <c r="M8066" s="1"/>
      <c r="Q8066" s="1"/>
    </row>
    <row r="8067" spans="4:17" x14ac:dyDescent="0.3">
      <c r="D8067" s="1"/>
      <c r="E8067" s="1"/>
      <c r="K8067" s="1"/>
      <c r="L8067" s="1"/>
      <c r="M8067" s="1"/>
      <c r="Q8067" s="1"/>
    </row>
    <row r="8068" spans="4:17" x14ac:dyDescent="0.3">
      <c r="D8068" s="1"/>
      <c r="E8068" s="1"/>
      <c r="K8068" s="1"/>
      <c r="L8068" s="1"/>
      <c r="M8068" s="1"/>
      <c r="Q8068" s="1"/>
    </row>
    <row r="8069" spans="4:17" x14ac:dyDescent="0.3">
      <c r="D8069" s="1"/>
      <c r="E8069" s="1"/>
      <c r="K8069" s="1"/>
      <c r="L8069" s="1"/>
      <c r="M8069" s="1"/>
      <c r="Q8069" s="1"/>
    </row>
    <row r="8070" spans="4:17" x14ac:dyDescent="0.3">
      <c r="D8070" s="1"/>
      <c r="E8070" s="1"/>
      <c r="K8070" s="1"/>
      <c r="L8070" s="1"/>
      <c r="M8070" s="1"/>
      <c r="Q8070" s="1"/>
    </row>
    <row r="8071" spans="4:17" x14ac:dyDescent="0.3">
      <c r="D8071" s="1"/>
      <c r="E8071" s="1"/>
      <c r="K8071" s="1"/>
      <c r="L8071" s="1"/>
      <c r="M8071" s="1"/>
      <c r="Q8071" s="1"/>
    </row>
    <row r="8072" spans="4:17" x14ac:dyDescent="0.3">
      <c r="D8072" s="1"/>
      <c r="E8072" s="1"/>
      <c r="K8072" s="1"/>
      <c r="L8072" s="1"/>
      <c r="M8072" s="1"/>
      <c r="Q8072" s="1"/>
    </row>
    <row r="8073" spans="4:17" x14ac:dyDescent="0.3">
      <c r="D8073" s="1"/>
      <c r="E8073" s="1"/>
      <c r="K8073" s="1"/>
      <c r="L8073" s="1"/>
      <c r="M8073" s="1"/>
      <c r="Q8073" s="1"/>
    </row>
    <row r="8074" spans="4:17" x14ac:dyDescent="0.3">
      <c r="D8074" s="1"/>
      <c r="E8074" s="1"/>
      <c r="K8074" s="1"/>
      <c r="L8074" s="1"/>
      <c r="M8074" s="1"/>
      <c r="Q8074" s="1"/>
    </row>
    <row r="8075" spans="4:17" x14ac:dyDescent="0.3">
      <c r="D8075" s="1"/>
      <c r="E8075" s="1"/>
      <c r="K8075" s="1"/>
      <c r="L8075" s="1"/>
      <c r="M8075" s="1"/>
      <c r="Q8075" s="1"/>
    </row>
    <row r="8076" spans="4:17" x14ac:dyDescent="0.3">
      <c r="D8076" s="1"/>
      <c r="E8076" s="1"/>
      <c r="K8076" s="1"/>
      <c r="L8076" s="1"/>
      <c r="M8076" s="1"/>
      <c r="Q8076" s="1"/>
    </row>
    <row r="8077" spans="4:17" x14ac:dyDescent="0.3">
      <c r="D8077" s="1"/>
      <c r="E8077" s="1"/>
      <c r="K8077" s="1"/>
      <c r="L8077" s="1"/>
      <c r="M8077" s="1"/>
      <c r="Q8077" s="1"/>
    </row>
    <row r="8078" spans="4:17" x14ac:dyDescent="0.3">
      <c r="D8078" s="1"/>
      <c r="E8078" s="1"/>
      <c r="K8078" s="1"/>
      <c r="L8078" s="1"/>
      <c r="M8078" s="1"/>
      <c r="Q8078" s="1"/>
    </row>
    <row r="8079" spans="4:17" x14ac:dyDescent="0.3">
      <c r="D8079" s="1"/>
      <c r="E8079" s="1"/>
      <c r="K8079" s="1"/>
      <c r="L8079" s="1"/>
      <c r="M8079" s="1"/>
      <c r="Q8079" s="1"/>
    </row>
    <row r="8080" spans="4:17" x14ac:dyDescent="0.3">
      <c r="D8080" s="1"/>
      <c r="E8080" s="1"/>
      <c r="K8080" s="1"/>
      <c r="L8080" s="1"/>
      <c r="M8080" s="1"/>
      <c r="Q8080" s="1"/>
    </row>
    <row r="8081" spans="4:17" x14ac:dyDescent="0.3">
      <c r="D8081" s="1"/>
      <c r="E8081" s="1"/>
      <c r="K8081" s="1"/>
      <c r="L8081" s="1"/>
      <c r="M8081" s="1"/>
      <c r="Q8081" s="1"/>
    </row>
    <row r="8082" spans="4:17" x14ac:dyDescent="0.3">
      <c r="D8082" s="1"/>
      <c r="E8082" s="1"/>
      <c r="K8082" s="1"/>
      <c r="L8082" s="1"/>
      <c r="M8082" s="1"/>
      <c r="Q8082" s="1"/>
    </row>
    <row r="8083" spans="4:17" x14ac:dyDescent="0.3">
      <c r="D8083" s="1"/>
      <c r="E8083" s="1"/>
      <c r="K8083" s="1"/>
      <c r="L8083" s="1"/>
      <c r="M8083" s="1"/>
      <c r="Q8083" s="1"/>
    </row>
    <row r="8084" spans="4:17" x14ac:dyDescent="0.3">
      <c r="D8084" s="1"/>
      <c r="E8084" s="1"/>
      <c r="K8084" s="1"/>
      <c r="L8084" s="1"/>
      <c r="M8084" s="1"/>
      <c r="Q8084" s="1"/>
    </row>
    <row r="8085" spans="4:17" x14ac:dyDescent="0.3">
      <c r="D8085" s="1"/>
      <c r="E8085" s="1"/>
      <c r="K8085" s="1"/>
      <c r="L8085" s="1"/>
      <c r="M8085" s="1"/>
      <c r="Q8085" s="1"/>
    </row>
    <row r="8086" spans="4:17" x14ac:dyDescent="0.3">
      <c r="D8086" s="1"/>
      <c r="E8086" s="1"/>
      <c r="K8086" s="1"/>
      <c r="L8086" s="1"/>
      <c r="M8086" s="1"/>
      <c r="Q8086" s="1"/>
    </row>
    <row r="8087" spans="4:17" x14ac:dyDescent="0.3">
      <c r="D8087" s="1"/>
      <c r="E8087" s="1"/>
      <c r="K8087" s="1"/>
      <c r="L8087" s="1"/>
      <c r="M8087" s="1"/>
      <c r="Q8087" s="1"/>
    </row>
    <row r="8088" spans="4:17" x14ac:dyDescent="0.3">
      <c r="D8088" s="1"/>
      <c r="E8088" s="1"/>
      <c r="K8088" s="1"/>
      <c r="L8088" s="1"/>
      <c r="M8088" s="1"/>
      <c r="Q8088" s="1"/>
    </row>
    <row r="8089" spans="4:17" x14ac:dyDescent="0.3">
      <c r="D8089" s="1"/>
      <c r="E8089" s="1"/>
      <c r="K8089" s="1"/>
      <c r="L8089" s="1"/>
      <c r="M8089" s="1"/>
      <c r="Q8089" s="1"/>
    </row>
    <row r="8090" spans="4:17" x14ac:dyDescent="0.3">
      <c r="D8090" s="1"/>
      <c r="E8090" s="1"/>
      <c r="K8090" s="1"/>
      <c r="L8090" s="1"/>
      <c r="M8090" s="1"/>
      <c r="Q8090" s="1"/>
    </row>
    <row r="8091" spans="4:17" x14ac:dyDescent="0.3">
      <c r="D8091" s="1"/>
      <c r="E8091" s="1"/>
      <c r="K8091" s="1"/>
      <c r="L8091" s="1"/>
      <c r="M8091" s="1"/>
      <c r="Q8091" s="1"/>
    </row>
    <row r="8092" spans="4:17" x14ac:dyDescent="0.3">
      <c r="D8092" s="1"/>
      <c r="E8092" s="1"/>
      <c r="K8092" s="1"/>
      <c r="L8092" s="1"/>
      <c r="M8092" s="1"/>
      <c r="Q8092" s="1"/>
    </row>
    <row r="8093" spans="4:17" x14ac:dyDescent="0.3">
      <c r="D8093" s="1"/>
      <c r="E8093" s="1"/>
      <c r="K8093" s="1"/>
      <c r="L8093" s="1"/>
      <c r="M8093" s="1"/>
      <c r="Q8093" s="1"/>
    </row>
    <row r="8094" spans="4:17" x14ac:dyDescent="0.3">
      <c r="D8094" s="1"/>
      <c r="E8094" s="1"/>
      <c r="K8094" s="1"/>
      <c r="L8094" s="1"/>
      <c r="M8094" s="1"/>
      <c r="Q8094" s="1"/>
    </row>
    <row r="8095" spans="4:17" x14ac:dyDescent="0.3">
      <c r="D8095" s="1"/>
      <c r="E8095" s="1"/>
      <c r="K8095" s="1"/>
      <c r="L8095" s="1"/>
      <c r="M8095" s="1"/>
      <c r="Q8095" s="1"/>
    </row>
    <row r="8096" spans="4:17" x14ac:dyDescent="0.3">
      <c r="D8096" s="1"/>
      <c r="E8096" s="1"/>
      <c r="K8096" s="1"/>
      <c r="L8096" s="1"/>
      <c r="M8096" s="1"/>
      <c r="Q8096" s="1"/>
    </row>
    <row r="8097" spans="4:17" x14ac:dyDescent="0.3">
      <c r="D8097" s="1"/>
      <c r="E8097" s="1"/>
      <c r="K8097" s="1"/>
      <c r="L8097" s="1"/>
      <c r="M8097" s="1"/>
      <c r="Q8097" s="1"/>
    </row>
    <row r="8098" spans="4:17" x14ac:dyDescent="0.3">
      <c r="D8098" s="1"/>
      <c r="E8098" s="1"/>
      <c r="K8098" s="1"/>
      <c r="L8098" s="1"/>
      <c r="M8098" s="1"/>
      <c r="Q8098" s="1"/>
    </row>
    <row r="8099" spans="4:17" x14ac:dyDescent="0.3">
      <c r="D8099" s="1"/>
      <c r="E8099" s="1"/>
      <c r="K8099" s="1"/>
      <c r="L8099" s="1"/>
      <c r="M8099" s="1"/>
      <c r="Q8099" s="1"/>
    </row>
    <row r="8100" spans="4:17" x14ac:dyDescent="0.3">
      <c r="D8100" s="1"/>
      <c r="E8100" s="1"/>
      <c r="K8100" s="1"/>
      <c r="L8100" s="1"/>
      <c r="M8100" s="1"/>
      <c r="Q8100" s="1"/>
    </row>
    <row r="8101" spans="4:17" x14ac:dyDescent="0.3">
      <c r="D8101" s="1"/>
      <c r="E8101" s="1"/>
      <c r="K8101" s="1"/>
      <c r="L8101" s="1"/>
      <c r="M8101" s="1"/>
      <c r="Q8101" s="1"/>
    </row>
    <row r="8102" spans="4:17" x14ac:dyDescent="0.3">
      <c r="D8102" s="1"/>
      <c r="E8102" s="1"/>
      <c r="K8102" s="1"/>
      <c r="L8102" s="1"/>
      <c r="M8102" s="1"/>
      <c r="Q8102" s="1"/>
    </row>
    <row r="8103" spans="4:17" x14ac:dyDescent="0.3">
      <c r="D8103" s="1"/>
      <c r="E8103" s="1"/>
      <c r="K8103" s="1"/>
      <c r="L8103" s="1"/>
      <c r="M8103" s="1"/>
      <c r="Q8103" s="1"/>
    </row>
    <row r="8104" spans="4:17" x14ac:dyDescent="0.3">
      <c r="D8104" s="1"/>
      <c r="E8104" s="1"/>
      <c r="K8104" s="1"/>
      <c r="L8104" s="1"/>
      <c r="M8104" s="1"/>
      <c r="Q8104" s="1"/>
    </row>
    <row r="8105" spans="4:17" x14ac:dyDescent="0.3">
      <c r="D8105" s="1"/>
      <c r="E8105" s="1"/>
      <c r="K8105" s="1"/>
      <c r="L8105" s="1"/>
      <c r="M8105" s="1"/>
      <c r="Q8105" s="1"/>
    </row>
    <row r="8106" spans="4:17" x14ac:dyDescent="0.3">
      <c r="D8106" s="1"/>
      <c r="E8106" s="1"/>
      <c r="K8106" s="1"/>
      <c r="L8106" s="1"/>
      <c r="M8106" s="1"/>
      <c r="Q8106" s="1"/>
    </row>
    <row r="8107" spans="4:17" x14ac:dyDescent="0.3">
      <c r="D8107" s="1"/>
      <c r="E8107" s="1"/>
      <c r="K8107" s="1"/>
      <c r="L8107" s="1"/>
      <c r="M8107" s="1"/>
      <c r="Q8107" s="1"/>
    </row>
    <row r="8108" spans="4:17" x14ac:dyDescent="0.3">
      <c r="D8108" s="1"/>
      <c r="E8108" s="1"/>
      <c r="K8108" s="1"/>
      <c r="L8108" s="1"/>
      <c r="M8108" s="1"/>
      <c r="Q8108" s="1"/>
    </row>
    <row r="8109" spans="4:17" x14ac:dyDescent="0.3">
      <c r="D8109" s="1"/>
      <c r="E8109" s="1"/>
      <c r="K8109" s="1"/>
      <c r="L8109" s="1"/>
      <c r="M8109" s="1"/>
      <c r="Q8109" s="1"/>
    </row>
    <row r="8110" spans="4:17" x14ac:dyDescent="0.3">
      <c r="D8110" s="1"/>
      <c r="E8110" s="1"/>
      <c r="K8110" s="1"/>
      <c r="L8110" s="1"/>
      <c r="M8110" s="1"/>
      <c r="Q8110" s="1"/>
    </row>
    <row r="8111" spans="4:17" x14ac:dyDescent="0.3">
      <c r="D8111" s="1"/>
      <c r="E8111" s="1"/>
      <c r="K8111" s="1"/>
      <c r="L8111" s="1"/>
      <c r="M8111" s="1"/>
      <c r="Q8111" s="1"/>
    </row>
    <row r="8112" spans="4:17" x14ac:dyDescent="0.3">
      <c r="D8112" s="1"/>
      <c r="E8112" s="1"/>
      <c r="K8112" s="1"/>
      <c r="L8112" s="1"/>
      <c r="M8112" s="1"/>
      <c r="Q8112" s="1"/>
    </row>
    <row r="8113" spans="4:17" x14ac:dyDescent="0.3">
      <c r="D8113" s="1"/>
      <c r="E8113" s="1"/>
      <c r="K8113" s="1"/>
      <c r="L8113" s="1"/>
      <c r="M8113" s="1"/>
      <c r="Q8113" s="1"/>
    </row>
    <row r="8114" spans="4:17" x14ac:dyDescent="0.3">
      <c r="D8114" s="1"/>
      <c r="E8114" s="1"/>
      <c r="K8114" s="1"/>
      <c r="L8114" s="1"/>
      <c r="M8114" s="1"/>
      <c r="Q8114" s="1"/>
    </row>
    <row r="8115" spans="4:17" x14ac:dyDescent="0.3">
      <c r="D8115" s="1"/>
      <c r="E8115" s="1"/>
      <c r="K8115" s="1"/>
      <c r="L8115" s="1"/>
      <c r="M8115" s="1"/>
      <c r="Q8115" s="1"/>
    </row>
    <row r="8116" spans="4:17" x14ac:dyDescent="0.3">
      <c r="D8116" s="1"/>
      <c r="E8116" s="1"/>
      <c r="K8116" s="1"/>
      <c r="L8116" s="1"/>
      <c r="M8116" s="1"/>
      <c r="Q8116" s="1"/>
    </row>
    <row r="8117" spans="4:17" x14ac:dyDescent="0.3">
      <c r="D8117" s="1"/>
      <c r="E8117" s="1"/>
      <c r="K8117" s="1"/>
      <c r="L8117" s="1"/>
      <c r="M8117" s="1"/>
      <c r="Q8117" s="1"/>
    </row>
    <row r="8118" spans="4:17" x14ac:dyDescent="0.3">
      <c r="D8118" s="1"/>
      <c r="E8118" s="1"/>
      <c r="K8118" s="1"/>
      <c r="L8118" s="1"/>
      <c r="M8118" s="1"/>
      <c r="Q8118" s="1"/>
    </row>
    <row r="8119" spans="4:17" x14ac:dyDescent="0.3">
      <c r="D8119" s="1"/>
      <c r="E8119" s="1"/>
      <c r="K8119" s="1"/>
      <c r="L8119" s="1"/>
      <c r="M8119" s="1"/>
      <c r="Q8119" s="1"/>
    </row>
    <row r="8120" spans="4:17" x14ac:dyDescent="0.3">
      <c r="D8120" s="1"/>
      <c r="E8120" s="1"/>
      <c r="K8120" s="1"/>
      <c r="L8120" s="1"/>
      <c r="M8120" s="1"/>
      <c r="Q8120" s="1"/>
    </row>
    <row r="8121" spans="4:17" x14ac:dyDescent="0.3">
      <c r="D8121" s="1"/>
      <c r="E8121" s="1"/>
      <c r="K8121" s="1"/>
      <c r="L8121" s="1"/>
      <c r="M8121" s="1"/>
      <c r="Q8121" s="1"/>
    </row>
    <row r="8122" spans="4:17" x14ac:dyDescent="0.3">
      <c r="D8122" s="1"/>
      <c r="E8122" s="1"/>
      <c r="K8122" s="1"/>
      <c r="L8122" s="1"/>
      <c r="M8122" s="1"/>
      <c r="Q8122" s="1"/>
    </row>
    <row r="8123" spans="4:17" x14ac:dyDescent="0.3">
      <c r="D8123" s="1"/>
      <c r="E8123" s="1"/>
      <c r="K8123" s="1"/>
      <c r="L8123" s="1"/>
      <c r="M8123" s="1"/>
      <c r="Q8123" s="1"/>
    </row>
    <row r="8124" spans="4:17" x14ac:dyDescent="0.3">
      <c r="D8124" s="1"/>
      <c r="E8124" s="1"/>
      <c r="K8124" s="1"/>
      <c r="L8124" s="1"/>
      <c r="M8124" s="1"/>
      <c r="Q8124" s="1"/>
    </row>
    <row r="8125" spans="4:17" x14ac:dyDescent="0.3">
      <c r="D8125" s="1"/>
      <c r="E8125" s="1"/>
      <c r="K8125" s="1"/>
      <c r="L8125" s="1"/>
      <c r="M8125" s="1"/>
      <c r="Q8125" s="1"/>
    </row>
    <row r="8126" spans="4:17" x14ac:dyDescent="0.3">
      <c r="D8126" s="1"/>
      <c r="E8126" s="1"/>
      <c r="K8126" s="1"/>
      <c r="L8126" s="1"/>
      <c r="M8126" s="1"/>
      <c r="Q8126" s="1"/>
    </row>
    <row r="8127" spans="4:17" x14ac:dyDescent="0.3">
      <c r="D8127" s="1"/>
      <c r="E8127" s="1"/>
      <c r="K8127" s="1"/>
      <c r="L8127" s="1"/>
      <c r="M8127" s="1"/>
      <c r="Q8127" s="1"/>
    </row>
    <row r="8128" spans="4:17" x14ac:dyDescent="0.3">
      <c r="D8128" s="1"/>
      <c r="E8128" s="1"/>
      <c r="K8128" s="1"/>
      <c r="L8128" s="1"/>
      <c r="M8128" s="1"/>
      <c r="Q8128" s="1"/>
    </row>
    <row r="8129" spans="4:17" x14ac:dyDescent="0.3">
      <c r="D8129" s="1"/>
      <c r="E8129" s="1"/>
      <c r="K8129" s="1"/>
      <c r="L8129" s="1"/>
      <c r="M8129" s="1"/>
      <c r="Q8129" s="1"/>
    </row>
    <row r="8130" spans="4:17" x14ac:dyDescent="0.3">
      <c r="D8130" s="1"/>
      <c r="E8130" s="1"/>
      <c r="K8130" s="1"/>
      <c r="L8130" s="1"/>
      <c r="M8130" s="1"/>
      <c r="Q8130" s="1"/>
    </row>
    <row r="8131" spans="4:17" x14ac:dyDescent="0.3">
      <c r="D8131" s="1"/>
      <c r="E8131" s="1"/>
      <c r="K8131" s="1"/>
      <c r="L8131" s="1"/>
      <c r="M8131" s="1"/>
      <c r="Q8131" s="1"/>
    </row>
    <row r="8132" spans="4:17" x14ac:dyDescent="0.3">
      <c r="D8132" s="1"/>
      <c r="E8132" s="1"/>
      <c r="K8132" s="1"/>
      <c r="L8132" s="1"/>
      <c r="M8132" s="1"/>
      <c r="Q8132" s="1"/>
    </row>
    <row r="8133" spans="4:17" x14ac:dyDescent="0.3">
      <c r="D8133" s="1"/>
      <c r="E8133" s="1"/>
      <c r="K8133" s="1"/>
      <c r="L8133" s="1"/>
      <c r="M8133" s="1"/>
      <c r="Q8133" s="1"/>
    </row>
    <row r="8134" spans="4:17" x14ac:dyDescent="0.3">
      <c r="D8134" s="1"/>
      <c r="E8134" s="1"/>
      <c r="K8134" s="1"/>
      <c r="L8134" s="1"/>
      <c r="M8134" s="1"/>
      <c r="Q8134" s="1"/>
    </row>
    <row r="8135" spans="4:17" x14ac:dyDescent="0.3">
      <c r="D8135" s="1"/>
      <c r="E8135" s="1"/>
      <c r="K8135" s="1"/>
      <c r="L8135" s="1"/>
      <c r="M8135" s="1"/>
      <c r="Q8135" s="1"/>
    </row>
    <row r="8136" spans="4:17" x14ac:dyDescent="0.3">
      <c r="D8136" s="1"/>
      <c r="E8136" s="1"/>
      <c r="K8136" s="1"/>
      <c r="L8136" s="1"/>
      <c r="M8136" s="1"/>
      <c r="Q8136" s="1"/>
    </row>
    <row r="8137" spans="4:17" x14ac:dyDescent="0.3">
      <c r="D8137" s="1"/>
      <c r="E8137" s="1"/>
      <c r="K8137" s="1"/>
      <c r="L8137" s="1"/>
      <c r="M8137" s="1"/>
      <c r="Q8137" s="1"/>
    </row>
    <row r="8138" spans="4:17" x14ac:dyDescent="0.3">
      <c r="D8138" s="1"/>
      <c r="E8138" s="1"/>
      <c r="K8138" s="1"/>
      <c r="L8138" s="1"/>
      <c r="M8138" s="1"/>
      <c r="Q8138" s="1"/>
    </row>
    <row r="8139" spans="4:17" x14ac:dyDescent="0.3">
      <c r="D8139" s="1"/>
      <c r="E8139" s="1"/>
      <c r="K8139" s="1"/>
      <c r="L8139" s="1"/>
      <c r="M8139" s="1"/>
      <c r="Q8139" s="1"/>
    </row>
    <row r="8140" spans="4:17" x14ac:dyDescent="0.3">
      <c r="D8140" s="1"/>
      <c r="E8140" s="1"/>
      <c r="K8140" s="1"/>
      <c r="L8140" s="1"/>
      <c r="M8140" s="1"/>
      <c r="Q8140" s="1"/>
    </row>
    <row r="8141" spans="4:17" x14ac:dyDescent="0.3">
      <c r="D8141" s="1"/>
      <c r="E8141" s="1"/>
      <c r="K8141" s="1"/>
      <c r="L8141" s="1"/>
      <c r="M8141" s="1"/>
      <c r="Q8141" s="1"/>
    </row>
    <row r="8142" spans="4:17" x14ac:dyDescent="0.3">
      <c r="D8142" s="1"/>
      <c r="E8142" s="1"/>
      <c r="K8142" s="1"/>
      <c r="L8142" s="1"/>
      <c r="M8142" s="1"/>
      <c r="Q8142" s="1"/>
    </row>
    <row r="8143" spans="4:17" x14ac:dyDescent="0.3">
      <c r="D8143" s="1"/>
      <c r="E8143" s="1"/>
      <c r="K8143" s="1"/>
      <c r="L8143" s="1"/>
      <c r="M8143" s="1"/>
      <c r="Q8143" s="1"/>
    </row>
    <row r="8144" spans="4:17" x14ac:dyDescent="0.3">
      <c r="D8144" s="1"/>
      <c r="E8144" s="1"/>
      <c r="K8144" s="1"/>
      <c r="L8144" s="1"/>
      <c r="M8144" s="1"/>
      <c r="Q8144" s="1"/>
    </row>
    <row r="8145" spans="4:17" x14ac:dyDescent="0.3">
      <c r="D8145" s="1"/>
      <c r="E8145" s="1"/>
      <c r="K8145" s="1"/>
      <c r="L8145" s="1"/>
      <c r="M8145" s="1"/>
      <c r="Q8145" s="1"/>
    </row>
    <row r="8146" spans="4:17" x14ac:dyDescent="0.3">
      <c r="D8146" s="1"/>
      <c r="E8146" s="1"/>
      <c r="K8146" s="1"/>
      <c r="L8146" s="1"/>
      <c r="M8146" s="1"/>
      <c r="Q8146" s="1"/>
    </row>
    <row r="8147" spans="4:17" x14ac:dyDescent="0.3">
      <c r="D8147" s="1"/>
      <c r="E8147" s="1"/>
      <c r="K8147" s="1"/>
      <c r="L8147" s="1"/>
      <c r="M8147" s="1"/>
      <c r="Q8147" s="1"/>
    </row>
    <row r="8148" spans="4:17" x14ac:dyDescent="0.3">
      <c r="D8148" s="1"/>
      <c r="E8148" s="1"/>
      <c r="K8148" s="1"/>
      <c r="L8148" s="1"/>
      <c r="M8148" s="1"/>
      <c r="Q8148" s="1"/>
    </row>
    <row r="8149" spans="4:17" x14ac:dyDescent="0.3">
      <c r="D8149" s="1"/>
      <c r="E8149" s="1"/>
      <c r="K8149" s="1"/>
      <c r="L8149" s="1"/>
      <c r="M8149" s="1"/>
      <c r="Q8149" s="1"/>
    </row>
    <row r="8150" spans="4:17" x14ac:dyDescent="0.3">
      <c r="D8150" s="1"/>
      <c r="E8150" s="1"/>
      <c r="K8150" s="1"/>
      <c r="L8150" s="1"/>
      <c r="M8150" s="1"/>
      <c r="Q8150" s="1"/>
    </row>
    <row r="8151" spans="4:17" x14ac:dyDescent="0.3">
      <c r="D8151" s="1"/>
      <c r="E8151" s="1"/>
      <c r="K8151" s="1"/>
      <c r="L8151" s="1"/>
      <c r="M8151" s="1"/>
      <c r="Q8151" s="1"/>
    </row>
    <row r="8152" spans="4:17" x14ac:dyDescent="0.3">
      <c r="D8152" s="1"/>
      <c r="E8152" s="1"/>
      <c r="K8152" s="1"/>
      <c r="L8152" s="1"/>
      <c r="M8152" s="1"/>
      <c r="Q8152" s="1"/>
    </row>
    <row r="8153" spans="4:17" x14ac:dyDescent="0.3">
      <c r="D8153" s="1"/>
      <c r="E8153" s="1"/>
      <c r="K8153" s="1"/>
      <c r="L8153" s="1"/>
      <c r="M8153" s="1"/>
      <c r="Q8153" s="1"/>
    </row>
    <row r="8154" spans="4:17" x14ac:dyDescent="0.3">
      <c r="D8154" s="1"/>
      <c r="E8154" s="1"/>
      <c r="K8154" s="1"/>
      <c r="L8154" s="1"/>
      <c r="M8154" s="1"/>
      <c r="Q8154" s="1"/>
    </row>
    <row r="8155" spans="4:17" x14ac:dyDescent="0.3">
      <c r="D8155" s="1"/>
      <c r="E8155" s="1"/>
      <c r="K8155" s="1"/>
      <c r="L8155" s="1"/>
      <c r="M8155" s="1"/>
      <c r="Q8155" s="1"/>
    </row>
    <row r="8156" spans="4:17" x14ac:dyDescent="0.3">
      <c r="D8156" s="1"/>
      <c r="E8156" s="1"/>
      <c r="K8156" s="1"/>
      <c r="L8156" s="1"/>
      <c r="M8156" s="1"/>
      <c r="Q8156" s="1"/>
    </row>
    <row r="8157" spans="4:17" x14ac:dyDescent="0.3">
      <c r="D8157" s="1"/>
      <c r="E8157" s="1"/>
      <c r="K8157" s="1"/>
      <c r="L8157" s="1"/>
      <c r="M8157" s="1"/>
      <c r="Q8157" s="1"/>
    </row>
    <row r="8158" spans="4:17" x14ac:dyDescent="0.3">
      <c r="D8158" s="1"/>
      <c r="E8158" s="1"/>
      <c r="K8158" s="1"/>
      <c r="L8158" s="1"/>
      <c r="M8158" s="1"/>
      <c r="Q8158" s="1"/>
    </row>
    <row r="8159" spans="4:17" x14ac:dyDescent="0.3">
      <c r="D8159" s="1"/>
      <c r="E8159" s="1"/>
      <c r="K8159" s="1"/>
      <c r="L8159" s="1"/>
      <c r="M8159" s="1"/>
      <c r="Q8159" s="1"/>
    </row>
    <row r="8160" spans="4:17" x14ac:dyDescent="0.3">
      <c r="D8160" s="1"/>
      <c r="E8160" s="1"/>
      <c r="K8160" s="1"/>
      <c r="L8160" s="1"/>
      <c r="M8160" s="1"/>
      <c r="Q8160" s="1"/>
    </row>
    <row r="8161" spans="4:17" x14ac:dyDescent="0.3">
      <c r="D8161" s="1"/>
      <c r="E8161" s="1"/>
      <c r="K8161" s="1"/>
      <c r="L8161" s="1"/>
      <c r="M8161" s="1"/>
      <c r="Q8161" s="1"/>
    </row>
    <row r="8162" spans="4:17" x14ac:dyDescent="0.3">
      <c r="D8162" s="1"/>
      <c r="E8162" s="1"/>
      <c r="K8162" s="1"/>
      <c r="L8162" s="1"/>
      <c r="M8162" s="1"/>
      <c r="Q8162" s="1"/>
    </row>
    <row r="8163" spans="4:17" x14ac:dyDescent="0.3">
      <c r="D8163" s="1"/>
      <c r="E8163" s="1"/>
      <c r="K8163" s="1"/>
      <c r="L8163" s="1"/>
      <c r="M8163" s="1"/>
      <c r="Q8163" s="1"/>
    </row>
    <row r="8164" spans="4:17" x14ac:dyDescent="0.3">
      <c r="D8164" s="1"/>
      <c r="E8164" s="1"/>
      <c r="K8164" s="1"/>
      <c r="L8164" s="1"/>
      <c r="M8164" s="1"/>
      <c r="Q8164" s="1"/>
    </row>
    <row r="8165" spans="4:17" x14ac:dyDescent="0.3">
      <c r="D8165" s="1"/>
      <c r="E8165" s="1"/>
      <c r="K8165" s="1"/>
      <c r="L8165" s="1"/>
      <c r="M8165" s="1"/>
      <c r="Q8165" s="1"/>
    </row>
    <row r="8166" spans="4:17" x14ac:dyDescent="0.3">
      <c r="D8166" s="1"/>
      <c r="E8166" s="1"/>
      <c r="K8166" s="1"/>
      <c r="L8166" s="1"/>
      <c r="M8166" s="1"/>
      <c r="Q8166" s="1"/>
    </row>
    <row r="8167" spans="4:17" x14ac:dyDescent="0.3">
      <c r="D8167" s="1"/>
      <c r="E8167" s="1"/>
      <c r="K8167" s="1"/>
      <c r="L8167" s="1"/>
      <c r="M8167" s="1"/>
      <c r="Q8167" s="1"/>
    </row>
    <row r="8168" spans="4:17" x14ac:dyDescent="0.3">
      <c r="D8168" s="1"/>
      <c r="E8168" s="1"/>
      <c r="K8168" s="1"/>
      <c r="L8168" s="1"/>
      <c r="M8168" s="1"/>
      <c r="Q8168" s="1"/>
    </row>
    <row r="8169" spans="4:17" x14ac:dyDescent="0.3">
      <c r="D8169" s="1"/>
      <c r="E8169" s="1"/>
      <c r="K8169" s="1"/>
      <c r="L8169" s="1"/>
      <c r="M8169" s="1"/>
      <c r="Q8169" s="1"/>
    </row>
    <row r="8170" spans="4:17" x14ac:dyDescent="0.3">
      <c r="D8170" s="1"/>
      <c r="E8170" s="1"/>
      <c r="K8170" s="1"/>
      <c r="L8170" s="1"/>
      <c r="M8170" s="1"/>
      <c r="Q8170" s="1"/>
    </row>
    <row r="8171" spans="4:17" x14ac:dyDescent="0.3">
      <c r="D8171" s="1"/>
      <c r="E8171" s="1"/>
      <c r="K8171" s="1"/>
      <c r="L8171" s="1"/>
      <c r="M8171" s="1"/>
      <c r="Q8171" s="1"/>
    </row>
    <row r="8172" spans="4:17" x14ac:dyDescent="0.3">
      <c r="D8172" s="1"/>
      <c r="E8172" s="1"/>
      <c r="K8172" s="1"/>
      <c r="L8172" s="1"/>
      <c r="M8172" s="1"/>
      <c r="Q8172" s="1"/>
    </row>
    <row r="8173" spans="4:17" x14ac:dyDescent="0.3">
      <c r="D8173" s="1"/>
      <c r="E8173" s="1"/>
      <c r="K8173" s="1"/>
      <c r="L8173" s="1"/>
      <c r="M8173" s="1"/>
      <c r="Q8173" s="1"/>
    </row>
    <row r="8174" spans="4:17" x14ac:dyDescent="0.3">
      <c r="D8174" s="1"/>
      <c r="E8174" s="1"/>
      <c r="K8174" s="1"/>
      <c r="L8174" s="1"/>
      <c r="M8174" s="1"/>
      <c r="Q8174" s="1"/>
    </row>
    <row r="8175" spans="4:17" x14ac:dyDescent="0.3">
      <c r="D8175" s="1"/>
      <c r="E8175" s="1"/>
      <c r="K8175" s="1"/>
      <c r="L8175" s="1"/>
      <c r="M8175" s="1"/>
      <c r="Q8175" s="1"/>
    </row>
    <row r="8176" spans="4:17" x14ac:dyDescent="0.3">
      <c r="D8176" s="1"/>
      <c r="E8176" s="1"/>
      <c r="K8176" s="1"/>
      <c r="L8176" s="1"/>
      <c r="M8176" s="1"/>
      <c r="Q8176" s="1"/>
    </row>
    <row r="8177" spans="4:17" x14ac:dyDescent="0.3">
      <c r="D8177" s="1"/>
      <c r="E8177" s="1"/>
      <c r="K8177" s="1"/>
      <c r="L8177" s="1"/>
      <c r="M8177" s="1"/>
      <c r="Q8177" s="1"/>
    </row>
    <row r="8178" spans="4:17" x14ac:dyDescent="0.3">
      <c r="D8178" s="1"/>
      <c r="E8178" s="1"/>
      <c r="K8178" s="1"/>
      <c r="L8178" s="1"/>
      <c r="M8178" s="1"/>
      <c r="Q8178" s="1"/>
    </row>
    <row r="8179" spans="4:17" x14ac:dyDescent="0.3">
      <c r="D8179" s="1"/>
      <c r="E8179" s="1"/>
      <c r="K8179" s="1"/>
      <c r="L8179" s="1"/>
      <c r="M8179" s="1"/>
      <c r="Q8179" s="1"/>
    </row>
    <row r="8180" spans="4:17" x14ac:dyDescent="0.3">
      <c r="D8180" s="1"/>
      <c r="E8180" s="1"/>
      <c r="K8180" s="1"/>
      <c r="L8180" s="1"/>
      <c r="M8180" s="1"/>
      <c r="Q8180" s="1"/>
    </row>
    <row r="8181" spans="4:17" x14ac:dyDescent="0.3">
      <c r="D8181" s="1"/>
      <c r="E8181" s="1"/>
      <c r="K8181" s="1"/>
      <c r="L8181" s="1"/>
      <c r="M8181" s="1"/>
      <c r="Q8181" s="1"/>
    </row>
    <row r="8182" spans="4:17" x14ac:dyDescent="0.3">
      <c r="D8182" s="1"/>
      <c r="E8182" s="1"/>
      <c r="K8182" s="1"/>
      <c r="L8182" s="1"/>
      <c r="M8182" s="1"/>
      <c r="Q8182" s="1"/>
    </row>
    <row r="8183" spans="4:17" x14ac:dyDescent="0.3">
      <c r="D8183" s="1"/>
      <c r="E8183" s="1"/>
      <c r="K8183" s="1"/>
      <c r="L8183" s="1"/>
      <c r="M8183" s="1"/>
      <c r="Q8183" s="1"/>
    </row>
    <row r="8184" spans="4:17" x14ac:dyDescent="0.3">
      <c r="D8184" s="1"/>
      <c r="E8184" s="1"/>
      <c r="K8184" s="1"/>
      <c r="L8184" s="1"/>
      <c r="M8184" s="1"/>
      <c r="Q8184" s="1"/>
    </row>
    <row r="8185" spans="4:17" x14ac:dyDescent="0.3">
      <c r="D8185" s="1"/>
      <c r="E8185" s="1"/>
      <c r="K8185" s="1"/>
      <c r="L8185" s="1"/>
      <c r="M8185" s="1"/>
      <c r="Q8185" s="1"/>
    </row>
    <row r="8186" spans="4:17" x14ac:dyDescent="0.3">
      <c r="D8186" s="1"/>
      <c r="E8186" s="1"/>
      <c r="K8186" s="1"/>
      <c r="L8186" s="1"/>
      <c r="M8186" s="1"/>
      <c r="Q8186" s="1"/>
    </row>
    <row r="8187" spans="4:17" x14ac:dyDescent="0.3">
      <c r="D8187" s="1"/>
      <c r="E8187" s="1"/>
      <c r="K8187" s="1"/>
      <c r="L8187" s="1"/>
      <c r="M8187" s="1"/>
      <c r="Q8187" s="1"/>
    </row>
    <row r="8188" spans="4:17" x14ac:dyDescent="0.3">
      <c r="D8188" s="1"/>
      <c r="E8188" s="1"/>
      <c r="K8188" s="1"/>
      <c r="L8188" s="1"/>
      <c r="M8188" s="1"/>
      <c r="Q8188" s="1"/>
    </row>
    <row r="8189" spans="4:17" x14ac:dyDescent="0.3">
      <c r="D8189" s="1"/>
      <c r="E8189" s="1"/>
      <c r="K8189" s="1"/>
      <c r="L8189" s="1"/>
      <c r="M8189" s="1"/>
      <c r="Q8189" s="1"/>
    </row>
    <row r="8190" spans="4:17" x14ac:dyDescent="0.3">
      <c r="D8190" s="1"/>
      <c r="E8190" s="1"/>
      <c r="K8190" s="1"/>
      <c r="L8190" s="1"/>
      <c r="M8190" s="1"/>
      <c r="Q8190" s="1"/>
    </row>
    <row r="8191" spans="4:17" x14ac:dyDescent="0.3">
      <c r="D8191" s="1"/>
      <c r="E8191" s="1"/>
      <c r="K8191" s="1"/>
      <c r="L8191" s="1"/>
      <c r="M8191" s="1"/>
      <c r="Q8191" s="1"/>
    </row>
    <row r="8192" spans="4:17" x14ac:dyDescent="0.3">
      <c r="D8192" s="1"/>
      <c r="E8192" s="1"/>
      <c r="K8192" s="1"/>
      <c r="L8192" s="1"/>
      <c r="M8192" s="1"/>
      <c r="Q8192" s="1"/>
    </row>
    <row r="8193" spans="4:17" x14ac:dyDescent="0.3">
      <c r="D8193" s="1"/>
      <c r="E8193" s="1"/>
      <c r="K8193" s="1"/>
      <c r="L8193" s="1"/>
      <c r="M8193" s="1"/>
      <c r="Q8193" s="1"/>
    </row>
    <row r="8194" spans="4:17" x14ac:dyDescent="0.3">
      <c r="D8194" s="1"/>
      <c r="E8194" s="1"/>
      <c r="K8194" s="1"/>
      <c r="L8194" s="1"/>
      <c r="M8194" s="1"/>
      <c r="Q8194" s="1"/>
    </row>
    <row r="8195" spans="4:17" x14ac:dyDescent="0.3">
      <c r="D8195" s="1"/>
      <c r="E8195" s="1"/>
      <c r="K8195" s="1"/>
      <c r="L8195" s="1"/>
      <c r="M8195" s="1"/>
      <c r="Q8195" s="1"/>
    </row>
    <row r="8196" spans="4:17" x14ac:dyDescent="0.3">
      <c r="D8196" s="1"/>
      <c r="E8196" s="1"/>
      <c r="K8196" s="1"/>
      <c r="L8196" s="1"/>
      <c r="M8196" s="1"/>
      <c r="Q8196" s="1"/>
    </row>
    <row r="8197" spans="4:17" x14ac:dyDescent="0.3">
      <c r="D8197" s="1"/>
      <c r="E8197" s="1"/>
      <c r="K8197" s="1"/>
      <c r="L8197" s="1"/>
      <c r="M8197" s="1"/>
      <c r="Q8197" s="1"/>
    </row>
    <row r="8198" spans="4:17" x14ac:dyDescent="0.3">
      <c r="D8198" s="1"/>
      <c r="E8198" s="1"/>
      <c r="K8198" s="1"/>
      <c r="L8198" s="1"/>
      <c r="M8198" s="1"/>
      <c r="Q8198" s="1"/>
    </row>
    <row r="8199" spans="4:17" x14ac:dyDescent="0.3">
      <c r="D8199" s="1"/>
      <c r="E8199" s="1"/>
      <c r="K8199" s="1"/>
      <c r="L8199" s="1"/>
      <c r="M8199" s="1"/>
      <c r="Q8199" s="1"/>
    </row>
    <row r="8200" spans="4:17" x14ac:dyDescent="0.3">
      <c r="D8200" s="1"/>
      <c r="E8200" s="1"/>
      <c r="K8200" s="1"/>
      <c r="L8200" s="1"/>
      <c r="M8200" s="1"/>
      <c r="Q8200" s="1"/>
    </row>
    <row r="8201" spans="4:17" x14ac:dyDescent="0.3">
      <c r="D8201" s="1"/>
      <c r="E8201" s="1"/>
      <c r="K8201" s="1"/>
      <c r="L8201" s="1"/>
      <c r="M8201" s="1"/>
      <c r="Q8201" s="1"/>
    </row>
    <row r="8202" spans="4:17" x14ac:dyDescent="0.3">
      <c r="D8202" s="1"/>
      <c r="E8202" s="1"/>
      <c r="K8202" s="1"/>
      <c r="L8202" s="1"/>
      <c r="M8202" s="1"/>
      <c r="Q8202" s="1"/>
    </row>
    <row r="8203" spans="4:17" x14ac:dyDescent="0.3">
      <c r="D8203" s="1"/>
      <c r="E8203" s="1"/>
      <c r="K8203" s="1"/>
      <c r="L8203" s="1"/>
      <c r="M8203" s="1"/>
      <c r="Q8203" s="1"/>
    </row>
    <row r="8204" spans="4:17" x14ac:dyDescent="0.3">
      <c r="D8204" s="1"/>
      <c r="E8204" s="1"/>
      <c r="K8204" s="1"/>
      <c r="L8204" s="1"/>
      <c r="M8204" s="1"/>
      <c r="Q8204" s="1"/>
    </row>
    <row r="8205" spans="4:17" x14ac:dyDescent="0.3">
      <c r="D8205" s="1"/>
      <c r="E8205" s="1"/>
      <c r="K8205" s="1"/>
      <c r="L8205" s="1"/>
      <c r="M8205" s="1"/>
      <c r="Q8205" s="1"/>
    </row>
    <row r="8206" spans="4:17" x14ac:dyDescent="0.3">
      <c r="D8206" s="1"/>
      <c r="E8206" s="1"/>
      <c r="K8206" s="1"/>
      <c r="L8206" s="1"/>
      <c r="M8206" s="1"/>
      <c r="Q8206" s="1"/>
    </row>
    <row r="8207" spans="4:17" x14ac:dyDescent="0.3">
      <c r="D8207" s="1"/>
      <c r="E8207" s="1"/>
      <c r="K8207" s="1"/>
      <c r="L8207" s="1"/>
      <c r="M8207" s="1"/>
      <c r="Q8207" s="1"/>
    </row>
    <row r="8208" spans="4:17" x14ac:dyDescent="0.3">
      <c r="D8208" s="1"/>
      <c r="E8208" s="1"/>
      <c r="K8208" s="1"/>
      <c r="L8208" s="1"/>
      <c r="M8208" s="1"/>
      <c r="Q8208" s="1"/>
    </row>
    <row r="8209" spans="4:17" x14ac:dyDescent="0.3">
      <c r="D8209" s="1"/>
      <c r="E8209" s="1"/>
      <c r="K8209" s="1"/>
      <c r="L8209" s="1"/>
      <c r="M8209" s="1"/>
      <c r="Q8209" s="1"/>
    </row>
    <row r="8210" spans="4:17" x14ac:dyDescent="0.3">
      <c r="D8210" s="1"/>
      <c r="E8210" s="1"/>
      <c r="K8210" s="1"/>
      <c r="L8210" s="1"/>
      <c r="M8210" s="1"/>
      <c r="Q8210" s="1"/>
    </row>
    <row r="8211" spans="4:17" x14ac:dyDescent="0.3">
      <c r="D8211" s="1"/>
      <c r="E8211" s="1"/>
      <c r="K8211" s="1"/>
      <c r="L8211" s="1"/>
      <c r="M8211" s="1"/>
      <c r="Q8211" s="1"/>
    </row>
    <row r="8212" spans="4:17" x14ac:dyDescent="0.3">
      <c r="D8212" s="1"/>
      <c r="E8212" s="1"/>
      <c r="K8212" s="1"/>
      <c r="L8212" s="1"/>
      <c r="M8212" s="1"/>
      <c r="Q8212" s="1"/>
    </row>
    <row r="8213" spans="4:17" x14ac:dyDescent="0.3">
      <c r="D8213" s="1"/>
      <c r="E8213" s="1"/>
      <c r="K8213" s="1"/>
      <c r="L8213" s="1"/>
      <c r="M8213" s="1"/>
      <c r="Q8213" s="1"/>
    </row>
    <row r="8214" spans="4:17" x14ac:dyDescent="0.3">
      <c r="D8214" s="1"/>
      <c r="E8214" s="1"/>
      <c r="K8214" s="1"/>
      <c r="L8214" s="1"/>
      <c r="M8214" s="1"/>
      <c r="Q8214" s="1"/>
    </row>
    <row r="8215" spans="4:17" x14ac:dyDescent="0.3">
      <c r="D8215" s="1"/>
      <c r="E8215" s="1"/>
      <c r="K8215" s="1"/>
      <c r="L8215" s="1"/>
      <c r="M8215" s="1"/>
      <c r="Q8215" s="1"/>
    </row>
    <row r="8216" spans="4:17" x14ac:dyDescent="0.3">
      <c r="D8216" s="1"/>
      <c r="E8216" s="1"/>
      <c r="K8216" s="1"/>
      <c r="L8216" s="1"/>
      <c r="M8216" s="1"/>
      <c r="Q8216" s="1"/>
    </row>
    <row r="8217" spans="4:17" x14ac:dyDescent="0.3">
      <c r="D8217" s="1"/>
      <c r="E8217" s="1"/>
      <c r="K8217" s="1"/>
      <c r="L8217" s="1"/>
      <c r="M8217" s="1"/>
      <c r="Q8217" s="1"/>
    </row>
    <row r="8218" spans="4:17" x14ac:dyDescent="0.3">
      <c r="D8218" s="1"/>
      <c r="E8218" s="1"/>
      <c r="K8218" s="1"/>
      <c r="L8218" s="1"/>
      <c r="M8218" s="1"/>
      <c r="Q8218" s="1"/>
    </row>
    <row r="8219" spans="4:17" x14ac:dyDescent="0.3">
      <c r="D8219" s="1"/>
      <c r="E8219" s="1"/>
      <c r="K8219" s="1"/>
      <c r="L8219" s="1"/>
      <c r="M8219" s="1"/>
      <c r="Q8219" s="1"/>
    </row>
    <row r="8220" spans="4:17" x14ac:dyDescent="0.3">
      <c r="D8220" s="1"/>
      <c r="E8220" s="1"/>
      <c r="K8220" s="1"/>
      <c r="L8220" s="1"/>
      <c r="M8220" s="1"/>
      <c r="Q8220" s="1"/>
    </row>
    <row r="8221" spans="4:17" x14ac:dyDescent="0.3">
      <c r="D8221" s="1"/>
      <c r="E8221" s="1"/>
      <c r="K8221" s="1"/>
      <c r="L8221" s="1"/>
      <c r="M8221" s="1"/>
      <c r="Q8221" s="1"/>
    </row>
    <row r="8222" spans="4:17" x14ac:dyDescent="0.3">
      <c r="D8222" s="1"/>
      <c r="E8222" s="1"/>
      <c r="K8222" s="1"/>
      <c r="L8222" s="1"/>
      <c r="M8222" s="1"/>
      <c r="Q8222" s="1"/>
    </row>
    <row r="8223" spans="4:17" x14ac:dyDescent="0.3">
      <c r="D8223" s="1"/>
      <c r="E8223" s="1"/>
      <c r="K8223" s="1"/>
      <c r="L8223" s="1"/>
      <c r="M8223" s="1"/>
      <c r="Q8223" s="1"/>
    </row>
    <row r="8224" spans="4:17" x14ac:dyDescent="0.3">
      <c r="D8224" s="1"/>
      <c r="E8224" s="1"/>
      <c r="K8224" s="1"/>
      <c r="L8224" s="1"/>
      <c r="M8224" s="1"/>
      <c r="Q8224" s="1"/>
    </row>
    <row r="8225" spans="4:17" x14ac:dyDescent="0.3">
      <c r="D8225" s="1"/>
      <c r="E8225" s="1"/>
      <c r="K8225" s="1"/>
      <c r="L8225" s="1"/>
      <c r="M8225" s="1"/>
      <c r="Q8225" s="1"/>
    </row>
    <row r="8226" spans="4:17" x14ac:dyDescent="0.3">
      <c r="D8226" s="1"/>
      <c r="E8226" s="1"/>
      <c r="K8226" s="1"/>
      <c r="L8226" s="1"/>
      <c r="M8226" s="1"/>
      <c r="Q8226" s="1"/>
    </row>
    <row r="8227" spans="4:17" x14ac:dyDescent="0.3">
      <c r="D8227" s="1"/>
      <c r="E8227" s="1"/>
      <c r="K8227" s="1"/>
      <c r="L8227" s="1"/>
      <c r="M8227" s="1"/>
      <c r="Q8227" s="1"/>
    </row>
    <row r="8228" spans="4:17" x14ac:dyDescent="0.3">
      <c r="D8228" s="1"/>
      <c r="E8228" s="1"/>
      <c r="K8228" s="1"/>
      <c r="L8228" s="1"/>
      <c r="M8228" s="1"/>
      <c r="Q8228" s="1"/>
    </row>
    <row r="8229" spans="4:17" x14ac:dyDescent="0.3">
      <c r="D8229" s="1"/>
      <c r="E8229" s="1"/>
      <c r="K8229" s="1"/>
      <c r="L8229" s="1"/>
      <c r="M8229" s="1"/>
      <c r="Q8229" s="1"/>
    </row>
    <row r="8230" spans="4:17" x14ac:dyDescent="0.3">
      <c r="D8230" s="1"/>
      <c r="E8230" s="1"/>
      <c r="K8230" s="1"/>
      <c r="L8230" s="1"/>
      <c r="M8230" s="1"/>
      <c r="Q8230" s="1"/>
    </row>
    <row r="8231" spans="4:17" x14ac:dyDescent="0.3">
      <c r="D8231" s="1"/>
      <c r="E8231" s="1"/>
      <c r="K8231" s="1"/>
      <c r="L8231" s="1"/>
      <c r="M8231" s="1"/>
      <c r="Q8231" s="1"/>
    </row>
    <row r="8232" spans="4:17" x14ac:dyDescent="0.3">
      <c r="D8232" s="1"/>
      <c r="E8232" s="1"/>
      <c r="K8232" s="1"/>
      <c r="L8232" s="1"/>
      <c r="M8232" s="1"/>
      <c r="Q8232" s="1"/>
    </row>
    <row r="8233" spans="4:17" x14ac:dyDescent="0.3">
      <c r="D8233" s="1"/>
      <c r="E8233" s="1"/>
      <c r="K8233" s="1"/>
      <c r="L8233" s="1"/>
      <c r="M8233" s="1"/>
      <c r="Q8233" s="1"/>
    </row>
    <row r="8234" spans="4:17" x14ac:dyDescent="0.3">
      <c r="K8234" s="1"/>
      <c r="L8234" s="1"/>
      <c r="M8234" s="1"/>
      <c r="Q8234" s="1"/>
    </row>
    <row r="8235" spans="4:17" x14ac:dyDescent="0.3">
      <c r="K8235" s="1"/>
      <c r="L8235" s="1"/>
      <c r="M8235" s="1"/>
      <c r="Q8235" s="1"/>
    </row>
    <row r="8236" spans="4:17" x14ac:dyDescent="0.3">
      <c r="K8236" s="1"/>
      <c r="L8236" s="1"/>
      <c r="M8236" s="1"/>
      <c r="Q8236" s="1"/>
    </row>
    <row r="8237" spans="4:17" x14ac:dyDescent="0.3">
      <c r="K8237" s="1"/>
      <c r="L8237" s="1"/>
      <c r="M8237" s="1"/>
      <c r="Q8237" s="1"/>
    </row>
    <row r="8238" spans="4:17" x14ac:dyDescent="0.3">
      <c r="K8238" s="1"/>
      <c r="L8238" s="1"/>
      <c r="M8238" s="1"/>
      <c r="Q8238" s="1"/>
    </row>
    <row r="8239" spans="4:17" x14ac:dyDescent="0.3">
      <c r="K8239" s="1"/>
      <c r="L8239" s="1"/>
      <c r="M8239" s="1"/>
      <c r="Q8239" s="1"/>
    </row>
    <row r="8240" spans="4:17" x14ac:dyDescent="0.3">
      <c r="K8240" s="1"/>
      <c r="L8240" s="1"/>
      <c r="M8240" s="1"/>
      <c r="Q8240" s="1"/>
    </row>
    <row r="8241" spans="11:17" x14ac:dyDescent="0.3">
      <c r="K8241" s="1"/>
      <c r="L8241" s="1"/>
      <c r="M8241" s="1"/>
      <c r="Q8241" s="1"/>
    </row>
    <row r="8242" spans="11:17" x14ac:dyDescent="0.3">
      <c r="K8242" s="1"/>
      <c r="L8242" s="1"/>
      <c r="M8242" s="1"/>
      <c r="Q8242" s="1"/>
    </row>
    <row r="8243" spans="11:17" x14ac:dyDescent="0.3">
      <c r="K8243" s="1"/>
      <c r="L8243" s="1"/>
      <c r="M8243" s="1"/>
      <c r="Q8243" s="1"/>
    </row>
    <row r="8244" spans="11:17" x14ac:dyDescent="0.3">
      <c r="K8244" s="1"/>
      <c r="L8244" s="1"/>
      <c r="M8244" s="1"/>
      <c r="Q8244" s="1"/>
    </row>
    <row r="8245" spans="11:17" x14ac:dyDescent="0.3">
      <c r="K8245" s="1"/>
      <c r="L8245" s="1"/>
      <c r="M8245" s="1"/>
      <c r="Q8245" s="1"/>
    </row>
    <row r="8246" spans="11:17" x14ac:dyDescent="0.3">
      <c r="K8246" s="1"/>
      <c r="L8246" s="1"/>
      <c r="M8246" s="1"/>
      <c r="Q8246" s="1"/>
    </row>
    <row r="8247" spans="11:17" x14ac:dyDescent="0.3">
      <c r="K8247" s="1"/>
      <c r="L8247" s="1"/>
      <c r="M8247" s="1"/>
      <c r="Q8247" s="1"/>
    </row>
    <row r="8248" spans="11:17" x14ac:dyDescent="0.3">
      <c r="K8248" s="1"/>
      <c r="L8248" s="1"/>
      <c r="M8248" s="1"/>
      <c r="Q8248" s="1"/>
    </row>
    <row r="8249" spans="11:17" x14ac:dyDescent="0.3">
      <c r="K8249" s="1"/>
      <c r="L8249" s="1"/>
      <c r="M8249" s="1"/>
      <c r="Q8249" s="1"/>
    </row>
    <row r="8250" spans="11:17" x14ac:dyDescent="0.3">
      <c r="K8250" s="1"/>
      <c r="L8250" s="1"/>
      <c r="M8250" s="1"/>
      <c r="Q8250" s="1"/>
    </row>
    <row r="8251" spans="11:17" x14ac:dyDescent="0.3">
      <c r="K8251" s="1"/>
      <c r="L8251" s="1"/>
      <c r="M8251" s="1"/>
      <c r="Q8251" s="1"/>
    </row>
    <row r="8252" spans="11:17" x14ac:dyDescent="0.3">
      <c r="K8252" s="1"/>
      <c r="L8252" s="1"/>
      <c r="M8252" s="1"/>
      <c r="Q8252" s="1"/>
    </row>
    <row r="8253" spans="11:17" x14ac:dyDescent="0.3">
      <c r="K8253" s="1"/>
      <c r="L8253" s="1"/>
      <c r="M8253" s="1"/>
      <c r="Q8253" s="1"/>
    </row>
    <row r="8254" spans="11:17" x14ac:dyDescent="0.3">
      <c r="K8254" s="1"/>
      <c r="L8254" s="1"/>
      <c r="M8254" s="1"/>
      <c r="Q8254" s="1"/>
    </row>
    <row r="8255" spans="11:17" x14ac:dyDescent="0.3">
      <c r="K8255" s="1"/>
      <c r="L8255" s="1"/>
      <c r="M8255" s="1"/>
      <c r="Q8255" s="1"/>
    </row>
    <row r="8256" spans="11:17" x14ac:dyDescent="0.3">
      <c r="K8256" s="1"/>
      <c r="L8256" s="1"/>
      <c r="M8256" s="1"/>
      <c r="Q8256" s="1"/>
    </row>
    <row r="8257" spans="11:17" x14ac:dyDescent="0.3">
      <c r="K8257" s="1"/>
      <c r="L8257" s="1"/>
      <c r="M8257" s="1"/>
      <c r="Q8257" s="1"/>
    </row>
    <row r="8258" spans="11:17" x14ac:dyDescent="0.3">
      <c r="K8258" s="1"/>
      <c r="L8258" s="1"/>
      <c r="M8258" s="1"/>
      <c r="Q8258" s="1"/>
    </row>
    <row r="8259" spans="11:17" x14ac:dyDescent="0.3">
      <c r="K8259" s="1"/>
      <c r="L8259" s="1"/>
      <c r="M8259" s="1"/>
      <c r="Q8259" s="1"/>
    </row>
    <row r="8260" spans="11:17" x14ac:dyDescent="0.3">
      <c r="K8260" s="1"/>
      <c r="L8260" s="1"/>
      <c r="M8260" s="1"/>
      <c r="Q8260" s="1"/>
    </row>
    <row r="8261" spans="11:17" x14ac:dyDescent="0.3">
      <c r="K8261" s="1"/>
      <c r="L8261" s="1"/>
      <c r="M8261" s="1"/>
      <c r="Q8261" s="1"/>
    </row>
    <row r="8262" spans="11:17" x14ac:dyDescent="0.3">
      <c r="K8262" s="1"/>
      <c r="L8262" s="1"/>
      <c r="M8262" s="1"/>
      <c r="Q8262" s="1"/>
    </row>
    <row r="8263" spans="11:17" x14ac:dyDescent="0.3">
      <c r="K8263" s="1"/>
      <c r="L8263" s="1"/>
      <c r="M8263" s="1"/>
      <c r="Q8263" s="1"/>
    </row>
    <row r="8264" spans="11:17" x14ac:dyDescent="0.3">
      <c r="K8264" s="1"/>
      <c r="L8264" s="1"/>
      <c r="M8264" s="1"/>
      <c r="Q8264" s="1"/>
    </row>
    <row r="8265" spans="11:17" x14ac:dyDescent="0.3">
      <c r="K8265" s="1"/>
      <c r="L8265" s="1"/>
      <c r="M8265" s="1"/>
      <c r="Q8265" s="1"/>
    </row>
    <row r="8266" spans="11:17" x14ac:dyDescent="0.3">
      <c r="K8266" s="1"/>
      <c r="L8266" s="1"/>
      <c r="M8266" s="1"/>
      <c r="Q8266" s="1"/>
    </row>
    <row r="8267" spans="11:17" x14ac:dyDescent="0.3">
      <c r="K8267" s="1"/>
      <c r="L8267" s="1"/>
      <c r="M8267" s="1"/>
      <c r="Q8267" s="1"/>
    </row>
    <row r="8268" spans="11:17" x14ac:dyDescent="0.3">
      <c r="K8268" s="1"/>
      <c r="L8268" s="1"/>
      <c r="M8268" s="1"/>
      <c r="Q8268" s="1"/>
    </row>
    <row r="8269" spans="11:17" x14ac:dyDescent="0.3">
      <c r="K8269" s="1"/>
      <c r="L8269" s="1"/>
      <c r="M8269" s="1"/>
      <c r="Q8269" s="1"/>
    </row>
    <row r="8270" spans="11:17" x14ac:dyDescent="0.3">
      <c r="K8270" s="1"/>
      <c r="L8270" s="1"/>
      <c r="M8270" s="1"/>
      <c r="Q8270" s="1"/>
    </row>
    <row r="8271" spans="11:17" x14ac:dyDescent="0.3">
      <c r="K8271" s="1"/>
      <c r="L8271" s="1"/>
      <c r="M8271" s="1"/>
      <c r="Q8271" s="1"/>
    </row>
    <row r="8272" spans="11:17" x14ac:dyDescent="0.3">
      <c r="K8272" s="1"/>
      <c r="L8272" s="1"/>
      <c r="M8272" s="1"/>
      <c r="Q8272" s="1"/>
    </row>
    <row r="8273" spans="11:17" x14ac:dyDescent="0.3">
      <c r="K8273" s="1"/>
      <c r="L8273" s="1"/>
      <c r="M8273" s="1"/>
      <c r="Q8273" s="1"/>
    </row>
    <row r="8274" spans="11:17" x14ac:dyDescent="0.3">
      <c r="K8274" s="1"/>
      <c r="L8274" s="1"/>
      <c r="M8274" s="1"/>
      <c r="Q8274" s="1"/>
    </row>
    <row r="8275" spans="11:17" x14ac:dyDescent="0.3">
      <c r="K8275" s="1"/>
      <c r="L8275" s="1"/>
      <c r="M8275" s="1"/>
      <c r="Q8275" s="1"/>
    </row>
    <row r="8276" spans="11:17" x14ac:dyDescent="0.3">
      <c r="K8276" s="1"/>
      <c r="L8276" s="1"/>
      <c r="M8276" s="1"/>
      <c r="Q8276" s="1"/>
    </row>
    <row r="8277" spans="11:17" x14ac:dyDescent="0.3">
      <c r="K8277" s="1"/>
      <c r="L8277" s="1"/>
      <c r="M8277" s="1"/>
      <c r="Q8277" s="1"/>
    </row>
    <row r="8278" spans="11:17" x14ac:dyDescent="0.3">
      <c r="K8278" s="1"/>
      <c r="L8278" s="1"/>
      <c r="M8278" s="1"/>
      <c r="Q8278" s="1"/>
    </row>
    <row r="8279" spans="11:17" x14ac:dyDescent="0.3">
      <c r="K8279" s="1"/>
      <c r="L8279" s="1"/>
      <c r="M8279" s="1"/>
      <c r="Q8279" s="1"/>
    </row>
    <row r="8280" spans="11:17" x14ac:dyDescent="0.3">
      <c r="K8280" s="1"/>
      <c r="L8280" s="1"/>
      <c r="M8280" s="1"/>
      <c r="Q8280" s="1"/>
    </row>
    <row r="8281" spans="11:17" x14ac:dyDescent="0.3">
      <c r="K8281" s="1"/>
      <c r="L8281" s="1"/>
      <c r="M8281" s="1"/>
      <c r="Q8281" s="1"/>
    </row>
    <row r="8282" spans="11:17" x14ac:dyDescent="0.3">
      <c r="K8282" s="1"/>
      <c r="L8282" s="1"/>
      <c r="M8282" s="1"/>
      <c r="Q8282" s="1"/>
    </row>
    <row r="8283" spans="11:17" x14ac:dyDescent="0.3">
      <c r="K8283" s="1"/>
      <c r="L8283" s="1"/>
      <c r="M8283" s="1"/>
      <c r="Q8283" s="1"/>
    </row>
    <row r="8284" spans="11:17" x14ac:dyDescent="0.3">
      <c r="K8284" s="1"/>
      <c r="L8284" s="1"/>
      <c r="M8284" s="1"/>
      <c r="Q8284" s="1"/>
    </row>
    <row r="8285" spans="11:17" x14ac:dyDescent="0.3">
      <c r="K8285" s="1"/>
      <c r="L8285" s="1"/>
      <c r="M8285" s="1"/>
      <c r="Q8285" s="1"/>
    </row>
    <row r="8286" spans="11:17" x14ac:dyDescent="0.3">
      <c r="K8286" s="1"/>
      <c r="L8286" s="1"/>
      <c r="M8286" s="1"/>
      <c r="Q8286" s="1"/>
    </row>
    <row r="8287" spans="11:17" x14ac:dyDescent="0.3">
      <c r="K8287" s="1"/>
      <c r="L8287" s="1"/>
      <c r="M8287" s="1"/>
      <c r="Q8287" s="1"/>
    </row>
    <row r="8288" spans="11:17" x14ac:dyDescent="0.3">
      <c r="K8288" s="1"/>
      <c r="L8288" s="1"/>
      <c r="M8288" s="1"/>
      <c r="Q8288" s="1"/>
    </row>
    <row r="8289" spans="11:17" x14ac:dyDescent="0.3">
      <c r="K8289" s="1"/>
      <c r="L8289" s="1"/>
      <c r="M8289" s="1"/>
      <c r="Q8289" s="1"/>
    </row>
    <row r="8290" spans="11:17" x14ac:dyDescent="0.3">
      <c r="K8290" s="1"/>
      <c r="L8290" s="1"/>
      <c r="M8290" s="1"/>
      <c r="Q8290" s="1"/>
    </row>
    <row r="8291" spans="11:17" x14ac:dyDescent="0.3">
      <c r="K8291" s="1"/>
      <c r="L8291" s="1"/>
      <c r="M8291" s="1"/>
      <c r="Q8291" s="1"/>
    </row>
    <row r="8292" spans="11:17" x14ac:dyDescent="0.3">
      <c r="K8292" s="1"/>
      <c r="L8292" s="1"/>
      <c r="M8292" s="1"/>
      <c r="Q8292" s="1"/>
    </row>
    <row r="8293" spans="11:17" x14ac:dyDescent="0.3">
      <c r="K8293" s="1"/>
      <c r="L8293" s="1"/>
      <c r="M8293" s="1"/>
      <c r="Q8293" s="1"/>
    </row>
    <row r="8294" spans="11:17" x14ac:dyDescent="0.3">
      <c r="K8294" s="1"/>
      <c r="L8294" s="1"/>
      <c r="M8294" s="1"/>
      <c r="Q8294" s="1"/>
    </row>
    <row r="8295" spans="11:17" x14ac:dyDescent="0.3">
      <c r="K8295" s="1"/>
      <c r="L8295" s="1"/>
      <c r="M8295" s="1"/>
      <c r="Q8295" s="1"/>
    </row>
    <row r="8296" spans="11:17" x14ac:dyDescent="0.3">
      <c r="K8296" s="1"/>
      <c r="L8296" s="1"/>
      <c r="M8296" s="1"/>
      <c r="Q8296" s="1"/>
    </row>
    <row r="8297" spans="11:17" x14ac:dyDescent="0.3">
      <c r="K8297" s="1"/>
      <c r="L8297" s="1"/>
      <c r="M8297" s="1"/>
      <c r="Q8297" s="1"/>
    </row>
    <row r="8298" spans="11:17" x14ac:dyDescent="0.3">
      <c r="K8298" s="1"/>
      <c r="L8298" s="1"/>
      <c r="M8298" s="1"/>
      <c r="Q8298" s="1"/>
    </row>
    <row r="8299" spans="11:17" x14ac:dyDescent="0.3">
      <c r="K8299" s="1"/>
      <c r="L8299" s="1"/>
      <c r="M8299" s="1"/>
      <c r="Q8299" s="1"/>
    </row>
    <row r="8300" spans="11:17" x14ac:dyDescent="0.3">
      <c r="K8300" s="1"/>
      <c r="L8300" s="1"/>
      <c r="M8300" s="1"/>
      <c r="Q8300" s="1"/>
    </row>
    <row r="8301" spans="11:17" x14ac:dyDescent="0.3">
      <c r="K8301" s="1"/>
      <c r="L8301" s="1"/>
      <c r="M8301" s="1"/>
      <c r="Q8301" s="1"/>
    </row>
    <row r="8302" spans="11:17" x14ac:dyDescent="0.3">
      <c r="K8302" s="1"/>
      <c r="L8302" s="1"/>
      <c r="M8302" s="1"/>
      <c r="Q8302" s="1"/>
    </row>
    <row r="8303" spans="11:17" x14ac:dyDescent="0.3">
      <c r="K8303" s="1"/>
      <c r="L8303" s="1"/>
      <c r="M8303" s="1"/>
      <c r="Q8303" s="1"/>
    </row>
    <row r="8304" spans="11:17" x14ac:dyDescent="0.3">
      <c r="K8304" s="1"/>
      <c r="L8304" s="1"/>
      <c r="M8304" s="1"/>
      <c r="Q8304" s="1"/>
    </row>
    <row r="8305" spans="11:17" x14ac:dyDescent="0.3">
      <c r="K8305" s="1"/>
      <c r="L8305" s="1"/>
      <c r="M8305" s="1"/>
      <c r="Q8305" s="1"/>
    </row>
    <row r="8306" spans="11:17" x14ac:dyDescent="0.3">
      <c r="K8306" s="1"/>
      <c r="L8306" s="1"/>
      <c r="M8306" s="1"/>
      <c r="Q8306" s="1"/>
    </row>
    <row r="8307" spans="11:17" x14ac:dyDescent="0.3">
      <c r="K8307" s="1"/>
      <c r="L8307" s="1"/>
      <c r="M8307" s="1"/>
      <c r="Q8307" s="1"/>
    </row>
    <row r="8308" spans="11:17" x14ac:dyDescent="0.3">
      <c r="K8308" s="1"/>
      <c r="L8308" s="1"/>
      <c r="M8308" s="1"/>
      <c r="Q8308" s="1"/>
    </row>
    <row r="8309" spans="11:17" x14ac:dyDescent="0.3">
      <c r="K8309" s="1"/>
      <c r="L8309" s="1"/>
      <c r="M8309" s="1"/>
      <c r="Q8309" s="1"/>
    </row>
    <row r="8310" spans="11:17" x14ac:dyDescent="0.3">
      <c r="K8310" s="1"/>
      <c r="L8310" s="1"/>
      <c r="M8310" s="1"/>
      <c r="Q8310" s="1"/>
    </row>
    <row r="8311" spans="11:17" x14ac:dyDescent="0.3">
      <c r="K8311" s="1"/>
      <c r="L8311" s="1"/>
      <c r="M8311" s="1"/>
      <c r="Q8311" s="1"/>
    </row>
    <row r="8312" spans="11:17" x14ac:dyDescent="0.3">
      <c r="K8312" s="1"/>
      <c r="L8312" s="1"/>
      <c r="M8312" s="1"/>
      <c r="Q8312" s="1"/>
    </row>
    <row r="8313" spans="11:17" x14ac:dyDescent="0.3">
      <c r="K8313" s="1"/>
      <c r="L8313" s="1"/>
      <c r="M8313" s="1"/>
      <c r="Q8313" s="1"/>
    </row>
    <row r="8314" spans="11:17" x14ac:dyDescent="0.3">
      <c r="K8314" s="1"/>
      <c r="L8314" s="1"/>
      <c r="M8314" s="1"/>
      <c r="Q8314" s="1"/>
    </row>
    <row r="8315" spans="11:17" x14ac:dyDescent="0.3">
      <c r="K8315" s="1"/>
      <c r="L8315" s="1"/>
      <c r="M8315" s="1"/>
      <c r="Q8315" s="1"/>
    </row>
    <row r="8316" spans="11:17" x14ac:dyDescent="0.3">
      <c r="K8316" s="1"/>
      <c r="L8316" s="1"/>
      <c r="M8316" s="1"/>
      <c r="Q8316" s="1"/>
    </row>
    <row r="8317" spans="11:17" x14ac:dyDescent="0.3">
      <c r="K8317" s="1"/>
      <c r="L8317" s="1"/>
      <c r="M8317" s="1"/>
      <c r="Q8317" s="1"/>
    </row>
    <row r="8318" spans="11:17" x14ac:dyDescent="0.3">
      <c r="K8318" s="1"/>
      <c r="L8318" s="1"/>
      <c r="M8318" s="1"/>
      <c r="Q8318" s="1"/>
    </row>
    <row r="8319" spans="11:17" x14ac:dyDescent="0.3">
      <c r="K8319" s="1"/>
      <c r="L8319" s="1"/>
      <c r="M8319" s="1"/>
      <c r="Q8319" s="1"/>
    </row>
    <row r="8320" spans="11:17" x14ac:dyDescent="0.3">
      <c r="K8320" s="1"/>
      <c r="L8320" s="1"/>
      <c r="M8320" s="1"/>
      <c r="Q8320" s="1"/>
    </row>
    <row r="8321" spans="4:17" x14ac:dyDescent="0.3">
      <c r="K8321" s="1"/>
      <c r="L8321" s="1"/>
      <c r="M8321" s="1"/>
      <c r="Q8321" s="1"/>
    </row>
    <row r="8322" spans="4:17" x14ac:dyDescent="0.3">
      <c r="K8322" s="1"/>
      <c r="L8322" s="1"/>
      <c r="M8322" s="1"/>
      <c r="Q8322" s="1"/>
    </row>
    <row r="8323" spans="4:17" x14ac:dyDescent="0.3">
      <c r="K8323" s="1"/>
      <c r="L8323" s="1"/>
      <c r="M8323" s="1"/>
      <c r="Q8323" s="1"/>
    </row>
    <row r="8324" spans="4:17" x14ac:dyDescent="0.3">
      <c r="K8324" s="1"/>
      <c r="L8324" s="1"/>
      <c r="M8324" s="1"/>
      <c r="Q8324" s="1"/>
    </row>
    <row r="8325" spans="4:17" x14ac:dyDescent="0.3">
      <c r="K8325" s="1"/>
      <c r="L8325" s="1"/>
      <c r="M8325" s="1"/>
      <c r="Q8325" s="1"/>
    </row>
    <row r="8326" spans="4:17" x14ac:dyDescent="0.3">
      <c r="K8326" s="1"/>
      <c r="L8326" s="1"/>
      <c r="M8326" s="1"/>
      <c r="Q8326" s="1"/>
    </row>
    <row r="8327" spans="4:17" x14ac:dyDescent="0.3">
      <c r="K8327" s="1"/>
      <c r="L8327" s="1"/>
      <c r="M8327" s="1"/>
      <c r="Q8327" s="1"/>
    </row>
    <row r="8328" spans="4:17" x14ac:dyDescent="0.3">
      <c r="K8328" s="1"/>
      <c r="L8328" s="1"/>
      <c r="M8328" s="1"/>
      <c r="Q8328" s="1"/>
    </row>
    <row r="8329" spans="4:17" x14ac:dyDescent="0.3">
      <c r="K8329" s="1"/>
      <c r="L8329" s="1"/>
      <c r="M8329" s="1"/>
      <c r="Q8329" s="1"/>
    </row>
    <row r="8330" spans="4:17" x14ac:dyDescent="0.3">
      <c r="D8330" s="1"/>
      <c r="E8330" s="1"/>
      <c r="K8330" s="1"/>
      <c r="L8330" s="1"/>
      <c r="M8330" s="1"/>
      <c r="Q8330" s="1"/>
    </row>
    <row r="8331" spans="4:17" x14ac:dyDescent="0.3">
      <c r="D8331" s="1"/>
      <c r="E8331" s="1"/>
      <c r="K8331" s="1"/>
      <c r="L8331" s="1"/>
      <c r="M8331" s="1"/>
      <c r="Q8331" s="1"/>
    </row>
    <row r="8332" spans="4:17" x14ac:dyDescent="0.3">
      <c r="D8332" s="1"/>
      <c r="E8332" s="1"/>
      <c r="K8332" s="1"/>
      <c r="L8332" s="1"/>
      <c r="M8332" s="1"/>
      <c r="Q8332" s="1"/>
    </row>
    <row r="8333" spans="4:17" x14ac:dyDescent="0.3">
      <c r="D8333" s="1"/>
      <c r="E8333" s="1"/>
      <c r="K8333" s="1"/>
      <c r="L8333" s="1"/>
      <c r="M8333" s="1"/>
      <c r="Q8333" s="1"/>
    </row>
    <row r="8334" spans="4:17" x14ac:dyDescent="0.3">
      <c r="D8334" s="1"/>
      <c r="E8334" s="1"/>
      <c r="K8334" s="1"/>
      <c r="L8334" s="1"/>
      <c r="M8334" s="1"/>
      <c r="Q8334" s="1"/>
    </row>
    <row r="8335" spans="4:17" x14ac:dyDescent="0.3">
      <c r="D8335" s="1"/>
      <c r="E8335" s="1"/>
      <c r="K8335" s="1"/>
      <c r="L8335" s="1"/>
      <c r="M8335" s="1"/>
      <c r="Q8335" s="1"/>
    </row>
    <row r="8336" spans="4:17" x14ac:dyDescent="0.3">
      <c r="D8336" s="1"/>
      <c r="E8336" s="1"/>
      <c r="K8336" s="1"/>
      <c r="L8336" s="1"/>
      <c r="M8336" s="1"/>
      <c r="Q8336" s="1"/>
    </row>
    <row r="8337" spans="4:17" x14ac:dyDescent="0.3">
      <c r="D8337" s="1"/>
      <c r="E8337" s="1"/>
      <c r="K8337" s="1"/>
      <c r="L8337" s="1"/>
      <c r="M8337" s="1"/>
      <c r="Q8337" s="1"/>
    </row>
    <row r="8338" spans="4:17" x14ac:dyDescent="0.3">
      <c r="D8338" s="1"/>
      <c r="E8338" s="1"/>
      <c r="K8338" s="1"/>
      <c r="L8338" s="1"/>
      <c r="M8338" s="1"/>
      <c r="Q8338" s="1"/>
    </row>
    <row r="8339" spans="4:17" x14ac:dyDescent="0.3">
      <c r="D8339" s="1"/>
      <c r="E8339" s="1"/>
      <c r="K8339" s="1"/>
      <c r="L8339" s="1"/>
      <c r="M8339" s="1"/>
      <c r="Q8339" s="1"/>
    </row>
    <row r="8340" spans="4:17" x14ac:dyDescent="0.3">
      <c r="D8340" s="1"/>
      <c r="E8340" s="1"/>
      <c r="K8340" s="1"/>
      <c r="L8340" s="1"/>
      <c r="M8340" s="1"/>
      <c r="Q8340" s="1"/>
    </row>
    <row r="8341" spans="4:17" x14ac:dyDescent="0.3">
      <c r="D8341" s="1"/>
      <c r="E8341" s="1"/>
      <c r="K8341" s="1"/>
      <c r="L8341" s="1"/>
      <c r="M8341" s="1"/>
      <c r="Q8341" s="1"/>
    </row>
    <row r="8342" spans="4:17" x14ac:dyDescent="0.3">
      <c r="D8342" s="1"/>
      <c r="E8342" s="1"/>
      <c r="K8342" s="1"/>
      <c r="L8342" s="1"/>
      <c r="M8342" s="1"/>
      <c r="Q8342" s="1"/>
    </row>
    <row r="8343" spans="4:17" x14ac:dyDescent="0.3">
      <c r="D8343" s="1"/>
      <c r="E8343" s="1"/>
      <c r="K8343" s="1"/>
      <c r="L8343" s="1"/>
      <c r="M8343" s="1"/>
      <c r="Q8343" s="1"/>
    </row>
    <row r="8344" spans="4:17" x14ac:dyDescent="0.3">
      <c r="D8344" s="1"/>
      <c r="E8344" s="1"/>
      <c r="K8344" s="1"/>
      <c r="L8344" s="1"/>
      <c r="M8344" s="1"/>
      <c r="Q8344" s="1"/>
    </row>
    <row r="8345" spans="4:17" x14ac:dyDescent="0.3">
      <c r="D8345" s="1"/>
      <c r="E8345" s="1"/>
      <c r="K8345" s="1"/>
      <c r="L8345" s="1"/>
      <c r="M8345" s="1"/>
      <c r="Q8345" s="1"/>
    </row>
    <row r="8346" spans="4:17" x14ac:dyDescent="0.3">
      <c r="D8346" s="1"/>
      <c r="E8346" s="1"/>
      <c r="K8346" s="1"/>
      <c r="L8346" s="1"/>
      <c r="M8346" s="1"/>
      <c r="Q8346" s="1"/>
    </row>
    <row r="8347" spans="4:17" x14ac:dyDescent="0.3">
      <c r="D8347" s="1"/>
      <c r="E8347" s="1"/>
      <c r="K8347" s="1"/>
      <c r="L8347" s="1"/>
      <c r="M8347" s="1"/>
      <c r="Q8347" s="1"/>
    </row>
    <row r="8348" spans="4:17" x14ac:dyDescent="0.3">
      <c r="D8348" s="1"/>
      <c r="E8348" s="1"/>
      <c r="K8348" s="1"/>
      <c r="L8348" s="1"/>
      <c r="M8348" s="1"/>
      <c r="Q8348" s="1"/>
    </row>
    <row r="8349" spans="4:17" x14ac:dyDescent="0.3">
      <c r="D8349" s="1"/>
      <c r="E8349" s="1"/>
      <c r="K8349" s="1"/>
      <c r="L8349" s="1"/>
      <c r="M8349" s="1"/>
      <c r="Q8349" s="1"/>
    </row>
    <row r="8350" spans="4:17" x14ac:dyDescent="0.3">
      <c r="D8350" s="1"/>
      <c r="E8350" s="1"/>
      <c r="K8350" s="1"/>
      <c r="L8350" s="1"/>
      <c r="M8350" s="1"/>
      <c r="Q8350" s="1"/>
    </row>
    <row r="8351" spans="4:17" x14ac:dyDescent="0.3">
      <c r="D8351" s="1"/>
      <c r="E8351" s="1"/>
      <c r="K8351" s="1"/>
      <c r="L8351" s="1"/>
      <c r="M8351" s="1"/>
      <c r="Q8351" s="1"/>
    </row>
    <row r="8352" spans="4:17" x14ac:dyDescent="0.3">
      <c r="D8352" s="1"/>
      <c r="E8352" s="1"/>
      <c r="K8352" s="1"/>
      <c r="L8352" s="1"/>
      <c r="M8352" s="1"/>
      <c r="Q8352" s="1"/>
    </row>
    <row r="8353" spans="4:17" x14ac:dyDescent="0.3">
      <c r="D8353" s="1"/>
      <c r="E8353" s="1"/>
      <c r="K8353" s="1"/>
      <c r="L8353" s="1"/>
      <c r="M8353" s="1"/>
      <c r="Q8353" s="1"/>
    </row>
    <row r="8354" spans="4:17" x14ac:dyDescent="0.3">
      <c r="K8354" s="1"/>
      <c r="L8354" s="1"/>
      <c r="M8354" s="1"/>
      <c r="Q8354" s="1"/>
    </row>
    <row r="8355" spans="4:17" x14ac:dyDescent="0.3">
      <c r="K8355" s="1"/>
      <c r="L8355" s="1"/>
      <c r="M8355" s="1"/>
      <c r="Q8355" s="1"/>
    </row>
    <row r="8356" spans="4:17" x14ac:dyDescent="0.3">
      <c r="K8356" s="1"/>
      <c r="L8356" s="1"/>
      <c r="M8356" s="1"/>
      <c r="Q8356" s="1"/>
    </row>
    <row r="8357" spans="4:17" x14ac:dyDescent="0.3">
      <c r="K8357" s="1"/>
      <c r="L8357" s="1"/>
      <c r="M8357" s="1"/>
      <c r="Q8357" s="1"/>
    </row>
    <row r="8358" spans="4:17" x14ac:dyDescent="0.3">
      <c r="K8358" s="1"/>
      <c r="L8358" s="1"/>
      <c r="M8358" s="1"/>
      <c r="Q8358" s="1"/>
    </row>
    <row r="8359" spans="4:17" x14ac:dyDescent="0.3">
      <c r="K8359" s="1"/>
      <c r="L8359" s="1"/>
      <c r="M8359" s="1"/>
      <c r="Q8359" s="1"/>
    </row>
    <row r="8360" spans="4:17" x14ac:dyDescent="0.3">
      <c r="K8360" s="1"/>
      <c r="L8360" s="1"/>
      <c r="M8360" s="1"/>
      <c r="Q8360" s="1"/>
    </row>
    <row r="8361" spans="4:17" x14ac:dyDescent="0.3">
      <c r="K8361" s="1"/>
      <c r="L8361" s="1"/>
      <c r="M8361" s="1"/>
      <c r="Q8361" s="1"/>
    </row>
    <row r="8362" spans="4:17" x14ac:dyDescent="0.3">
      <c r="K8362" s="1"/>
      <c r="L8362" s="1"/>
      <c r="M8362" s="1"/>
      <c r="Q8362" s="1"/>
    </row>
    <row r="8363" spans="4:17" x14ac:dyDescent="0.3">
      <c r="K8363" s="1"/>
      <c r="L8363" s="1"/>
      <c r="M8363" s="1"/>
      <c r="Q8363" s="1"/>
    </row>
    <row r="8364" spans="4:17" x14ac:dyDescent="0.3">
      <c r="K8364" s="1"/>
      <c r="L8364" s="1"/>
      <c r="M8364" s="1"/>
      <c r="Q8364" s="1"/>
    </row>
    <row r="8365" spans="4:17" x14ac:dyDescent="0.3">
      <c r="K8365" s="1"/>
      <c r="L8365" s="1"/>
      <c r="M8365" s="1"/>
      <c r="Q8365" s="1"/>
    </row>
    <row r="8366" spans="4:17" x14ac:dyDescent="0.3">
      <c r="K8366" s="1"/>
      <c r="L8366" s="1"/>
      <c r="M8366" s="1"/>
      <c r="Q8366" s="1"/>
    </row>
    <row r="8367" spans="4:17" x14ac:dyDescent="0.3">
      <c r="K8367" s="1"/>
      <c r="L8367" s="1"/>
      <c r="M8367" s="1"/>
      <c r="Q8367" s="1"/>
    </row>
    <row r="8368" spans="4:17" x14ac:dyDescent="0.3">
      <c r="K8368" s="1"/>
      <c r="L8368" s="1"/>
      <c r="M8368" s="1"/>
      <c r="Q8368" s="1"/>
    </row>
    <row r="8369" spans="11:17" x14ac:dyDescent="0.3">
      <c r="K8369" s="1"/>
      <c r="L8369" s="1"/>
      <c r="M8369" s="1"/>
      <c r="Q8369" s="1"/>
    </row>
    <row r="8370" spans="11:17" x14ac:dyDescent="0.3">
      <c r="K8370" s="1"/>
      <c r="L8370" s="1"/>
      <c r="M8370" s="1"/>
      <c r="Q8370" s="1"/>
    </row>
    <row r="8371" spans="11:17" x14ac:dyDescent="0.3">
      <c r="K8371" s="1"/>
      <c r="L8371" s="1"/>
      <c r="M8371" s="1"/>
      <c r="Q8371" s="1"/>
    </row>
    <row r="8372" spans="11:17" x14ac:dyDescent="0.3">
      <c r="K8372" s="1"/>
      <c r="L8372" s="1"/>
      <c r="M8372" s="1"/>
      <c r="Q8372" s="1"/>
    </row>
    <row r="8373" spans="11:17" x14ac:dyDescent="0.3">
      <c r="K8373" s="1"/>
      <c r="L8373" s="1"/>
      <c r="M8373" s="1"/>
      <c r="Q8373" s="1"/>
    </row>
    <row r="8374" spans="11:17" x14ac:dyDescent="0.3">
      <c r="K8374" s="1"/>
      <c r="L8374" s="1"/>
      <c r="M8374" s="1"/>
      <c r="Q8374" s="1"/>
    </row>
    <row r="8375" spans="11:17" x14ac:dyDescent="0.3">
      <c r="K8375" s="1"/>
      <c r="L8375" s="1"/>
      <c r="M8375" s="1"/>
      <c r="Q8375" s="1"/>
    </row>
    <row r="8376" spans="11:17" x14ac:dyDescent="0.3">
      <c r="K8376" s="1"/>
      <c r="L8376" s="1"/>
      <c r="M8376" s="1"/>
      <c r="Q8376" s="1"/>
    </row>
    <row r="8377" spans="11:17" x14ac:dyDescent="0.3">
      <c r="K8377" s="1"/>
      <c r="L8377" s="1"/>
      <c r="M8377" s="1"/>
      <c r="Q8377" s="1"/>
    </row>
    <row r="8378" spans="11:17" x14ac:dyDescent="0.3">
      <c r="K8378" s="1"/>
      <c r="L8378" s="1"/>
      <c r="M8378" s="1"/>
      <c r="Q8378" s="1"/>
    </row>
    <row r="8379" spans="11:17" x14ac:dyDescent="0.3">
      <c r="K8379" s="1"/>
      <c r="L8379" s="1"/>
      <c r="M8379" s="1"/>
      <c r="Q8379" s="1"/>
    </row>
    <row r="8380" spans="11:17" x14ac:dyDescent="0.3">
      <c r="K8380" s="1"/>
      <c r="L8380" s="1"/>
      <c r="M8380" s="1"/>
      <c r="Q8380" s="1"/>
    </row>
    <row r="8381" spans="11:17" x14ac:dyDescent="0.3">
      <c r="K8381" s="1"/>
      <c r="L8381" s="1"/>
      <c r="M8381" s="1"/>
      <c r="Q8381" s="1"/>
    </row>
    <row r="8382" spans="11:17" x14ac:dyDescent="0.3">
      <c r="K8382" s="1"/>
      <c r="L8382" s="1"/>
      <c r="M8382" s="1"/>
      <c r="Q8382" s="1"/>
    </row>
    <row r="8383" spans="11:17" x14ac:dyDescent="0.3">
      <c r="K8383" s="1"/>
      <c r="L8383" s="1"/>
      <c r="M8383" s="1"/>
      <c r="Q8383" s="1"/>
    </row>
    <row r="8384" spans="11:17" x14ac:dyDescent="0.3">
      <c r="K8384" s="1"/>
      <c r="L8384" s="1"/>
      <c r="M8384" s="1"/>
      <c r="Q8384" s="1"/>
    </row>
    <row r="8385" spans="11:17" x14ac:dyDescent="0.3">
      <c r="K8385" s="1"/>
      <c r="L8385" s="1"/>
      <c r="M8385" s="1"/>
      <c r="Q8385" s="1"/>
    </row>
    <row r="8386" spans="11:17" x14ac:dyDescent="0.3">
      <c r="K8386" s="1"/>
      <c r="L8386" s="1"/>
      <c r="M8386" s="1"/>
      <c r="Q8386" s="1"/>
    </row>
    <row r="8387" spans="11:17" x14ac:dyDescent="0.3">
      <c r="K8387" s="1"/>
      <c r="L8387" s="1"/>
      <c r="M8387" s="1"/>
      <c r="Q8387" s="1"/>
    </row>
    <row r="8388" spans="11:17" x14ac:dyDescent="0.3">
      <c r="K8388" s="1"/>
      <c r="L8388" s="1"/>
      <c r="M8388" s="1"/>
      <c r="Q8388" s="1"/>
    </row>
    <row r="8389" spans="11:17" x14ac:dyDescent="0.3">
      <c r="K8389" s="1"/>
      <c r="L8389" s="1"/>
      <c r="M8389" s="1"/>
      <c r="Q8389" s="1"/>
    </row>
    <row r="8390" spans="11:17" x14ac:dyDescent="0.3">
      <c r="K8390" s="1"/>
      <c r="L8390" s="1"/>
      <c r="M8390" s="1"/>
      <c r="Q8390" s="1"/>
    </row>
    <row r="8391" spans="11:17" x14ac:dyDescent="0.3">
      <c r="K8391" s="1"/>
      <c r="L8391" s="1"/>
      <c r="M8391" s="1"/>
      <c r="Q8391" s="1"/>
    </row>
    <row r="8392" spans="11:17" x14ac:dyDescent="0.3">
      <c r="K8392" s="1"/>
      <c r="L8392" s="1"/>
      <c r="M8392" s="1"/>
      <c r="Q8392" s="1"/>
    </row>
    <row r="8393" spans="11:17" x14ac:dyDescent="0.3">
      <c r="K8393" s="1"/>
      <c r="L8393" s="1"/>
      <c r="M8393" s="1"/>
      <c r="Q8393" s="1"/>
    </row>
    <row r="8394" spans="11:17" x14ac:dyDescent="0.3">
      <c r="K8394" s="1"/>
      <c r="L8394" s="1"/>
      <c r="M8394" s="1"/>
      <c r="Q8394" s="1"/>
    </row>
    <row r="8395" spans="11:17" x14ac:dyDescent="0.3">
      <c r="K8395" s="1"/>
      <c r="L8395" s="1"/>
      <c r="M8395" s="1"/>
      <c r="Q8395" s="1"/>
    </row>
    <row r="8396" spans="11:17" x14ac:dyDescent="0.3">
      <c r="K8396" s="1"/>
      <c r="L8396" s="1"/>
      <c r="M8396" s="1"/>
      <c r="Q8396" s="1"/>
    </row>
    <row r="8397" spans="11:17" x14ac:dyDescent="0.3">
      <c r="K8397" s="1"/>
      <c r="L8397" s="1"/>
      <c r="M8397" s="1"/>
      <c r="Q8397" s="1"/>
    </row>
    <row r="8398" spans="11:17" x14ac:dyDescent="0.3">
      <c r="K8398" s="1"/>
      <c r="L8398" s="1"/>
      <c r="M8398" s="1"/>
      <c r="Q8398" s="1"/>
    </row>
    <row r="8399" spans="11:17" x14ac:dyDescent="0.3">
      <c r="K8399" s="1"/>
      <c r="L8399" s="1"/>
      <c r="M8399" s="1"/>
      <c r="Q8399" s="1"/>
    </row>
    <row r="8400" spans="11:17" x14ac:dyDescent="0.3">
      <c r="K8400" s="1"/>
      <c r="L8400" s="1"/>
      <c r="M8400" s="1"/>
      <c r="Q8400" s="1"/>
    </row>
    <row r="8401" spans="11:17" x14ac:dyDescent="0.3">
      <c r="K8401" s="1"/>
      <c r="L8401" s="1"/>
      <c r="M8401" s="1"/>
      <c r="Q8401" s="1"/>
    </row>
    <row r="8402" spans="11:17" x14ac:dyDescent="0.3">
      <c r="K8402" s="1"/>
      <c r="L8402" s="1"/>
      <c r="M8402" s="1"/>
      <c r="Q8402" s="1"/>
    </row>
    <row r="8403" spans="11:17" x14ac:dyDescent="0.3">
      <c r="K8403" s="1"/>
      <c r="L8403" s="1"/>
      <c r="M8403" s="1"/>
      <c r="Q8403" s="1"/>
    </row>
    <row r="8404" spans="11:17" x14ac:dyDescent="0.3">
      <c r="K8404" s="1"/>
      <c r="L8404" s="1"/>
      <c r="M8404" s="1"/>
      <c r="Q8404" s="1"/>
    </row>
    <row r="8405" spans="11:17" x14ac:dyDescent="0.3">
      <c r="K8405" s="1"/>
      <c r="L8405" s="1"/>
      <c r="M8405" s="1"/>
      <c r="Q8405" s="1"/>
    </row>
    <row r="8406" spans="11:17" x14ac:dyDescent="0.3">
      <c r="K8406" s="1"/>
      <c r="L8406" s="1"/>
      <c r="M8406" s="1"/>
      <c r="Q8406" s="1"/>
    </row>
    <row r="8407" spans="11:17" x14ac:dyDescent="0.3">
      <c r="K8407" s="1"/>
      <c r="L8407" s="1"/>
      <c r="M8407" s="1"/>
      <c r="Q8407" s="1"/>
    </row>
    <row r="8408" spans="11:17" x14ac:dyDescent="0.3">
      <c r="K8408" s="1"/>
      <c r="L8408" s="1"/>
      <c r="M8408" s="1"/>
      <c r="Q8408" s="1"/>
    </row>
    <row r="8409" spans="11:17" x14ac:dyDescent="0.3">
      <c r="K8409" s="1"/>
      <c r="L8409" s="1"/>
      <c r="M8409" s="1"/>
      <c r="Q8409" s="1"/>
    </row>
    <row r="8410" spans="11:17" x14ac:dyDescent="0.3">
      <c r="K8410" s="1"/>
      <c r="L8410" s="1"/>
      <c r="M8410" s="1"/>
      <c r="Q8410" s="1"/>
    </row>
    <row r="8411" spans="11:17" x14ac:dyDescent="0.3">
      <c r="K8411" s="1"/>
      <c r="L8411" s="1"/>
      <c r="M8411" s="1"/>
      <c r="Q8411" s="1"/>
    </row>
    <row r="8412" spans="11:17" x14ac:dyDescent="0.3">
      <c r="K8412" s="1"/>
      <c r="L8412" s="1"/>
      <c r="M8412" s="1"/>
      <c r="Q8412" s="1"/>
    </row>
    <row r="8413" spans="11:17" x14ac:dyDescent="0.3">
      <c r="K8413" s="1"/>
      <c r="L8413" s="1"/>
      <c r="M8413" s="1"/>
      <c r="Q8413" s="1"/>
    </row>
    <row r="8414" spans="11:17" x14ac:dyDescent="0.3">
      <c r="K8414" s="1"/>
      <c r="L8414" s="1"/>
      <c r="M8414" s="1"/>
      <c r="Q8414" s="1"/>
    </row>
    <row r="8415" spans="11:17" x14ac:dyDescent="0.3">
      <c r="K8415" s="1"/>
      <c r="L8415" s="1"/>
      <c r="M8415" s="1"/>
      <c r="Q8415" s="1"/>
    </row>
    <row r="8416" spans="11:17" x14ac:dyDescent="0.3">
      <c r="K8416" s="1"/>
      <c r="L8416" s="1"/>
      <c r="M8416" s="1"/>
      <c r="Q8416" s="1"/>
    </row>
    <row r="8417" spans="4:17" x14ac:dyDescent="0.3">
      <c r="K8417" s="1"/>
      <c r="L8417" s="1"/>
      <c r="M8417" s="1"/>
      <c r="Q8417" s="1"/>
    </row>
    <row r="8418" spans="4:17" x14ac:dyDescent="0.3">
      <c r="K8418" s="1"/>
      <c r="L8418" s="1"/>
      <c r="M8418" s="1"/>
      <c r="Q8418" s="1"/>
    </row>
    <row r="8419" spans="4:17" x14ac:dyDescent="0.3">
      <c r="K8419" s="1"/>
      <c r="L8419" s="1"/>
      <c r="M8419" s="1"/>
      <c r="Q8419" s="1"/>
    </row>
    <row r="8420" spans="4:17" x14ac:dyDescent="0.3">
      <c r="K8420" s="1"/>
      <c r="L8420" s="1"/>
      <c r="M8420" s="1"/>
      <c r="Q8420" s="1"/>
    </row>
    <row r="8421" spans="4:17" x14ac:dyDescent="0.3">
      <c r="K8421" s="1"/>
      <c r="L8421" s="1"/>
      <c r="M8421" s="1"/>
      <c r="Q8421" s="1"/>
    </row>
    <row r="8422" spans="4:17" x14ac:dyDescent="0.3">
      <c r="K8422" s="1"/>
      <c r="L8422" s="1"/>
      <c r="M8422" s="1"/>
      <c r="Q8422" s="1"/>
    </row>
    <row r="8423" spans="4:17" x14ac:dyDescent="0.3">
      <c r="K8423" s="1"/>
      <c r="L8423" s="1"/>
      <c r="M8423" s="1"/>
      <c r="Q8423" s="1"/>
    </row>
    <row r="8424" spans="4:17" x14ac:dyDescent="0.3">
      <c r="K8424" s="1"/>
      <c r="L8424" s="1"/>
      <c r="M8424" s="1"/>
      <c r="Q8424" s="1"/>
    </row>
    <row r="8425" spans="4:17" x14ac:dyDescent="0.3">
      <c r="K8425" s="1"/>
      <c r="L8425" s="1"/>
      <c r="M8425" s="1"/>
      <c r="Q8425" s="1"/>
    </row>
    <row r="8426" spans="4:17" x14ac:dyDescent="0.3">
      <c r="D8426" s="1"/>
      <c r="E8426" s="1"/>
      <c r="K8426" s="1"/>
      <c r="L8426" s="1"/>
      <c r="M8426" s="1"/>
      <c r="Q8426" s="1"/>
    </row>
    <row r="8427" spans="4:17" x14ac:dyDescent="0.3">
      <c r="D8427" s="1"/>
      <c r="E8427" s="1"/>
      <c r="K8427" s="1"/>
      <c r="L8427" s="1"/>
      <c r="M8427" s="1"/>
      <c r="Q8427" s="1"/>
    </row>
    <row r="8428" spans="4:17" x14ac:dyDescent="0.3">
      <c r="D8428" s="1"/>
      <c r="E8428" s="1"/>
      <c r="K8428" s="1"/>
      <c r="L8428" s="1"/>
      <c r="M8428" s="1"/>
      <c r="Q8428" s="1"/>
    </row>
    <row r="8429" spans="4:17" x14ac:dyDescent="0.3">
      <c r="D8429" s="1"/>
      <c r="E8429" s="1"/>
      <c r="K8429" s="1"/>
      <c r="L8429" s="1"/>
      <c r="M8429" s="1"/>
      <c r="Q8429" s="1"/>
    </row>
    <row r="8430" spans="4:17" x14ac:dyDescent="0.3">
      <c r="D8430" s="1"/>
      <c r="E8430" s="1"/>
      <c r="K8430" s="1"/>
      <c r="L8430" s="1"/>
      <c r="M8430" s="1"/>
      <c r="Q8430" s="1"/>
    </row>
    <row r="8431" spans="4:17" x14ac:dyDescent="0.3">
      <c r="D8431" s="1"/>
      <c r="E8431" s="1"/>
      <c r="K8431" s="1"/>
      <c r="L8431" s="1"/>
      <c r="M8431" s="1"/>
      <c r="Q8431" s="1"/>
    </row>
    <row r="8432" spans="4:17" x14ac:dyDescent="0.3">
      <c r="D8432" s="1"/>
      <c r="E8432" s="1"/>
      <c r="K8432" s="1"/>
      <c r="L8432" s="1"/>
      <c r="M8432" s="1"/>
      <c r="Q8432" s="1"/>
    </row>
    <row r="8433" spans="4:17" x14ac:dyDescent="0.3">
      <c r="D8433" s="1"/>
      <c r="E8433" s="1"/>
      <c r="K8433" s="1"/>
      <c r="L8433" s="1"/>
      <c r="M8433" s="1"/>
      <c r="Q8433" s="1"/>
    </row>
    <row r="8434" spans="4:17" x14ac:dyDescent="0.3">
      <c r="D8434" s="1"/>
      <c r="E8434" s="1"/>
      <c r="K8434" s="1"/>
      <c r="L8434" s="1"/>
      <c r="M8434" s="1"/>
      <c r="Q8434" s="1"/>
    </row>
    <row r="8435" spans="4:17" x14ac:dyDescent="0.3">
      <c r="D8435" s="1"/>
      <c r="E8435" s="1"/>
      <c r="K8435" s="1"/>
      <c r="L8435" s="1"/>
      <c r="M8435" s="1"/>
      <c r="Q8435" s="1"/>
    </row>
    <row r="8436" spans="4:17" x14ac:dyDescent="0.3">
      <c r="D8436" s="1"/>
      <c r="E8436" s="1"/>
      <c r="K8436" s="1"/>
      <c r="L8436" s="1"/>
      <c r="M8436" s="1"/>
      <c r="Q8436" s="1"/>
    </row>
    <row r="8437" spans="4:17" x14ac:dyDescent="0.3">
      <c r="D8437" s="1"/>
      <c r="E8437" s="1"/>
      <c r="K8437" s="1"/>
      <c r="L8437" s="1"/>
      <c r="M8437" s="1"/>
      <c r="Q8437" s="1"/>
    </row>
    <row r="8438" spans="4:17" x14ac:dyDescent="0.3">
      <c r="D8438" s="1"/>
      <c r="E8438" s="1"/>
      <c r="K8438" s="1"/>
      <c r="L8438" s="1"/>
      <c r="M8438" s="1"/>
      <c r="Q8438" s="1"/>
    </row>
    <row r="8439" spans="4:17" x14ac:dyDescent="0.3">
      <c r="D8439" s="1"/>
      <c r="E8439" s="1"/>
      <c r="K8439" s="1"/>
      <c r="L8439" s="1"/>
      <c r="M8439" s="1"/>
      <c r="Q8439" s="1"/>
    </row>
    <row r="8440" spans="4:17" x14ac:dyDescent="0.3">
      <c r="D8440" s="1"/>
      <c r="E8440" s="1"/>
      <c r="K8440" s="1"/>
      <c r="L8440" s="1"/>
      <c r="M8440" s="1"/>
      <c r="Q8440" s="1"/>
    </row>
    <row r="8441" spans="4:17" x14ac:dyDescent="0.3">
      <c r="D8441" s="1"/>
      <c r="E8441" s="1"/>
      <c r="K8441" s="1"/>
      <c r="L8441" s="1"/>
      <c r="M8441" s="1"/>
      <c r="Q8441" s="1"/>
    </row>
    <row r="8442" spans="4:17" x14ac:dyDescent="0.3">
      <c r="D8442" s="1"/>
      <c r="E8442" s="1"/>
      <c r="K8442" s="1"/>
      <c r="L8442" s="1"/>
      <c r="M8442" s="1"/>
      <c r="Q8442" s="1"/>
    </row>
    <row r="8443" spans="4:17" x14ac:dyDescent="0.3">
      <c r="D8443" s="1"/>
      <c r="E8443" s="1"/>
      <c r="K8443" s="1"/>
      <c r="L8443" s="1"/>
      <c r="M8443" s="1"/>
      <c r="Q8443" s="1"/>
    </row>
    <row r="8444" spans="4:17" x14ac:dyDescent="0.3">
      <c r="D8444" s="1"/>
      <c r="E8444" s="1"/>
      <c r="K8444" s="1"/>
      <c r="L8444" s="1"/>
      <c r="M8444" s="1"/>
      <c r="Q8444" s="1"/>
    </row>
    <row r="8445" spans="4:17" x14ac:dyDescent="0.3">
      <c r="D8445" s="1"/>
      <c r="E8445" s="1"/>
      <c r="K8445" s="1"/>
      <c r="L8445" s="1"/>
      <c r="M8445" s="1"/>
      <c r="Q8445" s="1"/>
    </row>
    <row r="8446" spans="4:17" x14ac:dyDescent="0.3">
      <c r="D8446" s="1"/>
      <c r="E8446" s="1"/>
      <c r="K8446" s="1"/>
      <c r="L8446" s="1"/>
      <c r="M8446" s="1"/>
      <c r="Q8446" s="1"/>
    </row>
    <row r="8447" spans="4:17" x14ac:dyDescent="0.3">
      <c r="D8447" s="1"/>
      <c r="E8447" s="1"/>
      <c r="K8447" s="1"/>
      <c r="L8447" s="1"/>
      <c r="M8447" s="1"/>
      <c r="Q8447" s="1"/>
    </row>
    <row r="8448" spans="4:17" x14ac:dyDescent="0.3">
      <c r="D8448" s="1"/>
      <c r="E8448" s="1"/>
      <c r="K8448" s="1"/>
      <c r="L8448" s="1"/>
      <c r="M8448" s="1"/>
      <c r="Q8448" s="1"/>
    </row>
    <row r="8449" spans="4:17" x14ac:dyDescent="0.3">
      <c r="D8449" s="1"/>
      <c r="E8449" s="1"/>
      <c r="K8449" s="1"/>
      <c r="L8449" s="1"/>
      <c r="M8449" s="1"/>
      <c r="Q8449" s="1"/>
    </row>
    <row r="8450" spans="4:17" x14ac:dyDescent="0.3">
      <c r="K8450" s="1"/>
      <c r="L8450" s="1"/>
      <c r="M8450" s="1"/>
      <c r="Q8450" s="1"/>
    </row>
    <row r="8451" spans="4:17" x14ac:dyDescent="0.3">
      <c r="K8451" s="1"/>
      <c r="L8451" s="1"/>
      <c r="M8451" s="1"/>
      <c r="Q8451" s="1"/>
    </row>
    <row r="8452" spans="4:17" x14ac:dyDescent="0.3">
      <c r="K8452" s="1"/>
      <c r="L8452" s="1"/>
      <c r="M8452" s="1"/>
      <c r="Q8452" s="1"/>
    </row>
    <row r="8453" spans="4:17" x14ac:dyDescent="0.3">
      <c r="K8453" s="1"/>
      <c r="L8453" s="1"/>
      <c r="M8453" s="1"/>
      <c r="Q8453" s="1"/>
    </row>
    <row r="8454" spans="4:17" x14ac:dyDescent="0.3">
      <c r="K8454" s="1"/>
      <c r="L8454" s="1"/>
      <c r="M8454" s="1"/>
      <c r="Q8454" s="1"/>
    </row>
    <row r="8455" spans="4:17" x14ac:dyDescent="0.3">
      <c r="K8455" s="1"/>
      <c r="L8455" s="1"/>
      <c r="M8455" s="1"/>
      <c r="Q8455" s="1"/>
    </row>
    <row r="8456" spans="4:17" x14ac:dyDescent="0.3">
      <c r="K8456" s="1"/>
      <c r="L8456" s="1"/>
      <c r="M8456" s="1"/>
      <c r="Q8456" s="1"/>
    </row>
    <row r="8457" spans="4:17" x14ac:dyDescent="0.3">
      <c r="K8457" s="1"/>
      <c r="L8457" s="1"/>
      <c r="M8457" s="1"/>
      <c r="Q8457" s="1"/>
    </row>
    <row r="8458" spans="4:17" x14ac:dyDescent="0.3">
      <c r="K8458" s="1"/>
      <c r="L8458" s="1"/>
      <c r="M8458" s="1"/>
      <c r="Q8458" s="1"/>
    </row>
    <row r="8459" spans="4:17" x14ac:dyDescent="0.3">
      <c r="K8459" s="1"/>
      <c r="L8459" s="1"/>
      <c r="M8459" s="1"/>
      <c r="Q8459" s="1"/>
    </row>
    <row r="8460" spans="4:17" x14ac:dyDescent="0.3">
      <c r="K8460" s="1"/>
      <c r="L8460" s="1"/>
      <c r="M8460" s="1"/>
      <c r="Q8460" s="1"/>
    </row>
    <row r="8461" spans="4:17" x14ac:dyDescent="0.3">
      <c r="K8461" s="1"/>
      <c r="L8461" s="1"/>
      <c r="M8461" s="1"/>
      <c r="Q8461" s="1"/>
    </row>
    <row r="8462" spans="4:17" x14ac:dyDescent="0.3">
      <c r="K8462" s="1"/>
      <c r="L8462" s="1"/>
      <c r="M8462" s="1"/>
      <c r="Q8462" s="1"/>
    </row>
    <row r="8463" spans="4:17" x14ac:dyDescent="0.3">
      <c r="K8463" s="1"/>
      <c r="L8463" s="1"/>
      <c r="M8463" s="1"/>
      <c r="Q8463" s="1"/>
    </row>
    <row r="8464" spans="4:17" x14ac:dyDescent="0.3">
      <c r="K8464" s="1"/>
      <c r="L8464" s="1"/>
      <c r="M8464" s="1"/>
      <c r="Q8464" s="1"/>
    </row>
    <row r="8465" spans="11:17" x14ac:dyDescent="0.3">
      <c r="K8465" s="1"/>
      <c r="L8465" s="1"/>
      <c r="M8465" s="1"/>
      <c r="Q8465" s="1"/>
    </row>
    <row r="8466" spans="11:17" x14ac:dyDescent="0.3">
      <c r="K8466" s="1"/>
      <c r="L8466" s="1"/>
      <c r="M8466" s="1"/>
      <c r="Q8466" s="1"/>
    </row>
    <row r="8467" spans="11:17" x14ac:dyDescent="0.3">
      <c r="K8467" s="1"/>
      <c r="L8467" s="1"/>
      <c r="M8467" s="1"/>
      <c r="Q8467" s="1"/>
    </row>
    <row r="8468" spans="11:17" x14ac:dyDescent="0.3">
      <c r="K8468" s="1"/>
      <c r="L8468" s="1"/>
      <c r="M8468" s="1"/>
      <c r="Q8468" s="1"/>
    </row>
    <row r="8469" spans="11:17" x14ac:dyDescent="0.3">
      <c r="K8469" s="1"/>
      <c r="L8469" s="1"/>
      <c r="M8469" s="1"/>
      <c r="Q8469" s="1"/>
    </row>
    <row r="8470" spans="11:17" x14ac:dyDescent="0.3">
      <c r="K8470" s="1"/>
      <c r="L8470" s="1"/>
      <c r="M8470" s="1"/>
      <c r="Q8470" s="1"/>
    </row>
    <row r="8471" spans="11:17" x14ac:dyDescent="0.3">
      <c r="K8471" s="1"/>
      <c r="L8471" s="1"/>
      <c r="M8471" s="1"/>
      <c r="Q8471" s="1"/>
    </row>
    <row r="8472" spans="11:17" x14ac:dyDescent="0.3">
      <c r="K8472" s="1"/>
      <c r="L8472" s="1"/>
      <c r="M8472" s="1"/>
      <c r="Q8472" s="1"/>
    </row>
    <row r="8473" spans="11:17" x14ac:dyDescent="0.3">
      <c r="K8473" s="1"/>
      <c r="L8473" s="1"/>
      <c r="M8473" s="1"/>
      <c r="Q8473" s="1"/>
    </row>
    <row r="8474" spans="11:17" x14ac:dyDescent="0.3">
      <c r="K8474" s="1"/>
      <c r="L8474" s="1"/>
      <c r="M8474" s="1"/>
      <c r="Q8474" s="1"/>
    </row>
    <row r="8475" spans="11:17" x14ac:dyDescent="0.3">
      <c r="K8475" s="1"/>
      <c r="L8475" s="1"/>
      <c r="M8475" s="1"/>
      <c r="Q8475" s="1"/>
    </row>
    <row r="8476" spans="11:17" x14ac:dyDescent="0.3">
      <c r="K8476" s="1"/>
      <c r="L8476" s="1"/>
      <c r="M8476" s="1"/>
      <c r="Q8476" s="1"/>
    </row>
    <row r="8477" spans="11:17" x14ac:dyDescent="0.3">
      <c r="K8477" s="1"/>
      <c r="L8477" s="1"/>
      <c r="M8477" s="1"/>
      <c r="Q8477" s="1"/>
    </row>
    <row r="8478" spans="11:17" x14ac:dyDescent="0.3">
      <c r="K8478" s="1"/>
      <c r="L8478" s="1"/>
      <c r="M8478" s="1"/>
      <c r="Q8478" s="1"/>
    </row>
    <row r="8479" spans="11:17" x14ac:dyDescent="0.3">
      <c r="K8479" s="1"/>
      <c r="L8479" s="1"/>
      <c r="M8479" s="1"/>
      <c r="Q8479" s="1"/>
    </row>
    <row r="8480" spans="11:17" x14ac:dyDescent="0.3">
      <c r="K8480" s="1"/>
      <c r="L8480" s="1"/>
      <c r="M8480" s="1"/>
      <c r="Q8480" s="1"/>
    </row>
    <row r="8481" spans="11:17" x14ac:dyDescent="0.3">
      <c r="K8481" s="1"/>
      <c r="L8481" s="1"/>
      <c r="M8481" s="1"/>
      <c r="Q8481" s="1"/>
    </row>
    <row r="8482" spans="11:17" x14ac:dyDescent="0.3">
      <c r="K8482" s="1"/>
      <c r="L8482" s="1"/>
      <c r="M8482" s="1"/>
      <c r="Q8482" s="1"/>
    </row>
    <row r="8483" spans="11:17" x14ac:dyDescent="0.3">
      <c r="K8483" s="1"/>
      <c r="L8483" s="1"/>
      <c r="M8483" s="1"/>
      <c r="Q8483" s="1"/>
    </row>
    <row r="8484" spans="11:17" x14ac:dyDescent="0.3">
      <c r="K8484" s="1"/>
      <c r="L8484" s="1"/>
      <c r="M8484" s="1"/>
      <c r="Q8484" s="1"/>
    </row>
    <row r="8485" spans="11:17" x14ac:dyDescent="0.3">
      <c r="K8485" s="1"/>
      <c r="L8485" s="1"/>
      <c r="M8485" s="1"/>
      <c r="Q8485" s="1"/>
    </row>
    <row r="8486" spans="11:17" x14ac:dyDescent="0.3">
      <c r="K8486" s="1"/>
      <c r="L8486" s="1"/>
      <c r="M8486" s="1"/>
      <c r="Q8486" s="1"/>
    </row>
    <row r="8487" spans="11:17" x14ac:dyDescent="0.3">
      <c r="K8487" s="1"/>
      <c r="L8487" s="1"/>
      <c r="M8487" s="1"/>
      <c r="Q8487" s="1"/>
    </row>
    <row r="8488" spans="11:17" x14ac:dyDescent="0.3">
      <c r="K8488" s="1"/>
      <c r="L8488" s="1"/>
      <c r="M8488" s="1"/>
      <c r="Q8488" s="1"/>
    </row>
    <row r="8489" spans="11:17" x14ac:dyDescent="0.3">
      <c r="K8489" s="1"/>
      <c r="L8489" s="1"/>
      <c r="M8489" s="1"/>
      <c r="Q8489" s="1"/>
    </row>
    <row r="8490" spans="11:17" x14ac:dyDescent="0.3">
      <c r="K8490" s="1"/>
      <c r="L8490" s="1"/>
      <c r="M8490" s="1"/>
      <c r="Q8490" s="1"/>
    </row>
    <row r="8491" spans="11:17" x14ac:dyDescent="0.3">
      <c r="K8491" s="1"/>
      <c r="L8491" s="1"/>
      <c r="M8491" s="1"/>
      <c r="Q8491" s="1"/>
    </row>
    <row r="8492" spans="11:17" x14ac:dyDescent="0.3">
      <c r="K8492" s="1"/>
      <c r="L8492" s="1"/>
      <c r="M8492" s="1"/>
      <c r="Q8492" s="1"/>
    </row>
    <row r="8493" spans="11:17" x14ac:dyDescent="0.3">
      <c r="K8493" s="1"/>
      <c r="L8493" s="1"/>
      <c r="M8493" s="1"/>
      <c r="Q8493" s="1"/>
    </row>
    <row r="8494" spans="11:17" x14ac:dyDescent="0.3">
      <c r="K8494" s="1"/>
      <c r="L8494" s="1"/>
      <c r="M8494" s="1"/>
      <c r="Q8494" s="1"/>
    </row>
    <row r="8495" spans="11:17" x14ac:dyDescent="0.3">
      <c r="K8495" s="1"/>
      <c r="L8495" s="1"/>
      <c r="M8495" s="1"/>
      <c r="Q8495" s="1"/>
    </row>
    <row r="8496" spans="11:17" x14ac:dyDescent="0.3">
      <c r="K8496" s="1"/>
      <c r="L8496" s="1"/>
      <c r="M8496" s="1"/>
      <c r="Q8496" s="1"/>
    </row>
    <row r="8497" spans="11:17" x14ac:dyDescent="0.3">
      <c r="K8497" s="1"/>
      <c r="L8497" s="1"/>
      <c r="M8497" s="1"/>
      <c r="Q8497" s="1"/>
    </row>
    <row r="8498" spans="11:17" x14ac:dyDescent="0.3">
      <c r="K8498" s="1"/>
      <c r="L8498" s="1"/>
      <c r="M8498" s="1"/>
      <c r="Q8498" s="1"/>
    </row>
    <row r="8499" spans="11:17" x14ac:dyDescent="0.3">
      <c r="K8499" s="1"/>
      <c r="L8499" s="1"/>
      <c r="M8499" s="1"/>
      <c r="Q8499" s="1"/>
    </row>
    <row r="8500" spans="11:17" x14ac:dyDescent="0.3">
      <c r="K8500" s="1"/>
      <c r="L8500" s="1"/>
      <c r="M8500" s="1"/>
      <c r="Q8500" s="1"/>
    </row>
    <row r="8501" spans="11:17" x14ac:dyDescent="0.3">
      <c r="K8501" s="1"/>
      <c r="L8501" s="1"/>
      <c r="M8501" s="1"/>
      <c r="Q8501" s="1"/>
    </row>
    <row r="8502" spans="11:17" x14ac:dyDescent="0.3">
      <c r="K8502" s="1"/>
      <c r="L8502" s="1"/>
      <c r="M8502" s="1"/>
      <c r="Q8502" s="1"/>
    </row>
    <row r="8503" spans="11:17" x14ac:dyDescent="0.3">
      <c r="K8503" s="1"/>
      <c r="L8503" s="1"/>
      <c r="M8503" s="1"/>
      <c r="Q8503" s="1"/>
    </row>
    <row r="8504" spans="11:17" x14ac:dyDescent="0.3">
      <c r="K8504" s="1"/>
      <c r="L8504" s="1"/>
      <c r="M8504" s="1"/>
      <c r="Q8504" s="1"/>
    </row>
    <row r="8505" spans="11:17" x14ac:dyDescent="0.3">
      <c r="K8505" s="1"/>
      <c r="L8505" s="1"/>
      <c r="M8505" s="1"/>
      <c r="Q8505" s="1"/>
    </row>
    <row r="8506" spans="11:17" x14ac:dyDescent="0.3">
      <c r="K8506" s="1"/>
      <c r="L8506" s="1"/>
      <c r="M8506" s="1"/>
      <c r="Q8506" s="1"/>
    </row>
    <row r="8507" spans="11:17" x14ac:dyDescent="0.3">
      <c r="K8507" s="1"/>
      <c r="L8507" s="1"/>
      <c r="M8507" s="1"/>
      <c r="Q8507" s="1"/>
    </row>
    <row r="8508" spans="11:17" x14ac:dyDescent="0.3">
      <c r="K8508" s="1"/>
      <c r="L8508" s="1"/>
      <c r="M8508" s="1"/>
      <c r="Q8508" s="1"/>
    </row>
    <row r="8509" spans="11:17" x14ac:dyDescent="0.3">
      <c r="K8509" s="1"/>
      <c r="L8509" s="1"/>
      <c r="M8509" s="1"/>
      <c r="Q8509" s="1"/>
    </row>
    <row r="8510" spans="11:17" x14ac:dyDescent="0.3">
      <c r="K8510" s="1"/>
      <c r="L8510" s="1"/>
      <c r="M8510" s="1"/>
      <c r="Q8510" s="1"/>
    </row>
    <row r="8511" spans="11:17" x14ac:dyDescent="0.3">
      <c r="K8511" s="1"/>
      <c r="L8511" s="1"/>
      <c r="M8511" s="1"/>
      <c r="Q8511" s="1"/>
    </row>
    <row r="8512" spans="11:17" x14ac:dyDescent="0.3">
      <c r="K8512" s="1"/>
      <c r="L8512" s="1"/>
      <c r="M8512" s="1"/>
      <c r="Q8512" s="1"/>
    </row>
    <row r="8513" spans="11:17" x14ac:dyDescent="0.3">
      <c r="K8513" s="1"/>
      <c r="L8513" s="1"/>
      <c r="M8513" s="1"/>
      <c r="Q8513" s="1"/>
    </row>
    <row r="8514" spans="11:17" x14ac:dyDescent="0.3">
      <c r="K8514" s="1"/>
      <c r="L8514" s="1"/>
      <c r="M8514" s="1"/>
      <c r="Q8514" s="1"/>
    </row>
    <row r="8515" spans="11:17" x14ac:dyDescent="0.3">
      <c r="K8515" s="1"/>
      <c r="L8515" s="1"/>
      <c r="M8515" s="1"/>
      <c r="Q8515" s="1"/>
    </row>
    <row r="8516" spans="11:17" x14ac:dyDescent="0.3">
      <c r="K8516" s="1"/>
      <c r="L8516" s="1"/>
      <c r="M8516" s="1"/>
      <c r="Q8516" s="1"/>
    </row>
    <row r="8517" spans="11:17" x14ac:dyDescent="0.3">
      <c r="K8517" s="1"/>
      <c r="L8517" s="1"/>
      <c r="M8517" s="1"/>
      <c r="Q8517" s="1"/>
    </row>
    <row r="8518" spans="11:17" x14ac:dyDescent="0.3">
      <c r="K8518" s="1"/>
      <c r="L8518" s="1"/>
      <c r="M8518" s="1"/>
      <c r="Q8518" s="1"/>
    </row>
    <row r="8519" spans="11:17" x14ac:dyDescent="0.3">
      <c r="K8519" s="1"/>
      <c r="L8519" s="1"/>
      <c r="M8519" s="1"/>
      <c r="Q8519" s="1"/>
    </row>
    <row r="8520" spans="11:17" x14ac:dyDescent="0.3">
      <c r="K8520" s="1"/>
      <c r="L8520" s="1"/>
      <c r="M8520" s="1"/>
      <c r="Q8520" s="1"/>
    </row>
    <row r="8521" spans="11:17" x14ac:dyDescent="0.3">
      <c r="K8521" s="1"/>
      <c r="L8521" s="1"/>
      <c r="M8521" s="1"/>
      <c r="Q8521" s="1"/>
    </row>
    <row r="8522" spans="11:17" x14ac:dyDescent="0.3">
      <c r="K8522" s="1"/>
      <c r="L8522" s="1"/>
      <c r="M8522" s="1"/>
      <c r="Q8522" s="1"/>
    </row>
    <row r="8523" spans="11:17" x14ac:dyDescent="0.3">
      <c r="K8523" s="1"/>
      <c r="L8523" s="1"/>
      <c r="M8523" s="1"/>
      <c r="Q8523" s="1"/>
    </row>
    <row r="8524" spans="11:17" x14ac:dyDescent="0.3">
      <c r="K8524" s="1"/>
      <c r="L8524" s="1"/>
      <c r="M8524" s="1"/>
      <c r="Q8524" s="1"/>
    </row>
    <row r="8525" spans="11:17" x14ac:dyDescent="0.3">
      <c r="K8525" s="1"/>
      <c r="L8525" s="1"/>
      <c r="M8525" s="1"/>
      <c r="Q8525" s="1"/>
    </row>
    <row r="8526" spans="11:17" x14ac:dyDescent="0.3">
      <c r="K8526" s="1"/>
      <c r="L8526" s="1"/>
      <c r="M8526" s="1"/>
      <c r="Q8526" s="1"/>
    </row>
    <row r="8527" spans="11:17" x14ac:dyDescent="0.3">
      <c r="K8527" s="1"/>
      <c r="L8527" s="1"/>
      <c r="M8527" s="1"/>
      <c r="Q8527" s="1"/>
    </row>
    <row r="8528" spans="11:17" x14ac:dyDescent="0.3">
      <c r="K8528" s="1"/>
      <c r="L8528" s="1"/>
      <c r="M8528" s="1"/>
      <c r="Q8528" s="1"/>
    </row>
    <row r="8529" spans="11:17" x14ac:dyDescent="0.3">
      <c r="K8529" s="1"/>
      <c r="L8529" s="1"/>
      <c r="M8529" s="1"/>
      <c r="Q8529" s="1"/>
    </row>
    <row r="8530" spans="11:17" x14ac:dyDescent="0.3">
      <c r="K8530" s="1"/>
      <c r="L8530" s="1"/>
      <c r="M8530" s="1"/>
      <c r="Q8530" s="1"/>
    </row>
    <row r="8531" spans="11:17" x14ac:dyDescent="0.3">
      <c r="K8531" s="1"/>
      <c r="L8531" s="1"/>
      <c r="M8531" s="1"/>
      <c r="Q8531" s="1"/>
    </row>
    <row r="8532" spans="11:17" x14ac:dyDescent="0.3">
      <c r="K8532" s="1"/>
      <c r="L8532" s="1"/>
      <c r="M8532" s="1"/>
      <c r="Q8532" s="1"/>
    </row>
    <row r="8533" spans="11:17" x14ac:dyDescent="0.3">
      <c r="K8533" s="1"/>
      <c r="L8533" s="1"/>
      <c r="M8533" s="1"/>
      <c r="Q8533" s="1"/>
    </row>
    <row r="8534" spans="11:17" x14ac:dyDescent="0.3">
      <c r="K8534" s="1"/>
      <c r="L8534" s="1"/>
      <c r="M8534" s="1"/>
      <c r="Q8534" s="1"/>
    </row>
    <row r="8535" spans="11:17" x14ac:dyDescent="0.3">
      <c r="K8535" s="1"/>
      <c r="L8535" s="1"/>
      <c r="M8535" s="1"/>
      <c r="Q8535" s="1"/>
    </row>
    <row r="8536" spans="11:17" x14ac:dyDescent="0.3">
      <c r="K8536" s="1"/>
      <c r="L8536" s="1"/>
      <c r="M8536" s="1"/>
      <c r="Q8536" s="1"/>
    </row>
    <row r="8537" spans="11:17" x14ac:dyDescent="0.3">
      <c r="K8537" s="1"/>
      <c r="L8537" s="1"/>
      <c r="M8537" s="1"/>
      <c r="Q8537" s="1"/>
    </row>
    <row r="8538" spans="11:17" x14ac:dyDescent="0.3">
      <c r="K8538" s="1"/>
      <c r="L8538" s="1"/>
      <c r="M8538" s="1"/>
      <c r="Q8538" s="1"/>
    </row>
    <row r="8539" spans="11:17" x14ac:dyDescent="0.3">
      <c r="K8539" s="1"/>
      <c r="L8539" s="1"/>
      <c r="M8539" s="1"/>
      <c r="Q8539" s="1"/>
    </row>
    <row r="8540" spans="11:17" x14ac:dyDescent="0.3">
      <c r="K8540" s="1"/>
      <c r="L8540" s="1"/>
      <c r="M8540" s="1"/>
      <c r="Q8540" s="1"/>
    </row>
    <row r="8541" spans="11:17" x14ac:dyDescent="0.3">
      <c r="K8541" s="1"/>
      <c r="L8541" s="1"/>
      <c r="M8541" s="1"/>
      <c r="Q8541" s="1"/>
    </row>
    <row r="8542" spans="11:17" x14ac:dyDescent="0.3">
      <c r="K8542" s="1"/>
      <c r="L8542" s="1"/>
      <c r="M8542" s="1"/>
      <c r="Q8542" s="1"/>
    </row>
    <row r="8543" spans="11:17" x14ac:dyDescent="0.3">
      <c r="K8543" s="1"/>
      <c r="L8543" s="1"/>
      <c r="M8543" s="1"/>
      <c r="Q8543" s="1"/>
    </row>
    <row r="8544" spans="11:17" x14ac:dyDescent="0.3">
      <c r="K8544" s="1"/>
      <c r="L8544" s="1"/>
      <c r="M8544" s="1"/>
      <c r="Q8544" s="1"/>
    </row>
    <row r="8545" spans="11:17" x14ac:dyDescent="0.3">
      <c r="K8545" s="1"/>
      <c r="L8545" s="1"/>
      <c r="M8545" s="1"/>
      <c r="Q8545" s="1"/>
    </row>
    <row r="8546" spans="11:17" x14ac:dyDescent="0.3">
      <c r="K8546" s="1"/>
      <c r="L8546" s="1"/>
      <c r="M8546" s="1"/>
      <c r="Q8546" s="1"/>
    </row>
    <row r="8547" spans="11:17" x14ac:dyDescent="0.3">
      <c r="K8547" s="1"/>
      <c r="L8547" s="1"/>
      <c r="M8547" s="1"/>
      <c r="Q8547" s="1"/>
    </row>
    <row r="8548" spans="11:17" x14ac:dyDescent="0.3">
      <c r="K8548" s="1"/>
      <c r="L8548" s="1"/>
      <c r="M8548" s="1"/>
      <c r="Q8548" s="1"/>
    </row>
    <row r="8549" spans="11:17" x14ac:dyDescent="0.3">
      <c r="K8549" s="1"/>
      <c r="L8549" s="1"/>
      <c r="M8549" s="1"/>
      <c r="Q8549" s="1"/>
    </row>
    <row r="8550" spans="11:17" x14ac:dyDescent="0.3">
      <c r="K8550" s="1"/>
      <c r="L8550" s="1"/>
      <c r="M8550" s="1"/>
      <c r="Q8550" s="1"/>
    </row>
    <row r="8551" spans="11:17" x14ac:dyDescent="0.3">
      <c r="K8551" s="1"/>
      <c r="L8551" s="1"/>
      <c r="M8551" s="1"/>
      <c r="Q8551" s="1"/>
    </row>
    <row r="8552" spans="11:17" x14ac:dyDescent="0.3">
      <c r="K8552" s="1"/>
      <c r="L8552" s="1"/>
      <c r="M8552" s="1"/>
      <c r="Q8552" s="1"/>
    </row>
    <row r="8553" spans="11:17" x14ac:dyDescent="0.3">
      <c r="K8553" s="1"/>
      <c r="L8553" s="1"/>
      <c r="M8553" s="1"/>
      <c r="Q8553" s="1"/>
    </row>
    <row r="8554" spans="11:17" x14ac:dyDescent="0.3">
      <c r="K8554" s="1"/>
      <c r="L8554" s="1"/>
      <c r="M8554" s="1"/>
      <c r="Q8554" s="1"/>
    </row>
    <row r="8555" spans="11:17" x14ac:dyDescent="0.3">
      <c r="K8555" s="1"/>
      <c r="L8555" s="1"/>
      <c r="M8555" s="1"/>
      <c r="Q8555" s="1"/>
    </row>
    <row r="8556" spans="11:17" x14ac:dyDescent="0.3">
      <c r="K8556" s="1"/>
      <c r="L8556" s="1"/>
      <c r="M8556" s="1"/>
      <c r="Q8556" s="1"/>
    </row>
    <row r="8557" spans="11:17" x14ac:dyDescent="0.3">
      <c r="K8557" s="1"/>
      <c r="L8557" s="1"/>
      <c r="M8557" s="1"/>
      <c r="Q8557" s="1"/>
    </row>
    <row r="8558" spans="11:17" x14ac:dyDescent="0.3">
      <c r="K8558" s="1"/>
      <c r="L8558" s="1"/>
      <c r="M8558" s="1"/>
      <c r="Q8558" s="1"/>
    </row>
    <row r="8559" spans="11:17" x14ac:dyDescent="0.3">
      <c r="K8559" s="1"/>
      <c r="L8559" s="1"/>
      <c r="M8559" s="1"/>
      <c r="Q8559" s="1"/>
    </row>
    <row r="8560" spans="11:17" x14ac:dyDescent="0.3">
      <c r="K8560" s="1"/>
      <c r="L8560" s="1"/>
      <c r="M8560" s="1"/>
      <c r="Q8560" s="1"/>
    </row>
    <row r="8561" spans="11:17" x14ac:dyDescent="0.3">
      <c r="K8561" s="1"/>
      <c r="L8561" s="1"/>
      <c r="M8561" s="1"/>
      <c r="Q8561" s="1"/>
    </row>
    <row r="8562" spans="11:17" x14ac:dyDescent="0.3">
      <c r="K8562" s="1"/>
      <c r="L8562" s="1"/>
      <c r="M8562" s="1"/>
      <c r="Q8562" s="1"/>
    </row>
    <row r="8563" spans="11:17" x14ac:dyDescent="0.3">
      <c r="K8563" s="1"/>
      <c r="L8563" s="1"/>
      <c r="M8563" s="1"/>
      <c r="Q8563" s="1"/>
    </row>
    <row r="8564" spans="11:17" x14ac:dyDescent="0.3">
      <c r="K8564" s="1"/>
      <c r="L8564" s="1"/>
      <c r="M8564" s="1"/>
      <c r="Q8564" s="1"/>
    </row>
    <row r="8565" spans="11:17" x14ac:dyDescent="0.3">
      <c r="K8565" s="1"/>
      <c r="L8565" s="1"/>
      <c r="M8565" s="1"/>
      <c r="Q8565" s="1"/>
    </row>
    <row r="8566" spans="11:17" x14ac:dyDescent="0.3">
      <c r="K8566" s="1"/>
      <c r="L8566" s="1"/>
      <c r="M8566" s="1"/>
      <c r="Q8566" s="1"/>
    </row>
    <row r="8567" spans="11:17" x14ac:dyDescent="0.3">
      <c r="K8567" s="1"/>
      <c r="L8567" s="1"/>
      <c r="M8567" s="1"/>
      <c r="Q8567" s="1"/>
    </row>
    <row r="8568" spans="11:17" x14ac:dyDescent="0.3">
      <c r="K8568" s="1"/>
      <c r="L8568" s="1"/>
      <c r="M8568" s="1"/>
      <c r="Q8568" s="1"/>
    </row>
    <row r="8569" spans="11:17" x14ac:dyDescent="0.3">
      <c r="K8569" s="1"/>
      <c r="L8569" s="1"/>
      <c r="M8569" s="1"/>
      <c r="Q8569" s="1"/>
    </row>
    <row r="8570" spans="11:17" x14ac:dyDescent="0.3">
      <c r="K8570" s="1"/>
      <c r="L8570" s="1"/>
      <c r="M8570" s="1"/>
      <c r="Q8570" s="1"/>
    </row>
    <row r="8571" spans="11:17" x14ac:dyDescent="0.3">
      <c r="K8571" s="1"/>
      <c r="L8571" s="1"/>
      <c r="M8571" s="1"/>
      <c r="Q8571" s="1"/>
    </row>
    <row r="8572" spans="11:17" x14ac:dyDescent="0.3">
      <c r="K8572" s="1"/>
      <c r="L8572" s="1"/>
      <c r="M8572" s="1"/>
      <c r="Q8572" s="1"/>
    </row>
    <row r="8573" spans="11:17" x14ac:dyDescent="0.3">
      <c r="K8573" s="1"/>
      <c r="L8573" s="1"/>
      <c r="M8573" s="1"/>
      <c r="Q8573" s="1"/>
    </row>
    <row r="8574" spans="11:17" x14ac:dyDescent="0.3">
      <c r="K8574" s="1"/>
      <c r="L8574" s="1"/>
      <c r="M8574" s="1"/>
      <c r="Q8574" s="1"/>
    </row>
    <row r="8575" spans="11:17" x14ac:dyDescent="0.3">
      <c r="K8575" s="1"/>
      <c r="L8575" s="1"/>
      <c r="M8575" s="1"/>
      <c r="Q8575" s="1"/>
    </row>
    <row r="8576" spans="11:17" x14ac:dyDescent="0.3">
      <c r="K8576" s="1"/>
      <c r="L8576" s="1"/>
      <c r="M8576" s="1"/>
      <c r="Q8576" s="1"/>
    </row>
    <row r="8577" spans="11:17" x14ac:dyDescent="0.3">
      <c r="K8577" s="1"/>
      <c r="L8577" s="1"/>
      <c r="M8577" s="1"/>
      <c r="Q8577" s="1"/>
    </row>
    <row r="8578" spans="11:17" x14ac:dyDescent="0.3">
      <c r="K8578" s="1"/>
      <c r="L8578" s="1"/>
      <c r="M8578" s="1"/>
      <c r="Q8578" s="1"/>
    </row>
    <row r="8579" spans="11:17" x14ac:dyDescent="0.3">
      <c r="K8579" s="1"/>
      <c r="L8579" s="1"/>
      <c r="M8579" s="1"/>
      <c r="Q8579" s="1"/>
    </row>
    <row r="8580" spans="11:17" x14ac:dyDescent="0.3">
      <c r="K8580" s="1"/>
      <c r="L8580" s="1"/>
      <c r="M8580" s="1"/>
      <c r="Q8580" s="1"/>
    </row>
    <row r="8581" spans="11:17" x14ac:dyDescent="0.3">
      <c r="K8581" s="1"/>
      <c r="L8581" s="1"/>
      <c r="M8581" s="1"/>
      <c r="Q8581" s="1"/>
    </row>
    <row r="8582" spans="11:17" x14ac:dyDescent="0.3">
      <c r="K8582" s="1"/>
      <c r="L8582" s="1"/>
      <c r="M8582" s="1"/>
      <c r="Q8582" s="1"/>
    </row>
    <row r="8583" spans="11:17" x14ac:dyDescent="0.3">
      <c r="K8583" s="1"/>
      <c r="L8583" s="1"/>
      <c r="M8583" s="1"/>
      <c r="Q8583" s="1"/>
    </row>
    <row r="8584" spans="11:17" x14ac:dyDescent="0.3">
      <c r="K8584" s="1"/>
      <c r="L8584" s="1"/>
      <c r="M8584" s="1"/>
      <c r="Q8584" s="1"/>
    </row>
    <row r="8585" spans="11:17" x14ac:dyDescent="0.3">
      <c r="K8585" s="1"/>
      <c r="L8585" s="1"/>
      <c r="M8585" s="1"/>
      <c r="Q8585" s="1"/>
    </row>
    <row r="8586" spans="11:17" x14ac:dyDescent="0.3">
      <c r="K8586" s="1"/>
      <c r="L8586" s="1"/>
      <c r="M8586" s="1"/>
      <c r="Q8586" s="1"/>
    </row>
    <row r="8587" spans="11:17" x14ac:dyDescent="0.3">
      <c r="K8587" s="1"/>
      <c r="L8587" s="1"/>
      <c r="M8587" s="1"/>
      <c r="Q8587" s="1"/>
    </row>
    <row r="8588" spans="11:17" x14ac:dyDescent="0.3">
      <c r="K8588" s="1"/>
      <c r="L8588" s="1"/>
      <c r="M8588" s="1"/>
      <c r="Q8588" s="1"/>
    </row>
    <row r="8589" spans="11:17" x14ac:dyDescent="0.3">
      <c r="K8589" s="1"/>
      <c r="L8589" s="1"/>
      <c r="M8589" s="1"/>
      <c r="Q8589" s="1"/>
    </row>
    <row r="8590" spans="11:17" x14ac:dyDescent="0.3">
      <c r="K8590" s="1"/>
      <c r="L8590" s="1"/>
      <c r="M8590" s="1"/>
      <c r="Q8590" s="1"/>
    </row>
    <row r="8591" spans="11:17" x14ac:dyDescent="0.3">
      <c r="K8591" s="1"/>
      <c r="L8591" s="1"/>
      <c r="M8591" s="1"/>
      <c r="Q8591" s="1"/>
    </row>
    <row r="8592" spans="11:17" x14ac:dyDescent="0.3">
      <c r="K8592" s="1"/>
      <c r="L8592" s="1"/>
      <c r="M8592" s="1"/>
      <c r="Q8592" s="1"/>
    </row>
    <row r="8593" spans="11:17" x14ac:dyDescent="0.3">
      <c r="K8593" s="1"/>
      <c r="L8593" s="1"/>
      <c r="M8593" s="1"/>
      <c r="Q8593" s="1"/>
    </row>
    <row r="8594" spans="11:17" x14ac:dyDescent="0.3">
      <c r="K8594" s="1"/>
      <c r="L8594" s="1"/>
      <c r="M8594" s="1"/>
      <c r="Q8594" s="1"/>
    </row>
    <row r="8595" spans="11:17" x14ac:dyDescent="0.3">
      <c r="K8595" s="1"/>
      <c r="L8595" s="1"/>
      <c r="M8595" s="1"/>
      <c r="Q8595" s="1"/>
    </row>
    <row r="8596" spans="11:17" x14ac:dyDescent="0.3">
      <c r="K8596" s="1"/>
      <c r="L8596" s="1"/>
      <c r="M8596" s="1"/>
      <c r="Q8596" s="1"/>
    </row>
    <row r="8597" spans="11:17" x14ac:dyDescent="0.3">
      <c r="K8597" s="1"/>
      <c r="L8597" s="1"/>
      <c r="M8597" s="1"/>
      <c r="Q8597" s="1"/>
    </row>
    <row r="8598" spans="11:17" x14ac:dyDescent="0.3">
      <c r="K8598" s="1"/>
      <c r="L8598" s="1"/>
      <c r="M8598" s="1"/>
      <c r="Q8598" s="1"/>
    </row>
    <row r="8599" spans="11:17" x14ac:dyDescent="0.3">
      <c r="K8599" s="1"/>
      <c r="L8599" s="1"/>
      <c r="M8599" s="1"/>
      <c r="Q8599" s="1"/>
    </row>
    <row r="8600" spans="11:17" x14ac:dyDescent="0.3">
      <c r="K8600" s="1"/>
      <c r="L8600" s="1"/>
      <c r="M8600" s="1"/>
      <c r="Q8600" s="1"/>
    </row>
    <row r="8601" spans="11:17" x14ac:dyDescent="0.3">
      <c r="K8601" s="1"/>
      <c r="L8601" s="1"/>
      <c r="M8601" s="1"/>
      <c r="Q8601" s="1"/>
    </row>
    <row r="8602" spans="11:17" x14ac:dyDescent="0.3">
      <c r="K8602" s="1"/>
      <c r="L8602" s="1"/>
      <c r="M8602" s="1"/>
      <c r="Q8602" s="1"/>
    </row>
    <row r="8603" spans="11:17" x14ac:dyDescent="0.3">
      <c r="K8603" s="1"/>
      <c r="L8603" s="1"/>
      <c r="M8603" s="1"/>
      <c r="Q8603" s="1"/>
    </row>
    <row r="8604" spans="11:17" x14ac:dyDescent="0.3">
      <c r="K8604" s="1"/>
      <c r="L8604" s="1"/>
      <c r="M8604" s="1"/>
      <c r="Q8604" s="1"/>
    </row>
    <row r="8605" spans="11:17" x14ac:dyDescent="0.3">
      <c r="K8605" s="1"/>
      <c r="L8605" s="1"/>
      <c r="M8605" s="1"/>
      <c r="Q8605" s="1"/>
    </row>
    <row r="8606" spans="11:17" x14ac:dyDescent="0.3">
      <c r="K8606" s="1"/>
      <c r="L8606" s="1"/>
      <c r="M8606" s="1"/>
      <c r="Q8606" s="1"/>
    </row>
    <row r="8607" spans="11:17" x14ac:dyDescent="0.3">
      <c r="K8607" s="1"/>
      <c r="L8607" s="1"/>
      <c r="M8607" s="1"/>
      <c r="Q8607" s="1"/>
    </row>
    <row r="8608" spans="11:17" x14ac:dyDescent="0.3">
      <c r="K8608" s="1"/>
      <c r="L8608" s="1"/>
      <c r="M8608" s="1"/>
      <c r="Q8608" s="1"/>
    </row>
    <row r="8609" spans="11:17" x14ac:dyDescent="0.3">
      <c r="K8609" s="1"/>
      <c r="L8609" s="1"/>
      <c r="M8609" s="1"/>
      <c r="Q8609" s="1"/>
    </row>
    <row r="8610" spans="11:17" x14ac:dyDescent="0.3">
      <c r="K8610" s="1"/>
      <c r="L8610" s="1"/>
      <c r="M8610" s="1"/>
      <c r="Q8610" s="1"/>
    </row>
    <row r="8611" spans="11:17" x14ac:dyDescent="0.3">
      <c r="K8611" s="1"/>
      <c r="L8611" s="1"/>
      <c r="M8611" s="1"/>
      <c r="Q8611" s="1"/>
    </row>
    <row r="8612" spans="11:17" x14ac:dyDescent="0.3">
      <c r="K8612" s="1"/>
      <c r="L8612" s="1"/>
      <c r="M8612" s="1"/>
      <c r="Q8612" s="1"/>
    </row>
    <row r="8613" spans="11:17" x14ac:dyDescent="0.3">
      <c r="K8613" s="1"/>
      <c r="L8613" s="1"/>
      <c r="M8613" s="1"/>
      <c r="Q8613" s="1"/>
    </row>
    <row r="8614" spans="11:17" x14ac:dyDescent="0.3">
      <c r="K8614" s="1"/>
      <c r="L8614" s="1"/>
      <c r="M8614" s="1"/>
      <c r="Q8614" s="1"/>
    </row>
    <row r="8615" spans="11:17" x14ac:dyDescent="0.3">
      <c r="K8615" s="1"/>
      <c r="L8615" s="1"/>
      <c r="M8615" s="1"/>
      <c r="Q8615" s="1"/>
    </row>
    <row r="8616" spans="11:17" x14ac:dyDescent="0.3">
      <c r="K8616" s="1"/>
      <c r="L8616" s="1"/>
      <c r="M8616" s="1"/>
      <c r="Q8616" s="1"/>
    </row>
    <row r="8617" spans="11:17" x14ac:dyDescent="0.3">
      <c r="K8617" s="1"/>
      <c r="L8617" s="1"/>
      <c r="M8617" s="1"/>
      <c r="Q8617" s="1"/>
    </row>
    <row r="8618" spans="11:17" x14ac:dyDescent="0.3">
      <c r="K8618" s="1"/>
      <c r="L8618" s="1"/>
      <c r="M8618" s="1"/>
      <c r="Q8618" s="1"/>
    </row>
    <row r="8619" spans="11:17" x14ac:dyDescent="0.3">
      <c r="K8619" s="1"/>
      <c r="L8619" s="1"/>
      <c r="M8619" s="1"/>
      <c r="Q8619" s="1"/>
    </row>
    <row r="8620" spans="11:17" x14ac:dyDescent="0.3">
      <c r="K8620" s="1"/>
      <c r="L8620" s="1"/>
      <c r="M8620" s="1"/>
      <c r="Q8620" s="1"/>
    </row>
    <row r="8621" spans="11:17" x14ac:dyDescent="0.3">
      <c r="K8621" s="1"/>
      <c r="L8621" s="1"/>
      <c r="M8621" s="1"/>
      <c r="Q8621" s="1"/>
    </row>
    <row r="8622" spans="11:17" x14ac:dyDescent="0.3">
      <c r="K8622" s="1"/>
      <c r="L8622" s="1"/>
      <c r="M8622" s="1"/>
      <c r="Q8622" s="1"/>
    </row>
    <row r="8623" spans="11:17" x14ac:dyDescent="0.3">
      <c r="K8623" s="1"/>
      <c r="L8623" s="1"/>
      <c r="M8623" s="1"/>
      <c r="Q8623" s="1"/>
    </row>
    <row r="8624" spans="11:17" x14ac:dyDescent="0.3">
      <c r="K8624" s="1"/>
      <c r="L8624" s="1"/>
      <c r="M8624" s="1"/>
      <c r="Q8624" s="1"/>
    </row>
    <row r="8625" spans="11:17" x14ac:dyDescent="0.3">
      <c r="K8625" s="1"/>
      <c r="L8625" s="1"/>
      <c r="M8625" s="1"/>
      <c r="Q8625" s="1"/>
    </row>
    <row r="8626" spans="11:17" x14ac:dyDescent="0.3">
      <c r="K8626" s="1"/>
      <c r="L8626" s="1"/>
      <c r="M8626" s="1"/>
      <c r="Q8626" s="1"/>
    </row>
    <row r="8627" spans="11:17" x14ac:dyDescent="0.3">
      <c r="K8627" s="1"/>
      <c r="L8627" s="1"/>
      <c r="M8627" s="1"/>
      <c r="Q8627" s="1"/>
    </row>
    <row r="8628" spans="11:17" x14ac:dyDescent="0.3">
      <c r="K8628" s="1"/>
      <c r="L8628" s="1"/>
      <c r="M8628" s="1"/>
      <c r="Q8628" s="1"/>
    </row>
    <row r="8629" spans="11:17" x14ac:dyDescent="0.3">
      <c r="K8629" s="1"/>
      <c r="L8629" s="1"/>
      <c r="M8629" s="1"/>
      <c r="Q8629" s="1"/>
    </row>
    <row r="8630" spans="11:17" x14ac:dyDescent="0.3">
      <c r="K8630" s="1"/>
      <c r="L8630" s="1"/>
      <c r="M8630" s="1"/>
      <c r="Q8630" s="1"/>
    </row>
    <row r="8631" spans="11:17" x14ac:dyDescent="0.3">
      <c r="K8631" s="1"/>
      <c r="L8631" s="1"/>
      <c r="M8631" s="1"/>
      <c r="Q8631" s="1"/>
    </row>
    <row r="8632" spans="11:17" x14ac:dyDescent="0.3">
      <c r="K8632" s="1"/>
      <c r="L8632" s="1"/>
      <c r="M8632" s="1"/>
      <c r="Q8632" s="1"/>
    </row>
    <row r="8633" spans="11:17" x14ac:dyDescent="0.3">
      <c r="K8633" s="1"/>
      <c r="L8633" s="1"/>
      <c r="M8633" s="1"/>
      <c r="Q8633" s="1"/>
    </row>
    <row r="8634" spans="11:17" x14ac:dyDescent="0.3">
      <c r="K8634" s="1"/>
      <c r="L8634" s="1"/>
      <c r="M8634" s="1"/>
      <c r="Q8634" s="1"/>
    </row>
    <row r="8635" spans="11:17" x14ac:dyDescent="0.3">
      <c r="K8635" s="1"/>
      <c r="L8635" s="1"/>
      <c r="M8635" s="1"/>
      <c r="Q8635" s="1"/>
    </row>
    <row r="8636" spans="11:17" x14ac:dyDescent="0.3">
      <c r="K8636" s="1"/>
      <c r="L8636" s="1"/>
      <c r="M8636" s="1"/>
      <c r="Q8636" s="1"/>
    </row>
    <row r="8637" spans="11:17" x14ac:dyDescent="0.3">
      <c r="K8637" s="1"/>
      <c r="L8637" s="1"/>
      <c r="M8637" s="1"/>
      <c r="Q8637" s="1"/>
    </row>
    <row r="8638" spans="11:17" x14ac:dyDescent="0.3">
      <c r="K8638" s="1"/>
      <c r="L8638" s="1"/>
      <c r="M8638" s="1"/>
      <c r="Q8638" s="1"/>
    </row>
    <row r="8639" spans="11:17" x14ac:dyDescent="0.3">
      <c r="K8639" s="1"/>
      <c r="L8639" s="1"/>
      <c r="M8639" s="1"/>
      <c r="Q8639" s="1"/>
    </row>
    <row r="8640" spans="11:17" x14ac:dyDescent="0.3">
      <c r="K8640" s="1"/>
      <c r="L8640" s="1"/>
      <c r="M8640" s="1"/>
      <c r="Q8640" s="1"/>
    </row>
    <row r="8641" spans="11:17" x14ac:dyDescent="0.3">
      <c r="K8641" s="1"/>
      <c r="L8641" s="1"/>
      <c r="M8641" s="1"/>
      <c r="Q8641" s="1"/>
    </row>
    <row r="8642" spans="11:17" x14ac:dyDescent="0.3">
      <c r="K8642" s="1"/>
      <c r="L8642" s="1"/>
      <c r="M8642" s="1"/>
      <c r="Q8642" s="1"/>
    </row>
    <row r="8643" spans="11:17" x14ac:dyDescent="0.3">
      <c r="K8643" s="1"/>
      <c r="L8643" s="1"/>
      <c r="M8643" s="1"/>
      <c r="Q8643" s="1"/>
    </row>
    <row r="8644" spans="11:17" x14ac:dyDescent="0.3">
      <c r="K8644" s="1"/>
      <c r="L8644" s="1"/>
      <c r="M8644" s="1"/>
      <c r="Q8644" s="1"/>
    </row>
    <row r="8645" spans="11:17" x14ac:dyDescent="0.3">
      <c r="K8645" s="1"/>
      <c r="L8645" s="1"/>
      <c r="M8645" s="1"/>
      <c r="Q8645" s="1"/>
    </row>
    <row r="8646" spans="11:17" x14ac:dyDescent="0.3">
      <c r="K8646" s="1"/>
      <c r="L8646" s="1"/>
      <c r="M8646" s="1"/>
      <c r="Q8646" s="1"/>
    </row>
    <row r="8647" spans="11:17" x14ac:dyDescent="0.3">
      <c r="K8647" s="1"/>
      <c r="L8647" s="1"/>
      <c r="M8647" s="1"/>
      <c r="Q8647" s="1"/>
    </row>
    <row r="8648" spans="11:17" x14ac:dyDescent="0.3">
      <c r="K8648" s="1"/>
      <c r="L8648" s="1"/>
      <c r="M8648" s="1"/>
      <c r="Q8648" s="1"/>
    </row>
    <row r="8649" spans="11:17" x14ac:dyDescent="0.3">
      <c r="K8649" s="1"/>
      <c r="L8649" s="1"/>
      <c r="M8649" s="1"/>
      <c r="Q8649" s="1"/>
    </row>
    <row r="8650" spans="11:17" x14ac:dyDescent="0.3">
      <c r="K8650" s="1"/>
      <c r="L8650" s="1"/>
      <c r="M8650" s="1"/>
      <c r="Q8650" s="1"/>
    </row>
    <row r="8651" spans="11:17" x14ac:dyDescent="0.3">
      <c r="K8651" s="1"/>
      <c r="L8651" s="1"/>
      <c r="M8651" s="1"/>
      <c r="Q8651" s="1"/>
    </row>
    <row r="8652" spans="11:17" x14ac:dyDescent="0.3">
      <c r="K8652" s="1"/>
      <c r="L8652" s="1"/>
      <c r="M8652" s="1"/>
      <c r="Q8652" s="1"/>
    </row>
    <row r="8653" spans="11:17" x14ac:dyDescent="0.3">
      <c r="K8653" s="1"/>
      <c r="L8653" s="1"/>
      <c r="M8653" s="1"/>
      <c r="Q8653" s="1"/>
    </row>
    <row r="8654" spans="11:17" x14ac:dyDescent="0.3">
      <c r="K8654" s="1"/>
      <c r="L8654" s="1"/>
      <c r="M8654" s="1"/>
      <c r="Q8654" s="1"/>
    </row>
    <row r="8655" spans="11:17" x14ac:dyDescent="0.3">
      <c r="K8655" s="1"/>
      <c r="L8655" s="1"/>
      <c r="M8655" s="1"/>
      <c r="Q8655" s="1"/>
    </row>
    <row r="8656" spans="11:17" x14ac:dyDescent="0.3">
      <c r="K8656" s="1"/>
      <c r="L8656" s="1"/>
      <c r="M8656" s="1"/>
      <c r="Q8656" s="1"/>
    </row>
    <row r="8657" spans="11:17" x14ac:dyDescent="0.3">
      <c r="K8657" s="1"/>
      <c r="L8657" s="1"/>
      <c r="M8657" s="1"/>
      <c r="Q8657" s="1"/>
    </row>
    <row r="8658" spans="11:17" x14ac:dyDescent="0.3">
      <c r="K8658" s="1"/>
      <c r="L8658" s="1"/>
      <c r="M8658" s="1"/>
      <c r="Q8658" s="1"/>
    </row>
    <row r="8659" spans="11:17" x14ac:dyDescent="0.3">
      <c r="K8659" s="1"/>
      <c r="L8659" s="1"/>
      <c r="M8659" s="1"/>
      <c r="Q8659" s="1"/>
    </row>
    <row r="8660" spans="11:17" x14ac:dyDescent="0.3">
      <c r="K8660" s="1"/>
      <c r="L8660" s="1"/>
      <c r="M8660" s="1"/>
      <c r="Q8660" s="1"/>
    </row>
    <row r="8661" spans="11:17" x14ac:dyDescent="0.3">
      <c r="K8661" s="1"/>
      <c r="L8661" s="1"/>
      <c r="M8661" s="1"/>
      <c r="Q8661" s="1"/>
    </row>
    <row r="8662" spans="11:17" x14ac:dyDescent="0.3">
      <c r="K8662" s="1"/>
      <c r="L8662" s="1"/>
      <c r="M8662" s="1"/>
      <c r="Q8662" s="1"/>
    </row>
    <row r="8663" spans="11:17" x14ac:dyDescent="0.3">
      <c r="K8663" s="1"/>
      <c r="L8663" s="1"/>
      <c r="M8663" s="1"/>
      <c r="Q8663" s="1"/>
    </row>
    <row r="8664" spans="11:17" x14ac:dyDescent="0.3">
      <c r="K8664" s="1"/>
      <c r="L8664" s="1"/>
      <c r="M8664" s="1"/>
      <c r="Q8664" s="1"/>
    </row>
    <row r="8665" spans="11:17" x14ac:dyDescent="0.3">
      <c r="K8665" s="1"/>
      <c r="L8665" s="1"/>
      <c r="M8665" s="1"/>
      <c r="Q8665" s="1"/>
    </row>
    <row r="8666" spans="11:17" x14ac:dyDescent="0.3">
      <c r="K8666" s="1"/>
      <c r="L8666" s="1"/>
      <c r="M8666" s="1"/>
      <c r="Q8666" s="1"/>
    </row>
    <row r="8667" spans="11:17" x14ac:dyDescent="0.3">
      <c r="K8667" s="1"/>
      <c r="L8667" s="1"/>
      <c r="M8667" s="1"/>
      <c r="Q8667" s="1"/>
    </row>
    <row r="8668" spans="11:17" x14ac:dyDescent="0.3">
      <c r="K8668" s="1"/>
      <c r="L8668" s="1"/>
      <c r="M8668" s="1"/>
      <c r="Q8668" s="1"/>
    </row>
    <row r="8669" spans="11:17" x14ac:dyDescent="0.3">
      <c r="K8669" s="1"/>
      <c r="L8669" s="1"/>
      <c r="M8669" s="1"/>
      <c r="Q8669" s="1"/>
    </row>
    <row r="8670" spans="11:17" x14ac:dyDescent="0.3">
      <c r="K8670" s="1"/>
      <c r="L8670" s="1"/>
      <c r="M8670" s="1"/>
      <c r="Q8670" s="1"/>
    </row>
    <row r="8671" spans="11:17" x14ac:dyDescent="0.3">
      <c r="K8671" s="1"/>
      <c r="L8671" s="1"/>
      <c r="M8671" s="1"/>
      <c r="Q8671" s="1"/>
    </row>
    <row r="8672" spans="11:17" x14ac:dyDescent="0.3">
      <c r="K8672" s="1"/>
      <c r="L8672" s="1"/>
      <c r="M8672" s="1"/>
      <c r="Q8672" s="1"/>
    </row>
    <row r="8673" spans="11:17" x14ac:dyDescent="0.3">
      <c r="K8673" s="1"/>
      <c r="L8673" s="1"/>
      <c r="M8673" s="1"/>
      <c r="Q8673" s="1"/>
    </row>
    <row r="8674" spans="11:17" x14ac:dyDescent="0.3">
      <c r="K8674" s="1"/>
      <c r="L8674" s="1"/>
      <c r="M8674" s="1"/>
      <c r="Q8674" s="1"/>
    </row>
    <row r="8675" spans="11:17" x14ac:dyDescent="0.3">
      <c r="K8675" s="1"/>
      <c r="L8675" s="1"/>
      <c r="M8675" s="1"/>
      <c r="Q8675" s="1"/>
    </row>
    <row r="8676" spans="11:17" x14ac:dyDescent="0.3">
      <c r="K8676" s="1"/>
      <c r="L8676" s="1"/>
      <c r="M8676" s="1"/>
      <c r="Q8676" s="1"/>
    </row>
    <row r="8677" spans="11:17" x14ac:dyDescent="0.3">
      <c r="K8677" s="1"/>
      <c r="L8677" s="1"/>
      <c r="M8677" s="1"/>
      <c r="Q8677" s="1"/>
    </row>
    <row r="8678" spans="11:17" x14ac:dyDescent="0.3">
      <c r="K8678" s="1"/>
      <c r="L8678" s="1"/>
      <c r="M8678" s="1"/>
      <c r="Q8678" s="1"/>
    </row>
    <row r="8679" spans="11:17" x14ac:dyDescent="0.3">
      <c r="K8679" s="1"/>
      <c r="L8679" s="1"/>
      <c r="M8679" s="1"/>
      <c r="Q8679" s="1"/>
    </row>
    <row r="8680" spans="11:17" x14ac:dyDescent="0.3">
      <c r="K8680" s="1"/>
      <c r="L8680" s="1"/>
      <c r="M8680" s="1"/>
      <c r="Q8680" s="1"/>
    </row>
    <row r="8681" spans="11:17" x14ac:dyDescent="0.3">
      <c r="K8681" s="1"/>
      <c r="L8681" s="1"/>
      <c r="M8681" s="1"/>
      <c r="Q8681" s="1"/>
    </row>
    <row r="8682" spans="11:17" x14ac:dyDescent="0.3">
      <c r="K8682" s="1"/>
      <c r="L8682" s="1"/>
      <c r="M8682" s="1"/>
      <c r="Q8682" s="1"/>
    </row>
    <row r="8683" spans="11:17" x14ac:dyDescent="0.3">
      <c r="K8683" s="1"/>
      <c r="L8683" s="1"/>
      <c r="M8683" s="1"/>
      <c r="Q8683" s="1"/>
    </row>
    <row r="8684" spans="11:17" x14ac:dyDescent="0.3">
      <c r="K8684" s="1"/>
      <c r="L8684" s="1"/>
      <c r="M8684" s="1"/>
      <c r="Q8684" s="1"/>
    </row>
    <row r="8685" spans="11:17" x14ac:dyDescent="0.3">
      <c r="K8685" s="1"/>
      <c r="L8685" s="1"/>
      <c r="M8685" s="1"/>
      <c r="Q8685" s="1"/>
    </row>
    <row r="8686" spans="11:17" x14ac:dyDescent="0.3">
      <c r="K8686" s="1"/>
      <c r="L8686" s="1"/>
      <c r="M8686" s="1"/>
      <c r="Q8686" s="1"/>
    </row>
    <row r="8687" spans="11:17" x14ac:dyDescent="0.3">
      <c r="K8687" s="1"/>
      <c r="L8687" s="1"/>
      <c r="M8687" s="1"/>
      <c r="Q8687" s="1"/>
    </row>
    <row r="8688" spans="11:17" x14ac:dyDescent="0.3">
      <c r="K8688" s="1"/>
      <c r="L8688" s="1"/>
      <c r="M8688" s="1"/>
      <c r="Q8688" s="1"/>
    </row>
    <row r="8689" spans="11:17" x14ac:dyDescent="0.3">
      <c r="K8689" s="1"/>
      <c r="L8689" s="1"/>
      <c r="M8689" s="1"/>
      <c r="Q8689" s="1"/>
    </row>
    <row r="8690" spans="11:17" x14ac:dyDescent="0.3">
      <c r="K8690" s="1"/>
      <c r="L8690" s="1"/>
      <c r="M8690" s="1"/>
      <c r="Q8690" s="1"/>
    </row>
    <row r="8691" spans="11:17" x14ac:dyDescent="0.3">
      <c r="K8691" s="1"/>
      <c r="L8691" s="1"/>
      <c r="M8691" s="1"/>
      <c r="Q8691" s="1"/>
    </row>
    <row r="8692" spans="11:17" x14ac:dyDescent="0.3">
      <c r="K8692" s="1"/>
      <c r="L8692" s="1"/>
      <c r="M8692" s="1"/>
      <c r="Q8692" s="1"/>
    </row>
    <row r="8693" spans="11:17" x14ac:dyDescent="0.3">
      <c r="K8693" s="1"/>
      <c r="L8693" s="1"/>
      <c r="M8693" s="1"/>
      <c r="Q8693" s="1"/>
    </row>
    <row r="8694" spans="11:17" x14ac:dyDescent="0.3">
      <c r="K8694" s="1"/>
      <c r="L8694" s="1"/>
      <c r="M8694" s="1"/>
      <c r="Q8694" s="1"/>
    </row>
    <row r="8695" spans="11:17" x14ac:dyDescent="0.3">
      <c r="K8695" s="1"/>
      <c r="L8695" s="1"/>
      <c r="M8695" s="1"/>
      <c r="Q8695" s="1"/>
    </row>
    <row r="8696" spans="11:17" x14ac:dyDescent="0.3">
      <c r="K8696" s="1"/>
      <c r="L8696" s="1"/>
      <c r="M8696" s="1"/>
      <c r="Q8696" s="1"/>
    </row>
    <row r="8697" spans="11:17" x14ac:dyDescent="0.3">
      <c r="K8697" s="1"/>
      <c r="L8697" s="1"/>
      <c r="M8697" s="1"/>
      <c r="Q8697" s="1"/>
    </row>
    <row r="8698" spans="11:17" x14ac:dyDescent="0.3">
      <c r="K8698" s="1"/>
      <c r="L8698" s="1"/>
      <c r="M8698" s="1"/>
      <c r="Q8698" s="1"/>
    </row>
    <row r="8699" spans="11:17" x14ac:dyDescent="0.3">
      <c r="K8699" s="1"/>
      <c r="L8699" s="1"/>
      <c r="M8699" s="1"/>
      <c r="Q8699" s="1"/>
    </row>
    <row r="8700" spans="11:17" x14ac:dyDescent="0.3">
      <c r="K8700" s="1"/>
      <c r="L8700" s="1"/>
      <c r="M8700" s="1"/>
      <c r="Q8700" s="1"/>
    </row>
    <row r="8701" spans="11:17" x14ac:dyDescent="0.3">
      <c r="K8701" s="1"/>
      <c r="L8701" s="1"/>
      <c r="M8701" s="1"/>
      <c r="Q8701" s="1"/>
    </row>
    <row r="8702" spans="11:17" x14ac:dyDescent="0.3">
      <c r="K8702" s="1"/>
      <c r="L8702" s="1"/>
      <c r="M8702" s="1"/>
      <c r="Q8702" s="1"/>
    </row>
    <row r="8703" spans="11:17" x14ac:dyDescent="0.3">
      <c r="K8703" s="1"/>
      <c r="L8703" s="1"/>
      <c r="M8703" s="1"/>
      <c r="Q8703" s="1"/>
    </row>
    <row r="8704" spans="11:17" x14ac:dyDescent="0.3">
      <c r="K8704" s="1"/>
      <c r="L8704" s="1"/>
      <c r="M8704" s="1"/>
      <c r="Q8704" s="1"/>
    </row>
    <row r="8705" spans="11:17" x14ac:dyDescent="0.3">
      <c r="K8705" s="1"/>
      <c r="L8705" s="1"/>
      <c r="M8705" s="1"/>
      <c r="Q8705" s="1"/>
    </row>
    <row r="8706" spans="11:17" x14ac:dyDescent="0.3">
      <c r="K8706" s="1"/>
      <c r="L8706" s="1"/>
      <c r="M8706" s="1"/>
      <c r="Q8706" s="1"/>
    </row>
    <row r="8707" spans="11:17" x14ac:dyDescent="0.3">
      <c r="K8707" s="1"/>
      <c r="L8707" s="1"/>
      <c r="M8707" s="1"/>
      <c r="Q8707" s="1"/>
    </row>
    <row r="8708" spans="11:17" x14ac:dyDescent="0.3">
      <c r="K8708" s="1"/>
      <c r="L8708" s="1"/>
      <c r="M8708" s="1"/>
      <c r="Q8708" s="1"/>
    </row>
    <row r="8709" spans="11:17" x14ac:dyDescent="0.3">
      <c r="K8709" s="1"/>
      <c r="L8709" s="1"/>
      <c r="M8709" s="1"/>
      <c r="Q8709" s="1"/>
    </row>
    <row r="8710" spans="11:17" x14ac:dyDescent="0.3">
      <c r="K8710" s="1"/>
      <c r="L8710" s="1"/>
      <c r="M8710" s="1"/>
      <c r="Q8710" s="1"/>
    </row>
    <row r="8711" spans="11:17" x14ac:dyDescent="0.3">
      <c r="K8711" s="1"/>
      <c r="L8711" s="1"/>
      <c r="M8711" s="1"/>
      <c r="Q8711" s="1"/>
    </row>
    <row r="8712" spans="11:17" x14ac:dyDescent="0.3">
      <c r="K8712" s="1"/>
      <c r="L8712" s="1"/>
      <c r="M8712" s="1"/>
      <c r="Q8712" s="1"/>
    </row>
    <row r="8713" spans="11:17" x14ac:dyDescent="0.3">
      <c r="K8713" s="1"/>
      <c r="L8713" s="1"/>
      <c r="M8713" s="1"/>
      <c r="Q8713" s="1"/>
    </row>
    <row r="8714" spans="11:17" x14ac:dyDescent="0.3">
      <c r="K8714" s="1"/>
      <c r="L8714" s="1"/>
      <c r="M8714" s="1"/>
      <c r="Q8714" s="1"/>
    </row>
    <row r="8715" spans="11:17" x14ac:dyDescent="0.3">
      <c r="K8715" s="1"/>
      <c r="L8715" s="1"/>
      <c r="M8715" s="1"/>
      <c r="Q8715" s="1"/>
    </row>
    <row r="8716" spans="11:17" x14ac:dyDescent="0.3">
      <c r="K8716" s="1"/>
      <c r="L8716" s="1"/>
      <c r="M8716" s="1"/>
      <c r="Q8716" s="1"/>
    </row>
    <row r="8717" spans="11:17" x14ac:dyDescent="0.3">
      <c r="K8717" s="1"/>
      <c r="L8717" s="1"/>
      <c r="M8717" s="1"/>
      <c r="Q8717" s="1"/>
    </row>
    <row r="8718" spans="11:17" x14ac:dyDescent="0.3">
      <c r="K8718" s="1"/>
      <c r="L8718" s="1"/>
      <c r="M8718" s="1"/>
      <c r="Q8718" s="1"/>
    </row>
    <row r="8719" spans="11:17" x14ac:dyDescent="0.3">
      <c r="K8719" s="1"/>
      <c r="L8719" s="1"/>
      <c r="M8719" s="1"/>
      <c r="Q8719" s="1"/>
    </row>
    <row r="8720" spans="11:17" x14ac:dyDescent="0.3">
      <c r="K8720" s="1"/>
      <c r="L8720" s="1"/>
      <c r="M8720" s="1"/>
      <c r="Q8720" s="1"/>
    </row>
    <row r="8721" spans="11:17" x14ac:dyDescent="0.3">
      <c r="K8721" s="1"/>
      <c r="L8721" s="1"/>
      <c r="M8721" s="1"/>
      <c r="Q8721" s="1"/>
    </row>
    <row r="8722" spans="11:17" x14ac:dyDescent="0.3">
      <c r="K8722" s="1"/>
      <c r="L8722" s="1"/>
      <c r="M8722" s="1"/>
      <c r="Q8722" s="1"/>
    </row>
    <row r="8723" spans="11:17" x14ac:dyDescent="0.3">
      <c r="K8723" s="1"/>
      <c r="L8723" s="1"/>
      <c r="M8723" s="1"/>
      <c r="Q8723" s="1"/>
    </row>
    <row r="8724" spans="11:17" x14ac:dyDescent="0.3">
      <c r="K8724" s="1"/>
      <c r="L8724" s="1"/>
      <c r="M8724" s="1"/>
      <c r="Q8724" s="1"/>
    </row>
    <row r="8725" spans="11:17" x14ac:dyDescent="0.3">
      <c r="K8725" s="1"/>
      <c r="L8725" s="1"/>
      <c r="M8725" s="1"/>
      <c r="Q8725" s="1"/>
    </row>
    <row r="8726" spans="11:17" x14ac:dyDescent="0.3">
      <c r="K8726" s="1"/>
      <c r="L8726" s="1"/>
      <c r="M8726" s="1"/>
      <c r="Q8726" s="1"/>
    </row>
    <row r="8727" spans="11:17" x14ac:dyDescent="0.3">
      <c r="K8727" s="1"/>
      <c r="L8727" s="1"/>
      <c r="M8727" s="1"/>
      <c r="Q8727" s="1"/>
    </row>
    <row r="8728" spans="11:17" x14ac:dyDescent="0.3">
      <c r="K8728" s="1"/>
      <c r="L8728" s="1"/>
      <c r="M8728" s="1"/>
      <c r="Q8728" s="1"/>
    </row>
    <row r="8729" spans="11:17" x14ac:dyDescent="0.3">
      <c r="K8729" s="1"/>
      <c r="L8729" s="1"/>
      <c r="M8729" s="1"/>
      <c r="Q8729" s="1"/>
    </row>
    <row r="8730" spans="11:17" x14ac:dyDescent="0.3">
      <c r="K8730" s="1"/>
      <c r="L8730" s="1"/>
      <c r="M8730" s="1"/>
      <c r="Q8730" s="1"/>
    </row>
    <row r="8731" spans="11:17" x14ac:dyDescent="0.3">
      <c r="K8731" s="1"/>
      <c r="L8731" s="1"/>
      <c r="M8731" s="1"/>
      <c r="Q8731" s="1"/>
    </row>
    <row r="8732" spans="11:17" x14ac:dyDescent="0.3">
      <c r="K8732" s="1"/>
      <c r="L8732" s="1"/>
      <c r="M8732" s="1"/>
      <c r="Q8732" s="1"/>
    </row>
    <row r="8733" spans="11:17" x14ac:dyDescent="0.3">
      <c r="K8733" s="1"/>
      <c r="L8733" s="1"/>
      <c r="M8733" s="1"/>
      <c r="Q8733" s="1"/>
    </row>
    <row r="8734" spans="11:17" x14ac:dyDescent="0.3">
      <c r="K8734" s="1"/>
      <c r="L8734" s="1"/>
      <c r="M8734" s="1"/>
      <c r="Q8734" s="1"/>
    </row>
    <row r="8735" spans="11:17" x14ac:dyDescent="0.3">
      <c r="K8735" s="1"/>
      <c r="L8735" s="1"/>
      <c r="M8735" s="1"/>
      <c r="Q8735" s="1"/>
    </row>
    <row r="8736" spans="11:17" x14ac:dyDescent="0.3">
      <c r="K8736" s="1"/>
      <c r="L8736" s="1"/>
      <c r="M8736" s="1"/>
      <c r="Q8736" s="1"/>
    </row>
    <row r="8737" spans="11:17" x14ac:dyDescent="0.3">
      <c r="K8737" s="1"/>
      <c r="L8737" s="1"/>
      <c r="M8737" s="1"/>
      <c r="Q8737" s="1"/>
    </row>
    <row r="8738" spans="11:17" x14ac:dyDescent="0.3">
      <c r="K8738" s="1"/>
      <c r="L8738" s="1"/>
      <c r="M8738" s="1"/>
      <c r="Q8738" s="1"/>
    </row>
    <row r="8739" spans="11:17" x14ac:dyDescent="0.3">
      <c r="K8739" s="1"/>
      <c r="L8739" s="1"/>
      <c r="M8739" s="1"/>
      <c r="Q8739" s="1"/>
    </row>
    <row r="8740" spans="11:17" x14ac:dyDescent="0.3">
      <c r="K8740" s="1"/>
      <c r="L8740" s="1"/>
      <c r="M8740" s="1"/>
      <c r="Q8740" s="1"/>
    </row>
    <row r="8741" spans="11:17" x14ac:dyDescent="0.3">
      <c r="K8741" s="1"/>
      <c r="L8741" s="1"/>
      <c r="M8741" s="1"/>
      <c r="Q8741" s="1"/>
    </row>
    <row r="8742" spans="11:17" x14ac:dyDescent="0.3">
      <c r="K8742" s="1"/>
      <c r="L8742" s="1"/>
      <c r="M8742" s="1"/>
      <c r="Q8742" s="1"/>
    </row>
    <row r="8743" spans="11:17" x14ac:dyDescent="0.3">
      <c r="K8743" s="1"/>
      <c r="L8743" s="1"/>
      <c r="M8743" s="1"/>
      <c r="Q8743" s="1"/>
    </row>
    <row r="8744" spans="11:17" x14ac:dyDescent="0.3">
      <c r="K8744" s="1"/>
      <c r="L8744" s="1"/>
      <c r="M8744" s="1"/>
      <c r="Q8744" s="1"/>
    </row>
    <row r="8745" spans="11:17" x14ac:dyDescent="0.3">
      <c r="K8745" s="1"/>
      <c r="L8745" s="1"/>
      <c r="M8745" s="1"/>
      <c r="Q8745" s="1"/>
    </row>
    <row r="8746" spans="11:17" x14ac:dyDescent="0.3">
      <c r="K8746" s="1"/>
      <c r="L8746" s="1"/>
      <c r="M8746" s="1"/>
      <c r="Q8746" s="1"/>
    </row>
    <row r="8747" spans="11:17" x14ac:dyDescent="0.3">
      <c r="K8747" s="1"/>
      <c r="L8747" s="1"/>
      <c r="M8747" s="1"/>
      <c r="Q8747" s="1"/>
    </row>
    <row r="8748" spans="11:17" x14ac:dyDescent="0.3">
      <c r="K8748" s="1"/>
      <c r="L8748" s="1"/>
      <c r="M8748" s="1"/>
      <c r="Q8748" s="1"/>
    </row>
    <row r="8749" spans="11:17" x14ac:dyDescent="0.3">
      <c r="K8749" s="1"/>
      <c r="L8749" s="1"/>
      <c r="M8749" s="1"/>
      <c r="Q8749" s="1"/>
    </row>
    <row r="8750" spans="11:17" x14ac:dyDescent="0.3">
      <c r="K8750" s="1"/>
      <c r="L8750" s="1"/>
      <c r="M8750" s="1"/>
      <c r="Q8750" s="1"/>
    </row>
    <row r="8751" spans="11:17" x14ac:dyDescent="0.3">
      <c r="K8751" s="1"/>
      <c r="L8751" s="1"/>
      <c r="M8751" s="1"/>
      <c r="Q8751" s="1"/>
    </row>
    <row r="8752" spans="11:17" x14ac:dyDescent="0.3">
      <c r="K8752" s="1"/>
      <c r="L8752" s="1"/>
      <c r="M8752" s="1"/>
      <c r="Q8752" s="1"/>
    </row>
    <row r="8753" spans="11:17" x14ac:dyDescent="0.3">
      <c r="K8753" s="1"/>
      <c r="L8753" s="1"/>
      <c r="M8753" s="1"/>
      <c r="Q8753" s="1"/>
    </row>
    <row r="8754" spans="11:17" x14ac:dyDescent="0.3">
      <c r="K8754" s="1"/>
      <c r="L8754" s="1"/>
      <c r="M8754" s="1"/>
      <c r="Q8754" s="1"/>
    </row>
    <row r="8755" spans="11:17" x14ac:dyDescent="0.3">
      <c r="K8755" s="1"/>
      <c r="L8755" s="1"/>
      <c r="M8755" s="1"/>
      <c r="Q8755" s="1"/>
    </row>
    <row r="8756" spans="11:17" x14ac:dyDescent="0.3">
      <c r="K8756" s="1"/>
      <c r="L8756" s="1"/>
      <c r="M8756" s="1"/>
      <c r="Q8756" s="1"/>
    </row>
    <row r="8757" spans="11:17" x14ac:dyDescent="0.3">
      <c r="K8757" s="1"/>
      <c r="L8757" s="1"/>
      <c r="M8757" s="1"/>
      <c r="Q8757" s="1"/>
    </row>
    <row r="8758" spans="11:17" x14ac:dyDescent="0.3">
      <c r="K8758" s="1"/>
      <c r="L8758" s="1"/>
      <c r="M8758" s="1"/>
      <c r="Q8758" s="1"/>
    </row>
    <row r="8759" spans="11:17" x14ac:dyDescent="0.3">
      <c r="K8759" s="1"/>
      <c r="L8759" s="1"/>
      <c r="M8759" s="1"/>
      <c r="Q8759" s="1"/>
    </row>
    <row r="8760" spans="11:17" x14ac:dyDescent="0.3">
      <c r="K8760" s="1"/>
      <c r="L8760" s="1"/>
      <c r="M8760" s="1"/>
      <c r="Q8760" s="1"/>
    </row>
    <row r="8761" spans="11:17" x14ac:dyDescent="0.3">
      <c r="K8761" s="1"/>
      <c r="L8761" s="1"/>
      <c r="M8761" s="1"/>
      <c r="Q8761" s="1"/>
    </row>
    <row r="8762" spans="11:17" x14ac:dyDescent="0.3">
      <c r="K8762" s="1"/>
      <c r="L8762" s="1"/>
      <c r="M8762" s="1"/>
      <c r="Q8762" s="1"/>
    </row>
    <row r="8763" spans="11:17" x14ac:dyDescent="0.3">
      <c r="K8763" s="1"/>
      <c r="L8763" s="1"/>
      <c r="M8763" s="1"/>
      <c r="Q8763" s="1"/>
    </row>
    <row r="8764" spans="11:17" x14ac:dyDescent="0.3">
      <c r="K8764" s="1"/>
      <c r="L8764" s="1"/>
      <c r="M8764" s="1"/>
      <c r="Q8764" s="1"/>
    </row>
    <row r="8765" spans="11:17" x14ac:dyDescent="0.3">
      <c r="K8765" s="1"/>
      <c r="L8765" s="1"/>
      <c r="M8765" s="1"/>
      <c r="Q8765" s="1"/>
    </row>
    <row r="8766" spans="11:17" x14ac:dyDescent="0.3">
      <c r="K8766" s="1"/>
      <c r="L8766" s="1"/>
      <c r="M8766" s="1"/>
      <c r="Q8766" s="1"/>
    </row>
    <row r="8767" spans="11:17" x14ac:dyDescent="0.3">
      <c r="K8767" s="1"/>
      <c r="L8767" s="1"/>
      <c r="M8767" s="1"/>
      <c r="Q8767" s="1"/>
    </row>
    <row r="8768" spans="11:17" x14ac:dyDescent="0.3">
      <c r="K8768" s="1"/>
      <c r="L8768" s="1"/>
      <c r="M8768" s="1"/>
      <c r="Q8768" s="1"/>
    </row>
    <row r="8769" spans="11:17" x14ac:dyDescent="0.3">
      <c r="K8769" s="1"/>
      <c r="L8769" s="1"/>
      <c r="M8769" s="1"/>
      <c r="Q8769" s="1"/>
    </row>
    <row r="8770" spans="11:17" x14ac:dyDescent="0.3">
      <c r="K8770" s="1"/>
      <c r="L8770" s="1"/>
      <c r="M8770" s="1"/>
      <c r="Q8770" s="1"/>
    </row>
    <row r="8771" spans="11:17" x14ac:dyDescent="0.3">
      <c r="K8771" s="1"/>
      <c r="L8771" s="1"/>
      <c r="M8771" s="1"/>
      <c r="Q8771" s="1"/>
    </row>
    <row r="8772" spans="11:17" x14ac:dyDescent="0.3">
      <c r="K8772" s="1"/>
      <c r="L8772" s="1"/>
      <c r="M8772" s="1"/>
      <c r="Q8772" s="1"/>
    </row>
    <row r="8773" spans="11:17" x14ac:dyDescent="0.3">
      <c r="K8773" s="1"/>
      <c r="L8773" s="1"/>
      <c r="M8773" s="1"/>
      <c r="Q8773" s="1"/>
    </row>
    <row r="8774" spans="11:17" x14ac:dyDescent="0.3">
      <c r="K8774" s="1"/>
      <c r="L8774" s="1"/>
      <c r="M8774" s="1"/>
      <c r="Q8774" s="1"/>
    </row>
    <row r="8775" spans="11:17" x14ac:dyDescent="0.3">
      <c r="K8775" s="1"/>
      <c r="L8775" s="1"/>
      <c r="M8775" s="1"/>
      <c r="Q8775" s="1"/>
    </row>
    <row r="8776" spans="11:17" x14ac:dyDescent="0.3">
      <c r="K8776" s="1"/>
      <c r="L8776" s="1"/>
      <c r="M8776" s="1"/>
      <c r="Q8776" s="1"/>
    </row>
    <row r="8777" spans="11:17" x14ac:dyDescent="0.3">
      <c r="K8777" s="1"/>
      <c r="L8777" s="1"/>
      <c r="M8777" s="1"/>
      <c r="Q8777" s="1"/>
    </row>
    <row r="8778" spans="11:17" x14ac:dyDescent="0.3">
      <c r="K8778" s="1"/>
      <c r="L8778" s="1"/>
      <c r="M8778" s="1"/>
      <c r="Q8778" s="1"/>
    </row>
    <row r="8779" spans="11:17" x14ac:dyDescent="0.3">
      <c r="K8779" s="1"/>
      <c r="L8779" s="1"/>
      <c r="M8779" s="1"/>
      <c r="Q8779" s="1"/>
    </row>
    <row r="8780" spans="11:17" x14ac:dyDescent="0.3">
      <c r="K8780" s="1"/>
      <c r="L8780" s="1"/>
      <c r="M8780" s="1"/>
      <c r="Q8780" s="1"/>
    </row>
    <row r="8781" spans="11:17" x14ac:dyDescent="0.3">
      <c r="K8781" s="1"/>
      <c r="L8781" s="1"/>
      <c r="M8781" s="1"/>
      <c r="Q8781" s="1"/>
    </row>
    <row r="8782" spans="11:17" x14ac:dyDescent="0.3">
      <c r="K8782" s="1"/>
      <c r="L8782" s="1"/>
      <c r="M8782" s="1"/>
      <c r="Q8782" s="1"/>
    </row>
    <row r="8783" spans="11:17" x14ac:dyDescent="0.3">
      <c r="K8783" s="1"/>
      <c r="L8783" s="1"/>
      <c r="M8783" s="1"/>
      <c r="Q8783" s="1"/>
    </row>
    <row r="8784" spans="11:17" x14ac:dyDescent="0.3">
      <c r="K8784" s="1"/>
      <c r="L8784" s="1"/>
      <c r="M8784" s="1"/>
      <c r="Q8784" s="1"/>
    </row>
    <row r="8785" spans="11:17" x14ac:dyDescent="0.3">
      <c r="K8785" s="1"/>
      <c r="L8785" s="1"/>
      <c r="M8785" s="1"/>
      <c r="Q8785" s="1"/>
    </row>
    <row r="8786" spans="11:17" x14ac:dyDescent="0.3">
      <c r="K8786" s="1"/>
      <c r="L8786" s="1"/>
      <c r="M8786" s="1"/>
      <c r="Q8786" s="1"/>
    </row>
    <row r="8787" spans="11:17" x14ac:dyDescent="0.3">
      <c r="K8787" s="1"/>
      <c r="L8787" s="1"/>
      <c r="M8787" s="1"/>
      <c r="Q8787" s="1"/>
    </row>
    <row r="8788" spans="11:17" x14ac:dyDescent="0.3">
      <c r="K8788" s="1"/>
      <c r="L8788" s="1"/>
      <c r="M8788" s="1"/>
      <c r="Q8788" s="1"/>
    </row>
    <row r="8789" spans="11:17" x14ac:dyDescent="0.3">
      <c r="K8789" s="1"/>
      <c r="L8789" s="1"/>
      <c r="M8789" s="1"/>
      <c r="Q8789" s="1"/>
    </row>
    <row r="8790" spans="11:17" x14ac:dyDescent="0.3">
      <c r="K8790" s="1"/>
      <c r="L8790" s="1"/>
      <c r="M8790" s="1"/>
      <c r="Q8790" s="1"/>
    </row>
    <row r="8791" spans="11:17" x14ac:dyDescent="0.3">
      <c r="K8791" s="1"/>
      <c r="L8791" s="1"/>
      <c r="M8791" s="1"/>
      <c r="Q8791" s="1"/>
    </row>
    <row r="8792" spans="11:17" x14ac:dyDescent="0.3">
      <c r="K8792" s="1"/>
      <c r="L8792" s="1"/>
      <c r="M8792" s="1"/>
      <c r="Q8792" s="1"/>
    </row>
    <row r="8793" spans="11:17" x14ac:dyDescent="0.3">
      <c r="K8793" s="1"/>
      <c r="L8793" s="1"/>
      <c r="M8793" s="1"/>
      <c r="Q8793" s="1"/>
    </row>
    <row r="8794" spans="11:17" x14ac:dyDescent="0.3">
      <c r="K8794" s="1"/>
      <c r="L8794" s="1"/>
      <c r="M8794" s="1"/>
      <c r="Q8794" s="1"/>
    </row>
    <row r="8795" spans="11:17" x14ac:dyDescent="0.3">
      <c r="K8795" s="1"/>
      <c r="L8795" s="1"/>
      <c r="M8795" s="1"/>
      <c r="Q8795" s="1"/>
    </row>
    <row r="8796" spans="11:17" x14ac:dyDescent="0.3">
      <c r="K8796" s="1"/>
      <c r="L8796" s="1"/>
      <c r="M8796" s="1"/>
      <c r="Q8796" s="1"/>
    </row>
    <row r="8797" spans="11:17" x14ac:dyDescent="0.3">
      <c r="K8797" s="1"/>
      <c r="L8797" s="1"/>
      <c r="M8797" s="1"/>
      <c r="Q8797" s="1"/>
    </row>
    <row r="8798" spans="11:17" x14ac:dyDescent="0.3">
      <c r="K8798" s="1"/>
      <c r="L8798" s="1"/>
      <c r="M8798" s="1"/>
      <c r="Q8798" s="1"/>
    </row>
    <row r="8799" spans="11:17" x14ac:dyDescent="0.3">
      <c r="K8799" s="1"/>
      <c r="L8799" s="1"/>
      <c r="M8799" s="1"/>
      <c r="Q8799" s="1"/>
    </row>
    <row r="8800" spans="11:17" x14ac:dyDescent="0.3">
      <c r="K8800" s="1"/>
      <c r="L8800" s="1"/>
      <c r="M8800" s="1"/>
      <c r="Q8800" s="1"/>
    </row>
    <row r="8801" spans="11:17" x14ac:dyDescent="0.3">
      <c r="K8801" s="1"/>
      <c r="L8801" s="1"/>
      <c r="M8801" s="1"/>
      <c r="Q8801" s="1"/>
    </row>
    <row r="8802" spans="11:17" x14ac:dyDescent="0.3">
      <c r="K8802" s="1"/>
      <c r="L8802" s="1"/>
      <c r="M8802" s="1"/>
      <c r="Q8802" s="1"/>
    </row>
    <row r="8803" spans="11:17" x14ac:dyDescent="0.3">
      <c r="K8803" s="1"/>
      <c r="L8803" s="1"/>
      <c r="M8803" s="1"/>
      <c r="Q8803" s="1"/>
    </row>
    <row r="8804" spans="11:17" x14ac:dyDescent="0.3">
      <c r="K8804" s="1"/>
      <c r="L8804" s="1"/>
      <c r="M8804" s="1"/>
      <c r="Q8804" s="1"/>
    </row>
    <row r="8805" spans="11:17" x14ac:dyDescent="0.3">
      <c r="K8805" s="1"/>
      <c r="L8805" s="1"/>
      <c r="M8805" s="1"/>
      <c r="Q8805" s="1"/>
    </row>
    <row r="8806" spans="11:17" x14ac:dyDescent="0.3">
      <c r="K8806" s="1"/>
      <c r="L8806" s="1"/>
      <c r="M8806" s="1"/>
      <c r="Q8806" s="1"/>
    </row>
    <row r="8807" spans="11:17" x14ac:dyDescent="0.3">
      <c r="K8807" s="1"/>
      <c r="L8807" s="1"/>
      <c r="M8807" s="1"/>
      <c r="Q8807" s="1"/>
    </row>
    <row r="8808" spans="11:17" x14ac:dyDescent="0.3">
      <c r="K8808" s="1"/>
      <c r="L8808" s="1"/>
      <c r="M8808" s="1"/>
      <c r="Q8808" s="1"/>
    </row>
    <row r="8809" spans="11:17" x14ac:dyDescent="0.3">
      <c r="K8809" s="1"/>
      <c r="L8809" s="1"/>
      <c r="M8809" s="1"/>
      <c r="Q8809" s="1"/>
    </row>
    <row r="8810" spans="11:17" x14ac:dyDescent="0.3">
      <c r="K8810" s="1"/>
      <c r="L8810" s="1"/>
      <c r="M8810" s="1"/>
      <c r="Q8810" s="1"/>
    </row>
    <row r="8811" spans="11:17" x14ac:dyDescent="0.3">
      <c r="K8811" s="1"/>
      <c r="L8811" s="1"/>
      <c r="M8811" s="1"/>
      <c r="Q8811" s="1"/>
    </row>
    <row r="8812" spans="11:17" x14ac:dyDescent="0.3">
      <c r="K8812" s="1"/>
      <c r="L8812" s="1"/>
      <c r="M8812" s="1"/>
      <c r="Q8812" s="1"/>
    </row>
    <row r="8813" spans="11:17" x14ac:dyDescent="0.3">
      <c r="K8813" s="1"/>
      <c r="L8813" s="1"/>
      <c r="M8813" s="1"/>
      <c r="Q8813" s="1"/>
    </row>
    <row r="8814" spans="11:17" x14ac:dyDescent="0.3">
      <c r="K8814" s="1"/>
      <c r="L8814" s="1"/>
      <c r="M8814" s="1"/>
      <c r="Q8814" s="1"/>
    </row>
    <row r="8815" spans="11:17" x14ac:dyDescent="0.3">
      <c r="K8815" s="1"/>
      <c r="L8815" s="1"/>
      <c r="M8815" s="1"/>
      <c r="Q8815" s="1"/>
    </row>
    <row r="8816" spans="11:17" x14ac:dyDescent="0.3">
      <c r="K8816" s="1"/>
      <c r="L8816" s="1"/>
      <c r="M8816" s="1"/>
      <c r="Q8816" s="1"/>
    </row>
    <row r="8817" spans="11:17" x14ac:dyDescent="0.3">
      <c r="K8817" s="1"/>
      <c r="L8817" s="1"/>
      <c r="M8817" s="1"/>
      <c r="Q8817" s="1"/>
    </row>
    <row r="8818" spans="11:17" x14ac:dyDescent="0.3">
      <c r="K8818" s="1"/>
      <c r="L8818" s="1"/>
      <c r="M8818" s="1"/>
      <c r="Q8818" s="1"/>
    </row>
    <row r="8819" spans="11:17" x14ac:dyDescent="0.3">
      <c r="K8819" s="1"/>
      <c r="L8819" s="1"/>
      <c r="M8819" s="1"/>
      <c r="Q8819" s="1"/>
    </row>
    <row r="8820" spans="11:17" x14ac:dyDescent="0.3">
      <c r="K8820" s="1"/>
      <c r="L8820" s="1"/>
      <c r="M8820" s="1"/>
      <c r="Q8820" s="1"/>
    </row>
    <row r="8821" spans="11:17" x14ac:dyDescent="0.3">
      <c r="K8821" s="1"/>
      <c r="L8821" s="1"/>
      <c r="M8821" s="1"/>
      <c r="Q8821" s="1"/>
    </row>
    <row r="8822" spans="11:17" x14ac:dyDescent="0.3">
      <c r="K8822" s="1"/>
      <c r="L8822" s="1"/>
      <c r="M8822" s="1"/>
      <c r="Q8822" s="1"/>
    </row>
    <row r="8823" spans="11:17" x14ac:dyDescent="0.3">
      <c r="K8823" s="1"/>
      <c r="L8823" s="1"/>
      <c r="M8823" s="1"/>
      <c r="Q8823" s="1"/>
    </row>
    <row r="8824" spans="11:17" x14ac:dyDescent="0.3">
      <c r="K8824" s="1"/>
      <c r="L8824" s="1"/>
      <c r="M8824" s="1"/>
      <c r="Q8824" s="1"/>
    </row>
    <row r="8825" spans="11:17" x14ac:dyDescent="0.3">
      <c r="K8825" s="1"/>
      <c r="L8825" s="1"/>
      <c r="M8825" s="1"/>
      <c r="Q8825" s="1"/>
    </row>
    <row r="8826" spans="11:17" x14ac:dyDescent="0.3">
      <c r="K8826" s="1"/>
      <c r="L8826" s="1"/>
      <c r="M8826" s="1"/>
      <c r="Q8826" s="1"/>
    </row>
    <row r="8827" spans="11:17" x14ac:dyDescent="0.3">
      <c r="K8827" s="1"/>
      <c r="L8827" s="1"/>
      <c r="M8827" s="1"/>
      <c r="Q8827" s="1"/>
    </row>
    <row r="8828" spans="11:17" x14ac:dyDescent="0.3">
      <c r="K8828" s="1"/>
      <c r="L8828" s="1"/>
      <c r="M8828" s="1"/>
      <c r="Q8828" s="1"/>
    </row>
    <row r="8829" spans="11:17" x14ac:dyDescent="0.3">
      <c r="K8829" s="1"/>
      <c r="L8829" s="1"/>
      <c r="M8829" s="1"/>
      <c r="Q8829" s="1"/>
    </row>
    <row r="8830" spans="11:17" x14ac:dyDescent="0.3">
      <c r="K8830" s="1"/>
      <c r="L8830" s="1"/>
      <c r="M8830" s="1"/>
      <c r="Q8830" s="1"/>
    </row>
    <row r="8831" spans="11:17" x14ac:dyDescent="0.3">
      <c r="K8831" s="1"/>
      <c r="L8831" s="1"/>
      <c r="M8831" s="1"/>
      <c r="Q8831" s="1"/>
    </row>
    <row r="8832" spans="11:17" x14ac:dyDescent="0.3">
      <c r="K8832" s="1"/>
      <c r="L8832" s="1"/>
      <c r="M8832" s="1"/>
      <c r="Q8832" s="1"/>
    </row>
    <row r="8833" spans="11:17" x14ac:dyDescent="0.3">
      <c r="K8833" s="1"/>
      <c r="L8833" s="1"/>
      <c r="M8833" s="1"/>
      <c r="Q8833" s="1"/>
    </row>
    <row r="8834" spans="11:17" x14ac:dyDescent="0.3">
      <c r="K8834" s="1"/>
      <c r="L8834" s="1"/>
      <c r="M8834" s="1"/>
      <c r="Q8834" s="1"/>
    </row>
    <row r="8835" spans="11:17" x14ac:dyDescent="0.3">
      <c r="K8835" s="1"/>
      <c r="L8835" s="1"/>
      <c r="M8835" s="1"/>
      <c r="Q8835" s="1"/>
    </row>
    <row r="8836" spans="11:17" x14ac:dyDescent="0.3">
      <c r="K8836" s="1"/>
      <c r="L8836" s="1"/>
      <c r="M8836" s="1"/>
      <c r="Q8836" s="1"/>
    </row>
    <row r="8837" spans="11:17" x14ac:dyDescent="0.3">
      <c r="K8837" s="1"/>
      <c r="L8837" s="1"/>
      <c r="M8837" s="1"/>
      <c r="Q8837" s="1"/>
    </row>
    <row r="8838" spans="11:17" x14ac:dyDescent="0.3">
      <c r="K8838" s="1"/>
      <c r="L8838" s="1"/>
      <c r="M8838" s="1"/>
      <c r="Q8838" s="1"/>
    </row>
    <row r="8839" spans="11:17" x14ac:dyDescent="0.3">
      <c r="K8839" s="1"/>
      <c r="L8839" s="1"/>
      <c r="M8839" s="1"/>
      <c r="Q8839" s="1"/>
    </row>
    <row r="8840" spans="11:17" x14ac:dyDescent="0.3">
      <c r="K8840" s="1"/>
      <c r="L8840" s="1"/>
      <c r="M8840" s="1"/>
      <c r="Q8840" s="1"/>
    </row>
    <row r="8841" spans="11:17" x14ac:dyDescent="0.3">
      <c r="K8841" s="1"/>
      <c r="L8841" s="1"/>
      <c r="M8841" s="1"/>
      <c r="Q8841" s="1"/>
    </row>
    <row r="8842" spans="11:17" x14ac:dyDescent="0.3">
      <c r="K8842" s="1"/>
      <c r="L8842" s="1"/>
      <c r="M8842" s="1"/>
      <c r="Q8842" s="1"/>
    </row>
    <row r="8843" spans="11:17" x14ac:dyDescent="0.3">
      <c r="K8843" s="1"/>
      <c r="L8843" s="1"/>
      <c r="M8843" s="1"/>
      <c r="Q8843" s="1"/>
    </row>
    <row r="8844" spans="11:17" x14ac:dyDescent="0.3">
      <c r="K8844" s="1"/>
      <c r="L8844" s="1"/>
      <c r="M8844" s="1"/>
      <c r="Q8844" s="1"/>
    </row>
    <row r="8845" spans="11:17" x14ac:dyDescent="0.3">
      <c r="K8845" s="1"/>
      <c r="L8845" s="1"/>
      <c r="M8845" s="1"/>
      <c r="Q8845" s="1"/>
    </row>
    <row r="8846" spans="11:17" x14ac:dyDescent="0.3">
      <c r="K8846" s="1"/>
      <c r="L8846" s="1"/>
      <c r="M8846" s="1"/>
      <c r="Q8846" s="1"/>
    </row>
    <row r="8847" spans="11:17" x14ac:dyDescent="0.3">
      <c r="K8847" s="1"/>
      <c r="L8847" s="1"/>
      <c r="M8847" s="1"/>
      <c r="Q8847" s="1"/>
    </row>
    <row r="8848" spans="11:17" x14ac:dyDescent="0.3">
      <c r="K8848" s="1"/>
      <c r="L8848" s="1"/>
      <c r="M8848" s="1"/>
      <c r="Q8848" s="1"/>
    </row>
    <row r="8849" spans="4:17" x14ac:dyDescent="0.3">
      <c r="K8849" s="1"/>
      <c r="L8849" s="1"/>
      <c r="M8849" s="1"/>
      <c r="Q8849" s="1"/>
    </row>
    <row r="8850" spans="4:17" x14ac:dyDescent="0.3">
      <c r="K8850" s="1"/>
      <c r="L8850" s="1"/>
      <c r="M8850" s="1"/>
      <c r="Q8850" s="1"/>
    </row>
    <row r="8851" spans="4:17" x14ac:dyDescent="0.3">
      <c r="K8851" s="1"/>
      <c r="L8851" s="1"/>
      <c r="M8851" s="1"/>
      <c r="Q8851" s="1"/>
    </row>
    <row r="8852" spans="4:17" x14ac:dyDescent="0.3">
      <c r="K8852" s="1"/>
      <c r="L8852" s="1"/>
      <c r="M8852" s="1"/>
      <c r="Q8852" s="1"/>
    </row>
    <row r="8853" spans="4:17" x14ac:dyDescent="0.3">
      <c r="K8853" s="1"/>
      <c r="L8853" s="1"/>
      <c r="M8853" s="1"/>
      <c r="Q8853" s="1"/>
    </row>
    <row r="8854" spans="4:17" x14ac:dyDescent="0.3">
      <c r="K8854" s="1"/>
      <c r="L8854" s="1"/>
      <c r="M8854" s="1"/>
      <c r="Q8854" s="1"/>
    </row>
    <row r="8855" spans="4:17" x14ac:dyDescent="0.3">
      <c r="K8855" s="1"/>
      <c r="L8855" s="1"/>
      <c r="M8855" s="1"/>
      <c r="Q8855" s="1"/>
    </row>
    <row r="8856" spans="4:17" x14ac:dyDescent="0.3">
      <c r="K8856" s="1"/>
      <c r="L8856" s="1"/>
      <c r="M8856" s="1"/>
      <c r="Q8856" s="1"/>
    </row>
    <row r="8857" spans="4:17" x14ac:dyDescent="0.3">
      <c r="K8857" s="1"/>
      <c r="L8857" s="1"/>
      <c r="M8857" s="1"/>
      <c r="Q8857" s="1"/>
    </row>
    <row r="8858" spans="4:17" x14ac:dyDescent="0.3">
      <c r="D8858" s="1"/>
      <c r="E8858" s="1"/>
      <c r="K8858" s="1"/>
      <c r="L8858" s="1"/>
      <c r="M8858" s="1"/>
      <c r="Q8858" s="1"/>
    </row>
    <row r="8859" spans="4:17" x14ac:dyDescent="0.3">
      <c r="D8859" s="1"/>
      <c r="E8859" s="1"/>
      <c r="K8859" s="1"/>
      <c r="L8859" s="1"/>
      <c r="M8859" s="1"/>
      <c r="Q8859" s="1"/>
    </row>
    <row r="8860" spans="4:17" x14ac:dyDescent="0.3">
      <c r="D8860" s="1"/>
      <c r="E8860" s="1"/>
      <c r="K8860" s="1"/>
      <c r="L8860" s="1"/>
      <c r="M8860" s="1"/>
      <c r="Q8860" s="1"/>
    </row>
    <row r="8861" spans="4:17" x14ac:dyDescent="0.3">
      <c r="D8861" s="1"/>
      <c r="E8861" s="1"/>
      <c r="K8861" s="1"/>
      <c r="L8861" s="1"/>
      <c r="M8861" s="1"/>
      <c r="Q8861" s="1"/>
    </row>
    <row r="8862" spans="4:17" x14ac:dyDescent="0.3">
      <c r="D8862" s="1"/>
      <c r="E8862" s="1"/>
      <c r="K8862" s="1"/>
      <c r="L8862" s="1"/>
      <c r="M8862" s="1"/>
      <c r="Q8862" s="1"/>
    </row>
    <row r="8863" spans="4:17" x14ac:dyDescent="0.3">
      <c r="D8863" s="1"/>
      <c r="E8863" s="1"/>
      <c r="K8863" s="1"/>
      <c r="L8863" s="1"/>
      <c r="M8863" s="1"/>
      <c r="Q8863" s="1"/>
    </row>
    <row r="8864" spans="4:17" x14ac:dyDescent="0.3">
      <c r="D8864" s="1"/>
      <c r="E8864" s="1"/>
      <c r="K8864" s="1"/>
      <c r="L8864" s="1"/>
      <c r="M8864" s="1"/>
      <c r="Q8864" s="1"/>
    </row>
    <row r="8865" spans="4:17" x14ac:dyDescent="0.3">
      <c r="D8865" s="1"/>
      <c r="E8865" s="1"/>
      <c r="K8865" s="1"/>
      <c r="L8865" s="1"/>
      <c r="M8865" s="1"/>
      <c r="Q8865" s="1"/>
    </row>
    <row r="8866" spans="4:17" x14ac:dyDescent="0.3">
      <c r="D8866" s="1"/>
      <c r="E8866" s="1"/>
      <c r="K8866" s="1"/>
      <c r="L8866" s="1"/>
      <c r="M8866" s="1"/>
      <c r="Q8866" s="1"/>
    </row>
    <row r="8867" spans="4:17" x14ac:dyDescent="0.3">
      <c r="D8867" s="1"/>
      <c r="E8867" s="1"/>
      <c r="K8867" s="1"/>
      <c r="L8867" s="1"/>
      <c r="M8867" s="1"/>
      <c r="Q8867" s="1"/>
    </row>
    <row r="8868" spans="4:17" x14ac:dyDescent="0.3">
      <c r="D8868" s="1"/>
      <c r="E8868" s="1"/>
      <c r="K8868" s="1"/>
      <c r="L8868" s="1"/>
      <c r="M8868" s="1"/>
      <c r="Q8868" s="1"/>
    </row>
    <row r="8869" spans="4:17" x14ac:dyDescent="0.3">
      <c r="D8869" s="1"/>
      <c r="E8869" s="1"/>
      <c r="K8869" s="1"/>
      <c r="L8869" s="1"/>
      <c r="M8869" s="1"/>
      <c r="Q8869" s="1"/>
    </row>
    <row r="8870" spans="4:17" x14ac:dyDescent="0.3">
      <c r="D8870" s="1"/>
      <c r="E8870" s="1"/>
      <c r="K8870" s="1"/>
      <c r="L8870" s="1"/>
      <c r="M8870" s="1"/>
      <c r="Q8870" s="1"/>
    </row>
    <row r="8871" spans="4:17" x14ac:dyDescent="0.3">
      <c r="D8871" s="1"/>
      <c r="E8871" s="1"/>
      <c r="K8871" s="1"/>
      <c r="L8871" s="1"/>
      <c r="M8871" s="1"/>
      <c r="Q8871" s="1"/>
    </row>
    <row r="8872" spans="4:17" x14ac:dyDescent="0.3">
      <c r="D8872" s="1"/>
      <c r="E8872" s="1"/>
      <c r="K8872" s="1"/>
      <c r="L8872" s="1"/>
      <c r="M8872" s="1"/>
      <c r="Q8872" s="1"/>
    </row>
    <row r="8873" spans="4:17" x14ac:dyDescent="0.3">
      <c r="D8873" s="1"/>
      <c r="E8873" s="1"/>
      <c r="K8873" s="1"/>
      <c r="L8873" s="1"/>
      <c r="M8873" s="1"/>
      <c r="Q8873" s="1"/>
    </row>
    <row r="8874" spans="4:17" x14ac:dyDescent="0.3">
      <c r="D8874" s="1"/>
      <c r="E8874" s="1"/>
      <c r="K8874" s="1"/>
      <c r="L8874" s="1"/>
      <c r="M8874" s="1"/>
      <c r="Q8874" s="1"/>
    </row>
    <row r="8875" spans="4:17" x14ac:dyDescent="0.3">
      <c r="D8875" s="1"/>
      <c r="E8875" s="1"/>
      <c r="K8875" s="1"/>
      <c r="L8875" s="1"/>
      <c r="M8875" s="1"/>
      <c r="Q8875" s="1"/>
    </row>
    <row r="8876" spans="4:17" x14ac:dyDescent="0.3">
      <c r="D8876" s="1"/>
      <c r="E8876" s="1"/>
      <c r="K8876" s="1"/>
      <c r="L8876" s="1"/>
      <c r="M8876" s="1"/>
      <c r="Q8876" s="1"/>
    </row>
    <row r="8877" spans="4:17" x14ac:dyDescent="0.3">
      <c r="D8877" s="1"/>
      <c r="E8877" s="1"/>
      <c r="K8877" s="1"/>
      <c r="L8877" s="1"/>
      <c r="M8877" s="1"/>
      <c r="Q8877" s="1"/>
    </row>
    <row r="8878" spans="4:17" x14ac:dyDescent="0.3">
      <c r="D8878" s="1"/>
      <c r="E8878" s="1"/>
      <c r="K8878" s="1"/>
      <c r="L8878" s="1"/>
      <c r="M8878" s="1"/>
      <c r="Q8878" s="1"/>
    </row>
    <row r="8879" spans="4:17" x14ac:dyDescent="0.3">
      <c r="D8879" s="1"/>
      <c r="E8879" s="1"/>
      <c r="K8879" s="1"/>
      <c r="L8879" s="1"/>
      <c r="M8879" s="1"/>
      <c r="Q8879" s="1"/>
    </row>
    <row r="8880" spans="4:17" x14ac:dyDescent="0.3">
      <c r="D8880" s="1"/>
      <c r="E8880" s="1"/>
      <c r="K8880" s="1"/>
      <c r="L8880" s="1"/>
      <c r="M8880" s="1"/>
      <c r="Q8880" s="1"/>
    </row>
    <row r="8881" spans="4:17" x14ac:dyDescent="0.3">
      <c r="D8881" s="1"/>
      <c r="E8881" s="1"/>
      <c r="K8881" s="1"/>
      <c r="L8881" s="1"/>
      <c r="M8881" s="1"/>
      <c r="Q8881" s="1"/>
    </row>
    <row r="8882" spans="4:17" x14ac:dyDescent="0.3">
      <c r="K8882" s="1"/>
      <c r="L8882" s="1"/>
      <c r="M8882" s="1"/>
      <c r="Q8882" s="1"/>
    </row>
    <row r="8883" spans="4:17" x14ac:dyDescent="0.3">
      <c r="K8883" s="1"/>
      <c r="L8883" s="1"/>
      <c r="M8883" s="1"/>
      <c r="Q8883" s="1"/>
    </row>
    <row r="8884" spans="4:17" x14ac:dyDescent="0.3">
      <c r="K8884" s="1"/>
      <c r="L8884" s="1"/>
      <c r="M8884" s="1"/>
      <c r="Q8884" s="1"/>
    </row>
    <row r="8885" spans="4:17" x14ac:dyDescent="0.3">
      <c r="K8885" s="1"/>
      <c r="L8885" s="1"/>
      <c r="M8885" s="1"/>
      <c r="Q8885" s="1"/>
    </row>
    <row r="8886" spans="4:17" x14ac:dyDescent="0.3">
      <c r="K8886" s="1"/>
      <c r="L8886" s="1"/>
      <c r="M8886" s="1"/>
      <c r="Q8886" s="1"/>
    </row>
    <row r="8887" spans="4:17" x14ac:dyDescent="0.3">
      <c r="K8887" s="1"/>
      <c r="L8887" s="1"/>
      <c r="M8887" s="1"/>
      <c r="Q8887" s="1"/>
    </row>
    <row r="8888" spans="4:17" x14ac:dyDescent="0.3">
      <c r="K8888" s="1"/>
      <c r="L8888" s="1"/>
      <c r="M8888" s="1"/>
      <c r="Q8888" s="1"/>
    </row>
    <row r="8889" spans="4:17" x14ac:dyDescent="0.3">
      <c r="K8889" s="1"/>
      <c r="L8889" s="1"/>
      <c r="M8889" s="1"/>
      <c r="Q8889" s="1"/>
    </row>
    <row r="8890" spans="4:17" x14ac:dyDescent="0.3">
      <c r="K8890" s="1"/>
      <c r="L8890" s="1"/>
      <c r="M8890" s="1"/>
      <c r="Q8890" s="1"/>
    </row>
    <row r="8891" spans="4:17" x14ac:dyDescent="0.3">
      <c r="K8891" s="1"/>
      <c r="L8891" s="1"/>
      <c r="M8891" s="1"/>
      <c r="Q8891" s="1"/>
    </row>
    <row r="8892" spans="4:17" x14ac:dyDescent="0.3">
      <c r="K8892" s="1"/>
      <c r="L8892" s="1"/>
      <c r="M8892" s="1"/>
      <c r="Q8892" s="1"/>
    </row>
    <row r="8893" spans="4:17" x14ac:dyDescent="0.3">
      <c r="K8893" s="1"/>
      <c r="L8893" s="1"/>
      <c r="M8893" s="1"/>
      <c r="Q8893" s="1"/>
    </row>
    <row r="8894" spans="4:17" x14ac:dyDescent="0.3">
      <c r="K8894" s="1"/>
      <c r="L8894" s="1"/>
      <c r="M8894" s="1"/>
      <c r="Q8894" s="1"/>
    </row>
    <row r="8895" spans="4:17" x14ac:dyDescent="0.3">
      <c r="K8895" s="1"/>
      <c r="L8895" s="1"/>
      <c r="M8895" s="1"/>
      <c r="Q8895" s="1"/>
    </row>
    <row r="8896" spans="4:17" x14ac:dyDescent="0.3">
      <c r="K8896" s="1"/>
      <c r="L8896" s="1"/>
      <c r="M8896" s="1"/>
      <c r="Q8896" s="1"/>
    </row>
    <row r="8897" spans="11:17" x14ac:dyDescent="0.3">
      <c r="K8897" s="1"/>
      <c r="L8897" s="1"/>
      <c r="M8897" s="1"/>
      <c r="Q8897" s="1"/>
    </row>
    <row r="8898" spans="11:17" x14ac:dyDescent="0.3">
      <c r="K8898" s="1"/>
      <c r="L8898" s="1"/>
      <c r="M8898" s="1"/>
      <c r="Q8898" s="1"/>
    </row>
    <row r="8899" spans="11:17" x14ac:dyDescent="0.3">
      <c r="K8899" s="1"/>
      <c r="L8899" s="1"/>
      <c r="M8899" s="1"/>
      <c r="Q8899" s="1"/>
    </row>
    <row r="8900" spans="11:17" x14ac:dyDescent="0.3">
      <c r="K8900" s="1"/>
      <c r="L8900" s="1"/>
      <c r="M8900" s="1"/>
      <c r="Q8900" s="1"/>
    </row>
    <row r="8901" spans="11:17" x14ac:dyDescent="0.3">
      <c r="K8901" s="1"/>
      <c r="L8901" s="1"/>
      <c r="M8901" s="1"/>
      <c r="Q8901" s="1"/>
    </row>
    <row r="8902" spans="11:17" x14ac:dyDescent="0.3">
      <c r="K8902" s="1"/>
      <c r="L8902" s="1"/>
      <c r="M8902" s="1"/>
      <c r="Q8902" s="1"/>
    </row>
    <row r="8903" spans="11:17" x14ac:dyDescent="0.3">
      <c r="K8903" s="1"/>
      <c r="L8903" s="1"/>
      <c r="M8903" s="1"/>
      <c r="Q8903" s="1"/>
    </row>
    <row r="8904" spans="11:17" x14ac:dyDescent="0.3">
      <c r="K8904" s="1"/>
      <c r="L8904" s="1"/>
      <c r="M8904" s="1"/>
      <c r="Q8904" s="1"/>
    </row>
    <row r="8905" spans="11:17" x14ac:dyDescent="0.3">
      <c r="K8905" s="1"/>
      <c r="L8905" s="1"/>
      <c r="M8905" s="1"/>
      <c r="Q8905" s="1"/>
    </row>
    <row r="8906" spans="11:17" x14ac:dyDescent="0.3">
      <c r="K8906" s="1"/>
      <c r="L8906" s="1"/>
      <c r="M8906" s="1"/>
      <c r="Q8906" s="1"/>
    </row>
    <row r="8907" spans="11:17" x14ac:dyDescent="0.3">
      <c r="K8907" s="1"/>
      <c r="L8907" s="1"/>
      <c r="M8907" s="1"/>
      <c r="Q8907" s="1"/>
    </row>
    <row r="8908" spans="11:17" x14ac:dyDescent="0.3">
      <c r="K8908" s="1"/>
      <c r="L8908" s="1"/>
      <c r="M8908" s="1"/>
      <c r="Q8908" s="1"/>
    </row>
    <row r="8909" spans="11:17" x14ac:dyDescent="0.3">
      <c r="K8909" s="1"/>
      <c r="L8909" s="1"/>
      <c r="M8909" s="1"/>
      <c r="Q8909" s="1"/>
    </row>
    <row r="8910" spans="11:17" x14ac:dyDescent="0.3">
      <c r="K8910" s="1"/>
      <c r="L8910" s="1"/>
      <c r="M8910" s="1"/>
      <c r="Q8910" s="1"/>
    </row>
    <row r="8911" spans="11:17" x14ac:dyDescent="0.3">
      <c r="K8911" s="1"/>
      <c r="L8911" s="1"/>
      <c r="M8911" s="1"/>
      <c r="Q8911" s="1"/>
    </row>
    <row r="8912" spans="11:17" x14ac:dyDescent="0.3">
      <c r="K8912" s="1"/>
      <c r="L8912" s="1"/>
      <c r="M8912" s="1"/>
      <c r="Q8912" s="1"/>
    </row>
    <row r="8913" spans="11:17" x14ac:dyDescent="0.3">
      <c r="K8913" s="1"/>
      <c r="L8913" s="1"/>
      <c r="M8913" s="1"/>
      <c r="Q8913" s="1"/>
    </row>
    <row r="8914" spans="11:17" x14ac:dyDescent="0.3">
      <c r="K8914" s="1"/>
      <c r="L8914" s="1"/>
      <c r="M8914" s="1"/>
      <c r="Q8914" s="1"/>
    </row>
    <row r="8915" spans="11:17" x14ac:dyDescent="0.3">
      <c r="K8915" s="1"/>
      <c r="L8915" s="1"/>
      <c r="M8915" s="1"/>
      <c r="Q8915" s="1"/>
    </row>
    <row r="8916" spans="11:17" x14ac:dyDescent="0.3">
      <c r="K8916" s="1"/>
      <c r="L8916" s="1"/>
      <c r="M8916" s="1"/>
      <c r="Q8916" s="1"/>
    </row>
    <row r="8917" spans="11:17" x14ac:dyDescent="0.3">
      <c r="K8917" s="1"/>
      <c r="L8917" s="1"/>
      <c r="M8917" s="1"/>
      <c r="Q8917" s="1"/>
    </row>
    <row r="8918" spans="11:17" x14ac:dyDescent="0.3">
      <c r="K8918" s="1"/>
      <c r="L8918" s="1"/>
      <c r="M8918" s="1"/>
      <c r="Q8918" s="1"/>
    </row>
    <row r="8919" spans="11:17" x14ac:dyDescent="0.3">
      <c r="K8919" s="1"/>
      <c r="L8919" s="1"/>
      <c r="M8919" s="1"/>
      <c r="Q8919" s="1"/>
    </row>
    <row r="8920" spans="11:17" x14ac:dyDescent="0.3">
      <c r="K8920" s="1"/>
      <c r="L8920" s="1"/>
      <c r="M8920" s="1"/>
      <c r="Q8920" s="1"/>
    </row>
    <row r="8921" spans="11:17" x14ac:dyDescent="0.3">
      <c r="K8921" s="1"/>
      <c r="L8921" s="1"/>
      <c r="M8921" s="1"/>
      <c r="Q8921" s="1"/>
    </row>
    <row r="8922" spans="11:17" x14ac:dyDescent="0.3">
      <c r="K8922" s="1"/>
      <c r="L8922" s="1"/>
      <c r="M8922" s="1"/>
      <c r="Q8922" s="1"/>
    </row>
    <row r="8923" spans="11:17" x14ac:dyDescent="0.3">
      <c r="K8923" s="1"/>
      <c r="L8923" s="1"/>
      <c r="M8923" s="1"/>
      <c r="Q8923" s="1"/>
    </row>
    <row r="8924" spans="11:17" x14ac:dyDescent="0.3">
      <c r="K8924" s="1"/>
      <c r="L8924" s="1"/>
      <c r="M8924" s="1"/>
      <c r="Q8924" s="1"/>
    </row>
    <row r="8925" spans="11:17" x14ac:dyDescent="0.3">
      <c r="K8925" s="1"/>
      <c r="L8925" s="1"/>
      <c r="M8925" s="1"/>
      <c r="Q8925" s="1"/>
    </row>
    <row r="8926" spans="11:17" x14ac:dyDescent="0.3">
      <c r="K8926" s="1"/>
      <c r="L8926" s="1"/>
      <c r="M8926" s="1"/>
      <c r="Q8926" s="1"/>
    </row>
    <row r="8927" spans="11:17" x14ac:dyDescent="0.3">
      <c r="K8927" s="1"/>
      <c r="L8927" s="1"/>
      <c r="M8927" s="1"/>
      <c r="Q8927" s="1"/>
    </row>
    <row r="8928" spans="11:17" x14ac:dyDescent="0.3">
      <c r="K8928" s="1"/>
      <c r="L8928" s="1"/>
      <c r="M8928" s="1"/>
      <c r="Q8928" s="1"/>
    </row>
    <row r="8929" spans="11:17" x14ac:dyDescent="0.3">
      <c r="K8929" s="1"/>
      <c r="L8929" s="1"/>
      <c r="M8929" s="1"/>
      <c r="Q8929" s="1"/>
    </row>
    <row r="8930" spans="11:17" x14ac:dyDescent="0.3">
      <c r="K8930" s="1"/>
      <c r="L8930" s="1"/>
      <c r="M8930" s="1"/>
      <c r="Q8930" s="1"/>
    </row>
    <row r="8931" spans="11:17" x14ac:dyDescent="0.3">
      <c r="K8931" s="1"/>
      <c r="L8931" s="1"/>
      <c r="M8931" s="1"/>
      <c r="Q8931" s="1"/>
    </row>
    <row r="8932" spans="11:17" x14ac:dyDescent="0.3">
      <c r="K8932" s="1"/>
      <c r="L8932" s="1"/>
      <c r="M8932" s="1"/>
      <c r="Q8932" s="1"/>
    </row>
    <row r="8933" spans="11:17" x14ac:dyDescent="0.3">
      <c r="K8933" s="1"/>
      <c r="L8933" s="1"/>
      <c r="M8933" s="1"/>
      <c r="Q8933" s="1"/>
    </row>
    <row r="8934" spans="11:17" x14ac:dyDescent="0.3">
      <c r="K8934" s="1"/>
      <c r="L8934" s="1"/>
      <c r="M8934" s="1"/>
      <c r="Q8934" s="1"/>
    </row>
    <row r="8935" spans="11:17" x14ac:dyDescent="0.3">
      <c r="K8935" s="1"/>
      <c r="L8935" s="1"/>
      <c r="M8935" s="1"/>
      <c r="Q8935" s="1"/>
    </row>
    <row r="8936" spans="11:17" x14ac:dyDescent="0.3">
      <c r="K8936" s="1"/>
      <c r="L8936" s="1"/>
      <c r="M8936" s="1"/>
      <c r="Q8936" s="1"/>
    </row>
    <row r="8937" spans="11:17" x14ac:dyDescent="0.3">
      <c r="K8937" s="1"/>
      <c r="L8937" s="1"/>
      <c r="M8937" s="1"/>
      <c r="Q8937" s="1"/>
    </row>
    <row r="8938" spans="11:17" x14ac:dyDescent="0.3">
      <c r="K8938" s="1"/>
      <c r="L8938" s="1"/>
      <c r="M8938" s="1"/>
      <c r="Q8938" s="1"/>
    </row>
    <row r="8939" spans="11:17" x14ac:dyDescent="0.3">
      <c r="K8939" s="1"/>
      <c r="L8939" s="1"/>
      <c r="M8939" s="1"/>
      <c r="Q8939" s="1"/>
    </row>
    <row r="8940" spans="11:17" x14ac:dyDescent="0.3">
      <c r="K8940" s="1"/>
      <c r="L8940" s="1"/>
      <c r="M8940" s="1"/>
      <c r="Q8940" s="1"/>
    </row>
    <row r="8941" spans="11:17" x14ac:dyDescent="0.3">
      <c r="K8941" s="1"/>
      <c r="L8941" s="1"/>
      <c r="M8941" s="1"/>
      <c r="Q8941" s="1"/>
    </row>
    <row r="8942" spans="11:17" x14ac:dyDescent="0.3">
      <c r="K8942" s="1"/>
      <c r="L8942" s="1"/>
      <c r="M8942" s="1"/>
      <c r="Q8942" s="1"/>
    </row>
    <row r="8943" spans="11:17" x14ac:dyDescent="0.3">
      <c r="K8943" s="1"/>
      <c r="L8943" s="1"/>
      <c r="M8943" s="1"/>
      <c r="Q8943" s="1"/>
    </row>
    <row r="8944" spans="11:17" x14ac:dyDescent="0.3">
      <c r="K8944" s="1"/>
      <c r="L8944" s="1"/>
      <c r="M8944" s="1"/>
      <c r="Q8944" s="1"/>
    </row>
    <row r="8945" spans="11:17" x14ac:dyDescent="0.3">
      <c r="K8945" s="1"/>
      <c r="L8945" s="1"/>
      <c r="M8945" s="1"/>
      <c r="Q8945" s="1"/>
    </row>
    <row r="8946" spans="11:17" x14ac:dyDescent="0.3">
      <c r="K8946" s="1"/>
      <c r="L8946" s="1"/>
      <c r="M8946" s="1"/>
      <c r="Q8946" s="1"/>
    </row>
    <row r="8947" spans="11:17" x14ac:dyDescent="0.3">
      <c r="K8947" s="1"/>
      <c r="L8947" s="1"/>
      <c r="M8947" s="1"/>
      <c r="Q8947" s="1"/>
    </row>
    <row r="8948" spans="11:17" x14ac:dyDescent="0.3">
      <c r="K8948" s="1"/>
      <c r="L8948" s="1"/>
      <c r="M8948" s="1"/>
      <c r="Q8948" s="1"/>
    </row>
    <row r="8949" spans="11:17" x14ac:dyDescent="0.3">
      <c r="K8949" s="1"/>
      <c r="L8949" s="1"/>
      <c r="M8949" s="1"/>
      <c r="Q8949" s="1"/>
    </row>
    <row r="8950" spans="11:17" x14ac:dyDescent="0.3">
      <c r="K8950" s="1"/>
      <c r="L8950" s="1"/>
      <c r="M8950" s="1"/>
      <c r="Q8950" s="1"/>
    </row>
    <row r="8951" spans="11:17" x14ac:dyDescent="0.3">
      <c r="K8951" s="1"/>
      <c r="L8951" s="1"/>
      <c r="M8951" s="1"/>
      <c r="Q8951" s="1"/>
    </row>
    <row r="8952" spans="11:17" x14ac:dyDescent="0.3">
      <c r="K8952" s="1"/>
      <c r="L8952" s="1"/>
      <c r="M8952" s="1"/>
      <c r="Q8952" s="1"/>
    </row>
    <row r="8953" spans="11:17" x14ac:dyDescent="0.3">
      <c r="K8953" s="1"/>
      <c r="L8953" s="1"/>
      <c r="M8953" s="1"/>
      <c r="Q8953" s="1"/>
    </row>
    <row r="8954" spans="11:17" x14ac:dyDescent="0.3">
      <c r="K8954" s="1"/>
      <c r="L8954" s="1"/>
      <c r="M8954" s="1"/>
      <c r="Q8954" s="1"/>
    </row>
    <row r="8955" spans="11:17" x14ac:dyDescent="0.3">
      <c r="K8955" s="1"/>
      <c r="L8955" s="1"/>
      <c r="M8955" s="1"/>
      <c r="Q8955" s="1"/>
    </row>
    <row r="8956" spans="11:17" x14ac:dyDescent="0.3">
      <c r="K8956" s="1"/>
      <c r="L8956" s="1"/>
      <c r="M8956" s="1"/>
      <c r="Q8956" s="1"/>
    </row>
    <row r="8957" spans="11:17" x14ac:dyDescent="0.3">
      <c r="K8957" s="1"/>
      <c r="L8957" s="1"/>
      <c r="M8957" s="1"/>
      <c r="Q8957" s="1"/>
    </row>
    <row r="8958" spans="11:17" x14ac:dyDescent="0.3">
      <c r="K8958" s="1"/>
      <c r="L8958" s="1"/>
      <c r="M8958" s="1"/>
      <c r="Q8958" s="1"/>
    </row>
    <row r="8959" spans="11:17" x14ac:dyDescent="0.3">
      <c r="K8959" s="1"/>
      <c r="L8959" s="1"/>
      <c r="M8959" s="1"/>
      <c r="Q8959" s="1"/>
    </row>
    <row r="8960" spans="11:17" x14ac:dyDescent="0.3">
      <c r="K8960" s="1"/>
      <c r="L8960" s="1"/>
      <c r="M8960" s="1"/>
      <c r="Q8960" s="1"/>
    </row>
    <row r="8961" spans="11:17" x14ac:dyDescent="0.3">
      <c r="K8961" s="1"/>
      <c r="L8961" s="1"/>
      <c r="M8961" s="1"/>
      <c r="Q8961" s="1"/>
    </row>
    <row r="8962" spans="11:17" x14ac:dyDescent="0.3">
      <c r="K8962" s="1"/>
      <c r="L8962" s="1"/>
      <c r="M8962" s="1"/>
      <c r="Q8962" s="1"/>
    </row>
    <row r="8963" spans="11:17" x14ac:dyDescent="0.3">
      <c r="K8963" s="1"/>
      <c r="L8963" s="1"/>
      <c r="M8963" s="1"/>
      <c r="Q8963" s="1"/>
    </row>
    <row r="8964" spans="11:17" x14ac:dyDescent="0.3">
      <c r="K8964" s="1"/>
      <c r="L8964" s="1"/>
      <c r="M8964" s="1"/>
      <c r="Q8964" s="1"/>
    </row>
    <row r="8965" spans="11:17" x14ac:dyDescent="0.3">
      <c r="K8965" s="1"/>
      <c r="L8965" s="1"/>
      <c r="M8965" s="1"/>
      <c r="Q8965" s="1"/>
    </row>
    <row r="8966" spans="11:17" x14ac:dyDescent="0.3">
      <c r="K8966" s="1"/>
      <c r="L8966" s="1"/>
      <c r="M8966" s="1"/>
      <c r="Q8966" s="1"/>
    </row>
    <row r="8967" spans="11:17" x14ac:dyDescent="0.3">
      <c r="K8967" s="1"/>
      <c r="L8967" s="1"/>
      <c r="M8967" s="1"/>
      <c r="Q8967" s="1"/>
    </row>
    <row r="8968" spans="11:17" x14ac:dyDescent="0.3">
      <c r="K8968" s="1"/>
      <c r="L8968" s="1"/>
      <c r="M8968" s="1"/>
      <c r="Q8968" s="1"/>
    </row>
    <row r="8969" spans="11:17" x14ac:dyDescent="0.3">
      <c r="K8969" s="1"/>
      <c r="L8969" s="1"/>
      <c r="M8969" s="1"/>
      <c r="Q8969" s="1"/>
    </row>
    <row r="8970" spans="11:17" x14ac:dyDescent="0.3">
      <c r="K8970" s="1"/>
      <c r="L8970" s="1"/>
      <c r="M8970" s="1"/>
      <c r="Q8970" s="1"/>
    </row>
    <row r="8971" spans="11:17" x14ac:dyDescent="0.3">
      <c r="K8971" s="1"/>
      <c r="L8971" s="1"/>
      <c r="M8971" s="1"/>
      <c r="Q8971" s="1"/>
    </row>
    <row r="8972" spans="11:17" x14ac:dyDescent="0.3">
      <c r="K8972" s="1"/>
      <c r="L8972" s="1"/>
      <c r="M8972" s="1"/>
      <c r="Q8972" s="1"/>
    </row>
    <row r="8973" spans="11:17" x14ac:dyDescent="0.3">
      <c r="K8973" s="1"/>
      <c r="L8973" s="1"/>
      <c r="M8973" s="1"/>
      <c r="Q8973" s="1"/>
    </row>
    <row r="8974" spans="11:17" x14ac:dyDescent="0.3">
      <c r="K8974" s="1"/>
      <c r="L8974" s="1"/>
      <c r="M8974" s="1"/>
      <c r="Q8974" s="1"/>
    </row>
    <row r="8975" spans="11:17" x14ac:dyDescent="0.3">
      <c r="K8975" s="1"/>
      <c r="L8975" s="1"/>
      <c r="M8975" s="1"/>
      <c r="Q8975" s="1"/>
    </row>
    <row r="8976" spans="11:17" x14ac:dyDescent="0.3">
      <c r="K8976" s="1"/>
      <c r="L8976" s="1"/>
      <c r="M8976" s="1"/>
      <c r="Q8976" s="1"/>
    </row>
    <row r="8977" spans="11:17" x14ac:dyDescent="0.3">
      <c r="K8977" s="1"/>
      <c r="L8977" s="1"/>
      <c r="M8977" s="1"/>
      <c r="Q8977" s="1"/>
    </row>
    <row r="8978" spans="11:17" x14ac:dyDescent="0.3">
      <c r="K8978" s="1"/>
      <c r="L8978" s="1"/>
      <c r="M8978" s="1"/>
      <c r="Q8978" s="1"/>
    </row>
    <row r="8979" spans="11:17" x14ac:dyDescent="0.3">
      <c r="K8979" s="1"/>
      <c r="L8979" s="1"/>
      <c r="M8979" s="1"/>
      <c r="Q8979" s="1"/>
    </row>
    <row r="8980" spans="11:17" x14ac:dyDescent="0.3">
      <c r="K8980" s="1"/>
      <c r="L8980" s="1"/>
      <c r="M8980" s="1"/>
      <c r="Q8980" s="1"/>
    </row>
    <row r="8981" spans="11:17" x14ac:dyDescent="0.3">
      <c r="K8981" s="1"/>
      <c r="L8981" s="1"/>
      <c r="M8981" s="1"/>
      <c r="Q8981" s="1"/>
    </row>
    <row r="8982" spans="11:17" x14ac:dyDescent="0.3">
      <c r="K8982" s="1"/>
      <c r="L8982" s="1"/>
      <c r="M8982" s="1"/>
      <c r="Q8982" s="1"/>
    </row>
    <row r="8983" spans="11:17" x14ac:dyDescent="0.3">
      <c r="K8983" s="1"/>
      <c r="L8983" s="1"/>
      <c r="M8983" s="1"/>
      <c r="Q8983" s="1"/>
    </row>
    <row r="8984" spans="11:17" x14ac:dyDescent="0.3">
      <c r="K8984" s="1"/>
      <c r="L8984" s="1"/>
      <c r="M8984" s="1"/>
      <c r="Q8984" s="1"/>
    </row>
    <row r="8985" spans="11:17" x14ac:dyDescent="0.3">
      <c r="K8985" s="1"/>
      <c r="L8985" s="1"/>
      <c r="M8985" s="1"/>
      <c r="Q8985" s="1"/>
    </row>
    <row r="8986" spans="11:17" x14ac:dyDescent="0.3">
      <c r="K8986" s="1"/>
      <c r="L8986" s="1"/>
      <c r="M8986" s="1"/>
      <c r="Q8986" s="1"/>
    </row>
    <row r="8987" spans="11:17" x14ac:dyDescent="0.3">
      <c r="K8987" s="1"/>
      <c r="L8987" s="1"/>
      <c r="M8987" s="1"/>
      <c r="Q8987" s="1"/>
    </row>
    <row r="8988" spans="11:17" x14ac:dyDescent="0.3">
      <c r="K8988" s="1"/>
      <c r="L8988" s="1"/>
      <c r="M8988" s="1"/>
      <c r="Q8988" s="1"/>
    </row>
    <row r="8989" spans="11:17" x14ac:dyDescent="0.3">
      <c r="K8989" s="1"/>
      <c r="L8989" s="1"/>
      <c r="M8989" s="1"/>
      <c r="Q8989" s="1"/>
    </row>
    <row r="8990" spans="11:17" x14ac:dyDescent="0.3">
      <c r="K8990" s="1"/>
      <c r="L8990" s="1"/>
      <c r="M8990" s="1"/>
      <c r="Q8990" s="1"/>
    </row>
    <row r="8991" spans="11:17" x14ac:dyDescent="0.3">
      <c r="K8991" s="1"/>
      <c r="L8991" s="1"/>
      <c r="M8991" s="1"/>
      <c r="Q8991" s="1"/>
    </row>
    <row r="8992" spans="11:17" x14ac:dyDescent="0.3">
      <c r="K8992" s="1"/>
      <c r="L8992" s="1"/>
      <c r="M8992" s="1"/>
      <c r="Q8992" s="1"/>
    </row>
    <row r="8993" spans="11:17" x14ac:dyDescent="0.3">
      <c r="K8993" s="1"/>
      <c r="L8993" s="1"/>
      <c r="M8993" s="1"/>
      <c r="Q8993" s="1"/>
    </row>
    <row r="8994" spans="11:17" x14ac:dyDescent="0.3">
      <c r="K8994" s="1"/>
      <c r="L8994" s="1"/>
      <c r="M8994" s="1"/>
      <c r="Q8994" s="1"/>
    </row>
    <row r="8995" spans="11:17" x14ac:dyDescent="0.3">
      <c r="K8995" s="1"/>
      <c r="L8995" s="1"/>
      <c r="M8995" s="1"/>
      <c r="Q8995" s="1"/>
    </row>
    <row r="8996" spans="11:17" x14ac:dyDescent="0.3">
      <c r="K8996" s="1"/>
      <c r="L8996" s="1"/>
      <c r="M8996" s="1"/>
      <c r="Q8996" s="1"/>
    </row>
    <row r="8997" spans="11:17" x14ac:dyDescent="0.3">
      <c r="K8997" s="1"/>
      <c r="L8997" s="1"/>
      <c r="M8997" s="1"/>
      <c r="Q8997" s="1"/>
    </row>
    <row r="8998" spans="11:17" x14ac:dyDescent="0.3">
      <c r="K8998" s="1"/>
      <c r="L8998" s="1"/>
      <c r="M8998" s="1"/>
      <c r="Q8998" s="1"/>
    </row>
    <row r="8999" spans="11:17" x14ac:dyDescent="0.3">
      <c r="K8999" s="1"/>
      <c r="L8999" s="1"/>
      <c r="M8999" s="1"/>
      <c r="Q8999" s="1"/>
    </row>
    <row r="9000" spans="11:17" x14ac:dyDescent="0.3">
      <c r="K9000" s="1"/>
      <c r="L9000" s="1"/>
      <c r="M9000" s="1"/>
      <c r="Q9000" s="1"/>
    </row>
    <row r="9001" spans="11:17" x14ac:dyDescent="0.3">
      <c r="K9001" s="1"/>
      <c r="L9001" s="1"/>
      <c r="M9001" s="1"/>
      <c r="Q9001" s="1"/>
    </row>
    <row r="9002" spans="11:17" x14ac:dyDescent="0.3">
      <c r="K9002" s="1"/>
      <c r="L9002" s="1"/>
      <c r="M9002" s="1"/>
      <c r="Q9002" s="1"/>
    </row>
    <row r="9003" spans="11:17" x14ac:dyDescent="0.3">
      <c r="K9003" s="1"/>
      <c r="L9003" s="1"/>
      <c r="M9003" s="1"/>
      <c r="Q9003" s="1"/>
    </row>
    <row r="9004" spans="11:17" x14ac:dyDescent="0.3">
      <c r="K9004" s="1"/>
      <c r="L9004" s="1"/>
      <c r="M9004" s="1"/>
      <c r="Q9004" s="1"/>
    </row>
    <row r="9005" spans="11:17" x14ac:dyDescent="0.3">
      <c r="K9005" s="1"/>
      <c r="L9005" s="1"/>
      <c r="M9005" s="1"/>
      <c r="Q9005" s="1"/>
    </row>
    <row r="9006" spans="11:17" x14ac:dyDescent="0.3">
      <c r="K9006" s="1"/>
      <c r="L9006" s="1"/>
      <c r="M9006" s="1"/>
      <c r="Q9006" s="1"/>
    </row>
    <row r="9007" spans="11:17" x14ac:dyDescent="0.3">
      <c r="K9007" s="1"/>
      <c r="L9007" s="1"/>
      <c r="M9007" s="1"/>
      <c r="Q9007" s="1"/>
    </row>
    <row r="9008" spans="11:17" x14ac:dyDescent="0.3">
      <c r="K9008" s="1"/>
      <c r="L9008" s="1"/>
      <c r="M9008" s="1"/>
      <c r="Q9008" s="1"/>
    </row>
    <row r="9009" spans="11:17" x14ac:dyDescent="0.3">
      <c r="K9009" s="1"/>
      <c r="L9009" s="1"/>
      <c r="M9009" s="1"/>
      <c r="Q9009" s="1"/>
    </row>
    <row r="9010" spans="11:17" x14ac:dyDescent="0.3">
      <c r="K9010" s="1"/>
      <c r="L9010" s="1"/>
      <c r="M9010" s="1"/>
      <c r="Q9010" s="1"/>
    </row>
    <row r="9011" spans="11:17" x14ac:dyDescent="0.3">
      <c r="K9011" s="1"/>
      <c r="L9011" s="1"/>
      <c r="M9011" s="1"/>
      <c r="Q9011" s="1"/>
    </row>
    <row r="9012" spans="11:17" x14ac:dyDescent="0.3">
      <c r="K9012" s="1"/>
      <c r="L9012" s="1"/>
      <c r="M9012" s="1"/>
      <c r="Q9012" s="1"/>
    </row>
    <row r="9013" spans="11:17" x14ac:dyDescent="0.3">
      <c r="K9013" s="1"/>
      <c r="L9013" s="1"/>
      <c r="M9013" s="1"/>
      <c r="Q9013" s="1"/>
    </row>
    <row r="9014" spans="11:17" x14ac:dyDescent="0.3">
      <c r="K9014" s="1"/>
      <c r="L9014" s="1"/>
      <c r="M9014" s="1"/>
      <c r="Q9014" s="1"/>
    </row>
    <row r="9015" spans="11:17" x14ac:dyDescent="0.3">
      <c r="K9015" s="1"/>
      <c r="L9015" s="1"/>
      <c r="M9015" s="1"/>
      <c r="Q9015" s="1"/>
    </row>
    <row r="9016" spans="11:17" x14ac:dyDescent="0.3">
      <c r="K9016" s="1"/>
      <c r="L9016" s="1"/>
      <c r="M9016" s="1"/>
      <c r="Q9016" s="1"/>
    </row>
    <row r="9017" spans="11:17" x14ac:dyDescent="0.3">
      <c r="K9017" s="1"/>
      <c r="L9017" s="1"/>
      <c r="M9017" s="1"/>
      <c r="Q9017" s="1"/>
    </row>
    <row r="9018" spans="11:17" x14ac:dyDescent="0.3">
      <c r="K9018" s="1"/>
      <c r="L9018" s="1"/>
      <c r="M9018" s="1"/>
      <c r="Q9018" s="1"/>
    </row>
    <row r="9019" spans="11:17" x14ac:dyDescent="0.3">
      <c r="K9019" s="1"/>
      <c r="L9019" s="1"/>
      <c r="M9019" s="1"/>
      <c r="Q9019" s="1"/>
    </row>
    <row r="9020" spans="11:17" x14ac:dyDescent="0.3">
      <c r="K9020" s="1"/>
      <c r="L9020" s="1"/>
      <c r="M9020" s="1"/>
      <c r="Q9020" s="1"/>
    </row>
    <row r="9021" spans="11:17" x14ac:dyDescent="0.3">
      <c r="K9021" s="1"/>
      <c r="L9021" s="1"/>
      <c r="M9021" s="1"/>
      <c r="Q9021" s="1"/>
    </row>
    <row r="9022" spans="11:17" x14ac:dyDescent="0.3">
      <c r="K9022" s="1"/>
      <c r="L9022" s="1"/>
      <c r="M9022" s="1"/>
      <c r="Q9022" s="1"/>
    </row>
    <row r="9023" spans="11:17" x14ac:dyDescent="0.3">
      <c r="K9023" s="1"/>
      <c r="L9023" s="1"/>
      <c r="M9023" s="1"/>
      <c r="Q9023" s="1"/>
    </row>
    <row r="9024" spans="11:17" x14ac:dyDescent="0.3">
      <c r="K9024" s="1"/>
      <c r="L9024" s="1"/>
      <c r="M9024" s="1"/>
      <c r="Q9024" s="1"/>
    </row>
    <row r="9025" spans="11:17" x14ac:dyDescent="0.3">
      <c r="K9025" s="1"/>
      <c r="L9025" s="1"/>
      <c r="M9025" s="1"/>
      <c r="Q9025" s="1"/>
    </row>
    <row r="9026" spans="11:17" x14ac:dyDescent="0.3">
      <c r="K9026" s="1"/>
      <c r="L9026" s="1"/>
      <c r="M9026" s="1"/>
      <c r="Q9026" s="1"/>
    </row>
    <row r="9027" spans="11:17" x14ac:dyDescent="0.3">
      <c r="K9027" s="1"/>
      <c r="L9027" s="1"/>
      <c r="M9027" s="1"/>
      <c r="Q9027" s="1"/>
    </row>
    <row r="9028" spans="11:17" x14ac:dyDescent="0.3">
      <c r="K9028" s="1"/>
      <c r="L9028" s="1"/>
      <c r="M9028" s="1"/>
      <c r="Q9028" s="1"/>
    </row>
    <row r="9029" spans="11:17" x14ac:dyDescent="0.3">
      <c r="K9029" s="1"/>
      <c r="L9029" s="1"/>
      <c r="M9029" s="1"/>
      <c r="Q9029" s="1"/>
    </row>
    <row r="9030" spans="11:17" x14ac:dyDescent="0.3">
      <c r="K9030" s="1"/>
      <c r="L9030" s="1"/>
      <c r="M9030" s="1"/>
      <c r="Q9030" s="1"/>
    </row>
    <row r="9031" spans="11:17" x14ac:dyDescent="0.3">
      <c r="K9031" s="1"/>
      <c r="L9031" s="1"/>
      <c r="M9031" s="1"/>
      <c r="Q9031" s="1"/>
    </row>
    <row r="9032" spans="11:17" x14ac:dyDescent="0.3">
      <c r="K9032" s="1"/>
      <c r="L9032" s="1"/>
      <c r="M9032" s="1"/>
      <c r="Q9032" s="1"/>
    </row>
    <row r="9033" spans="11:17" x14ac:dyDescent="0.3">
      <c r="K9033" s="1"/>
      <c r="L9033" s="1"/>
      <c r="M9033" s="1"/>
      <c r="Q9033" s="1"/>
    </row>
    <row r="9034" spans="11:17" x14ac:dyDescent="0.3">
      <c r="K9034" s="1"/>
      <c r="L9034" s="1"/>
      <c r="M9034" s="1"/>
      <c r="Q9034" s="1"/>
    </row>
    <row r="9035" spans="11:17" x14ac:dyDescent="0.3">
      <c r="K9035" s="1"/>
      <c r="L9035" s="1"/>
      <c r="M9035" s="1"/>
      <c r="Q9035" s="1"/>
    </row>
    <row r="9036" spans="11:17" x14ac:dyDescent="0.3">
      <c r="K9036" s="1"/>
      <c r="L9036" s="1"/>
      <c r="M9036" s="1"/>
      <c r="Q9036" s="1"/>
    </row>
    <row r="9037" spans="11:17" x14ac:dyDescent="0.3">
      <c r="K9037" s="1"/>
      <c r="L9037" s="1"/>
      <c r="M9037" s="1"/>
      <c r="Q9037" s="1"/>
    </row>
    <row r="9038" spans="11:17" x14ac:dyDescent="0.3">
      <c r="K9038" s="1"/>
      <c r="L9038" s="1"/>
      <c r="M9038" s="1"/>
      <c r="Q9038" s="1"/>
    </row>
    <row r="9039" spans="11:17" x14ac:dyDescent="0.3">
      <c r="K9039" s="1"/>
      <c r="L9039" s="1"/>
      <c r="M9039" s="1"/>
      <c r="Q9039" s="1"/>
    </row>
    <row r="9040" spans="11:17" x14ac:dyDescent="0.3">
      <c r="K9040" s="1"/>
      <c r="L9040" s="1"/>
      <c r="M9040" s="1"/>
      <c r="Q9040" s="1"/>
    </row>
    <row r="9041" spans="11:17" x14ac:dyDescent="0.3">
      <c r="K9041" s="1"/>
      <c r="L9041" s="1"/>
      <c r="M9041" s="1"/>
      <c r="Q9041" s="1"/>
    </row>
    <row r="9042" spans="11:17" x14ac:dyDescent="0.3">
      <c r="K9042" s="1"/>
      <c r="L9042" s="1"/>
      <c r="M9042" s="1"/>
      <c r="Q9042" s="1"/>
    </row>
    <row r="9043" spans="11:17" x14ac:dyDescent="0.3">
      <c r="K9043" s="1"/>
      <c r="L9043" s="1"/>
      <c r="M9043" s="1"/>
      <c r="Q9043" s="1"/>
    </row>
    <row r="9044" spans="11:17" x14ac:dyDescent="0.3">
      <c r="K9044" s="1"/>
      <c r="L9044" s="1"/>
      <c r="M9044" s="1"/>
      <c r="Q9044" s="1"/>
    </row>
    <row r="9045" spans="11:17" x14ac:dyDescent="0.3">
      <c r="K9045" s="1"/>
      <c r="L9045" s="1"/>
      <c r="M9045" s="1"/>
      <c r="Q9045" s="1"/>
    </row>
    <row r="9046" spans="11:17" x14ac:dyDescent="0.3">
      <c r="K9046" s="1"/>
      <c r="L9046" s="1"/>
      <c r="M9046" s="1"/>
      <c r="Q9046" s="1"/>
    </row>
    <row r="9047" spans="11:17" x14ac:dyDescent="0.3">
      <c r="K9047" s="1"/>
      <c r="L9047" s="1"/>
      <c r="M9047" s="1"/>
      <c r="Q9047" s="1"/>
    </row>
    <row r="9048" spans="11:17" x14ac:dyDescent="0.3">
      <c r="K9048" s="1"/>
      <c r="L9048" s="1"/>
      <c r="M9048" s="1"/>
      <c r="Q9048" s="1"/>
    </row>
    <row r="9049" spans="11:17" x14ac:dyDescent="0.3">
      <c r="K9049" s="1"/>
      <c r="L9049" s="1"/>
      <c r="M9049" s="1"/>
      <c r="Q9049" s="1"/>
    </row>
    <row r="9050" spans="11:17" x14ac:dyDescent="0.3">
      <c r="K9050" s="1"/>
      <c r="L9050" s="1"/>
      <c r="M9050" s="1"/>
      <c r="Q9050" s="1"/>
    </row>
    <row r="9051" spans="11:17" x14ac:dyDescent="0.3">
      <c r="K9051" s="1"/>
      <c r="L9051" s="1"/>
      <c r="M9051" s="1"/>
      <c r="Q9051" s="1"/>
    </row>
    <row r="9052" spans="11:17" x14ac:dyDescent="0.3">
      <c r="K9052" s="1"/>
      <c r="L9052" s="1"/>
      <c r="M9052" s="1"/>
      <c r="Q9052" s="1"/>
    </row>
    <row r="9053" spans="11:17" x14ac:dyDescent="0.3">
      <c r="K9053" s="1"/>
      <c r="L9053" s="1"/>
      <c r="M9053" s="1"/>
      <c r="Q9053" s="1"/>
    </row>
    <row r="9054" spans="11:17" x14ac:dyDescent="0.3">
      <c r="K9054" s="1"/>
      <c r="L9054" s="1"/>
      <c r="M9054" s="1"/>
      <c r="Q9054" s="1"/>
    </row>
    <row r="9055" spans="11:17" x14ac:dyDescent="0.3">
      <c r="K9055" s="1"/>
      <c r="L9055" s="1"/>
      <c r="M9055" s="1"/>
      <c r="Q9055" s="1"/>
    </row>
    <row r="9056" spans="11:17" x14ac:dyDescent="0.3">
      <c r="K9056" s="1"/>
      <c r="L9056" s="1"/>
      <c r="M9056" s="1"/>
      <c r="Q9056" s="1"/>
    </row>
    <row r="9057" spans="11:17" x14ac:dyDescent="0.3">
      <c r="K9057" s="1"/>
      <c r="L9057" s="1"/>
      <c r="M9057" s="1"/>
      <c r="Q9057" s="1"/>
    </row>
    <row r="9058" spans="11:17" x14ac:dyDescent="0.3">
      <c r="K9058" s="1"/>
      <c r="L9058" s="1"/>
      <c r="M9058" s="1"/>
      <c r="Q9058" s="1"/>
    </row>
    <row r="9059" spans="11:17" x14ac:dyDescent="0.3">
      <c r="K9059" s="1"/>
      <c r="L9059" s="1"/>
      <c r="M9059" s="1"/>
      <c r="Q9059" s="1"/>
    </row>
    <row r="9060" spans="11:17" x14ac:dyDescent="0.3">
      <c r="K9060" s="1"/>
      <c r="L9060" s="1"/>
      <c r="M9060" s="1"/>
      <c r="Q9060" s="1"/>
    </row>
    <row r="9061" spans="11:17" x14ac:dyDescent="0.3">
      <c r="K9061" s="1"/>
      <c r="L9061" s="1"/>
      <c r="M9061" s="1"/>
      <c r="Q9061" s="1"/>
    </row>
    <row r="9062" spans="11:17" x14ac:dyDescent="0.3">
      <c r="K9062" s="1"/>
      <c r="L9062" s="1"/>
      <c r="M9062" s="1"/>
      <c r="Q9062" s="1"/>
    </row>
    <row r="9063" spans="11:17" x14ac:dyDescent="0.3">
      <c r="K9063" s="1"/>
      <c r="L9063" s="1"/>
      <c r="M9063" s="1"/>
      <c r="Q9063" s="1"/>
    </row>
    <row r="9064" spans="11:17" x14ac:dyDescent="0.3">
      <c r="K9064" s="1"/>
      <c r="L9064" s="1"/>
      <c r="M9064" s="1"/>
      <c r="Q9064" s="1"/>
    </row>
    <row r="9065" spans="11:17" x14ac:dyDescent="0.3">
      <c r="K9065" s="1"/>
      <c r="L9065" s="1"/>
      <c r="M9065" s="1"/>
      <c r="Q9065" s="1"/>
    </row>
    <row r="9066" spans="11:17" x14ac:dyDescent="0.3">
      <c r="K9066" s="1"/>
      <c r="L9066" s="1"/>
      <c r="M9066" s="1"/>
      <c r="Q9066" s="1"/>
    </row>
    <row r="9067" spans="11:17" x14ac:dyDescent="0.3">
      <c r="K9067" s="1"/>
      <c r="L9067" s="1"/>
      <c r="M9067" s="1"/>
      <c r="Q9067" s="1"/>
    </row>
    <row r="9068" spans="11:17" x14ac:dyDescent="0.3">
      <c r="K9068" s="1"/>
      <c r="L9068" s="1"/>
      <c r="M9068" s="1"/>
      <c r="Q9068" s="1"/>
    </row>
    <row r="9069" spans="11:17" x14ac:dyDescent="0.3">
      <c r="K9069" s="1"/>
      <c r="L9069" s="1"/>
      <c r="M9069" s="1"/>
      <c r="Q9069" s="1"/>
    </row>
    <row r="9070" spans="11:17" x14ac:dyDescent="0.3">
      <c r="K9070" s="1"/>
      <c r="L9070" s="1"/>
      <c r="M9070" s="1"/>
      <c r="Q9070" s="1"/>
    </row>
    <row r="9071" spans="11:17" x14ac:dyDescent="0.3">
      <c r="K9071" s="1"/>
      <c r="L9071" s="1"/>
      <c r="M9071" s="1"/>
      <c r="Q9071" s="1"/>
    </row>
    <row r="9072" spans="11:17" x14ac:dyDescent="0.3">
      <c r="K9072" s="1"/>
      <c r="L9072" s="1"/>
      <c r="M9072" s="1"/>
      <c r="Q9072" s="1"/>
    </row>
    <row r="9073" spans="11:17" x14ac:dyDescent="0.3">
      <c r="K9073" s="1"/>
      <c r="L9073" s="1"/>
      <c r="M9073" s="1"/>
      <c r="Q9073" s="1"/>
    </row>
    <row r="9074" spans="11:17" x14ac:dyDescent="0.3">
      <c r="K9074" s="1"/>
      <c r="L9074" s="1"/>
      <c r="M9074" s="1"/>
      <c r="Q9074" s="1"/>
    </row>
    <row r="9075" spans="11:17" x14ac:dyDescent="0.3">
      <c r="K9075" s="1"/>
      <c r="L9075" s="1"/>
      <c r="M9075" s="1"/>
      <c r="Q9075" s="1"/>
    </row>
    <row r="9076" spans="11:17" x14ac:dyDescent="0.3">
      <c r="K9076" s="1"/>
      <c r="L9076" s="1"/>
      <c r="M9076" s="1"/>
      <c r="Q9076" s="1"/>
    </row>
    <row r="9077" spans="11:17" x14ac:dyDescent="0.3">
      <c r="K9077" s="1"/>
      <c r="L9077" s="1"/>
      <c r="M9077" s="1"/>
      <c r="Q9077" s="1"/>
    </row>
    <row r="9078" spans="11:17" x14ac:dyDescent="0.3">
      <c r="K9078" s="1"/>
      <c r="L9078" s="1"/>
      <c r="M9078" s="1"/>
      <c r="Q9078" s="1"/>
    </row>
    <row r="9079" spans="11:17" x14ac:dyDescent="0.3">
      <c r="K9079" s="1"/>
      <c r="L9079" s="1"/>
      <c r="M9079" s="1"/>
      <c r="Q9079" s="1"/>
    </row>
    <row r="9080" spans="11:17" x14ac:dyDescent="0.3">
      <c r="K9080" s="1"/>
      <c r="L9080" s="1"/>
      <c r="M9080" s="1"/>
      <c r="Q9080" s="1"/>
    </row>
    <row r="9081" spans="11:17" x14ac:dyDescent="0.3">
      <c r="K9081" s="1"/>
      <c r="L9081" s="1"/>
      <c r="M9081" s="1"/>
      <c r="Q9081" s="1"/>
    </row>
    <row r="9082" spans="11:17" x14ac:dyDescent="0.3">
      <c r="K9082" s="1"/>
      <c r="L9082" s="1"/>
      <c r="M9082" s="1"/>
      <c r="Q9082" s="1"/>
    </row>
    <row r="9083" spans="11:17" x14ac:dyDescent="0.3">
      <c r="K9083" s="1"/>
      <c r="L9083" s="1"/>
      <c r="M9083" s="1"/>
      <c r="Q9083" s="1"/>
    </row>
    <row r="9084" spans="11:17" x14ac:dyDescent="0.3">
      <c r="K9084" s="1"/>
      <c r="L9084" s="1"/>
      <c r="M9084" s="1"/>
      <c r="Q9084" s="1"/>
    </row>
    <row r="9085" spans="11:17" x14ac:dyDescent="0.3">
      <c r="K9085" s="1"/>
      <c r="L9085" s="1"/>
      <c r="M9085" s="1"/>
      <c r="Q9085" s="1"/>
    </row>
    <row r="9086" spans="11:17" x14ac:dyDescent="0.3">
      <c r="K9086" s="1"/>
      <c r="L9086" s="1"/>
      <c r="M9086" s="1"/>
      <c r="Q9086" s="1"/>
    </row>
    <row r="9087" spans="11:17" x14ac:dyDescent="0.3">
      <c r="K9087" s="1"/>
      <c r="L9087" s="1"/>
      <c r="M9087" s="1"/>
      <c r="Q9087" s="1"/>
    </row>
    <row r="9088" spans="11:17" x14ac:dyDescent="0.3">
      <c r="K9088" s="1"/>
      <c r="L9088" s="1"/>
      <c r="M9088" s="1"/>
      <c r="Q9088" s="1"/>
    </row>
    <row r="9089" spans="11:17" x14ac:dyDescent="0.3">
      <c r="K9089" s="1"/>
      <c r="L9089" s="1"/>
      <c r="M9089" s="1"/>
      <c r="Q9089" s="1"/>
    </row>
    <row r="9090" spans="11:17" x14ac:dyDescent="0.3">
      <c r="K9090" s="1"/>
      <c r="L9090" s="1"/>
      <c r="M9090" s="1"/>
      <c r="Q9090" s="1"/>
    </row>
    <row r="9091" spans="11:17" x14ac:dyDescent="0.3">
      <c r="K9091" s="1"/>
      <c r="L9091" s="1"/>
      <c r="M9091" s="1"/>
      <c r="Q9091" s="1"/>
    </row>
    <row r="9092" spans="11:17" x14ac:dyDescent="0.3">
      <c r="K9092" s="1"/>
      <c r="L9092" s="1"/>
      <c r="M9092" s="1"/>
      <c r="Q9092" s="1"/>
    </row>
    <row r="9093" spans="11:17" x14ac:dyDescent="0.3">
      <c r="K9093" s="1"/>
      <c r="L9093" s="1"/>
      <c r="M9093" s="1"/>
      <c r="Q9093" s="1"/>
    </row>
    <row r="9094" spans="11:17" x14ac:dyDescent="0.3">
      <c r="K9094" s="1"/>
      <c r="L9094" s="1"/>
      <c r="M9094" s="1"/>
      <c r="Q9094" s="1"/>
    </row>
    <row r="9095" spans="11:17" x14ac:dyDescent="0.3">
      <c r="K9095" s="1"/>
      <c r="L9095" s="1"/>
      <c r="M9095" s="1"/>
      <c r="Q9095" s="1"/>
    </row>
    <row r="9096" spans="11:17" x14ac:dyDescent="0.3">
      <c r="K9096" s="1"/>
      <c r="L9096" s="1"/>
      <c r="M9096" s="1"/>
      <c r="Q9096" s="1"/>
    </row>
    <row r="9097" spans="11:17" x14ac:dyDescent="0.3">
      <c r="K9097" s="1"/>
      <c r="L9097" s="1"/>
      <c r="M9097" s="1"/>
      <c r="Q9097" s="1"/>
    </row>
    <row r="9098" spans="11:17" x14ac:dyDescent="0.3">
      <c r="K9098" s="1"/>
      <c r="L9098" s="1"/>
      <c r="M9098" s="1"/>
      <c r="Q9098" s="1"/>
    </row>
    <row r="9099" spans="11:17" x14ac:dyDescent="0.3">
      <c r="K9099" s="1"/>
      <c r="L9099" s="1"/>
      <c r="M9099" s="1"/>
      <c r="Q9099" s="1"/>
    </row>
    <row r="9100" spans="11:17" x14ac:dyDescent="0.3">
      <c r="K9100" s="1"/>
      <c r="L9100" s="1"/>
      <c r="M9100" s="1"/>
      <c r="Q9100" s="1"/>
    </row>
    <row r="9101" spans="11:17" x14ac:dyDescent="0.3">
      <c r="K9101" s="1"/>
      <c r="L9101" s="1"/>
      <c r="M9101" s="1"/>
      <c r="Q9101" s="1"/>
    </row>
    <row r="9102" spans="11:17" x14ac:dyDescent="0.3">
      <c r="K9102" s="1"/>
      <c r="L9102" s="1"/>
      <c r="M9102" s="1"/>
      <c r="Q9102" s="1"/>
    </row>
    <row r="9103" spans="11:17" x14ac:dyDescent="0.3">
      <c r="K9103" s="1"/>
      <c r="L9103" s="1"/>
      <c r="M9103" s="1"/>
      <c r="Q9103" s="1"/>
    </row>
    <row r="9104" spans="11:17" x14ac:dyDescent="0.3">
      <c r="K9104" s="1"/>
      <c r="L9104" s="1"/>
      <c r="M9104" s="1"/>
      <c r="Q9104" s="1"/>
    </row>
    <row r="9105" spans="11:17" x14ac:dyDescent="0.3">
      <c r="K9105" s="1"/>
      <c r="L9105" s="1"/>
      <c r="M9105" s="1"/>
      <c r="Q9105" s="1"/>
    </row>
    <row r="9106" spans="11:17" x14ac:dyDescent="0.3">
      <c r="K9106" s="1"/>
      <c r="L9106" s="1"/>
      <c r="M9106" s="1"/>
      <c r="Q9106" s="1"/>
    </row>
    <row r="9107" spans="11:17" x14ac:dyDescent="0.3">
      <c r="K9107" s="1"/>
      <c r="L9107" s="1"/>
      <c r="M9107" s="1"/>
      <c r="Q9107" s="1"/>
    </row>
    <row r="9108" spans="11:17" x14ac:dyDescent="0.3">
      <c r="K9108" s="1"/>
      <c r="L9108" s="1"/>
      <c r="M9108" s="1"/>
      <c r="Q9108" s="1"/>
    </row>
    <row r="9109" spans="11:17" x14ac:dyDescent="0.3">
      <c r="K9109" s="1"/>
      <c r="L9109" s="1"/>
      <c r="M9109" s="1"/>
      <c r="Q9109" s="1"/>
    </row>
    <row r="9110" spans="11:17" x14ac:dyDescent="0.3">
      <c r="K9110" s="1"/>
      <c r="L9110" s="1"/>
      <c r="M9110" s="1"/>
      <c r="Q9110" s="1"/>
    </row>
    <row r="9111" spans="11:17" x14ac:dyDescent="0.3">
      <c r="K9111" s="1"/>
      <c r="L9111" s="1"/>
      <c r="M9111" s="1"/>
      <c r="Q9111" s="1"/>
    </row>
    <row r="9112" spans="11:17" x14ac:dyDescent="0.3">
      <c r="K9112" s="1"/>
      <c r="L9112" s="1"/>
      <c r="M9112" s="1"/>
      <c r="Q9112" s="1"/>
    </row>
    <row r="9113" spans="11:17" x14ac:dyDescent="0.3">
      <c r="K9113" s="1"/>
      <c r="L9113" s="1"/>
      <c r="M9113" s="1"/>
      <c r="Q9113" s="1"/>
    </row>
    <row r="9114" spans="11:17" x14ac:dyDescent="0.3">
      <c r="K9114" s="1"/>
      <c r="L9114" s="1"/>
      <c r="M9114" s="1"/>
      <c r="Q9114" s="1"/>
    </row>
    <row r="9115" spans="11:17" x14ac:dyDescent="0.3">
      <c r="K9115" s="1"/>
      <c r="L9115" s="1"/>
      <c r="M9115" s="1"/>
      <c r="Q9115" s="1"/>
    </row>
    <row r="9116" spans="11:17" x14ac:dyDescent="0.3">
      <c r="K9116" s="1"/>
      <c r="L9116" s="1"/>
      <c r="M9116" s="1"/>
      <c r="Q9116" s="1"/>
    </row>
    <row r="9117" spans="11:17" x14ac:dyDescent="0.3">
      <c r="K9117" s="1"/>
      <c r="L9117" s="1"/>
      <c r="M9117" s="1"/>
      <c r="Q9117" s="1"/>
    </row>
    <row r="9118" spans="11:17" x14ac:dyDescent="0.3">
      <c r="K9118" s="1"/>
      <c r="L9118" s="1"/>
      <c r="M9118" s="1"/>
      <c r="Q9118" s="1"/>
    </row>
    <row r="9119" spans="11:17" x14ac:dyDescent="0.3">
      <c r="K9119" s="1"/>
      <c r="L9119" s="1"/>
      <c r="M9119" s="1"/>
      <c r="Q9119" s="1"/>
    </row>
    <row r="9120" spans="11:17" x14ac:dyDescent="0.3">
      <c r="K9120" s="1"/>
      <c r="L9120" s="1"/>
      <c r="M9120" s="1"/>
      <c r="Q9120" s="1"/>
    </row>
    <row r="9121" spans="11:17" x14ac:dyDescent="0.3">
      <c r="K9121" s="1"/>
      <c r="L9121" s="1"/>
      <c r="M9121" s="1"/>
      <c r="Q9121" s="1"/>
    </row>
    <row r="9122" spans="11:17" x14ac:dyDescent="0.3">
      <c r="K9122" s="1"/>
      <c r="L9122" s="1"/>
      <c r="M9122" s="1"/>
      <c r="Q9122" s="1"/>
    </row>
    <row r="9123" spans="11:17" x14ac:dyDescent="0.3">
      <c r="K9123" s="1"/>
      <c r="L9123" s="1"/>
      <c r="M9123" s="1"/>
      <c r="Q9123" s="1"/>
    </row>
    <row r="9124" spans="11:17" x14ac:dyDescent="0.3">
      <c r="K9124" s="1"/>
      <c r="L9124" s="1"/>
      <c r="M9124" s="1"/>
      <c r="Q9124" s="1"/>
    </row>
    <row r="9125" spans="11:17" x14ac:dyDescent="0.3">
      <c r="K9125" s="1"/>
      <c r="L9125" s="1"/>
      <c r="M9125" s="1"/>
      <c r="Q9125" s="1"/>
    </row>
    <row r="9126" spans="11:17" x14ac:dyDescent="0.3">
      <c r="K9126" s="1"/>
      <c r="L9126" s="1"/>
      <c r="M9126" s="1"/>
      <c r="Q9126" s="1"/>
    </row>
    <row r="9127" spans="11:17" x14ac:dyDescent="0.3">
      <c r="K9127" s="1"/>
      <c r="L9127" s="1"/>
      <c r="M9127" s="1"/>
      <c r="Q9127" s="1"/>
    </row>
    <row r="9128" spans="11:17" x14ac:dyDescent="0.3">
      <c r="K9128" s="1"/>
      <c r="L9128" s="1"/>
      <c r="M9128" s="1"/>
      <c r="Q9128" s="1"/>
    </row>
    <row r="9129" spans="11:17" x14ac:dyDescent="0.3">
      <c r="K9129" s="1"/>
      <c r="L9129" s="1"/>
      <c r="M9129" s="1"/>
      <c r="Q9129" s="1"/>
    </row>
    <row r="9130" spans="11:17" x14ac:dyDescent="0.3">
      <c r="K9130" s="1"/>
      <c r="L9130" s="1"/>
      <c r="M9130" s="1"/>
      <c r="Q9130" s="1"/>
    </row>
    <row r="9131" spans="11:17" x14ac:dyDescent="0.3">
      <c r="K9131" s="1"/>
      <c r="L9131" s="1"/>
      <c r="M9131" s="1"/>
      <c r="Q9131" s="1"/>
    </row>
    <row r="9132" spans="11:17" x14ac:dyDescent="0.3">
      <c r="K9132" s="1"/>
      <c r="L9132" s="1"/>
      <c r="M9132" s="1"/>
      <c r="Q9132" s="1"/>
    </row>
    <row r="9133" spans="11:17" x14ac:dyDescent="0.3">
      <c r="K9133" s="1"/>
      <c r="L9133" s="1"/>
      <c r="M9133" s="1"/>
      <c r="Q9133" s="1"/>
    </row>
    <row r="9134" spans="11:17" x14ac:dyDescent="0.3">
      <c r="K9134" s="1"/>
      <c r="L9134" s="1"/>
      <c r="M9134" s="1"/>
      <c r="Q9134" s="1"/>
    </row>
    <row r="9135" spans="11:17" x14ac:dyDescent="0.3">
      <c r="K9135" s="1"/>
      <c r="L9135" s="1"/>
      <c r="M9135" s="1"/>
      <c r="Q9135" s="1"/>
    </row>
    <row r="9136" spans="11:17" x14ac:dyDescent="0.3">
      <c r="K9136" s="1"/>
      <c r="L9136" s="1"/>
      <c r="M9136" s="1"/>
      <c r="Q9136" s="1"/>
    </row>
    <row r="9137" spans="11:17" x14ac:dyDescent="0.3">
      <c r="K9137" s="1"/>
      <c r="L9137" s="1"/>
      <c r="M9137" s="1"/>
      <c r="Q9137" s="1"/>
    </row>
    <row r="9138" spans="11:17" x14ac:dyDescent="0.3">
      <c r="K9138" s="1"/>
      <c r="L9138" s="1"/>
      <c r="M9138" s="1"/>
      <c r="Q9138" s="1"/>
    </row>
    <row r="9139" spans="11:17" x14ac:dyDescent="0.3">
      <c r="K9139" s="1"/>
      <c r="L9139" s="1"/>
      <c r="M9139" s="1"/>
      <c r="Q9139" s="1"/>
    </row>
    <row r="9140" spans="11:17" x14ac:dyDescent="0.3">
      <c r="K9140" s="1"/>
      <c r="L9140" s="1"/>
      <c r="M9140" s="1"/>
      <c r="Q9140" s="1"/>
    </row>
    <row r="9141" spans="11:17" x14ac:dyDescent="0.3">
      <c r="K9141" s="1"/>
      <c r="L9141" s="1"/>
      <c r="M9141" s="1"/>
      <c r="Q9141" s="1"/>
    </row>
    <row r="9142" spans="11:17" x14ac:dyDescent="0.3">
      <c r="K9142" s="1"/>
      <c r="L9142" s="1"/>
      <c r="M9142" s="1"/>
      <c r="Q9142" s="1"/>
    </row>
    <row r="9143" spans="11:17" x14ac:dyDescent="0.3">
      <c r="K9143" s="1"/>
      <c r="L9143" s="1"/>
      <c r="M9143" s="1"/>
      <c r="Q9143" s="1"/>
    </row>
    <row r="9144" spans="11:17" x14ac:dyDescent="0.3">
      <c r="K9144" s="1"/>
      <c r="L9144" s="1"/>
      <c r="M9144" s="1"/>
      <c r="Q9144" s="1"/>
    </row>
    <row r="9145" spans="11:17" x14ac:dyDescent="0.3">
      <c r="K9145" s="1"/>
      <c r="L9145" s="1"/>
      <c r="M9145" s="1"/>
      <c r="Q9145" s="1"/>
    </row>
    <row r="9146" spans="11:17" x14ac:dyDescent="0.3">
      <c r="K9146" s="1"/>
      <c r="L9146" s="1"/>
      <c r="M9146" s="1"/>
      <c r="Q9146" s="1"/>
    </row>
    <row r="9147" spans="11:17" x14ac:dyDescent="0.3">
      <c r="K9147" s="1"/>
      <c r="L9147" s="1"/>
      <c r="M9147" s="1"/>
      <c r="Q9147" s="1"/>
    </row>
    <row r="9148" spans="11:17" x14ac:dyDescent="0.3">
      <c r="K9148" s="1"/>
      <c r="L9148" s="1"/>
      <c r="M9148" s="1"/>
      <c r="Q9148" s="1"/>
    </row>
    <row r="9149" spans="11:17" x14ac:dyDescent="0.3">
      <c r="K9149" s="1"/>
      <c r="L9149" s="1"/>
      <c r="M9149" s="1"/>
      <c r="Q9149" s="1"/>
    </row>
    <row r="9150" spans="11:17" x14ac:dyDescent="0.3">
      <c r="K9150" s="1"/>
      <c r="L9150" s="1"/>
      <c r="M9150" s="1"/>
      <c r="Q9150" s="1"/>
    </row>
    <row r="9151" spans="11:17" x14ac:dyDescent="0.3">
      <c r="K9151" s="1"/>
      <c r="L9151" s="1"/>
      <c r="M9151" s="1"/>
      <c r="Q9151" s="1"/>
    </row>
    <row r="9152" spans="11:17" x14ac:dyDescent="0.3">
      <c r="K9152" s="1"/>
      <c r="L9152" s="1"/>
      <c r="M9152" s="1"/>
      <c r="Q9152" s="1"/>
    </row>
    <row r="9153" spans="11:17" x14ac:dyDescent="0.3">
      <c r="K9153" s="1"/>
      <c r="L9153" s="1"/>
      <c r="M9153" s="1"/>
      <c r="Q9153" s="1"/>
    </row>
    <row r="9154" spans="11:17" x14ac:dyDescent="0.3">
      <c r="K9154" s="1"/>
      <c r="L9154" s="1"/>
      <c r="M9154" s="1"/>
      <c r="Q9154" s="1"/>
    </row>
    <row r="9155" spans="11:17" x14ac:dyDescent="0.3">
      <c r="K9155" s="1"/>
      <c r="L9155" s="1"/>
      <c r="M9155" s="1"/>
      <c r="Q9155" s="1"/>
    </row>
    <row r="9156" spans="11:17" x14ac:dyDescent="0.3">
      <c r="K9156" s="1"/>
      <c r="L9156" s="1"/>
      <c r="M9156" s="1"/>
      <c r="Q9156" s="1"/>
    </row>
    <row r="9157" spans="11:17" x14ac:dyDescent="0.3">
      <c r="K9157" s="1"/>
      <c r="L9157" s="1"/>
      <c r="M9157" s="1"/>
      <c r="Q9157" s="1"/>
    </row>
    <row r="9158" spans="11:17" x14ac:dyDescent="0.3">
      <c r="K9158" s="1"/>
      <c r="L9158" s="1"/>
      <c r="M9158" s="1"/>
      <c r="Q9158" s="1"/>
    </row>
    <row r="9159" spans="11:17" x14ac:dyDescent="0.3">
      <c r="K9159" s="1"/>
      <c r="L9159" s="1"/>
      <c r="M9159" s="1"/>
      <c r="Q9159" s="1"/>
    </row>
    <row r="9160" spans="11:17" x14ac:dyDescent="0.3">
      <c r="K9160" s="1"/>
      <c r="L9160" s="1"/>
      <c r="M9160" s="1"/>
      <c r="Q9160" s="1"/>
    </row>
    <row r="9161" spans="11:17" x14ac:dyDescent="0.3">
      <c r="K9161" s="1"/>
      <c r="L9161" s="1"/>
      <c r="M9161" s="1"/>
      <c r="Q9161" s="1"/>
    </row>
    <row r="9162" spans="11:17" x14ac:dyDescent="0.3">
      <c r="K9162" s="1"/>
      <c r="L9162" s="1"/>
      <c r="M9162" s="1"/>
      <c r="Q9162" s="1"/>
    </row>
    <row r="9163" spans="11:17" x14ac:dyDescent="0.3">
      <c r="K9163" s="1"/>
      <c r="L9163" s="1"/>
      <c r="M9163" s="1"/>
      <c r="Q9163" s="1"/>
    </row>
    <row r="9164" spans="11:17" x14ac:dyDescent="0.3">
      <c r="K9164" s="1"/>
      <c r="L9164" s="1"/>
      <c r="M9164" s="1"/>
      <c r="Q9164" s="1"/>
    </row>
    <row r="9165" spans="11:17" x14ac:dyDescent="0.3">
      <c r="K9165" s="1"/>
      <c r="L9165" s="1"/>
      <c r="M9165" s="1"/>
      <c r="Q9165" s="1"/>
    </row>
    <row r="9166" spans="11:17" x14ac:dyDescent="0.3">
      <c r="K9166" s="1"/>
      <c r="L9166" s="1"/>
      <c r="M9166" s="1"/>
      <c r="Q9166" s="1"/>
    </row>
    <row r="9167" spans="11:17" x14ac:dyDescent="0.3">
      <c r="K9167" s="1"/>
      <c r="L9167" s="1"/>
      <c r="M9167" s="1"/>
      <c r="Q9167" s="1"/>
    </row>
    <row r="9168" spans="11:17" x14ac:dyDescent="0.3">
      <c r="K9168" s="1"/>
      <c r="L9168" s="1"/>
      <c r="M9168" s="1"/>
      <c r="Q9168" s="1"/>
    </row>
    <row r="9169" spans="11:17" x14ac:dyDescent="0.3">
      <c r="K9169" s="1"/>
      <c r="L9169" s="1"/>
      <c r="M9169" s="1"/>
      <c r="Q9169" s="1"/>
    </row>
    <row r="9170" spans="11:17" x14ac:dyDescent="0.3">
      <c r="K9170" s="1"/>
      <c r="L9170" s="1"/>
      <c r="M9170" s="1"/>
      <c r="Q9170" s="1"/>
    </row>
    <row r="9171" spans="11:17" x14ac:dyDescent="0.3">
      <c r="K9171" s="1"/>
      <c r="L9171" s="1"/>
      <c r="M9171" s="1"/>
      <c r="Q9171" s="1"/>
    </row>
    <row r="9172" spans="11:17" x14ac:dyDescent="0.3">
      <c r="K9172" s="1"/>
      <c r="L9172" s="1"/>
      <c r="M9172" s="1"/>
      <c r="Q9172" s="1"/>
    </row>
    <row r="9173" spans="11:17" x14ac:dyDescent="0.3">
      <c r="K9173" s="1"/>
      <c r="L9173" s="1"/>
      <c r="M9173" s="1"/>
      <c r="Q9173" s="1"/>
    </row>
    <row r="9174" spans="11:17" x14ac:dyDescent="0.3">
      <c r="K9174" s="1"/>
      <c r="L9174" s="1"/>
      <c r="M9174" s="1"/>
      <c r="Q9174" s="1"/>
    </row>
    <row r="9175" spans="11:17" x14ac:dyDescent="0.3">
      <c r="K9175" s="1"/>
      <c r="L9175" s="1"/>
      <c r="M9175" s="1"/>
      <c r="Q9175" s="1"/>
    </row>
    <row r="9176" spans="11:17" x14ac:dyDescent="0.3">
      <c r="K9176" s="1"/>
      <c r="L9176" s="1"/>
      <c r="M9176" s="1"/>
      <c r="Q9176" s="1"/>
    </row>
    <row r="9177" spans="11:17" x14ac:dyDescent="0.3">
      <c r="K9177" s="1"/>
      <c r="L9177" s="1"/>
      <c r="M9177" s="1"/>
      <c r="Q9177" s="1"/>
    </row>
    <row r="9178" spans="11:17" x14ac:dyDescent="0.3">
      <c r="K9178" s="1"/>
      <c r="L9178" s="1"/>
      <c r="M9178" s="1"/>
      <c r="Q9178" s="1"/>
    </row>
    <row r="9179" spans="11:17" x14ac:dyDescent="0.3">
      <c r="K9179" s="1"/>
      <c r="L9179" s="1"/>
      <c r="M9179" s="1"/>
      <c r="Q9179" s="1"/>
    </row>
    <row r="9180" spans="11:17" x14ac:dyDescent="0.3">
      <c r="K9180" s="1"/>
      <c r="L9180" s="1"/>
      <c r="M9180" s="1"/>
      <c r="Q9180" s="1"/>
    </row>
    <row r="9181" spans="11:17" x14ac:dyDescent="0.3">
      <c r="K9181" s="1"/>
      <c r="L9181" s="1"/>
      <c r="M9181" s="1"/>
      <c r="Q9181" s="1"/>
    </row>
    <row r="9182" spans="11:17" x14ac:dyDescent="0.3">
      <c r="K9182" s="1"/>
      <c r="L9182" s="1"/>
      <c r="M9182" s="1"/>
      <c r="Q9182" s="1"/>
    </row>
    <row r="9183" spans="11:17" x14ac:dyDescent="0.3">
      <c r="K9183" s="1"/>
      <c r="L9183" s="1"/>
      <c r="M9183" s="1"/>
      <c r="Q9183" s="1"/>
    </row>
    <row r="9184" spans="11:17" x14ac:dyDescent="0.3">
      <c r="K9184" s="1"/>
      <c r="L9184" s="1"/>
      <c r="M9184" s="1"/>
      <c r="Q9184" s="1"/>
    </row>
    <row r="9185" spans="11:17" x14ac:dyDescent="0.3">
      <c r="K9185" s="1"/>
      <c r="L9185" s="1"/>
      <c r="M9185" s="1"/>
      <c r="Q9185" s="1"/>
    </row>
    <row r="9186" spans="11:17" x14ac:dyDescent="0.3">
      <c r="K9186" s="1"/>
      <c r="L9186" s="1"/>
      <c r="M9186" s="1"/>
      <c r="Q9186" s="1"/>
    </row>
    <row r="9187" spans="11:17" x14ac:dyDescent="0.3">
      <c r="K9187" s="1"/>
      <c r="L9187" s="1"/>
      <c r="M9187" s="1"/>
      <c r="Q9187" s="1"/>
    </row>
    <row r="9188" spans="11:17" x14ac:dyDescent="0.3">
      <c r="K9188" s="1"/>
      <c r="L9188" s="1"/>
      <c r="M9188" s="1"/>
      <c r="Q9188" s="1"/>
    </row>
    <row r="9189" spans="11:17" x14ac:dyDescent="0.3">
      <c r="K9189" s="1"/>
      <c r="L9189" s="1"/>
      <c r="M9189" s="1"/>
      <c r="Q9189" s="1"/>
    </row>
    <row r="9190" spans="11:17" x14ac:dyDescent="0.3">
      <c r="K9190" s="1"/>
      <c r="L9190" s="1"/>
      <c r="M9190" s="1"/>
      <c r="Q9190" s="1"/>
    </row>
    <row r="9191" spans="11:17" x14ac:dyDescent="0.3">
      <c r="K9191" s="1"/>
      <c r="L9191" s="1"/>
      <c r="M9191" s="1"/>
      <c r="Q9191" s="1"/>
    </row>
    <row r="9192" spans="11:17" x14ac:dyDescent="0.3">
      <c r="K9192" s="1"/>
      <c r="L9192" s="1"/>
      <c r="M9192" s="1"/>
      <c r="Q9192" s="1"/>
    </row>
    <row r="9193" spans="11:17" x14ac:dyDescent="0.3">
      <c r="K9193" s="1"/>
      <c r="L9193" s="1"/>
      <c r="M9193" s="1"/>
      <c r="Q9193" s="1"/>
    </row>
    <row r="9194" spans="11:17" x14ac:dyDescent="0.3">
      <c r="K9194" s="1"/>
      <c r="L9194" s="1"/>
      <c r="M9194" s="1"/>
      <c r="Q9194" s="1"/>
    </row>
    <row r="9195" spans="11:17" x14ac:dyDescent="0.3">
      <c r="K9195" s="1"/>
      <c r="L9195" s="1"/>
      <c r="M9195" s="1"/>
      <c r="Q9195" s="1"/>
    </row>
    <row r="9196" spans="11:17" x14ac:dyDescent="0.3">
      <c r="K9196" s="1"/>
      <c r="L9196" s="1"/>
      <c r="M9196" s="1"/>
      <c r="Q9196" s="1"/>
    </row>
    <row r="9197" spans="11:17" x14ac:dyDescent="0.3">
      <c r="K9197" s="1"/>
      <c r="L9197" s="1"/>
      <c r="M9197" s="1"/>
      <c r="Q9197" s="1"/>
    </row>
    <row r="9198" spans="11:17" x14ac:dyDescent="0.3">
      <c r="K9198" s="1"/>
      <c r="L9198" s="1"/>
      <c r="M9198" s="1"/>
      <c r="Q9198" s="1"/>
    </row>
    <row r="9199" spans="11:17" x14ac:dyDescent="0.3">
      <c r="K9199" s="1"/>
      <c r="L9199" s="1"/>
      <c r="M9199" s="1"/>
      <c r="Q9199" s="1"/>
    </row>
    <row r="9200" spans="11:17" x14ac:dyDescent="0.3">
      <c r="K9200" s="1"/>
      <c r="L9200" s="1"/>
      <c r="M9200" s="1"/>
      <c r="Q9200" s="1"/>
    </row>
    <row r="9201" spans="11:17" x14ac:dyDescent="0.3">
      <c r="K9201" s="1"/>
      <c r="L9201" s="1"/>
      <c r="M9201" s="1"/>
      <c r="Q9201" s="1"/>
    </row>
    <row r="9202" spans="11:17" x14ac:dyDescent="0.3">
      <c r="K9202" s="1"/>
      <c r="L9202" s="1"/>
      <c r="M9202" s="1"/>
      <c r="Q9202" s="1"/>
    </row>
    <row r="9203" spans="11:17" x14ac:dyDescent="0.3">
      <c r="K9203" s="1"/>
      <c r="L9203" s="1"/>
      <c r="M9203" s="1"/>
      <c r="Q9203" s="1"/>
    </row>
    <row r="9204" spans="11:17" x14ac:dyDescent="0.3">
      <c r="K9204" s="1"/>
      <c r="L9204" s="1"/>
      <c r="M9204" s="1"/>
      <c r="Q9204" s="1"/>
    </row>
    <row r="9205" spans="11:17" x14ac:dyDescent="0.3">
      <c r="K9205" s="1"/>
      <c r="L9205" s="1"/>
      <c r="M9205" s="1"/>
      <c r="Q9205" s="1"/>
    </row>
    <row r="9206" spans="11:17" x14ac:dyDescent="0.3">
      <c r="K9206" s="1"/>
      <c r="L9206" s="1"/>
      <c r="M9206" s="1"/>
      <c r="Q9206" s="1"/>
    </row>
    <row r="9207" spans="11:17" x14ac:dyDescent="0.3">
      <c r="K9207" s="1"/>
      <c r="L9207" s="1"/>
      <c r="M9207" s="1"/>
      <c r="Q9207" s="1"/>
    </row>
    <row r="9208" spans="11:17" x14ac:dyDescent="0.3">
      <c r="K9208" s="1"/>
      <c r="L9208" s="1"/>
      <c r="M9208" s="1"/>
      <c r="Q9208" s="1"/>
    </row>
    <row r="9209" spans="11:17" x14ac:dyDescent="0.3">
      <c r="K9209" s="1"/>
      <c r="L9209" s="1"/>
      <c r="M9209" s="1"/>
      <c r="Q9209" s="1"/>
    </row>
    <row r="9210" spans="11:17" x14ac:dyDescent="0.3">
      <c r="K9210" s="1"/>
      <c r="L9210" s="1"/>
      <c r="M9210" s="1"/>
      <c r="Q9210" s="1"/>
    </row>
    <row r="9211" spans="11:17" x14ac:dyDescent="0.3">
      <c r="K9211" s="1"/>
      <c r="L9211" s="1"/>
      <c r="M9211" s="1"/>
      <c r="Q9211" s="1"/>
    </row>
    <row r="9212" spans="11:17" x14ac:dyDescent="0.3">
      <c r="K9212" s="1"/>
      <c r="L9212" s="1"/>
      <c r="M9212" s="1"/>
      <c r="Q9212" s="1"/>
    </row>
    <row r="9213" spans="11:17" x14ac:dyDescent="0.3">
      <c r="K9213" s="1"/>
      <c r="L9213" s="1"/>
      <c r="M9213" s="1"/>
      <c r="Q9213" s="1"/>
    </row>
    <row r="9214" spans="11:17" x14ac:dyDescent="0.3">
      <c r="K9214" s="1"/>
      <c r="L9214" s="1"/>
      <c r="M9214" s="1"/>
      <c r="Q9214" s="1"/>
    </row>
    <row r="9215" spans="11:17" x14ac:dyDescent="0.3">
      <c r="K9215" s="1"/>
      <c r="L9215" s="1"/>
      <c r="M9215" s="1"/>
      <c r="Q9215" s="1"/>
    </row>
    <row r="9216" spans="11:17" x14ac:dyDescent="0.3">
      <c r="K9216" s="1"/>
      <c r="L9216" s="1"/>
      <c r="M9216" s="1"/>
      <c r="Q9216" s="1"/>
    </row>
    <row r="9217" spans="11:17" x14ac:dyDescent="0.3">
      <c r="K9217" s="1"/>
      <c r="L9217" s="1"/>
      <c r="M9217" s="1"/>
      <c r="Q9217" s="1"/>
    </row>
    <row r="9218" spans="11:17" x14ac:dyDescent="0.3">
      <c r="K9218" s="1"/>
      <c r="L9218" s="1"/>
      <c r="M9218" s="1"/>
      <c r="Q9218" s="1"/>
    </row>
    <row r="9219" spans="11:17" x14ac:dyDescent="0.3">
      <c r="K9219" s="1"/>
      <c r="L9219" s="1"/>
      <c r="M9219" s="1"/>
      <c r="Q9219" s="1"/>
    </row>
    <row r="9220" spans="11:17" x14ac:dyDescent="0.3">
      <c r="K9220" s="1"/>
      <c r="L9220" s="1"/>
      <c r="M9220" s="1"/>
      <c r="Q9220" s="1"/>
    </row>
    <row r="9221" spans="11:17" x14ac:dyDescent="0.3">
      <c r="K9221" s="1"/>
      <c r="L9221" s="1"/>
      <c r="M9221" s="1"/>
      <c r="Q9221" s="1"/>
    </row>
    <row r="9222" spans="11:17" x14ac:dyDescent="0.3">
      <c r="K9222" s="1"/>
      <c r="L9222" s="1"/>
      <c r="M9222" s="1"/>
      <c r="Q9222" s="1"/>
    </row>
    <row r="9223" spans="11:17" x14ac:dyDescent="0.3">
      <c r="K9223" s="1"/>
      <c r="L9223" s="1"/>
      <c r="M9223" s="1"/>
      <c r="Q9223" s="1"/>
    </row>
    <row r="9224" spans="11:17" x14ac:dyDescent="0.3">
      <c r="K9224" s="1"/>
      <c r="L9224" s="1"/>
      <c r="M9224" s="1"/>
      <c r="Q9224" s="1"/>
    </row>
    <row r="9225" spans="11:17" x14ac:dyDescent="0.3">
      <c r="K9225" s="1"/>
      <c r="L9225" s="1"/>
      <c r="M9225" s="1"/>
      <c r="Q9225" s="1"/>
    </row>
    <row r="9226" spans="11:17" x14ac:dyDescent="0.3">
      <c r="K9226" s="1"/>
      <c r="L9226" s="1"/>
      <c r="M9226" s="1"/>
      <c r="Q9226" s="1"/>
    </row>
    <row r="9227" spans="11:17" x14ac:dyDescent="0.3">
      <c r="K9227" s="1"/>
      <c r="L9227" s="1"/>
      <c r="M9227" s="1"/>
      <c r="Q9227" s="1"/>
    </row>
    <row r="9228" spans="11:17" x14ac:dyDescent="0.3">
      <c r="K9228" s="1"/>
      <c r="L9228" s="1"/>
      <c r="M9228" s="1"/>
      <c r="Q9228" s="1"/>
    </row>
    <row r="9229" spans="11:17" x14ac:dyDescent="0.3">
      <c r="K9229" s="1"/>
      <c r="L9229" s="1"/>
      <c r="M9229" s="1"/>
      <c r="Q9229" s="1"/>
    </row>
    <row r="9230" spans="11:17" x14ac:dyDescent="0.3">
      <c r="K9230" s="1"/>
      <c r="L9230" s="1"/>
      <c r="M9230" s="1"/>
      <c r="Q9230" s="1"/>
    </row>
    <row r="9231" spans="11:17" x14ac:dyDescent="0.3">
      <c r="K9231" s="1"/>
      <c r="L9231" s="1"/>
      <c r="M9231" s="1"/>
      <c r="Q9231" s="1"/>
    </row>
    <row r="9232" spans="11:17" x14ac:dyDescent="0.3">
      <c r="K9232" s="1"/>
      <c r="L9232" s="1"/>
      <c r="M9232" s="1"/>
      <c r="Q9232" s="1"/>
    </row>
    <row r="9233" spans="11:17" x14ac:dyDescent="0.3">
      <c r="K9233" s="1"/>
      <c r="L9233" s="1"/>
      <c r="M9233" s="1"/>
      <c r="Q9233" s="1"/>
    </row>
    <row r="9234" spans="11:17" x14ac:dyDescent="0.3">
      <c r="K9234" s="1"/>
      <c r="L9234" s="1"/>
      <c r="M9234" s="1"/>
      <c r="Q9234" s="1"/>
    </row>
    <row r="9235" spans="11:17" x14ac:dyDescent="0.3">
      <c r="K9235" s="1"/>
      <c r="L9235" s="1"/>
      <c r="M9235" s="1"/>
      <c r="Q9235" s="1"/>
    </row>
    <row r="9236" spans="11:17" x14ac:dyDescent="0.3">
      <c r="K9236" s="1"/>
      <c r="L9236" s="1"/>
      <c r="M9236" s="1"/>
      <c r="Q9236" s="1"/>
    </row>
    <row r="9237" spans="11:17" x14ac:dyDescent="0.3">
      <c r="K9237" s="1"/>
      <c r="L9237" s="1"/>
      <c r="M9237" s="1"/>
      <c r="Q9237" s="1"/>
    </row>
    <row r="9238" spans="11:17" x14ac:dyDescent="0.3">
      <c r="K9238" s="1"/>
      <c r="L9238" s="1"/>
      <c r="M9238" s="1"/>
      <c r="Q9238" s="1"/>
    </row>
    <row r="9239" spans="11:17" x14ac:dyDescent="0.3">
      <c r="K9239" s="1"/>
      <c r="L9239" s="1"/>
      <c r="M9239" s="1"/>
      <c r="Q9239" s="1"/>
    </row>
    <row r="9240" spans="11:17" x14ac:dyDescent="0.3">
      <c r="K9240" s="1"/>
      <c r="L9240" s="1"/>
      <c r="M9240" s="1"/>
      <c r="Q9240" s="1"/>
    </row>
    <row r="9241" spans="11:17" x14ac:dyDescent="0.3">
      <c r="K9241" s="1"/>
      <c r="L9241" s="1"/>
      <c r="M9241" s="1"/>
      <c r="Q9241" s="1"/>
    </row>
    <row r="9242" spans="11:17" x14ac:dyDescent="0.3">
      <c r="K9242" s="1"/>
      <c r="L9242" s="1"/>
      <c r="M9242" s="1"/>
      <c r="Q9242" s="1"/>
    </row>
    <row r="9243" spans="11:17" x14ac:dyDescent="0.3">
      <c r="K9243" s="1"/>
      <c r="L9243" s="1"/>
      <c r="M9243" s="1"/>
      <c r="Q9243" s="1"/>
    </row>
    <row r="9244" spans="11:17" x14ac:dyDescent="0.3">
      <c r="K9244" s="1"/>
      <c r="L9244" s="1"/>
      <c r="M9244" s="1"/>
      <c r="Q9244" s="1"/>
    </row>
    <row r="9245" spans="11:17" x14ac:dyDescent="0.3">
      <c r="K9245" s="1"/>
      <c r="L9245" s="1"/>
      <c r="M9245" s="1"/>
      <c r="Q9245" s="1"/>
    </row>
    <row r="9246" spans="11:17" x14ac:dyDescent="0.3">
      <c r="K9246" s="1"/>
      <c r="L9246" s="1"/>
      <c r="M9246" s="1"/>
      <c r="Q9246" s="1"/>
    </row>
    <row r="9247" spans="11:17" x14ac:dyDescent="0.3">
      <c r="K9247" s="1"/>
      <c r="L9247" s="1"/>
      <c r="M9247" s="1"/>
      <c r="Q9247" s="1"/>
    </row>
    <row r="9248" spans="11:17" x14ac:dyDescent="0.3">
      <c r="K9248" s="1"/>
      <c r="L9248" s="1"/>
      <c r="M9248" s="1"/>
      <c r="Q9248" s="1"/>
    </row>
    <row r="9249" spans="11:17" x14ac:dyDescent="0.3">
      <c r="K9249" s="1"/>
      <c r="L9249" s="1"/>
      <c r="M9249" s="1"/>
      <c r="Q9249" s="1"/>
    </row>
    <row r="9250" spans="11:17" x14ac:dyDescent="0.3">
      <c r="K9250" s="1"/>
      <c r="L9250" s="1"/>
      <c r="M9250" s="1"/>
      <c r="Q9250" s="1"/>
    </row>
    <row r="9251" spans="11:17" x14ac:dyDescent="0.3">
      <c r="K9251" s="1"/>
      <c r="L9251" s="1"/>
      <c r="M9251" s="1"/>
      <c r="Q9251" s="1"/>
    </row>
    <row r="9252" spans="11:17" x14ac:dyDescent="0.3">
      <c r="K9252" s="1"/>
      <c r="L9252" s="1"/>
      <c r="M9252" s="1"/>
      <c r="Q9252" s="1"/>
    </row>
    <row r="9253" spans="11:17" x14ac:dyDescent="0.3">
      <c r="K9253" s="1"/>
      <c r="L9253" s="1"/>
      <c r="M9253" s="1"/>
      <c r="Q9253" s="1"/>
    </row>
    <row r="9254" spans="11:17" x14ac:dyDescent="0.3">
      <c r="K9254" s="1"/>
      <c r="L9254" s="1"/>
      <c r="M9254" s="1"/>
      <c r="Q9254" s="1"/>
    </row>
    <row r="9255" spans="11:17" x14ac:dyDescent="0.3">
      <c r="K9255" s="1"/>
      <c r="L9255" s="1"/>
      <c r="M9255" s="1"/>
      <c r="Q9255" s="1"/>
    </row>
    <row r="9256" spans="11:17" x14ac:dyDescent="0.3">
      <c r="K9256" s="1"/>
      <c r="L9256" s="1"/>
      <c r="M9256" s="1"/>
      <c r="Q9256" s="1"/>
    </row>
    <row r="9257" spans="11:17" x14ac:dyDescent="0.3">
      <c r="K9257" s="1"/>
      <c r="L9257" s="1"/>
      <c r="M9257" s="1"/>
      <c r="Q9257" s="1"/>
    </row>
    <row r="9258" spans="11:17" x14ac:dyDescent="0.3">
      <c r="K9258" s="1"/>
      <c r="L9258" s="1"/>
      <c r="M9258" s="1"/>
      <c r="Q9258" s="1"/>
    </row>
    <row r="9259" spans="11:17" x14ac:dyDescent="0.3">
      <c r="K9259" s="1"/>
      <c r="L9259" s="1"/>
      <c r="M9259" s="1"/>
      <c r="Q9259" s="1"/>
    </row>
    <row r="9260" spans="11:17" x14ac:dyDescent="0.3">
      <c r="K9260" s="1"/>
      <c r="L9260" s="1"/>
      <c r="M9260" s="1"/>
      <c r="Q9260" s="1"/>
    </row>
    <row r="9261" spans="11:17" x14ac:dyDescent="0.3">
      <c r="K9261" s="1"/>
      <c r="L9261" s="1"/>
      <c r="M9261" s="1"/>
      <c r="Q9261" s="1"/>
    </row>
    <row r="9262" spans="11:17" x14ac:dyDescent="0.3">
      <c r="K9262" s="1"/>
      <c r="L9262" s="1"/>
      <c r="M9262" s="1"/>
      <c r="Q9262" s="1"/>
    </row>
    <row r="9263" spans="11:17" x14ac:dyDescent="0.3">
      <c r="K9263" s="1"/>
      <c r="L9263" s="1"/>
      <c r="M9263" s="1"/>
      <c r="Q9263" s="1"/>
    </row>
    <row r="9264" spans="11:17" x14ac:dyDescent="0.3">
      <c r="K9264" s="1"/>
      <c r="L9264" s="1"/>
      <c r="M9264" s="1"/>
      <c r="Q9264" s="1"/>
    </row>
    <row r="9265" spans="11:17" x14ac:dyDescent="0.3">
      <c r="K9265" s="1"/>
      <c r="L9265" s="1"/>
      <c r="M9265" s="1"/>
      <c r="Q9265" s="1"/>
    </row>
    <row r="9266" spans="11:17" x14ac:dyDescent="0.3">
      <c r="K9266" s="1"/>
      <c r="L9266" s="1"/>
      <c r="M9266" s="1"/>
      <c r="Q9266" s="1"/>
    </row>
    <row r="9267" spans="11:17" x14ac:dyDescent="0.3">
      <c r="K9267" s="1"/>
      <c r="L9267" s="1"/>
      <c r="M9267" s="1"/>
      <c r="Q9267" s="1"/>
    </row>
    <row r="9268" spans="11:17" x14ac:dyDescent="0.3">
      <c r="K9268" s="1"/>
      <c r="L9268" s="1"/>
      <c r="M9268" s="1"/>
      <c r="Q9268" s="1"/>
    </row>
    <row r="9269" spans="11:17" x14ac:dyDescent="0.3">
      <c r="K9269" s="1"/>
      <c r="L9269" s="1"/>
      <c r="M9269" s="1"/>
      <c r="Q9269" s="1"/>
    </row>
    <row r="9270" spans="11:17" x14ac:dyDescent="0.3">
      <c r="K9270" s="1"/>
      <c r="L9270" s="1"/>
      <c r="M9270" s="1"/>
      <c r="Q9270" s="1"/>
    </row>
    <row r="9271" spans="11:17" x14ac:dyDescent="0.3">
      <c r="K9271" s="1"/>
      <c r="L9271" s="1"/>
      <c r="M9271" s="1"/>
      <c r="Q9271" s="1"/>
    </row>
    <row r="9272" spans="11:17" x14ac:dyDescent="0.3">
      <c r="K9272" s="1"/>
      <c r="L9272" s="1"/>
      <c r="M9272" s="1"/>
      <c r="Q9272" s="1"/>
    </row>
    <row r="9273" spans="11:17" x14ac:dyDescent="0.3">
      <c r="K9273" s="1"/>
      <c r="L9273" s="1"/>
      <c r="M9273" s="1"/>
      <c r="Q9273" s="1"/>
    </row>
    <row r="9274" spans="11:17" x14ac:dyDescent="0.3">
      <c r="K9274" s="1"/>
      <c r="L9274" s="1"/>
      <c r="M9274" s="1"/>
      <c r="Q9274" s="1"/>
    </row>
    <row r="9275" spans="11:17" x14ac:dyDescent="0.3">
      <c r="K9275" s="1"/>
      <c r="L9275" s="1"/>
      <c r="M9275" s="1"/>
      <c r="Q9275" s="1"/>
    </row>
    <row r="9276" spans="11:17" x14ac:dyDescent="0.3">
      <c r="K9276" s="1"/>
      <c r="L9276" s="1"/>
      <c r="M9276" s="1"/>
      <c r="Q9276" s="1"/>
    </row>
    <row r="9277" spans="11:17" x14ac:dyDescent="0.3">
      <c r="K9277" s="1"/>
      <c r="L9277" s="1"/>
      <c r="M9277" s="1"/>
      <c r="Q9277" s="1"/>
    </row>
    <row r="9278" spans="11:17" x14ac:dyDescent="0.3">
      <c r="K9278" s="1"/>
      <c r="L9278" s="1"/>
      <c r="M9278" s="1"/>
      <c r="Q9278" s="1"/>
    </row>
    <row r="9279" spans="11:17" x14ac:dyDescent="0.3">
      <c r="K9279" s="1"/>
      <c r="L9279" s="1"/>
      <c r="M9279" s="1"/>
      <c r="Q9279" s="1"/>
    </row>
    <row r="9280" spans="11:17" x14ac:dyDescent="0.3">
      <c r="K9280" s="1"/>
      <c r="L9280" s="1"/>
      <c r="M9280" s="1"/>
      <c r="Q9280" s="1"/>
    </row>
    <row r="9281" spans="11:17" x14ac:dyDescent="0.3">
      <c r="K9281" s="1"/>
      <c r="L9281" s="1"/>
      <c r="M9281" s="1"/>
      <c r="Q9281" s="1"/>
    </row>
    <row r="9282" spans="11:17" x14ac:dyDescent="0.3">
      <c r="K9282" s="1"/>
      <c r="L9282" s="1"/>
      <c r="M9282" s="1"/>
      <c r="Q9282" s="1"/>
    </row>
    <row r="9283" spans="11:17" x14ac:dyDescent="0.3">
      <c r="K9283" s="1"/>
      <c r="L9283" s="1"/>
      <c r="M9283" s="1"/>
      <c r="Q9283" s="1"/>
    </row>
    <row r="9284" spans="11:17" x14ac:dyDescent="0.3">
      <c r="K9284" s="1"/>
      <c r="L9284" s="1"/>
      <c r="M9284" s="1"/>
      <c r="Q9284" s="1"/>
    </row>
    <row r="9285" spans="11:17" x14ac:dyDescent="0.3">
      <c r="K9285" s="1"/>
      <c r="L9285" s="1"/>
      <c r="M9285" s="1"/>
      <c r="Q9285" s="1"/>
    </row>
    <row r="9286" spans="11:17" x14ac:dyDescent="0.3">
      <c r="K9286" s="1"/>
      <c r="L9286" s="1"/>
      <c r="M9286" s="1"/>
      <c r="Q9286" s="1"/>
    </row>
    <row r="9287" spans="11:17" x14ac:dyDescent="0.3">
      <c r="K9287" s="1"/>
      <c r="L9287" s="1"/>
      <c r="M9287" s="1"/>
      <c r="Q9287" s="1"/>
    </row>
    <row r="9288" spans="11:17" x14ac:dyDescent="0.3">
      <c r="K9288" s="1"/>
      <c r="L9288" s="1"/>
      <c r="M9288" s="1"/>
      <c r="Q9288" s="1"/>
    </row>
    <row r="9289" spans="11:17" x14ac:dyDescent="0.3">
      <c r="K9289" s="1"/>
      <c r="L9289" s="1"/>
      <c r="M9289" s="1"/>
      <c r="Q9289" s="1"/>
    </row>
    <row r="9290" spans="11:17" x14ac:dyDescent="0.3">
      <c r="K9290" s="1"/>
      <c r="L9290" s="1"/>
      <c r="M9290" s="1"/>
      <c r="Q9290" s="1"/>
    </row>
    <row r="9291" spans="11:17" x14ac:dyDescent="0.3">
      <c r="K9291" s="1"/>
      <c r="L9291" s="1"/>
      <c r="M9291" s="1"/>
      <c r="Q9291" s="1"/>
    </row>
    <row r="9292" spans="11:17" x14ac:dyDescent="0.3">
      <c r="K9292" s="1"/>
      <c r="L9292" s="1"/>
      <c r="M9292" s="1"/>
      <c r="Q9292" s="1"/>
    </row>
    <row r="9293" spans="11:17" x14ac:dyDescent="0.3">
      <c r="K9293" s="1"/>
      <c r="L9293" s="1"/>
      <c r="M9293" s="1"/>
      <c r="Q9293" s="1"/>
    </row>
    <row r="9294" spans="11:17" x14ac:dyDescent="0.3">
      <c r="K9294" s="1"/>
      <c r="L9294" s="1"/>
      <c r="M9294" s="1"/>
      <c r="Q9294" s="1"/>
    </row>
    <row r="9295" spans="11:17" x14ac:dyDescent="0.3">
      <c r="K9295" s="1"/>
      <c r="L9295" s="1"/>
      <c r="M9295" s="1"/>
      <c r="Q9295" s="1"/>
    </row>
    <row r="9296" spans="11:17" x14ac:dyDescent="0.3">
      <c r="K9296" s="1"/>
      <c r="L9296" s="1"/>
      <c r="M9296" s="1"/>
      <c r="Q9296" s="1"/>
    </row>
    <row r="9297" spans="11:17" x14ac:dyDescent="0.3">
      <c r="K9297" s="1"/>
      <c r="L9297" s="1"/>
      <c r="M9297" s="1"/>
      <c r="Q9297" s="1"/>
    </row>
    <row r="9298" spans="11:17" x14ac:dyDescent="0.3">
      <c r="K9298" s="1"/>
      <c r="L9298" s="1"/>
      <c r="M9298" s="1"/>
      <c r="Q9298" s="1"/>
    </row>
    <row r="9299" spans="11:17" x14ac:dyDescent="0.3">
      <c r="K9299" s="1"/>
      <c r="L9299" s="1"/>
      <c r="M9299" s="1"/>
      <c r="Q9299" s="1"/>
    </row>
    <row r="9300" spans="11:17" x14ac:dyDescent="0.3">
      <c r="K9300" s="1"/>
      <c r="L9300" s="1"/>
      <c r="M9300" s="1"/>
      <c r="Q9300" s="1"/>
    </row>
    <row r="9301" spans="11:17" x14ac:dyDescent="0.3">
      <c r="K9301" s="1"/>
      <c r="L9301" s="1"/>
      <c r="M9301" s="1"/>
      <c r="Q9301" s="1"/>
    </row>
    <row r="9302" spans="11:17" x14ac:dyDescent="0.3">
      <c r="K9302" s="1"/>
      <c r="L9302" s="1"/>
      <c r="M9302" s="1"/>
      <c r="Q9302" s="1"/>
    </row>
    <row r="9303" spans="11:17" x14ac:dyDescent="0.3">
      <c r="K9303" s="1"/>
      <c r="L9303" s="1"/>
      <c r="M9303" s="1"/>
      <c r="Q9303" s="1"/>
    </row>
    <row r="9304" spans="11:17" x14ac:dyDescent="0.3">
      <c r="K9304" s="1"/>
      <c r="L9304" s="1"/>
      <c r="M9304" s="1"/>
      <c r="Q9304" s="1"/>
    </row>
    <row r="9305" spans="11:17" x14ac:dyDescent="0.3">
      <c r="K9305" s="1"/>
      <c r="L9305" s="1"/>
      <c r="M9305" s="1"/>
      <c r="Q9305" s="1"/>
    </row>
    <row r="9306" spans="11:17" x14ac:dyDescent="0.3">
      <c r="K9306" s="1"/>
      <c r="L9306" s="1"/>
      <c r="M9306" s="1"/>
      <c r="Q9306" s="1"/>
    </row>
    <row r="9307" spans="11:17" x14ac:dyDescent="0.3">
      <c r="K9307" s="1"/>
      <c r="L9307" s="1"/>
      <c r="M9307" s="1"/>
      <c r="Q9307" s="1"/>
    </row>
    <row r="9308" spans="11:17" x14ac:dyDescent="0.3">
      <c r="K9308" s="1"/>
      <c r="L9308" s="1"/>
      <c r="M9308" s="1"/>
      <c r="Q9308" s="1"/>
    </row>
    <row r="9309" spans="11:17" x14ac:dyDescent="0.3">
      <c r="K9309" s="1"/>
      <c r="L9309" s="1"/>
      <c r="M9309" s="1"/>
      <c r="Q9309" s="1"/>
    </row>
    <row r="9310" spans="11:17" x14ac:dyDescent="0.3">
      <c r="K9310" s="1"/>
      <c r="L9310" s="1"/>
      <c r="M9310" s="1"/>
      <c r="Q9310" s="1"/>
    </row>
    <row r="9311" spans="11:17" x14ac:dyDescent="0.3">
      <c r="K9311" s="1"/>
      <c r="L9311" s="1"/>
      <c r="M9311" s="1"/>
      <c r="Q9311" s="1"/>
    </row>
    <row r="9312" spans="11:17" x14ac:dyDescent="0.3">
      <c r="K9312" s="1"/>
      <c r="L9312" s="1"/>
      <c r="M9312" s="1"/>
      <c r="Q9312" s="1"/>
    </row>
    <row r="9313" spans="11:17" x14ac:dyDescent="0.3">
      <c r="K9313" s="1"/>
      <c r="L9313" s="1"/>
      <c r="M9313" s="1"/>
      <c r="Q9313" s="1"/>
    </row>
    <row r="9314" spans="11:17" x14ac:dyDescent="0.3">
      <c r="K9314" s="1"/>
      <c r="L9314" s="1"/>
      <c r="M9314" s="1"/>
      <c r="Q9314" s="1"/>
    </row>
    <row r="9315" spans="11:17" x14ac:dyDescent="0.3">
      <c r="K9315" s="1"/>
      <c r="L9315" s="1"/>
      <c r="M9315" s="1"/>
      <c r="Q9315" s="1"/>
    </row>
    <row r="9316" spans="11:17" x14ac:dyDescent="0.3">
      <c r="K9316" s="1"/>
      <c r="L9316" s="1"/>
      <c r="M9316" s="1"/>
      <c r="Q9316" s="1"/>
    </row>
    <row r="9317" spans="11:17" x14ac:dyDescent="0.3">
      <c r="K9317" s="1"/>
      <c r="L9317" s="1"/>
      <c r="M9317" s="1"/>
      <c r="Q9317" s="1"/>
    </row>
    <row r="9318" spans="11:17" x14ac:dyDescent="0.3">
      <c r="K9318" s="1"/>
      <c r="L9318" s="1"/>
      <c r="M9318" s="1"/>
      <c r="Q9318" s="1"/>
    </row>
    <row r="9319" spans="11:17" x14ac:dyDescent="0.3">
      <c r="K9319" s="1"/>
      <c r="L9319" s="1"/>
      <c r="M9319" s="1"/>
      <c r="Q9319" s="1"/>
    </row>
    <row r="9320" spans="11:17" x14ac:dyDescent="0.3">
      <c r="K9320" s="1"/>
      <c r="L9320" s="1"/>
      <c r="M9320" s="1"/>
      <c r="Q9320" s="1"/>
    </row>
    <row r="9321" spans="11:17" x14ac:dyDescent="0.3">
      <c r="K9321" s="1"/>
      <c r="L9321" s="1"/>
      <c r="M9321" s="1"/>
      <c r="Q9321" s="1"/>
    </row>
    <row r="9322" spans="11:17" x14ac:dyDescent="0.3">
      <c r="K9322" s="1"/>
      <c r="L9322" s="1"/>
      <c r="M9322" s="1"/>
      <c r="Q9322" s="1"/>
    </row>
    <row r="9323" spans="11:17" x14ac:dyDescent="0.3">
      <c r="K9323" s="1"/>
      <c r="L9323" s="1"/>
      <c r="M9323" s="1"/>
      <c r="Q9323" s="1"/>
    </row>
    <row r="9324" spans="11:17" x14ac:dyDescent="0.3">
      <c r="K9324" s="1"/>
      <c r="L9324" s="1"/>
      <c r="M9324" s="1"/>
      <c r="Q9324" s="1"/>
    </row>
    <row r="9325" spans="11:17" x14ac:dyDescent="0.3">
      <c r="K9325" s="1"/>
      <c r="L9325" s="1"/>
      <c r="M9325" s="1"/>
      <c r="Q9325" s="1"/>
    </row>
    <row r="9326" spans="11:17" x14ac:dyDescent="0.3">
      <c r="K9326" s="1"/>
      <c r="L9326" s="1"/>
      <c r="M9326" s="1"/>
      <c r="Q9326" s="1"/>
    </row>
    <row r="9327" spans="11:17" x14ac:dyDescent="0.3">
      <c r="K9327" s="1"/>
      <c r="L9327" s="1"/>
      <c r="M9327" s="1"/>
      <c r="Q9327" s="1"/>
    </row>
    <row r="9328" spans="11:17" x14ac:dyDescent="0.3">
      <c r="K9328" s="1"/>
      <c r="L9328" s="1"/>
      <c r="M9328" s="1"/>
      <c r="Q9328" s="1"/>
    </row>
    <row r="9329" spans="4:17" x14ac:dyDescent="0.3">
      <c r="K9329" s="1"/>
      <c r="L9329" s="1"/>
      <c r="M9329" s="1"/>
      <c r="Q9329" s="1"/>
    </row>
    <row r="9330" spans="4:17" x14ac:dyDescent="0.3">
      <c r="K9330" s="1"/>
      <c r="L9330" s="1"/>
      <c r="M9330" s="1"/>
      <c r="Q9330" s="1"/>
    </row>
    <row r="9331" spans="4:17" x14ac:dyDescent="0.3">
      <c r="K9331" s="1"/>
      <c r="L9331" s="1"/>
      <c r="M9331" s="1"/>
      <c r="Q9331" s="1"/>
    </row>
    <row r="9332" spans="4:17" x14ac:dyDescent="0.3">
      <c r="K9332" s="1"/>
      <c r="L9332" s="1"/>
      <c r="M9332" s="1"/>
      <c r="Q9332" s="1"/>
    </row>
    <row r="9333" spans="4:17" x14ac:dyDescent="0.3">
      <c r="K9333" s="1"/>
      <c r="L9333" s="1"/>
      <c r="M9333" s="1"/>
      <c r="Q9333" s="1"/>
    </row>
    <row r="9334" spans="4:17" x14ac:dyDescent="0.3">
      <c r="K9334" s="1"/>
      <c r="L9334" s="1"/>
      <c r="M9334" s="1"/>
      <c r="Q9334" s="1"/>
    </row>
    <row r="9335" spans="4:17" x14ac:dyDescent="0.3">
      <c r="K9335" s="1"/>
      <c r="L9335" s="1"/>
      <c r="M9335" s="1"/>
      <c r="Q9335" s="1"/>
    </row>
    <row r="9336" spans="4:17" x14ac:dyDescent="0.3">
      <c r="K9336" s="1"/>
      <c r="L9336" s="1"/>
      <c r="M9336" s="1"/>
      <c r="Q9336" s="1"/>
    </row>
    <row r="9337" spans="4:17" x14ac:dyDescent="0.3">
      <c r="K9337" s="1"/>
      <c r="L9337" s="1"/>
      <c r="M9337" s="1"/>
      <c r="Q9337" s="1"/>
    </row>
    <row r="9338" spans="4:17" x14ac:dyDescent="0.3">
      <c r="D9338" s="1"/>
      <c r="E9338" s="1"/>
      <c r="K9338" s="1"/>
      <c r="L9338" s="1"/>
      <c r="M9338" s="1"/>
      <c r="Q9338" s="1"/>
    </row>
    <row r="9339" spans="4:17" x14ac:dyDescent="0.3">
      <c r="D9339" s="1"/>
      <c r="E9339" s="1"/>
      <c r="K9339" s="1"/>
      <c r="L9339" s="1"/>
      <c r="M9339" s="1"/>
      <c r="Q9339" s="1"/>
    </row>
    <row r="9340" spans="4:17" x14ac:dyDescent="0.3">
      <c r="D9340" s="1"/>
      <c r="E9340" s="1"/>
      <c r="K9340" s="1"/>
      <c r="L9340" s="1"/>
      <c r="M9340" s="1"/>
      <c r="Q9340" s="1"/>
    </row>
    <row r="9341" spans="4:17" x14ac:dyDescent="0.3">
      <c r="D9341" s="1"/>
      <c r="E9341" s="1"/>
      <c r="K9341" s="1"/>
      <c r="L9341" s="1"/>
      <c r="M9341" s="1"/>
      <c r="Q9341" s="1"/>
    </row>
    <row r="9342" spans="4:17" x14ac:dyDescent="0.3">
      <c r="D9342" s="1"/>
      <c r="E9342" s="1"/>
      <c r="K9342" s="1"/>
      <c r="L9342" s="1"/>
      <c r="M9342" s="1"/>
      <c r="Q9342" s="1"/>
    </row>
    <row r="9343" spans="4:17" x14ac:dyDescent="0.3">
      <c r="D9343" s="1"/>
      <c r="E9343" s="1"/>
      <c r="K9343" s="1"/>
      <c r="L9343" s="1"/>
      <c r="M9343" s="1"/>
      <c r="Q9343" s="1"/>
    </row>
    <row r="9344" spans="4:17" x14ac:dyDescent="0.3">
      <c r="D9344" s="1"/>
      <c r="E9344" s="1"/>
      <c r="K9344" s="1"/>
      <c r="L9344" s="1"/>
      <c r="M9344" s="1"/>
      <c r="Q9344" s="1"/>
    </row>
    <row r="9345" spans="4:17" x14ac:dyDescent="0.3">
      <c r="D9345" s="1"/>
      <c r="E9345" s="1"/>
      <c r="K9345" s="1"/>
      <c r="L9345" s="1"/>
      <c r="M9345" s="1"/>
      <c r="Q9345" s="1"/>
    </row>
    <row r="9346" spans="4:17" x14ac:dyDescent="0.3">
      <c r="D9346" s="1"/>
      <c r="E9346" s="1"/>
      <c r="K9346" s="1"/>
      <c r="L9346" s="1"/>
      <c r="M9346" s="1"/>
      <c r="Q9346" s="1"/>
    </row>
    <row r="9347" spans="4:17" x14ac:dyDescent="0.3">
      <c r="D9347" s="1"/>
      <c r="E9347" s="1"/>
      <c r="K9347" s="1"/>
      <c r="L9347" s="1"/>
      <c r="M9347" s="1"/>
      <c r="Q9347" s="1"/>
    </row>
    <row r="9348" spans="4:17" x14ac:dyDescent="0.3">
      <c r="D9348" s="1"/>
      <c r="E9348" s="1"/>
      <c r="K9348" s="1"/>
      <c r="L9348" s="1"/>
      <c r="M9348" s="1"/>
      <c r="Q9348" s="1"/>
    </row>
    <row r="9349" spans="4:17" x14ac:dyDescent="0.3">
      <c r="D9349" s="1"/>
      <c r="E9349" s="1"/>
      <c r="K9349" s="1"/>
      <c r="L9349" s="1"/>
      <c r="M9349" s="1"/>
      <c r="Q9349" s="1"/>
    </row>
    <row r="9350" spans="4:17" x14ac:dyDescent="0.3">
      <c r="D9350" s="1"/>
      <c r="E9350" s="1"/>
      <c r="K9350" s="1"/>
      <c r="L9350" s="1"/>
      <c r="M9350" s="1"/>
      <c r="Q9350" s="1"/>
    </row>
    <row r="9351" spans="4:17" x14ac:dyDescent="0.3">
      <c r="D9351" s="1"/>
      <c r="E9351" s="1"/>
      <c r="K9351" s="1"/>
      <c r="L9351" s="1"/>
      <c r="M9351" s="1"/>
      <c r="Q9351" s="1"/>
    </row>
    <row r="9352" spans="4:17" x14ac:dyDescent="0.3">
      <c r="D9352" s="1"/>
      <c r="E9352" s="1"/>
      <c r="K9352" s="1"/>
      <c r="L9352" s="1"/>
      <c r="M9352" s="1"/>
      <c r="Q9352" s="1"/>
    </row>
    <row r="9353" spans="4:17" x14ac:dyDescent="0.3">
      <c r="D9353" s="1"/>
      <c r="E9353" s="1"/>
      <c r="K9353" s="1"/>
      <c r="L9353" s="1"/>
      <c r="M9353" s="1"/>
      <c r="Q9353" s="1"/>
    </row>
    <row r="9354" spans="4:17" x14ac:dyDescent="0.3">
      <c r="D9354" s="1"/>
      <c r="E9354" s="1"/>
      <c r="K9354" s="1"/>
      <c r="L9354" s="1"/>
      <c r="M9354" s="1"/>
      <c r="Q9354" s="1"/>
    </row>
    <row r="9355" spans="4:17" x14ac:dyDescent="0.3">
      <c r="D9355" s="1"/>
      <c r="E9355" s="1"/>
      <c r="K9355" s="1"/>
      <c r="L9355" s="1"/>
      <c r="M9355" s="1"/>
      <c r="Q9355" s="1"/>
    </row>
    <row r="9356" spans="4:17" x14ac:dyDescent="0.3">
      <c r="D9356" s="1"/>
      <c r="E9356" s="1"/>
      <c r="K9356" s="1"/>
      <c r="L9356" s="1"/>
      <c r="M9356" s="1"/>
      <c r="Q9356" s="1"/>
    </row>
    <row r="9357" spans="4:17" x14ac:dyDescent="0.3">
      <c r="D9357" s="1"/>
      <c r="E9357" s="1"/>
      <c r="K9357" s="1"/>
      <c r="L9357" s="1"/>
      <c r="M9357" s="1"/>
      <c r="Q9357" s="1"/>
    </row>
    <row r="9358" spans="4:17" x14ac:dyDescent="0.3">
      <c r="D9358" s="1"/>
      <c r="E9358" s="1"/>
      <c r="K9358" s="1"/>
      <c r="L9358" s="1"/>
      <c r="M9358" s="1"/>
      <c r="Q9358" s="1"/>
    </row>
    <row r="9359" spans="4:17" x14ac:dyDescent="0.3">
      <c r="D9359" s="1"/>
      <c r="E9359" s="1"/>
      <c r="K9359" s="1"/>
      <c r="L9359" s="1"/>
      <c r="M9359" s="1"/>
      <c r="Q9359" s="1"/>
    </row>
    <row r="9360" spans="4:17" x14ac:dyDescent="0.3">
      <c r="D9360" s="1"/>
      <c r="E9360" s="1"/>
      <c r="K9360" s="1"/>
      <c r="L9360" s="1"/>
      <c r="M9360" s="1"/>
      <c r="Q9360" s="1"/>
    </row>
    <row r="9361" spans="4:17" x14ac:dyDescent="0.3">
      <c r="D9361" s="1"/>
      <c r="E9361" s="1"/>
      <c r="K9361" s="1"/>
      <c r="L9361" s="1"/>
      <c r="M9361" s="1"/>
      <c r="Q9361" s="1"/>
    </row>
    <row r="9362" spans="4:17" x14ac:dyDescent="0.3">
      <c r="D9362" s="1"/>
      <c r="E9362" s="1"/>
      <c r="K9362" s="1"/>
      <c r="L9362" s="1"/>
      <c r="M9362" s="1"/>
      <c r="Q9362" s="1"/>
    </row>
    <row r="9363" spans="4:17" x14ac:dyDescent="0.3">
      <c r="D9363" s="1"/>
      <c r="E9363" s="1"/>
      <c r="K9363" s="1"/>
      <c r="L9363" s="1"/>
      <c r="M9363" s="1"/>
      <c r="Q9363" s="1"/>
    </row>
    <row r="9364" spans="4:17" x14ac:dyDescent="0.3">
      <c r="D9364" s="1"/>
      <c r="E9364" s="1"/>
      <c r="K9364" s="1"/>
      <c r="L9364" s="1"/>
      <c r="M9364" s="1"/>
      <c r="Q9364" s="1"/>
    </row>
    <row r="9365" spans="4:17" x14ac:dyDescent="0.3">
      <c r="D9365" s="1"/>
      <c r="E9365" s="1"/>
      <c r="K9365" s="1"/>
      <c r="L9365" s="1"/>
      <c r="M9365" s="1"/>
      <c r="Q9365" s="1"/>
    </row>
    <row r="9366" spans="4:17" x14ac:dyDescent="0.3">
      <c r="D9366" s="1"/>
      <c r="E9366" s="1"/>
      <c r="K9366" s="1"/>
      <c r="L9366" s="1"/>
      <c r="M9366" s="1"/>
      <c r="Q9366" s="1"/>
    </row>
    <row r="9367" spans="4:17" x14ac:dyDescent="0.3">
      <c r="D9367" s="1"/>
      <c r="E9367" s="1"/>
      <c r="K9367" s="1"/>
      <c r="L9367" s="1"/>
      <c r="M9367" s="1"/>
      <c r="Q9367" s="1"/>
    </row>
    <row r="9368" spans="4:17" x14ac:dyDescent="0.3">
      <c r="D9368" s="1"/>
      <c r="E9368" s="1"/>
      <c r="K9368" s="1"/>
      <c r="L9368" s="1"/>
      <c r="M9368" s="1"/>
      <c r="Q9368" s="1"/>
    </row>
    <row r="9369" spans="4:17" x14ac:dyDescent="0.3">
      <c r="D9369" s="1"/>
      <c r="E9369" s="1"/>
      <c r="K9369" s="1"/>
      <c r="L9369" s="1"/>
      <c r="M9369" s="1"/>
      <c r="Q9369" s="1"/>
    </row>
    <row r="9370" spans="4:17" x14ac:dyDescent="0.3">
      <c r="D9370" s="1"/>
      <c r="E9370" s="1"/>
      <c r="K9370" s="1"/>
      <c r="L9370" s="1"/>
      <c r="M9370" s="1"/>
      <c r="Q9370" s="1"/>
    </row>
    <row r="9371" spans="4:17" x14ac:dyDescent="0.3">
      <c r="D9371" s="1"/>
      <c r="E9371" s="1"/>
      <c r="K9371" s="1"/>
      <c r="L9371" s="1"/>
      <c r="M9371" s="1"/>
      <c r="Q9371" s="1"/>
    </row>
    <row r="9372" spans="4:17" x14ac:dyDescent="0.3">
      <c r="D9372" s="1"/>
      <c r="E9372" s="1"/>
      <c r="K9372" s="1"/>
      <c r="L9372" s="1"/>
      <c r="M9372" s="1"/>
      <c r="Q9372" s="1"/>
    </row>
    <row r="9373" spans="4:17" x14ac:dyDescent="0.3">
      <c r="D9373" s="1"/>
      <c r="E9373" s="1"/>
      <c r="K9373" s="1"/>
      <c r="L9373" s="1"/>
      <c r="M9373" s="1"/>
      <c r="Q9373" s="1"/>
    </row>
    <row r="9374" spans="4:17" x14ac:dyDescent="0.3">
      <c r="D9374" s="1"/>
      <c r="E9374" s="1"/>
      <c r="K9374" s="1"/>
      <c r="L9374" s="1"/>
      <c r="M9374" s="1"/>
      <c r="Q9374" s="1"/>
    </row>
    <row r="9375" spans="4:17" x14ac:dyDescent="0.3">
      <c r="D9375" s="1"/>
      <c r="E9375" s="1"/>
      <c r="K9375" s="1"/>
      <c r="L9375" s="1"/>
      <c r="M9375" s="1"/>
      <c r="Q9375" s="1"/>
    </row>
    <row r="9376" spans="4:17" x14ac:dyDescent="0.3">
      <c r="D9376" s="1"/>
      <c r="E9376" s="1"/>
      <c r="K9376" s="1"/>
      <c r="L9376" s="1"/>
      <c r="M9376" s="1"/>
      <c r="Q9376" s="1"/>
    </row>
    <row r="9377" spans="4:17" x14ac:dyDescent="0.3">
      <c r="D9377" s="1"/>
      <c r="E9377" s="1"/>
      <c r="K9377" s="1"/>
      <c r="L9377" s="1"/>
      <c r="M9377" s="1"/>
      <c r="Q9377" s="1"/>
    </row>
    <row r="9378" spans="4:17" x14ac:dyDescent="0.3">
      <c r="D9378" s="1"/>
      <c r="E9378" s="1"/>
      <c r="K9378" s="1"/>
      <c r="L9378" s="1"/>
      <c r="M9378" s="1"/>
      <c r="Q9378" s="1"/>
    </row>
    <row r="9379" spans="4:17" x14ac:dyDescent="0.3">
      <c r="D9379" s="1"/>
      <c r="E9379" s="1"/>
      <c r="K9379" s="1"/>
      <c r="L9379" s="1"/>
      <c r="M9379" s="1"/>
      <c r="Q9379" s="1"/>
    </row>
    <row r="9380" spans="4:17" x14ac:dyDescent="0.3">
      <c r="D9380" s="1"/>
      <c r="E9380" s="1"/>
      <c r="K9380" s="1"/>
      <c r="L9380" s="1"/>
      <c r="M9380" s="1"/>
      <c r="Q9380" s="1"/>
    </row>
    <row r="9381" spans="4:17" x14ac:dyDescent="0.3">
      <c r="D9381" s="1"/>
      <c r="E9381" s="1"/>
      <c r="K9381" s="1"/>
      <c r="L9381" s="1"/>
      <c r="M9381" s="1"/>
      <c r="Q9381" s="1"/>
    </row>
    <row r="9382" spans="4:17" x14ac:dyDescent="0.3">
      <c r="D9382" s="1"/>
      <c r="E9382" s="1"/>
      <c r="K9382" s="1"/>
      <c r="L9382" s="1"/>
      <c r="M9382" s="1"/>
      <c r="Q9382" s="1"/>
    </row>
    <row r="9383" spans="4:17" x14ac:dyDescent="0.3">
      <c r="D9383" s="1"/>
      <c r="E9383" s="1"/>
      <c r="K9383" s="1"/>
      <c r="L9383" s="1"/>
      <c r="M9383" s="1"/>
      <c r="Q9383" s="1"/>
    </row>
    <row r="9384" spans="4:17" x14ac:dyDescent="0.3">
      <c r="D9384" s="1"/>
      <c r="E9384" s="1"/>
      <c r="K9384" s="1"/>
      <c r="L9384" s="1"/>
      <c r="M9384" s="1"/>
      <c r="Q9384" s="1"/>
    </row>
    <row r="9385" spans="4:17" x14ac:dyDescent="0.3">
      <c r="D9385" s="1"/>
      <c r="E9385" s="1"/>
      <c r="K9385" s="1"/>
      <c r="L9385" s="1"/>
      <c r="M9385" s="1"/>
      <c r="Q9385" s="1"/>
    </row>
  </sheetData>
  <sortState xmlns:xlrd2="http://schemas.microsoft.com/office/spreadsheetml/2017/richdata2" ref="A2:R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0DAE-B844-4B27-BACA-149312F0DE5C}">
  <dimension ref="A1:J14"/>
  <sheetViews>
    <sheetView workbookViewId="0">
      <selection activeCell="G12" sqref="G12"/>
    </sheetView>
  </sheetViews>
  <sheetFormatPr defaultRowHeight="15.6" x14ac:dyDescent="0.3"/>
  <cols>
    <col min="1" max="1" width="13" customWidth="1"/>
    <col min="2" max="2" width="9.5" bestFit="1" customWidth="1"/>
  </cols>
  <sheetData>
    <row r="1" spans="1:10" x14ac:dyDescent="0.3">
      <c r="A1" t="s">
        <v>12</v>
      </c>
      <c r="B1" t="s">
        <v>34</v>
      </c>
      <c r="C1" t="s">
        <v>35</v>
      </c>
      <c r="D1" t="s">
        <v>36</v>
      </c>
      <c r="E1" t="s">
        <v>37</v>
      </c>
      <c r="F1" t="s">
        <v>38</v>
      </c>
      <c r="G1" t="s">
        <v>39</v>
      </c>
      <c r="H1" t="s">
        <v>40</v>
      </c>
      <c r="I1" t="s">
        <v>41</v>
      </c>
      <c r="J1" t="s">
        <v>42</v>
      </c>
    </row>
    <row r="2" spans="1:10" x14ac:dyDescent="0.3">
      <c r="A2" s="1">
        <v>44013</v>
      </c>
      <c r="B2" s="3">
        <f xml:space="preserve"> COUNTIF(Sales[Sales Month],Sales_Trends[[#This Row],[Sales Month]])</f>
        <v>76</v>
      </c>
      <c r="C2" s="3">
        <f xml:space="preserve"> SUMIF(Sales[Sales Month],Sales_Trends[[#This Row],[Sales Month]],Sales[Sales Amount])</f>
        <v>28325</v>
      </c>
      <c r="D2" s="3">
        <f xml:space="preserve"> AVERAGEIF(Sales[Sales Month],Sales_Trends[[#This Row],[Sales Month]],Sales[Sales Amount])</f>
        <v>372.69736842105266</v>
      </c>
      <c r="E2" s="3">
        <f xml:space="preserve"> COUNTIFS(Sales[Sales Month],Sales_Trends[[#This Row],[Sales Month]],Sales[Subscription Type],"Basic")</f>
        <v>47</v>
      </c>
      <c r="F2" s="3">
        <f xml:space="preserve"> COUNTIFS(Sales[Sales Month],Sales_Trends[[#This Row],[Sales Month]],Sales[Subscription Type],"&lt;&gt;Basic")</f>
        <v>29</v>
      </c>
      <c r="G2" s="3">
        <f xml:space="preserve"> SUMIFS(Sales[Sales Amount],Sales[Sales Month],Sales_Trends[[#This Row],[Sales Month]],Sales[Subscription Type],"Premium")</f>
        <v>2200</v>
      </c>
      <c r="H2" s="3">
        <f xml:space="preserve"> SUMIFS(Sales[Sales Amount],Sales[Sales Month],Sales_Trends[[#This Row],[Sales Month]],Sales[Subscription Type],"Business")</f>
        <v>8125</v>
      </c>
      <c r="I2" s="3">
        <f xml:space="preserve"> SUMIFS(Sales[Sales Amount],Sales[Sales Month],Sales_Trends[[#This Row],[Sales Month]],Sales[Subscription Type],"Enterprise")</f>
        <v>18000</v>
      </c>
      <c r="J2" s="3">
        <f xml:space="preserve"> Sales_Trends[[#This Row],[Enterprise Sales]] / Sales_Trends[[#This Row],[Total Sales]]</f>
        <v>0.63548102383053839</v>
      </c>
    </row>
    <row r="3" spans="1:10" x14ac:dyDescent="0.3">
      <c r="A3" s="1">
        <v>44044</v>
      </c>
      <c r="B3" s="3">
        <f xml:space="preserve"> COUNTIF(Sales[Sales Month],Sales_Trends[[#This Row],[Sales Month]])</f>
        <v>104</v>
      </c>
      <c r="C3" s="3">
        <f xml:space="preserve"> SUMIF(Sales[Sales Month],Sales_Trends[[#This Row],[Sales Month]],Sales[Sales Amount])</f>
        <v>32005</v>
      </c>
      <c r="D3" s="3">
        <f xml:space="preserve"> AVERAGEIF(Sales[Sales Month],Sales_Trends[[#This Row],[Sales Month]],Sales[Sales Amount])</f>
        <v>307.74038461538464</v>
      </c>
      <c r="E3" s="3">
        <f xml:space="preserve"> COUNTIFS(Sales[Sales Month],Sales_Trends[[#This Row],[Sales Month]],Sales[Subscription Type],"Basic")</f>
        <v>63</v>
      </c>
      <c r="F3" s="3">
        <f xml:space="preserve"> COUNTIFS(Sales[Sales Month],Sales_Trends[[#This Row],[Sales Month]],Sales[Subscription Type],"&lt;&gt;Basic")</f>
        <v>41</v>
      </c>
      <c r="G3" s="3">
        <f xml:space="preserve"> SUMIFS(Sales[Sales Amount],Sales[Sales Month],Sales_Trends[[#This Row],[Sales Month]],Sales[Subscription Type],"Premium")</f>
        <v>3530</v>
      </c>
      <c r="H3" s="3">
        <f xml:space="preserve"> SUMIFS(Sales[Sales Amount],Sales[Sales Month],Sales_Trends[[#This Row],[Sales Month]],Sales[Subscription Type],"Business")</f>
        <v>10475</v>
      </c>
      <c r="I3" s="3">
        <f xml:space="preserve"> SUMIFS(Sales[Sales Amount],Sales[Sales Month],Sales_Trends[[#This Row],[Sales Month]],Sales[Subscription Type],"Enterprise")</f>
        <v>18000</v>
      </c>
      <c r="J3" s="3">
        <f xml:space="preserve"> Sales_Trends[[#This Row],[Enterprise Sales]] / Sales_Trends[[#This Row],[Total Sales]]</f>
        <v>0.56241212310576472</v>
      </c>
    </row>
    <row r="4" spans="1:10" x14ac:dyDescent="0.3">
      <c r="A4" s="1">
        <v>44075</v>
      </c>
      <c r="B4" s="3">
        <f xml:space="preserve"> COUNTIF(Sales[Sales Month],Sales_Trends[[#This Row],[Sales Month]])</f>
        <v>137</v>
      </c>
      <c r="C4" s="3">
        <f xml:space="preserve"> SUMIF(Sales[Sales Month],Sales_Trends[[#This Row],[Sales Month]],Sales[Sales Amount])</f>
        <v>34890</v>
      </c>
      <c r="D4" s="3">
        <f xml:space="preserve"> AVERAGEIF(Sales[Sales Month],Sales_Trends[[#This Row],[Sales Month]],Sales[Sales Amount])</f>
        <v>254.67153284671534</v>
      </c>
      <c r="E4" s="3">
        <f xml:space="preserve"> COUNTIFS(Sales[Sales Month],Sales_Trends[[#This Row],[Sales Month]],Sales[Subscription Type],"Basic")</f>
        <v>83</v>
      </c>
      <c r="F4" s="3">
        <f xml:space="preserve"> COUNTIFS(Sales[Sales Month],Sales_Trends[[#This Row],[Sales Month]],Sales[Subscription Type],"&lt;&gt;Basic")</f>
        <v>54</v>
      </c>
      <c r="G4" s="3">
        <f xml:space="preserve"> SUMIFS(Sales[Sales Amount],Sales[Sales Month],Sales_Trends[[#This Row],[Sales Month]],Sales[Subscription Type],"Premium")</f>
        <v>5190</v>
      </c>
      <c r="H4" s="3">
        <f xml:space="preserve"> SUMIFS(Sales[Sales Amount],Sales[Sales Month],Sales_Trends[[#This Row],[Sales Month]],Sales[Subscription Type],"Business")</f>
        <v>11700</v>
      </c>
      <c r="I4" s="3">
        <f xml:space="preserve"> SUMIFS(Sales[Sales Amount],Sales[Sales Month],Sales_Trends[[#This Row],[Sales Month]],Sales[Subscription Type],"Enterprise")</f>
        <v>18000</v>
      </c>
      <c r="J4" s="3">
        <f xml:space="preserve"> Sales_Trends[[#This Row],[Enterprise Sales]] / Sales_Trends[[#This Row],[Total Sales]]</f>
        <v>0.51590713671539123</v>
      </c>
    </row>
    <row r="5" spans="1:10" x14ac:dyDescent="0.3">
      <c r="A5" s="1">
        <v>44105</v>
      </c>
      <c r="B5" s="3">
        <f xml:space="preserve"> COUNTIF(Sales[Sales Month],Sales_Trends[[#This Row],[Sales Month]])</f>
        <v>147</v>
      </c>
      <c r="C5" s="3">
        <f xml:space="preserve"> SUMIF(Sales[Sales Month],Sales_Trends[[#This Row],[Sales Month]],Sales[Sales Amount])</f>
        <v>40615</v>
      </c>
      <c r="D5" s="3">
        <f xml:space="preserve"> AVERAGEIF(Sales[Sales Month],Sales_Trends[[#This Row],[Sales Month]],Sales[Sales Amount])</f>
        <v>276.29251700680271</v>
      </c>
      <c r="E5" s="3">
        <f xml:space="preserve"> COUNTIFS(Sales[Sales Month],Sales_Trends[[#This Row],[Sales Month]],Sales[Subscription Type],"Basic")</f>
        <v>70</v>
      </c>
      <c r="F5" s="3">
        <f xml:space="preserve"> COUNTIFS(Sales[Sales Month],Sales_Trends[[#This Row],[Sales Month]],Sales[Subscription Type],"&lt;&gt;Basic")</f>
        <v>77</v>
      </c>
      <c r="G5" s="3">
        <f xml:space="preserve"> SUMIFS(Sales[Sales Amount],Sales[Sales Month],Sales_Trends[[#This Row],[Sales Month]],Sales[Subscription Type],"Premium")</f>
        <v>6990</v>
      </c>
      <c r="H5" s="3">
        <f xml:space="preserve"> SUMIFS(Sales[Sales Amount],Sales[Sales Month],Sales_Trends[[#This Row],[Sales Month]],Sales[Subscription Type],"Business")</f>
        <v>15625</v>
      </c>
      <c r="I5" s="3">
        <f xml:space="preserve"> SUMIFS(Sales[Sales Amount],Sales[Sales Month],Sales_Trends[[#This Row],[Sales Month]],Sales[Subscription Type],"Enterprise")</f>
        <v>18000</v>
      </c>
      <c r="J5" s="3">
        <f xml:space="preserve"> Sales_Trends[[#This Row],[Enterprise Sales]] / Sales_Trends[[#This Row],[Total Sales]]</f>
        <v>0.44318601501908161</v>
      </c>
    </row>
    <row r="6" spans="1:10" x14ac:dyDescent="0.3">
      <c r="A6" s="1">
        <v>44136</v>
      </c>
      <c r="B6" s="3">
        <f xml:space="preserve"> COUNTIF(Sales[Sales Month],Sales_Trends[[#This Row],[Sales Month]])</f>
        <v>146</v>
      </c>
      <c r="C6" s="3">
        <f xml:space="preserve"> SUMIF(Sales[Sales Month],Sales_Trends[[#This Row],[Sales Month]],Sales[Sales Amount])</f>
        <v>46605</v>
      </c>
      <c r="D6" s="3">
        <f xml:space="preserve"> AVERAGEIF(Sales[Sales Month],Sales_Trends[[#This Row],[Sales Month]],Sales[Sales Amount])</f>
        <v>319.21232876712327</v>
      </c>
      <c r="E6" s="3">
        <f xml:space="preserve"> COUNTIFS(Sales[Sales Month],Sales_Trends[[#This Row],[Sales Month]],Sales[Subscription Type],"Basic")</f>
        <v>61</v>
      </c>
      <c r="F6" s="3">
        <f xml:space="preserve"> COUNTIFS(Sales[Sales Month],Sales_Trends[[#This Row],[Sales Month]],Sales[Subscription Type],"&lt;&gt;Basic")</f>
        <v>85</v>
      </c>
      <c r="G6" s="3">
        <f xml:space="preserve"> SUMIFS(Sales[Sales Amount],Sales[Sales Month],Sales_Trends[[#This Row],[Sales Month]],Sales[Subscription Type],"Premium")</f>
        <v>9660</v>
      </c>
      <c r="H6" s="3">
        <f xml:space="preserve"> SUMIFS(Sales[Sales Amount],Sales[Sales Month],Sales_Trends[[#This Row],[Sales Month]],Sales[Subscription Type],"Business")</f>
        <v>17925</v>
      </c>
      <c r="I6" s="3">
        <f xml:space="preserve"> SUMIFS(Sales[Sales Amount],Sales[Sales Month],Sales_Trends[[#This Row],[Sales Month]],Sales[Subscription Type],"Enterprise")</f>
        <v>19020</v>
      </c>
      <c r="J6" s="3">
        <f xml:space="preserve"> Sales_Trends[[#This Row],[Enterprise Sales]] / Sales_Trends[[#This Row],[Total Sales]]</f>
        <v>0.4081107177341487</v>
      </c>
    </row>
    <row r="7" spans="1:10" x14ac:dyDescent="0.3">
      <c r="A7" s="1">
        <v>44166</v>
      </c>
      <c r="B7" s="3">
        <f xml:space="preserve"> COUNTIF(Sales[Sales Month],Sales_Trends[[#This Row],[Sales Month]])</f>
        <v>153</v>
      </c>
      <c r="C7" s="3">
        <f xml:space="preserve"> SUMIF(Sales[Sales Month],Sales_Trends[[#This Row],[Sales Month]],Sales[Sales Amount])</f>
        <v>50195</v>
      </c>
      <c r="D7" s="3">
        <f xml:space="preserve"> AVERAGEIF(Sales[Sales Month],Sales_Trends[[#This Row],[Sales Month]],Sales[Sales Amount])</f>
        <v>328.07189542483661</v>
      </c>
      <c r="E7" s="3">
        <f xml:space="preserve"> COUNTIFS(Sales[Sales Month],Sales_Trends[[#This Row],[Sales Month]],Sales[Subscription Type],"Basic")</f>
        <v>62</v>
      </c>
      <c r="F7" s="3">
        <f xml:space="preserve"> COUNTIFS(Sales[Sales Month],Sales_Trends[[#This Row],[Sales Month]],Sales[Subscription Type],"&lt;&gt;Basic")</f>
        <v>91</v>
      </c>
      <c r="G7" s="3">
        <f xml:space="preserve"> SUMIFS(Sales[Sales Amount],Sales[Sales Month],Sales_Trends[[#This Row],[Sales Month]],Sales[Subscription Type],"Premium")</f>
        <v>11180</v>
      </c>
      <c r="H7" s="3">
        <f xml:space="preserve"> SUMIFS(Sales[Sales Amount],Sales[Sales Month],Sales_Trends[[#This Row],[Sales Month]],Sales[Subscription Type],"Business")</f>
        <v>19275</v>
      </c>
      <c r="I7" s="3">
        <f xml:space="preserve"> SUMIFS(Sales[Sales Amount],Sales[Sales Month],Sales_Trends[[#This Row],[Sales Month]],Sales[Subscription Type],"Enterprise")</f>
        <v>19740</v>
      </c>
      <c r="J7" s="3">
        <f xml:space="preserve"> Sales_Trends[[#This Row],[Enterprise Sales]] / Sales_Trends[[#This Row],[Total Sales]]</f>
        <v>0.39326626157983863</v>
      </c>
    </row>
    <row r="8" spans="1:10" x14ac:dyDescent="0.3">
      <c r="A8" s="1">
        <v>44197</v>
      </c>
      <c r="B8" s="3">
        <f xml:space="preserve"> COUNTIF(Sales[Sales Month],Sales_Trends[[#This Row],[Sales Month]])</f>
        <v>158</v>
      </c>
      <c r="C8" s="3">
        <f xml:space="preserve"> SUMIF(Sales[Sales Month],Sales_Trends[[#This Row],[Sales Month]],Sales[Sales Amount])</f>
        <v>51605</v>
      </c>
      <c r="D8" s="3">
        <f xml:space="preserve"> AVERAGEIF(Sales[Sales Month],Sales_Trends[[#This Row],[Sales Month]],Sales[Sales Amount])</f>
        <v>326.61392405063293</v>
      </c>
      <c r="E8" s="3">
        <f xml:space="preserve"> COUNTIFS(Sales[Sales Month],Sales_Trends[[#This Row],[Sales Month]],Sales[Subscription Type],"Basic")</f>
        <v>63</v>
      </c>
      <c r="F8" s="3">
        <f xml:space="preserve"> COUNTIFS(Sales[Sales Month],Sales_Trends[[#This Row],[Sales Month]],Sales[Subscription Type],"&lt;&gt;Basic")</f>
        <v>95</v>
      </c>
      <c r="G8" s="3">
        <f xml:space="preserve"> SUMIFS(Sales[Sales Amount],Sales[Sales Month],Sales_Trends[[#This Row],[Sales Month]],Sales[Subscription Type],"Premium")</f>
        <v>11750</v>
      </c>
      <c r="H8" s="3">
        <f xml:space="preserve"> SUMIFS(Sales[Sales Amount],Sales[Sales Month],Sales_Trends[[#This Row],[Sales Month]],Sales[Subscription Type],"Business")</f>
        <v>19125</v>
      </c>
      <c r="I8" s="3">
        <f xml:space="preserve"> SUMIFS(Sales[Sales Amount],Sales[Sales Month],Sales_Trends[[#This Row],[Sales Month]],Sales[Subscription Type],"Enterprise")</f>
        <v>20730</v>
      </c>
      <c r="J8" s="3">
        <f xml:space="preserve"> Sales_Trends[[#This Row],[Enterprise Sales]] / Sales_Trends[[#This Row],[Total Sales]]</f>
        <v>0.40170526111810873</v>
      </c>
    </row>
    <row r="9" spans="1:10" x14ac:dyDescent="0.3">
      <c r="A9" s="1">
        <v>44228</v>
      </c>
      <c r="B9" s="3">
        <f xml:space="preserve"> COUNTIF(Sales[Sales Month],Sales_Trends[[#This Row],[Sales Month]])</f>
        <v>175</v>
      </c>
      <c r="C9" s="3">
        <f xml:space="preserve"> SUMIF(Sales[Sales Month],Sales_Trends[[#This Row],[Sales Month]],Sales[Sales Amount])</f>
        <v>54120</v>
      </c>
      <c r="D9" s="3">
        <f xml:space="preserve"> AVERAGEIF(Sales[Sales Month],Sales_Trends[[#This Row],[Sales Month]],Sales[Sales Amount])</f>
        <v>309.25714285714287</v>
      </c>
      <c r="E9" s="3">
        <f xml:space="preserve"> COUNTIFS(Sales[Sales Month],Sales_Trends[[#This Row],[Sales Month]],Sales[Subscription Type],"Basic")</f>
        <v>76</v>
      </c>
      <c r="F9" s="3">
        <f xml:space="preserve"> COUNTIFS(Sales[Sales Month],Sales_Trends[[#This Row],[Sales Month]],Sales[Subscription Type],"&lt;&gt;Basic")</f>
        <v>99</v>
      </c>
      <c r="G9" s="3">
        <f xml:space="preserve"> SUMIFS(Sales[Sales Amount],Sales[Sales Month],Sales_Trends[[#This Row],[Sales Month]],Sales[Subscription Type],"Premium")</f>
        <v>12520</v>
      </c>
      <c r="H9" s="3">
        <f xml:space="preserve"> SUMIFS(Sales[Sales Amount],Sales[Sales Month],Sales_Trends[[#This Row],[Sales Month]],Sales[Subscription Type],"Business")</f>
        <v>19250</v>
      </c>
      <c r="I9" s="3">
        <f xml:space="preserve"> SUMIFS(Sales[Sales Amount],Sales[Sales Month],Sales_Trends[[#This Row],[Sales Month]],Sales[Subscription Type],"Enterprise")</f>
        <v>22350</v>
      </c>
      <c r="J9" s="3">
        <f xml:space="preserve"> Sales_Trends[[#This Row],[Enterprise Sales]] / Sales_Trends[[#This Row],[Total Sales]]</f>
        <v>0.41297117516629711</v>
      </c>
    </row>
    <row r="10" spans="1:10" x14ac:dyDescent="0.3">
      <c r="A10" s="1">
        <v>44256</v>
      </c>
      <c r="B10" s="3">
        <f xml:space="preserve"> COUNTIF(Sales[Sales Month],Sales_Trends[[#This Row],[Sales Month]])</f>
        <v>194</v>
      </c>
      <c r="C10" s="3">
        <f xml:space="preserve"> SUMIF(Sales[Sales Month],Sales_Trends[[#This Row],[Sales Month]],Sales[Sales Amount])</f>
        <v>57040</v>
      </c>
      <c r="D10" s="3">
        <f xml:space="preserve"> AVERAGEIF(Sales[Sales Month],Sales_Trends[[#This Row],[Sales Month]],Sales[Sales Amount])</f>
        <v>294.02061855670104</v>
      </c>
      <c r="E10" s="3">
        <f xml:space="preserve"> COUNTIFS(Sales[Sales Month],Sales_Trends[[#This Row],[Sales Month]],Sales[Subscription Type],"Basic")</f>
        <v>78</v>
      </c>
      <c r="F10" s="3">
        <f xml:space="preserve"> COUNTIFS(Sales[Sales Month],Sales_Trends[[#This Row],[Sales Month]],Sales[Subscription Type],"&lt;&gt;Basic")</f>
        <v>116</v>
      </c>
      <c r="G10" s="3">
        <f xml:space="preserve"> SUMIFS(Sales[Sales Amount],Sales[Sales Month],Sales_Trends[[#This Row],[Sales Month]],Sales[Subscription Type],"Premium")</f>
        <v>14220</v>
      </c>
      <c r="H10" s="3">
        <f xml:space="preserve"> SUMIFS(Sales[Sales Amount],Sales[Sales Month],Sales_Trends[[#This Row],[Sales Month]],Sales[Subscription Type],"Business")</f>
        <v>20500</v>
      </c>
      <c r="I10" s="3">
        <f xml:space="preserve"> SUMIFS(Sales[Sales Amount],Sales[Sales Month],Sales_Trends[[#This Row],[Sales Month]],Sales[Subscription Type],"Enterprise")</f>
        <v>22320</v>
      </c>
      <c r="J10" s="3">
        <f xml:space="preserve"> Sales_Trends[[#This Row],[Enterprise Sales]] / Sales_Trends[[#This Row],[Total Sales]]</f>
        <v>0.39130434782608697</v>
      </c>
    </row>
    <row r="11" spans="1:10" x14ac:dyDescent="0.3">
      <c r="A11" s="1">
        <v>44287</v>
      </c>
      <c r="B11" s="3">
        <f xml:space="preserve"> COUNTIF(Sales[Sales Month],Sales_Trends[[#This Row],[Sales Month]])</f>
        <v>208</v>
      </c>
      <c r="C11" s="3">
        <f xml:space="preserve"> SUMIF(Sales[Sales Month],Sales_Trends[[#This Row],[Sales Month]],Sales[Sales Amount])</f>
        <v>63125</v>
      </c>
      <c r="D11" s="3">
        <f xml:space="preserve"> AVERAGEIF(Sales[Sales Month],Sales_Trends[[#This Row],[Sales Month]],Sales[Sales Amount])</f>
        <v>303.48557692307691</v>
      </c>
      <c r="E11" s="3">
        <f xml:space="preserve"> COUNTIFS(Sales[Sales Month],Sales_Trends[[#This Row],[Sales Month]],Sales[Subscription Type],"Basic")</f>
        <v>80</v>
      </c>
      <c r="F11" s="3">
        <f xml:space="preserve"> COUNTIFS(Sales[Sales Month],Sales_Trends[[#This Row],[Sales Month]],Sales[Subscription Type],"&lt;&gt;Basic")</f>
        <v>128</v>
      </c>
      <c r="G11" s="3">
        <f xml:space="preserve"> SUMIFS(Sales[Sales Amount],Sales[Sales Month],Sales_Trends[[#This Row],[Sales Month]],Sales[Subscription Type],"Premium")</f>
        <v>16750</v>
      </c>
      <c r="H11" s="3">
        <f xml:space="preserve"> SUMIFS(Sales[Sales Amount],Sales[Sales Month],Sales_Trends[[#This Row],[Sales Month]],Sales[Subscription Type],"Business")</f>
        <v>23875</v>
      </c>
      <c r="I11" s="3">
        <f xml:space="preserve"> SUMIFS(Sales[Sales Amount],Sales[Sales Month],Sales_Trends[[#This Row],[Sales Month]],Sales[Subscription Type],"Enterprise")</f>
        <v>22500</v>
      </c>
      <c r="J11" s="3">
        <f xml:space="preserve"> Sales_Trends[[#This Row],[Enterprise Sales]] / Sales_Trends[[#This Row],[Total Sales]]</f>
        <v>0.35643564356435642</v>
      </c>
    </row>
    <row r="12" spans="1:10" x14ac:dyDescent="0.3">
      <c r="A12" s="1">
        <v>44317</v>
      </c>
      <c r="B12" s="3">
        <f xml:space="preserve"> COUNTIF(Sales[Sales Month],Sales_Trends[[#This Row],[Sales Month]])</f>
        <v>249</v>
      </c>
      <c r="C12" s="3">
        <f xml:space="preserve"> SUMIF(Sales[Sales Month],Sales_Trends[[#This Row],[Sales Month]],Sales[Sales Amount])</f>
        <v>68155</v>
      </c>
      <c r="D12" s="3">
        <f xml:space="preserve"> AVERAGEIF(Sales[Sales Month],Sales_Trends[[#This Row],[Sales Month]],Sales[Sales Amount])</f>
        <v>273.71485943775099</v>
      </c>
      <c r="E12" s="3">
        <f xml:space="preserve"> COUNTIFS(Sales[Sales Month],Sales_Trends[[#This Row],[Sales Month]],Sales[Subscription Type],"Basic")</f>
        <v>106</v>
      </c>
      <c r="F12" s="3">
        <f xml:space="preserve"> COUNTIFS(Sales[Sales Month],Sales_Trends[[#This Row],[Sales Month]],Sales[Subscription Type],"&lt;&gt;Basic")</f>
        <v>143</v>
      </c>
      <c r="G12" s="3">
        <f xml:space="preserve"> SUMIFS(Sales[Sales Amount],Sales[Sales Month],Sales_Trends[[#This Row],[Sales Month]],Sales[Subscription Type],"Premium")</f>
        <v>19180</v>
      </c>
      <c r="H12" s="3">
        <f xml:space="preserve"> SUMIFS(Sales[Sales Amount],Sales[Sales Month],Sales_Trends[[#This Row],[Sales Month]],Sales[Subscription Type],"Business")</f>
        <v>26325</v>
      </c>
      <c r="I12" s="3">
        <f xml:space="preserve"> SUMIFS(Sales[Sales Amount],Sales[Sales Month],Sales_Trends[[#This Row],[Sales Month]],Sales[Subscription Type],"Enterprise")</f>
        <v>22650</v>
      </c>
      <c r="J12" s="3">
        <f xml:space="preserve"> Sales_Trends[[#This Row],[Enterprise Sales]] / Sales_Trends[[#This Row],[Total Sales]]</f>
        <v>0.33233071674858777</v>
      </c>
    </row>
    <row r="13" spans="1:10" x14ac:dyDescent="0.3">
      <c r="A13" s="1">
        <v>44348</v>
      </c>
      <c r="B13" s="3">
        <f xml:space="preserve"> COUNTIF(Sales[Sales Month],Sales_Trends[[#This Row],[Sales Month]])</f>
        <v>307</v>
      </c>
      <c r="C13" s="3">
        <f xml:space="preserve"> SUMIF(Sales[Sales Month],Sales_Trends[[#This Row],[Sales Month]],Sales[Sales Amount])</f>
        <v>80335</v>
      </c>
      <c r="D13" s="3">
        <f xml:space="preserve"> AVERAGEIF(Sales[Sales Month],Sales_Trends[[#This Row],[Sales Month]],Sales[Sales Amount])</f>
        <v>261.67752442996743</v>
      </c>
      <c r="E13" s="3">
        <f xml:space="preserve"> COUNTIFS(Sales[Sales Month],Sales_Trends[[#This Row],[Sales Month]],Sales[Subscription Type],"Basic")</f>
        <v>140</v>
      </c>
      <c r="F13" s="3">
        <f xml:space="preserve"> COUNTIFS(Sales[Sales Month],Sales_Trends[[#This Row],[Sales Month]],Sales[Subscription Type],"&lt;&gt;Basic")</f>
        <v>167</v>
      </c>
      <c r="G13" s="3">
        <f xml:space="preserve"> SUMIFS(Sales[Sales Amount],Sales[Sales Month],Sales_Trends[[#This Row],[Sales Month]],Sales[Subscription Type],"Premium")</f>
        <v>22120</v>
      </c>
      <c r="H13" s="3">
        <f xml:space="preserve"> SUMIFS(Sales[Sales Amount],Sales[Sales Month],Sales_Trends[[#This Row],[Sales Month]],Sales[Subscription Type],"Business")</f>
        <v>27825</v>
      </c>
      <c r="I13" s="3">
        <f xml:space="preserve"> SUMIFS(Sales[Sales Amount],Sales[Sales Month],Sales_Trends[[#This Row],[Sales Month]],Sales[Subscription Type],"Enterprise")</f>
        <v>30390</v>
      </c>
      <c r="J13" s="3">
        <f xml:space="preserve"> Sales_Trends[[#This Row],[Enterprise Sales]] / Sales_Trends[[#This Row],[Total Sales]]</f>
        <v>0.3782909068276592</v>
      </c>
    </row>
    <row r="14" spans="1:10" x14ac:dyDescent="0.3">
      <c r="A14" s="1">
        <v>44348</v>
      </c>
      <c r="B14" s="3">
        <f xml:space="preserve"> COUNTIF(Sales[Sales Month],Sales_Trends[[#This Row],[Sales Month]])</f>
        <v>307</v>
      </c>
      <c r="C14" s="3">
        <f xml:space="preserve"> SUMIF(Sales[Sales Month],Sales_Trends[[#This Row],[Sales Month]],Sales[Sales Amount])</f>
        <v>80335</v>
      </c>
      <c r="D14" s="3">
        <f xml:space="preserve"> AVERAGEIF(Sales[Sales Month],Sales_Trends[[#This Row],[Sales Month]],Sales[Sales Amount])</f>
        <v>261.67752442996743</v>
      </c>
      <c r="E14" s="3">
        <f xml:space="preserve"> COUNTIFS(Sales[Sales Month],Sales_Trends[[#This Row],[Sales Month]],Sales[Subscription Type],"Basic")</f>
        <v>140</v>
      </c>
      <c r="F14" s="3">
        <f xml:space="preserve"> COUNTIFS(Sales[Sales Month],Sales_Trends[[#This Row],[Sales Month]],Sales[Subscription Type],"&lt;&gt;Basic")</f>
        <v>167</v>
      </c>
      <c r="G14" s="3">
        <f xml:space="preserve"> SUMIFS(Sales[Sales Amount],Sales[Sales Month],Sales_Trends[[#This Row],[Sales Month]],Sales[Subscription Type],"Premium")</f>
        <v>22120</v>
      </c>
      <c r="H14" s="3">
        <f xml:space="preserve"> SUMIFS(Sales[Sales Amount],Sales[Sales Month],Sales_Trends[[#This Row],[Sales Month]],Sales[Subscription Type],"Business")</f>
        <v>27825</v>
      </c>
      <c r="I14" s="3">
        <f xml:space="preserve"> SUMIFS(Sales[Sales Amount],Sales[Sales Month],Sales_Trends[[#This Row],[Sales Month]],Sales[Subscription Type],"Enterprise")</f>
        <v>30390</v>
      </c>
      <c r="J14" s="3">
        <f xml:space="preserve"> Sales_Trends[[#This Row],[Enterprise Sales]] / Sales_Trends[[#This Row],[Total Sales]]</f>
        <v>0.3782909068276592</v>
      </c>
    </row>
  </sheetData>
  <phoneticPr fontId="2" type="noConversion"/>
  <pageMargins left="0.7" right="0.7" top="0.75" bottom="0.75" header="0.3" footer="0.3"/>
  <pageSetup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6120-6767-42F0-8B13-12E456731E95}">
  <dimension ref="A1:H37"/>
  <sheetViews>
    <sheetView tabSelected="1" topLeftCell="F1" zoomScaleNormal="100" workbookViewId="0">
      <selection activeCell="M22" sqref="M22"/>
    </sheetView>
  </sheetViews>
  <sheetFormatPr defaultRowHeight="15.6" x14ac:dyDescent="0.3"/>
  <cols>
    <col min="1" max="1" width="13" customWidth="1"/>
    <col min="2" max="2" width="11.59765625" customWidth="1"/>
    <col min="3" max="3" width="19.796875" customWidth="1"/>
    <col min="4" max="4" width="33.796875" customWidth="1"/>
    <col min="5" max="5" width="33.8984375" customWidth="1"/>
    <col min="7" max="7" width="15.59765625" bestFit="1" customWidth="1"/>
    <col min="8" max="8" width="15.69921875" bestFit="1" customWidth="1"/>
  </cols>
  <sheetData>
    <row r="1" spans="1:8" x14ac:dyDescent="0.3">
      <c r="A1" t="s">
        <v>12</v>
      </c>
      <c r="B1" t="s">
        <v>35</v>
      </c>
      <c r="C1" t="s">
        <v>54</v>
      </c>
      <c r="D1" t="s">
        <v>55</v>
      </c>
      <c r="E1" t="s">
        <v>56</v>
      </c>
      <c r="F1" t="s">
        <v>58</v>
      </c>
      <c r="G1" t="s">
        <v>59</v>
      </c>
      <c r="H1" t="s">
        <v>57</v>
      </c>
    </row>
    <row r="2" spans="1:8" x14ac:dyDescent="0.3">
      <c r="A2" s="1">
        <v>43647</v>
      </c>
      <c r="B2" s="3">
        <v>0</v>
      </c>
      <c r="F2" s="3"/>
      <c r="G2" s="3"/>
      <c r="H2" s="3"/>
    </row>
    <row r="3" spans="1:8" x14ac:dyDescent="0.3">
      <c r="A3" s="1">
        <v>43678</v>
      </c>
      <c r="B3" s="3">
        <v>0</v>
      </c>
      <c r="F3" s="3"/>
      <c r="G3" s="3"/>
      <c r="H3" s="3"/>
    </row>
    <row r="4" spans="1:8" x14ac:dyDescent="0.3">
      <c r="A4" s="1">
        <v>43709</v>
      </c>
      <c r="B4" s="3">
        <v>0</v>
      </c>
      <c r="F4" s="3"/>
      <c r="G4" s="3"/>
      <c r="H4" s="3"/>
    </row>
    <row r="5" spans="1:8" x14ac:dyDescent="0.3">
      <c r="A5" s="1">
        <v>43739</v>
      </c>
      <c r="B5" s="3">
        <v>20</v>
      </c>
      <c r="F5" s="3"/>
      <c r="G5" s="3"/>
      <c r="H5" s="3"/>
    </row>
    <row r="6" spans="1:8" x14ac:dyDescent="0.3">
      <c r="A6" s="1">
        <v>43770</v>
      </c>
      <c r="B6" s="3">
        <v>40</v>
      </c>
      <c r="F6" s="3"/>
      <c r="G6" s="3"/>
      <c r="H6" s="3"/>
    </row>
    <row r="7" spans="1:8" x14ac:dyDescent="0.3">
      <c r="A7" s="1">
        <v>43800</v>
      </c>
      <c r="B7" s="3">
        <v>40</v>
      </c>
      <c r="F7" s="3"/>
      <c r="G7" s="3"/>
      <c r="H7" s="3"/>
    </row>
    <row r="8" spans="1:8" x14ac:dyDescent="0.3">
      <c r="A8" s="1">
        <v>43831</v>
      </c>
      <c r="B8" s="3">
        <v>645</v>
      </c>
      <c r="F8" s="3"/>
      <c r="G8" s="3"/>
      <c r="H8" s="3"/>
    </row>
    <row r="9" spans="1:8" x14ac:dyDescent="0.3">
      <c r="A9" s="1">
        <v>43862</v>
      </c>
      <c r="B9" s="3">
        <v>5735</v>
      </c>
      <c r="F9" s="3"/>
      <c r="G9" s="3"/>
      <c r="H9" s="3"/>
    </row>
    <row r="10" spans="1:8" x14ac:dyDescent="0.3">
      <c r="A10" s="1">
        <v>43891</v>
      </c>
      <c r="B10" s="3">
        <v>11310</v>
      </c>
      <c r="F10" s="3"/>
      <c r="G10" s="3"/>
      <c r="H10" s="3"/>
    </row>
    <row r="11" spans="1:8" x14ac:dyDescent="0.3">
      <c r="A11" s="1">
        <v>43922</v>
      </c>
      <c r="B11" s="3">
        <v>19225</v>
      </c>
      <c r="F11" s="3"/>
      <c r="G11" s="3"/>
      <c r="H11" s="3"/>
    </row>
    <row r="12" spans="1:8" x14ac:dyDescent="0.3">
      <c r="A12" s="1">
        <v>43952</v>
      </c>
      <c r="B12" s="3">
        <v>23805</v>
      </c>
      <c r="F12" s="3"/>
      <c r="G12" s="3"/>
      <c r="H12" s="3"/>
    </row>
    <row r="13" spans="1:8" x14ac:dyDescent="0.3">
      <c r="A13" s="1">
        <v>43983</v>
      </c>
      <c r="B13" s="3">
        <v>25190</v>
      </c>
      <c r="F13" s="3"/>
      <c r="G13" s="3"/>
      <c r="H13" s="3"/>
    </row>
    <row r="14" spans="1:8" x14ac:dyDescent="0.3">
      <c r="A14" s="1">
        <v>44013</v>
      </c>
      <c r="B14" s="3">
        <v>28325</v>
      </c>
      <c r="F14" s="3"/>
      <c r="G14" s="3"/>
      <c r="H14" s="3"/>
    </row>
    <row r="15" spans="1:8" x14ac:dyDescent="0.3">
      <c r="A15" s="1">
        <v>44044</v>
      </c>
      <c r="B15" s="3">
        <v>32005</v>
      </c>
      <c r="F15" s="3"/>
      <c r="G15" s="3"/>
      <c r="H15" s="3"/>
    </row>
    <row r="16" spans="1:8" x14ac:dyDescent="0.3">
      <c r="A16" s="1">
        <v>44075</v>
      </c>
      <c r="B16" s="3">
        <v>34890</v>
      </c>
      <c r="F16" s="3"/>
      <c r="G16" s="3"/>
      <c r="H16" s="3"/>
    </row>
    <row r="17" spans="1:8" x14ac:dyDescent="0.3">
      <c r="A17" s="1">
        <v>44105</v>
      </c>
      <c r="B17" s="3">
        <v>40615</v>
      </c>
      <c r="F17" s="3"/>
      <c r="G17" s="3"/>
      <c r="H17" s="3"/>
    </row>
    <row r="18" spans="1:8" x14ac:dyDescent="0.3">
      <c r="A18" s="1">
        <v>44136</v>
      </c>
      <c r="B18" s="3">
        <v>46605</v>
      </c>
      <c r="F18" s="3"/>
      <c r="G18" s="3"/>
      <c r="H18" s="3"/>
    </row>
    <row r="19" spans="1:8" x14ac:dyDescent="0.3">
      <c r="A19" s="1">
        <v>44166</v>
      </c>
      <c r="B19" s="3">
        <v>50195</v>
      </c>
      <c r="F19" s="3"/>
      <c r="G19" s="3"/>
      <c r="H19" s="3"/>
    </row>
    <row r="20" spans="1:8" x14ac:dyDescent="0.3">
      <c r="A20" s="1">
        <v>44197</v>
      </c>
      <c r="B20" s="3">
        <v>51605</v>
      </c>
      <c r="F20" s="3"/>
      <c r="G20" s="3"/>
      <c r="H20" s="3"/>
    </row>
    <row r="21" spans="1:8" x14ac:dyDescent="0.3">
      <c r="A21" s="1">
        <v>44228</v>
      </c>
      <c r="B21" s="3">
        <v>54120</v>
      </c>
      <c r="F21" s="3"/>
      <c r="G21" s="3"/>
      <c r="H21" s="3"/>
    </row>
    <row r="22" spans="1:8" x14ac:dyDescent="0.3">
      <c r="A22" s="1">
        <v>44256</v>
      </c>
      <c r="B22" s="3">
        <v>57040</v>
      </c>
      <c r="F22" s="3"/>
      <c r="G22" s="3"/>
      <c r="H22" s="3"/>
    </row>
    <row r="23" spans="1:8" x14ac:dyDescent="0.3">
      <c r="A23" s="1">
        <v>44287</v>
      </c>
      <c r="B23" s="3">
        <v>63125</v>
      </c>
      <c r="F23" s="3"/>
      <c r="G23" s="3"/>
      <c r="H23" s="3"/>
    </row>
    <row r="24" spans="1:8" x14ac:dyDescent="0.3">
      <c r="A24" s="1">
        <v>44317</v>
      </c>
      <c r="B24" s="3">
        <v>68155</v>
      </c>
      <c r="F24" s="3"/>
      <c r="G24" s="3"/>
      <c r="H24" s="3"/>
    </row>
    <row r="25" spans="1:8" x14ac:dyDescent="0.3">
      <c r="A25" s="1">
        <v>44348</v>
      </c>
      <c r="B25" s="3">
        <v>80335</v>
      </c>
      <c r="C25" s="3">
        <v>80335</v>
      </c>
      <c r="D25" s="3">
        <v>80335</v>
      </c>
      <c r="E25" s="3">
        <v>80335</v>
      </c>
      <c r="F25" s="3">
        <f xml:space="preserve"> Table9[[#This Row],[Total Sales]]</f>
        <v>80335</v>
      </c>
      <c r="G25" s="3">
        <f xml:space="preserve"> Table9[[#This Row],[Forecast 1]]</f>
        <v>80335</v>
      </c>
      <c r="H25" s="3">
        <f xml:space="preserve"> Table9[[#This Row],[Lower Bound 1]]</f>
        <v>80335</v>
      </c>
    </row>
    <row r="26" spans="1:8" x14ac:dyDescent="0.3">
      <c r="A26" s="1">
        <v>44378</v>
      </c>
      <c r="C26" s="3">
        <f t="shared" ref="C26:C31" si="0">_xlfn.FORECAST.ETS(A26,$B$2:$B$25,$A$2:$A$25,1,1)</f>
        <v>82995.899706484532</v>
      </c>
      <c r="D26" s="3">
        <f t="shared" ref="D26:D31" si="1">C26-_xlfn.FORECAST.ETS.CONFINT(A26,$B$2:$B$25,$A$2:$A$25,0.9,1,1)</f>
        <v>77967.187598291886</v>
      </c>
      <c r="E26" s="3">
        <f t="shared" ref="E26:E31" si="2">C26+_xlfn.FORECAST.ETS.CONFINT(A26,$B$2:$B$25,$A$2:$A$25,0.9,1,1)</f>
        <v>88024.611814677177</v>
      </c>
      <c r="F26" s="3">
        <f>_xlfn.FORECAST.ETS(A26,$B$14:$B$25,$A$14:$A$25,1,1)</f>
        <v>78454.491921128021</v>
      </c>
      <c r="G26" s="3">
        <f>Table9[[#This Row],[Forecast 2]]-_xlfn.FORECAST.ETS.CONFINT(A26,$B$2:$B$25,$A$2:$A$25,0.95)</f>
        <v>72462.411860517954</v>
      </c>
      <c r="H26" s="3">
        <f>Table9[[#This Row],[Forecast 2]]+_xlfn.FORECAST.ETS.CONFINT(A26,$B$2:$B$25,$A$2:$A$25,0.95)</f>
        <v>84446.571981738089</v>
      </c>
    </row>
    <row r="27" spans="1:8" x14ac:dyDescent="0.3">
      <c r="A27" s="1">
        <v>44409</v>
      </c>
      <c r="C27" s="3">
        <f t="shared" si="0"/>
        <v>86538.844926448161</v>
      </c>
      <c r="D27" s="3">
        <f t="shared" si="1"/>
        <v>79770.039648911581</v>
      </c>
      <c r="E27" s="3">
        <f t="shared" si="2"/>
        <v>93307.65020398474</v>
      </c>
      <c r="F27" s="3">
        <f t="shared" ref="F27:F31" si="3">_xlfn.FORECAST.ETS(A27,$B$14:$B$25,$A$14:$A$25,1,1)</f>
        <v>82653.508289769248</v>
      </c>
      <c r="G27" s="3">
        <f>Table9[[#This Row],[Forecast 2]]-_xlfn.FORECAST.ETS.CONFINT(A27,$B$2:$B$25,$A$2:$A$25,0.95)</f>
        <v>74587.979330256712</v>
      </c>
      <c r="H27" s="3">
        <f>Table9[[#This Row],[Forecast 2]]+_xlfn.FORECAST.ETS.CONFINT(A27,$B$2:$B$25,$A$2:$A$25,0.95)</f>
        <v>90719.037249281784</v>
      </c>
    </row>
    <row r="28" spans="1:8" x14ac:dyDescent="0.3">
      <c r="A28" s="1">
        <v>44440</v>
      </c>
      <c r="C28" s="3">
        <f t="shared" si="0"/>
        <v>90081.790146411789</v>
      </c>
      <c r="D28" s="3">
        <f t="shared" si="1"/>
        <v>81933.716848446944</v>
      </c>
      <c r="E28" s="3">
        <f t="shared" si="2"/>
        <v>98229.863444376635</v>
      </c>
      <c r="F28" s="3">
        <f t="shared" si="3"/>
        <v>86852.52465841049</v>
      </c>
      <c r="G28" s="3">
        <f>Table9[[#This Row],[Forecast 2]]-_xlfn.FORECAST.ETS.CONFINT(A28,$B$2:$B$25,$A$2:$A$25,0.95)</f>
        <v>77143.496483665323</v>
      </c>
      <c r="H28" s="3">
        <f>Table9[[#This Row],[Forecast 2]]+_xlfn.FORECAST.ETS.CONFINT(A28,$B$2:$B$25,$A$2:$A$25,0.95)</f>
        <v>96561.552833155656</v>
      </c>
    </row>
    <row r="29" spans="1:8" x14ac:dyDescent="0.3">
      <c r="A29" s="1">
        <v>44470</v>
      </c>
      <c r="C29" s="3">
        <f t="shared" si="0"/>
        <v>93624.735366375418</v>
      </c>
      <c r="D29" s="3">
        <f t="shared" si="1"/>
        <v>84296.760409592098</v>
      </c>
      <c r="E29" s="3">
        <f t="shared" si="2"/>
        <v>102952.71032315874</v>
      </c>
      <c r="F29" s="3">
        <f t="shared" si="3"/>
        <v>91051.541027051731</v>
      </c>
      <c r="G29" s="3">
        <f>Table9[[#This Row],[Forecast 2]]-_xlfn.FORECAST.ETS.CONFINT(A29,$B$2:$B$25,$A$2:$A$25,0.95)</f>
        <v>79936.573309303407</v>
      </c>
      <c r="H29" s="3">
        <f>Table9[[#This Row],[Forecast 2]]+_xlfn.FORECAST.ETS.CONFINT(A29,$B$2:$B$25,$A$2:$A$25,0.95)</f>
        <v>102166.50874480006</v>
      </c>
    </row>
    <row r="30" spans="1:8" x14ac:dyDescent="0.3">
      <c r="A30" s="1">
        <v>44501</v>
      </c>
      <c r="C30" s="3">
        <f t="shared" si="0"/>
        <v>97167.680586339047</v>
      </c>
      <c r="D30" s="3">
        <f t="shared" si="1"/>
        <v>86790.935892688503</v>
      </c>
      <c r="E30" s="3">
        <f t="shared" si="2"/>
        <v>107544.42527998959</v>
      </c>
      <c r="F30" s="3">
        <f t="shared" si="3"/>
        <v>95250.557395692973</v>
      </c>
      <c r="G30" s="3">
        <f>Table9[[#This Row],[Forecast 2]]-_xlfn.FORECAST.ETS.CONFINT(A30,$B$2:$B$25,$A$2:$A$25,0.95)</f>
        <v>82885.903457447916</v>
      </c>
      <c r="H30" s="3">
        <f>Table9[[#This Row],[Forecast 2]]+_xlfn.FORECAST.ETS.CONFINT(A30,$B$2:$B$25,$A$2:$A$25,0.95)</f>
        <v>107615.21133393803</v>
      </c>
    </row>
    <row r="31" spans="1:8" x14ac:dyDescent="0.3">
      <c r="A31" s="1">
        <v>44531</v>
      </c>
      <c r="C31" s="3">
        <f t="shared" si="0"/>
        <v>100710.62580630268</v>
      </c>
      <c r="D31" s="3">
        <f t="shared" si="1"/>
        <v>89379.770146936848</v>
      </c>
      <c r="E31" s="3">
        <f t="shared" si="2"/>
        <v>112041.4814656685</v>
      </c>
      <c r="F31" s="3">
        <f t="shared" si="3"/>
        <v>99449.5737643342</v>
      </c>
      <c r="G31" s="3">
        <f>Table9[[#This Row],[Forecast 2]]-_xlfn.FORECAST.ETS.CONFINT(A31,$B$2:$B$25,$A$2:$A$25,0.95)</f>
        <v>85948.026488338161</v>
      </c>
      <c r="H31" s="3">
        <f>Table9[[#This Row],[Forecast 2]]+_xlfn.FORECAST.ETS.CONFINT(A31,$B$2:$B$25,$A$2:$A$25,0.95)</f>
        <v>112951.12104033024</v>
      </c>
    </row>
    <row r="32" spans="1:8" x14ac:dyDescent="0.3">
      <c r="A32" s="1">
        <v>44562</v>
      </c>
      <c r="C32" s="3">
        <f t="shared" ref="C32:C35" si="4">_xlfn.FORECAST.ETS(A32,$B$2:$B$25,$A$2:$A$25,1,1)</f>
        <v>104253.57102626631</v>
      </c>
      <c r="D32" s="3">
        <f t="shared" ref="D32:D35" si="5">C32-_xlfn.FORECAST.ETS.CONFINT(A32,$B$2:$B$25,$A$2:$A$25,0.9,1,1)</f>
        <v>92041.055070133385</v>
      </c>
      <c r="E32" s="3">
        <f t="shared" ref="E32:E35" si="6">C32+_xlfn.FORECAST.ETS.CONFINT(A32,$B$2:$B$25,$A$2:$A$25,0.9,1,1)</f>
        <v>116466.08698239923</v>
      </c>
      <c r="F32" s="3">
        <f xml:space="preserve"> Table9[[#This Row],[Total Sales]]</f>
        <v>0</v>
      </c>
      <c r="G32" s="3">
        <f t="shared" ref="G32:G35" si="7">C32-_xlfn.FORECAST.ETS.CONFINT(A32,$B$2:$B$25,$A$2:$A$25,0.9,1,1)</f>
        <v>92041.055070133385</v>
      </c>
      <c r="H32" s="3">
        <f>Table9[[#This Row],[Forecast 2]]+_xlfn.FORECAST.ETS.CONFINT(A32,$B$2:$B$25,$A$2:$A$25,0.95)</f>
        <v>14552.110316954948</v>
      </c>
    </row>
    <row r="33" spans="1:8" x14ac:dyDescent="0.3">
      <c r="A33" s="1">
        <v>44593</v>
      </c>
      <c r="C33" s="3">
        <f t="shared" si="4"/>
        <v>107796.51624622993</v>
      </c>
      <c r="D33" s="3">
        <f t="shared" si="5"/>
        <v>94760.080804386482</v>
      </c>
      <c r="E33" s="3">
        <f t="shared" si="6"/>
        <v>120832.95168807339</v>
      </c>
      <c r="F33" s="3">
        <f xml:space="preserve"> Table9[[#This Row],[Total Sales]]</f>
        <v>0</v>
      </c>
      <c r="G33" s="3">
        <f t="shared" si="7"/>
        <v>94760.080804386482</v>
      </c>
      <c r="H33" s="3">
        <f>Table9[[#This Row],[Forecast 2]]+_xlfn.FORECAST.ETS.CONFINT(A33,$B$2:$B$25,$A$2:$A$25,0.95)</f>
        <v>15533.870937896221</v>
      </c>
    </row>
    <row r="34" spans="1:8" x14ac:dyDescent="0.3">
      <c r="A34" s="1">
        <v>44621</v>
      </c>
      <c r="C34" s="3">
        <f t="shared" si="4"/>
        <v>111339.46146619356</v>
      </c>
      <c r="D34" s="3">
        <f t="shared" si="5"/>
        <v>97526.50922197997</v>
      </c>
      <c r="E34" s="3">
        <f t="shared" si="6"/>
        <v>125152.41371040716</v>
      </c>
      <c r="F34" s="3">
        <f xml:space="preserve"> Table9[[#This Row],[Total Sales]]</f>
        <v>0</v>
      </c>
      <c r="G34" s="3">
        <f t="shared" si="7"/>
        <v>97526.50922197997</v>
      </c>
      <c r="H34" s="3">
        <f>Table9[[#This Row],[Forecast 2]]+_xlfn.FORECAST.ETS.CONFINT(A34,$B$2:$B$25,$A$2:$A$25,0.95)</f>
        <v>16459.147777791346</v>
      </c>
    </row>
    <row r="35" spans="1:8" x14ac:dyDescent="0.3">
      <c r="A35" s="1">
        <v>44652</v>
      </c>
      <c r="C35" s="3">
        <f t="shared" si="4"/>
        <v>114882.40668615719</v>
      </c>
      <c r="D35" s="3">
        <f t="shared" si="5"/>
        <v>100332.74694548242</v>
      </c>
      <c r="E35" s="3">
        <f t="shared" si="6"/>
        <v>129432.06642683197</v>
      </c>
      <c r="F35" s="3">
        <f xml:space="preserve"> Table9[[#This Row],[Total Sales]]</f>
        <v>0</v>
      </c>
      <c r="G35" s="3">
        <f t="shared" si="7"/>
        <v>100332.74694548242</v>
      </c>
      <c r="H35" s="3">
        <f>Table9[[#This Row],[Forecast 2]]+_xlfn.FORECAST.ETS.CONFINT(A35,$B$2:$B$25,$A$2:$A$25,0.95)</f>
        <v>17336.988903922862</v>
      </c>
    </row>
    <row r="36" spans="1:8" x14ac:dyDescent="0.3">
      <c r="A36" s="1">
        <v>44682</v>
      </c>
      <c r="C36" s="3">
        <f t="shared" ref="C36:C37" si="8">_xlfn.FORECAST.ETS(A36,$B$2:$B$25,$A$2:$A$25,1,1)</f>
        <v>118425.35190612082</v>
      </c>
      <c r="D36" s="3">
        <f t="shared" ref="D36:D37" si="9">C36-_xlfn.FORECAST.ETS.CONFINT(A36,$B$2:$B$25,$A$2:$A$25,0.9,1,1)</f>
        <v>103173.02270003875</v>
      </c>
      <c r="E36" s="3">
        <f t="shared" ref="E36:E37" si="10">C36+_xlfn.FORECAST.ETS.CONFINT(A36,$B$2:$B$25,$A$2:$A$25,0.9,1,1)</f>
        <v>133677.68111220287</v>
      </c>
      <c r="F36" s="3">
        <f xml:space="preserve"> Table9[[#This Row],[Total Sales]]</f>
        <v>0</v>
      </c>
      <c r="G36" s="3">
        <f t="shared" ref="G36:G37" si="11">C36-_xlfn.FORECAST.ETS.CONFINT(A36,$B$2:$B$25,$A$2:$A$25,0.9,1,1)</f>
        <v>103173.02270003875</v>
      </c>
      <c r="H36" s="3">
        <f>Table9[[#This Row],[Forecast 2]]+_xlfn.FORECAST.ETS.CONFINT(A36,$B$2:$B$25,$A$2:$A$25,0.95)</f>
        <v>18174.271214438711</v>
      </c>
    </row>
    <row r="37" spans="1:8" x14ac:dyDescent="0.3">
      <c r="A37" s="1">
        <v>44713</v>
      </c>
      <c r="C37" s="3">
        <f t="shared" si="8"/>
        <v>121968.29712608445</v>
      </c>
      <c r="D37" s="3">
        <f t="shared" si="9"/>
        <v>106042.82874362577</v>
      </c>
      <c r="E37" s="3">
        <f t="shared" si="10"/>
        <v>137893.76550854315</v>
      </c>
      <c r="F37" s="3">
        <f xml:space="preserve"> Table9[[#This Row],[Total Sales]]</f>
        <v>0</v>
      </c>
      <c r="G37" s="3">
        <f t="shared" si="11"/>
        <v>106042.82874362577</v>
      </c>
      <c r="H37" s="3">
        <f>Table9[[#This Row],[Forecast 2]]+_xlfn.FORECAST.ETS.CONFINT(A37,$B$2:$B$25,$A$2:$A$25,0.95)</f>
        <v>18976.36601525472</v>
      </c>
    </row>
  </sheetData>
  <phoneticPr fontId="2"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0251-2BD3-49EE-9FA0-CF09CC7548B2}">
  <dimension ref="A1:D26"/>
  <sheetViews>
    <sheetView workbookViewId="0">
      <selection activeCell="O16" sqref="O16"/>
    </sheetView>
  </sheetViews>
  <sheetFormatPr defaultRowHeight="15.6" x14ac:dyDescent="0.3"/>
  <cols>
    <col min="1" max="1" width="13.296875" bestFit="1" customWidth="1"/>
    <col min="2" max="2" width="11.8984375" bestFit="1" customWidth="1"/>
    <col min="3" max="3" width="14.19921875" bestFit="1" customWidth="1"/>
    <col min="4" max="4" width="15.19921875" bestFit="1" customWidth="1"/>
  </cols>
  <sheetData>
    <row r="1" spans="1:4" x14ac:dyDescent="0.3">
      <c r="A1" t="s">
        <v>12</v>
      </c>
      <c r="B1" t="s">
        <v>35</v>
      </c>
      <c r="C1" t="s">
        <v>52</v>
      </c>
      <c r="D1" t="s">
        <v>53</v>
      </c>
    </row>
    <row r="2" spans="1:4" x14ac:dyDescent="0.3">
      <c r="A2" s="1">
        <v>43647</v>
      </c>
      <c r="B2" s="3">
        <f xml:space="preserve"> SUMIF(Sales[Sales Month],Forecast[[#This Row],[Sales Month]],Sales[Sales Amount])</f>
        <v>0</v>
      </c>
      <c r="C2" s="3"/>
      <c r="D2" s="3"/>
    </row>
    <row r="3" spans="1:4" x14ac:dyDescent="0.3">
      <c r="A3" s="1">
        <v>43678</v>
      </c>
      <c r="B3" s="3">
        <f xml:space="preserve"> SUMIF(Sales[Sales Month],Forecast[[#This Row],[Sales Month]],Sales[Sales Amount])</f>
        <v>0</v>
      </c>
      <c r="C3" s="3"/>
      <c r="D3" s="3"/>
    </row>
    <row r="4" spans="1:4" x14ac:dyDescent="0.3">
      <c r="A4" s="1">
        <v>43709</v>
      </c>
      <c r="B4" s="3">
        <f xml:space="preserve"> SUMIF(Sales[Sales Month],Forecast[[#This Row],[Sales Month]],Sales[Sales Amount])</f>
        <v>0</v>
      </c>
      <c r="C4" s="3"/>
      <c r="D4" s="3"/>
    </row>
    <row r="5" spans="1:4" x14ac:dyDescent="0.3">
      <c r="A5" s="1">
        <v>43739</v>
      </c>
      <c r="B5" s="3">
        <f xml:space="preserve"> SUMIF(Sales[Sales Month],Forecast[[#This Row],[Sales Month]],Sales[Sales Amount])</f>
        <v>20</v>
      </c>
      <c r="C5" s="3">
        <f xml:space="preserve"> AVERAGE(B2:B4)</f>
        <v>0</v>
      </c>
      <c r="D5" s="3">
        <f xml:space="preserve"> B2*15% + B3*35% + B4 * 50%</f>
        <v>0</v>
      </c>
    </row>
    <row r="6" spans="1:4" x14ac:dyDescent="0.3">
      <c r="A6" s="1">
        <v>43770</v>
      </c>
      <c r="B6" s="3">
        <f xml:space="preserve"> SUMIF(Sales[Sales Month],Forecast[[#This Row],[Sales Month]],Sales[Sales Amount])</f>
        <v>40</v>
      </c>
      <c r="C6" s="3">
        <f xml:space="preserve"> AVERAGE(B3:B5)</f>
        <v>6.666666666666667</v>
      </c>
      <c r="D6" s="3">
        <f t="shared" ref="D6:D25" si="0" xml:space="preserve"> B3*15% + B4*35% + B5 * 50%</f>
        <v>10</v>
      </c>
    </row>
    <row r="7" spans="1:4" x14ac:dyDescent="0.3">
      <c r="A7" s="1">
        <v>43800</v>
      </c>
      <c r="B7" s="3">
        <f xml:space="preserve"> SUMIF(Sales[Sales Month],Forecast[[#This Row],[Sales Month]],Sales[Sales Amount])</f>
        <v>40</v>
      </c>
      <c r="C7" s="3">
        <f xml:space="preserve"> AVERAGE(C3:C6)</f>
        <v>3.3333333333333335</v>
      </c>
      <c r="D7" s="3">
        <f t="shared" si="0"/>
        <v>27</v>
      </c>
    </row>
    <row r="8" spans="1:4" x14ac:dyDescent="0.3">
      <c r="A8" s="1">
        <v>43831</v>
      </c>
      <c r="B8" s="3">
        <f xml:space="preserve"> SUMIF(Sales[Sales Month],Forecast[[#This Row],[Sales Month]],Sales[Sales Amount])</f>
        <v>645</v>
      </c>
      <c r="C8" s="3">
        <f xml:space="preserve"> AVERAGE(C4:C7)</f>
        <v>3.3333333333333335</v>
      </c>
      <c r="D8" s="3">
        <f t="shared" si="0"/>
        <v>37</v>
      </c>
    </row>
    <row r="9" spans="1:4" x14ac:dyDescent="0.3">
      <c r="A9" s="1">
        <v>43862</v>
      </c>
      <c r="B9" s="3">
        <f xml:space="preserve"> SUMIF(Sales[Sales Month],Forecast[[#This Row],[Sales Month]],Sales[Sales Amount])</f>
        <v>5735</v>
      </c>
      <c r="C9" s="3">
        <f t="shared" ref="C9:C26" si="1" xml:space="preserve"> AVERAGE(C5:C8)</f>
        <v>3.3333333333333335</v>
      </c>
      <c r="D9" s="3">
        <f t="shared" si="0"/>
        <v>342.5</v>
      </c>
    </row>
    <row r="10" spans="1:4" x14ac:dyDescent="0.3">
      <c r="A10" s="1">
        <v>43891</v>
      </c>
      <c r="B10" s="3">
        <f xml:space="preserve"> SUMIF(Sales[Sales Month],Forecast[[#This Row],[Sales Month]],Sales[Sales Amount])</f>
        <v>11310</v>
      </c>
      <c r="C10" s="3">
        <f t="shared" si="1"/>
        <v>4.166666666666667</v>
      </c>
      <c r="D10" s="3">
        <f t="shared" si="0"/>
        <v>3099.25</v>
      </c>
    </row>
    <row r="11" spans="1:4" x14ac:dyDescent="0.3">
      <c r="A11" s="1">
        <v>43922</v>
      </c>
      <c r="B11" s="3">
        <f xml:space="preserve"> SUMIF(Sales[Sales Month],Forecast[[#This Row],[Sales Month]],Sales[Sales Amount])</f>
        <v>19225</v>
      </c>
      <c r="C11" s="3">
        <f t="shared" si="1"/>
        <v>3.541666666666667</v>
      </c>
      <c r="D11" s="3">
        <f t="shared" si="0"/>
        <v>7759</v>
      </c>
    </row>
    <row r="12" spans="1:4" x14ac:dyDescent="0.3">
      <c r="A12" s="1">
        <v>43952</v>
      </c>
      <c r="B12" s="3">
        <f xml:space="preserve"> SUMIF(Sales[Sales Month],Forecast[[#This Row],[Sales Month]],Sales[Sales Amount])</f>
        <v>23805</v>
      </c>
      <c r="C12" s="3">
        <f t="shared" si="1"/>
        <v>3.59375</v>
      </c>
      <c r="D12" s="3">
        <f t="shared" si="0"/>
        <v>14431.25</v>
      </c>
    </row>
    <row r="13" spans="1:4" x14ac:dyDescent="0.3">
      <c r="A13" s="1">
        <v>43983</v>
      </c>
      <c r="B13" s="3">
        <f xml:space="preserve"> SUMIF(Sales[Sales Month],Forecast[[#This Row],[Sales Month]],Sales[Sales Amount])</f>
        <v>25190</v>
      </c>
      <c r="C13" s="3">
        <f t="shared" si="1"/>
        <v>3.658854166666667</v>
      </c>
      <c r="D13" s="3">
        <f t="shared" si="0"/>
        <v>20327.75</v>
      </c>
    </row>
    <row r="14" spans="1:4" x14ac:dyDescent="0.3">
      <c r="A14" s="1">
        <v>44013</v>
      </c>
      <c r="B14" s="3">
        <f xml:space="preserve"> SUMIF(Sales[Sales Month],Forecast[[#This Row],[Sales Month]],Sales[Sales Amount])</f>
        <v>28325</v>
      </c>
      <c r="C14" s="3">
        <f t="shared" si="1"/>
        <v>3.740234375</v>
      </c>
      <c r="D14" s="3">
        <f t="shared" si="0"/>
        <v>23810.5</v>
      </c>
    </row>
    <row r="15" spans="1:4" x14ac:dyDescent="0.3">
      <c r="A15" s="1">
        <v>44044</v>
      </c>
      <c r="B15" s="3">
        <f xml:space="preserve"> SUMIF(Sales[Sales Month],Forecast[[#This Row],[Sales Month]],Sales[Sales Amount])</f>
        <v>32005</v>
      </c>
      <c r="C15" s="3">
        <f t="shared" si="1"/>
        <v>3.6336263020833335</v>
      </c>
      <c r="D15" s="3">
        <f t="shared" si="0"/>
        <v>26549.75</v>
      </c>
    </row>
    <row r="16" spans="1:4" x14ac:dyDescent="0.3">
      <c r="A16" s="1">
        <v>44075</v>
      </c>
      <c r="B16" s="3">
        <f xml:space="preserve"> SUMIF(Sales[Sales Month],Forecast[[#This Row],[Sales Month]],Sales[Sales Amount])</f>
        <v>34890</v>
      </c>
      <c r="C16" s="3">
        <f t="shared" si="1"/>
        <v>3.6566162109375004</v>
      </c>
      <c r="D16" s="3">
        <f t="shared" si="0"/>
        <v>29694.75</v>
      </c>
    </row>
    <row r="17" spans="1:4" x14ac:dyDescent="0.3">
      <c r="A17" s="1">
        <v>44105</v>
      </c>
      <c r="B17" s="3">
        <f xml:space="preserve"> SUMIF(Sales[Sales Month],Forecast[[#This Row],[Sales Month]],Sales[Sales Amount])</f>
        <v>40615</v>
      </c>
      <c r="C17" s="3">
        <f t="shared" si="1"/>
        <v>3.672332763671875</v>
      </c>
      <c r="D17" s="3">
        <f t="shared" si="0"/>
        <v>32895.5</v>
      </c>
    </row>
    <row r="18" spans="1:4" x14ac:dyDescent="0.3">
      <c r="A18" s="1">
        <v>44136</v>
      </c>
      <c r="B18" s="3">
        <f xml:space="preserve"> SUMIF(Sales[Sales Month],Forecast[[#This Row],[Sales Month]],Sales[Sales Amount])</f>
        <v>46605</v>
      </c>
      <c r="C18" s="3">
        <f t="shared" si="1"/>
        <v>3.6757024129231772</v>
      </c>
      <c r="D18" s="3">
        <f t="shared" si="0"/>
        <v>37319.75</v>
      </c>
    </row>
    <row r="19" spans="1:4" x14ac:dyDescent="0.3">
      <c r="A19" s="1">
        <v>44166</v>
      </c>
      <c r="B19" s="3">
        <f xml:space="preserve"> SUMIF(Sales[Sales Month],Forecast[[#This Row],[Sales Month]],Sales[Sales Amount])</f>
        <v>50195</v>
      </c>
      <c r="C19" s="3">
        <f t="shared" si="1"/>
        <v>3.6595694224039717</v>
      </c>
      <c r="D19" s="3">
        <f t="shared" si="0"/>
        <v>42751.25</v>
      </c>
    </row>
    <row r="20" spans="1:4" x14ac:dyDescent="0.3">
      <c r="A20" s="1">
        <v>44197</v>
      </c>
      <c r="B20" s="3">
        <f xml:space="preserve"> SUMIF(Sales[Sales Month],Forecast[[#This Row],[Sales Month]],Sales[Sales Amount])</f>
        <v>51605</v>
      </c>
      <c r="C20" s="3">
        <f t="shared" si="1"/>
        <v>3.6660552024841309</v>
      </c>
      <c r="D20" s="3">
        <f t="shared" si="0"/>
        <v>47501.5</v>
      </c>
    </row>
    <row r="21" spans="1:4" x14ac:dyDescent="0.3">
      <c r="A21" s="1">
        <v>44228</v>
      </c>
      <c r="B21" s="3">
        <f xml:space="preserve"> SUMIF(Sales[Sales Month],Forecast[[#This Row],[Sales Month]],Sales[Sales Amount])</f>
        <v>54120</v>
      </c>
      <c r="C21" s="3">
        <f t="shared" si="1"/>
        <v>3.6684149503707886</v>
      </c>
      <c r="D21" s="3">
        <f t="shared" si="0"/>
        <v>50361.5</v>
      </c>
    </row>
    <row r="22" spans="1:4" x14ac:dyDescent="0.3">
      <c r="A22" s="1">
        <v>44256</v>
      </c>
      <c r="B22" s="3">
        <f xml:space="preserve"> SUMIF(Sales[Sales Month],Forecast[[#This Row],[Sales Month]],Sales[Sales Amount])</f>
        <v>57040</v>
      </c>
      <c r="C22" s="3">
        <f t="shared" si="1"/>
        <v>3.667435497045517</v>
      </c>
      <c r="D22" s="3">
        <f t="shared" si="0"/>
        <v>52651</v>
      </c>
    </row>
    <row r="23" spans="1:4" x14ac:dyDescent="0.3">
      <c r="A23" s="1">
        <v>44287</v>
      </c>
      <c r="B23" s="3">
        <f xml:space="preserve"> SUMIF(Sales[Sales Month],Forecast[[#This Row],[Sales Month]],Sales[Sales Amount])</f>
        <v>63125</v>
      </c>
      <c r="C23" s="3">
        <f xml:space="preserve"> AVERAGE(C19:C22)</f>
        <v>3.6653687680761022</v>
      </c>
      <c r="D23" s="3">
        <f t="shared" si="0"/>
        <v>55202.75</v>
      </c>
    </row>
    <row r="24" spans="1:4" x14ac:dyDescent="0.3">
      <c r="A24" s="1">
        <v>44317</v>
      </c>
      <c r="B24" s="3">
        <f xml:space="preserve"> SUMIF(Sales[Sales Month],Forecast[[#This Row],[Sales Month]],Sales[Sales Amount])</f>
        <v>68155</v>
      </c>
      <c r="C24" s="3">
        <f t="shared" si="1"/>
        <v>3.6668186044941349</v>
      </c>
      <c r="D24" s="3">
        <f t="shared" si="0"/>
        <v>59644.5</v>
      </c>
    </row>
    <row r="25" spans="1:4" x14ac:dyDescent="0.3">
      <c r="A25" s="1">
        <v>44348</v>
      </c>
      <c r="B25" s="3">
        <f xml:space="preserve"> SUMIF(Sales[Sales Month],Forecast[[#This Row],[Sales Month]],Sales[Sales Amount])</f>
        <v>80335</v>
      </c>
      <c r="C25" s="3">
        <f t="shared" si="1"/>
        <v>3.6670094549966361</v>
      </c>
      <c r="D25" s="3">
        <f t="shared" si="0"/>
        <v>64727.25</v>
      </c>
    </row>
    <row r="26" spans="1:4" x14ac:dyDescent="0.3">
      <c r="A26" s="1">
        <v>44378</v>
      </c>
      <c r="B26" s="3">
        <f xml:space="preserve"> SUMIF(Sales[Sales Month],Forecast[[#This Row],[Sales Month]],Sales[Sales Amount])</f>
        <v>0</v>
      </c>
      <c r="C26" s="3">
        <f t="shared" si="1"/>
        <v>3.6666580811530975</v>
      </c>
      <c r="D26" s="3">
        <f xml:space="preserve"> B23*15% + B24*35% + B25 * 50%</f>
        <v>73490.5</v>
      </c>
    </row>
  </sheetData>
  <pageMargins left="0.7" right="0.7" top="0.75" bottom="0.75" header="0.3" footer="0.3"/>
  <pageSetup orientation="portrait" horizontalDpi="4294967295" verticalDpi="4294967295"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6545-CFA8-4D01-8379-000BA4FFC766}">
  <dimension ref="A1:H26"/>
  <sheetViews>
    <sheetView topLeftCell="A13" workbookViewId="0">
      <selection activeCell="L22" sqref="L22"/>
    </sheetView>
  </sheetViews>
  <sheetFormatPr defaultRowHeight="15.6" x14ac:dyDescent="0.3"/>
  <cols>
    <col min="1" max="1" width="17.5" customWidth="1"/>
    <col min="2" max="2" width="18.69921875" customWidth="1"/>
    <col min="3" max="3" width="17.09765625" customWidth="1"/>
    <col min="4" max="4" width="23.59765625" customWidth="1"/>
  </cols>
  <sheetData>
    <row r="1" spans="1:5" x14ac:dyDescent="0.3">
      <c r="A1" t="s">
        <v>14</v>
      </c>
      <c r="B1" t="s">
        <v>43</v>
      </c>
      <c r="C1" t="s">
        <v>44</v>
      </c>
      <c r="D1" t="s">
        <v>45</v>
      </c>
    </row>
    <row r="2" spans="1:5" x14ac:dyDescent="0.3">
      <c r="A2" t="s">
        <v>3</v>
      </c>
      <c r="B2" s="12">
        <f xml:space="preserve"> SUMIF(Sales[Subscription Type],"Basic",Sales[Current Upsell $])</f>
        <v>18350</v>
      </c>
      <c r="C2" s="11">
        <v>0.5</v>
      </c>
      <c r="D2">
        <f xml:space="preserve"> C2 * B2</f>
        <v>9175</v>
      </c>
    </row>
    <row r="3" spans="1:5" x14ac:dyDescent="0.3">
      <c r="A3" t="s">
        <v>0</v>
      </c>
      <c r="B3">
        <f xml:space="preserve"> SUMIF(Sales[Subscription Type],"Premium",Sales[Current Upsell $])</f>
        <v>22842</v>
      </c>
      <c r="C3" s="11">
        <v>0.45</v>
      </c>
      <c r="D3">
        <f t="shared" ref="D3:D5" si="0" xml:space="preserve"> C3 * B3</f>
        <v>10278.9</v>
      </c>
    </row>
    <row r="4" spans="1:5" x14ac:dyDescent="0.3">
      <c r="A4" t="s">
        <v>1</v>
      </c>
      <c r="B4">
        <f xml:space="preserve"> SUMIF(Sales[Subscription Type],"Business",Sales[Current Upsell $])</f>
        <v>9153</v>
      </c>
      <c r="C4" s="11">
        <v>0.3</v>
      </c>
      <c r="D4">
        <f t="shared" si="0"/>
        <v>2745.9</v>
      </c>
    </row>
    <row r="5" spans="1:5" x14ac:dyDescent="0.3">
      <c r="A5" t="s">
        <v>2</v>
      </c>
      <c r="B5">
        <f xml:space="preserve"> SUMIF(Sales[Subscription Type],"Enterprise",Sales[Current Upsell $])</f>
        <v>2808</v>
      </c>
      <c r="C5" s="11">
        <v>0.15</v>
      </c>
      <c r="D5">
        <f t="shared" si="0"/>
        <v>421.2</v>
      </c>
    </row>
    <row r="6" spans="1:5" x14ac:dyDescent="0.3">
      <c r="D6">
        <f xml:space="preserve"> SUM(D2:D5)</f>
        <v>22621.000000000004</v>
      </c>
    </row>
    <row r="9" spans="1:5" x14ac:dyDescent="0.3">
      <c r="A9" t="s">
        <v>46</v>
      </c>
      <c r="B9" t="s">
        <v>47</v>
      </c>
      <c r="C9" t="s">
        <v>48</v>
      </c>
    </row>
    <row r="10" spans="1:5" x14ac:dyDescent="0.3">
      <c r="A10" s="3">
        <f xml:space="preserve"> SUMIF(Sales[Sales Month],MAX(Sales[Sales Month]),Sales[Sales Amount])</f>
        <v>80335</v>
      </c>
      <c r="B10" s="11">
        <v>0.24478745254247788</v>
      </c>
      <c r="C10" s="12">
        <f xml:space="preserve"> Scenario2[[#This Row],[Sales Last Month]] * (1+Scenario2[[#This Row],[Growth Rate]])</f>
        <v>99999.999999999956</v>
      </c>
    </row>
    <row r="13" spans="1:5" x14ac:dyDescent="0.3">
      <c r="A13" s="13" t="s">
        <v>14</v>
      </c>
      <c r="B13" s="13" t="s">
        <v>49</v>
      </c>
      <c r="C13" s="13" t="s">
        <v>4</v>
      </c>
      <c r="D13" s="13" t="s">
        <v>51</v>
      </c>
      <c r="E13" s="13" t="s">
        <v>50</v>
      </c>
    </row>
    <row r="14" spans="1:5" x14ac:dyDescent="0.3">
      <c r="A14" s="9" t="s">
        <v>0</v>
      </c>
      <c r="B14" s="17">
        <v>10</v>
      </c>
      <c r="C14" s="17">
        <f xml:space="preserve"> SUMIFS(Sales[Licenses Bought],Sales[Sales Month],MAX(Sales[Sales Month]), Sales[Subscription Type],"Premium")</f>
        <v>2212</v>
      </c>
      <c r="D14" s="16">
        <v>-0.05</v>
      </c>
      <c r="E14" s="17">
        <f xml:space="preserve"> Table5[[#This Row],[Licenses Bought]]*Table5[[#This Row],[License Price]]*(1+Table5[[#This Row],[Elasticity]])</f>
        <v>21014</v>
      </c>
    </row>
    <row r="15" spans="1:5" x14ac:dyDescent="0.3">
      <c r="A15" s="8" t="s">
        <v>1</v>
      </c>
      <c r="B15" s="18">
        <v>25</v>
      </c>
      <c r="C15" s="18">
        <f xml:space="preserve"> SUMIFS(Sales[Licenses Bought],Sales[Sales Month],MAX(Sales[Sales Month]), Sales[Subscription Type],"Business")</f>
        <v>1113</v>
      </c>
      <c r="D15" s="15">
        <v>-0.03</v>
      </c>
      <c r="E15" s="18">
        <f xml:space="preserve"> Table5[[#This Row],[Licenses Bought]]*Table5[[#This Row],[License Price]]*(1+Table5[[#This Row],[Elasticity]])</f>
        <v>26990.25</v>
      </c>
    </row>
    <row r="16" spans="1:5" x14ac:dyDescent="0.3">
      <c r="A16" s="14" t="s">
        <v>2</v>
      </c>
      <c r="B16" s="17">
        <v>23</v>
      </c>
      <c r="C16" s="17">
        <f xml:space="preserve"> SUMIFS(Sales[Licenses Bought],Sales[Sales Month],MAX(Sales[Sales Month]), Sales[Subscription Type],"Enterprise")</f>
        <v>1320</v>
      </c>
      <c r="D16" s="16">
        <v>-0.02</v>
      </c>
      <c r="E16" s="17">
        <f xml:space="preserve"> Table5[[#This Row],[Licenses Bought]]*Table5[[#This Row],[License Price]]*(1+Table5[[#This Row],[Elasticity]])</f>
        <v>29752.799999999999</v>
      </c>
    </row>
    <row r="17" spans="1:8" x14ac:dyDescent="0.3">
      <c r="B17" s="3"/>
      <c r="C17" s="3"/>
      <c r="D17" s="3"/>
      <c r="E17" s="3">
        <f xml:space="preserve"> SUM(Table5[Projected Sales])</f>
        <v>77757.05</v>
      </c>
    </row>
    <row r="20" spans="1:8" x14ac:dyDescent="0.3">
      <c r="A20" s="3">
        <f xml:space="preserve"> E14</f>
        <v>21014</v>
      </c>
      <c r="B20" s="10">
        <f xml:space="preserve"> -1.25%</f>
        <v>-1.2500000000000001E-2</v>
      </c>
      <c r="C20" s="10">
        <f xml:space="preserve"> 2 * B20</f>
        <v>-2.5000000000000001E-2</v>
      </c>
      <c r="D20" s="10">
        <f t="shared" ref="D20:G20" si="1" xml:space="preserve"> 2 * C20</f>
        <v>-0.05</v>
      </c>
      <c r="E20" s="10">
        <f t="shared" si="1"/>
        <v>-0.1</v>
      </c>
      <c r="F20" s="10">
        <f t="shared" si="1"/>
        <v>-0.2</v>
      </c>
      <c r="G20" s="10">
        <f t="shared" si="1"/>
        <v>-0.4</v>
      </c>
      <c r="H20" s="10">
        <f xml:space="preserve"> 2 * G20</f>
        <v>-0.8</v>
      </c>
    </row>
    <row r="21" spans="1:8" x14ac:dyDescent="0.3">
      <c r="A21" s="3">
        <v>12.5</v>
      </c>
      <c r="B21" s="3">
        <f t="dataTable" ref="B21:H26" dt2D="1" dtr="1" r1="D14" r2="B14"/>
        <v>27304.375</v>
      </c>
      <c r="C21">
        <v>26958.75</v>
      </c>
      <c r="D21">
        <v>26267.5</v>
      </c>
      <c r="E21">
        <v>24885</v>
      </c>
      <c r="F21">
        <v>22120</v>
      </c>
      <c r="G21">
        <v>16590</v>
      </c>
      <c r="H21">
        <v>5529.9999999999991</v>
      </c>
    </row>
    <row r="22" spans="1:8" x14ac:dyDescent="0.3">
      <c r="A22" s="3">
        <f xml:space="preserve"> A21 + 2.5</f>
        <v>15</v>
      </c>
      <c r="B22" s="3">
        <v>32765.25</v>
      </c>
      <c r="C22">
        <v>32350.5</v>
      </c>
      <c r="D22">
        <v>31521</v>
      </c>
      <c r="E22">
        <v>29862</v>
      </c>
      <c r="F22">
        <v>26544</v>
      </c>
      <c r="G22">
        <v>19908</v>
      </c>
      <c r="H22">
        <v>6635.9999999999982</v>
      </c>
    </row>
    <row r="23" spans="1:8" x14ac:dyDescent="0.3">
      <c r="A23" s="3">
        <f xml:space="preserve"> A22 + 2.5</f>
        <v>17.5</v>
      </c>
      <c r="B23" s="3">
        <v>38226.125</v>
      </c>
      <c r="C23">
        <v>37742.25</v>
      </c>
      <c r="D23">
        <v>36774.5</v>
      </c>
      <c r="E23">
        <v>34839</v>
      </c>
      <c r="F23">
        <v>30968</v>
      </c>
      <c r="G23">
        <v>23226</v>
      </c>
      <c r="H23">
        <v>7741.9999999999982</v>
      </c>
    </row>
    <row r="24" spans="1:8" x14ac:dyDescent="0.3">
      <c r="A24" s="3">
        <f xml:space="preserve"> A23 + 2.5</f>
        <v>20</v>
      </c>
      <c r="B24" s="3">
        <v>43687</v>
      </c>
      <c r="C24">
        <v>43134</v>
      </c>
      <c r="D24">
        <v>42028</v>
      </c>
      <c r="E24">
        <v>39816</v>
      </c>
      <c r="F24">
        <v>35392</v>
      </c>
      <c r="G24">
        <v>26544</v>
      </c>
      <c r="H24">
        <v>8847.9999999999982</v>
      </c>
    </row>
    <row r="25" spans="1:8" x14ac:dyDescent="0.3">
      <c r="A25" s="3">
        <f xml:space="preserve"> A24 + 2.5</f>
        <v>22.5</v>
      </c>
      <c r="B25" s="3">
        <v>49147.875</v>
      </c>
      <c r="C25">
        <v>48525.75</v>
      </c>
      <c r="D25">
        <v>47281.5</v>
      </c>
      <c r="E25">
        <v>44793</v>
      </c>
      <c r="F25">
        <v>39816</v>
      </c>
      <c r="G25">
        <v>29862</v>
      </c>
      <c r="H25">
        <v>9953.9999999999982</v>
      </c>
    </row>
    <row r="26" spans="1:8" x14ac:dyDescent="0.3">
      <c r="A26">
        <v>25</v>
      </c>
      <c r="B26" s="3">
        <v>54608.75</v>
      </c>
      <c r="C26">
        <v>53917.5</v>
      </c>
      <c r="D26">
        <v>52535</v>
      </c>
      <c r="E26">
        <v>49770</v>
      </c>
      <c r="F26">
        <v>44240</v>
      </c>
      <c r="G26">
        <v>33180</v>
      </c>
      <c r="H26">
        <v>11059.999999999998</v>
      </c>
    </row>
  </sheetData>
  <scenarios current="0" show="0">
    <scenario name="Current" locked="1" count="3" user="Ahmed Khaled" comment="Created by Ahmed Khaled on 5/5/2024">
      <inputCells r="B14" val="10" numFmtId="2"/>
      <inputCells r="B15" val="25" numFmtId="2"/>
      <inputCells r="B16" val="23" numFmtId="2"/>
    </scenario>
    <scenario name="High" locked="1" count="3" user="Ahmed Khaled" comment="Created by Ahmed Khaled on 5/5/2024">
      <inputCells r="B14" val="15" numFmtId="2"/>
      <inputCells r="B15" val="35" numFmtId="2"/>
      <inputCells r="B16" val="33" numFmtId="2"/>
    </scenario>
  </scenarios>
  <conditionalFormatting sqref="C21:H26">
    <cfRule type="colorScale" priority="2">
      <colorScale>
        <cfvo type="min"/>
        <cfvo type="percentile" val="50"/>
        <cfvo type="max"/>
        <color rgb="FFF8696B"/>
        <color rgb="FFFFEB84"/>
        <color rgb="FF63BE7B"/>
      </colorScale>
    </cfRule>
  </conditionalFormatting>
  <conditionalFormatting sqref="B21:H26">
    <cfRule type="colorScale" priority="1">
      <colorScale>
        <cfvo type="min"/>
        <cfvo type="percentile" val="50"/>
        <cfvo type="max"/>
        <color rgb="FFF8696B"/>
        <color rgb="FFFFEB84"/>
        <color rgb="FF63BE7B"/>
      </colorScale>
    </cfRule>
  </conditionalFormatting>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9908-4853-4EB1-98C9-87D0D834A0C7}">
  <dimension ref="A1:E12"/>
  <sheetViews>
    <sheetView workbookViewId="0">
      <selection activeCell="K20" sqref="K20"/>
    </sheetView>
  </sheetViews>
  <sheetFormatPr defaultRowHeight="15.6" x14ac:dyDescent="0.3"/>
  <cols>
    <col min="1" max="1" width="18.8984375" bestFit="1" customWidth="1"/>
    <col min="2" max="2" width="15.19921875" bestFit="1" customWidth="1"/>
    <col min="3" max="4" width="5.8984375" bestFit="1" customWidth="1"/>
    <col min="5" max="5" width="10.8984375" bestFit="1" customWidth="1"/>
    <col min="6" max="13" width="5.8984375" bestFit="1" customWidth="1"/>
    <col min="14" max="14" width="10.8984375" bestFit="1" customWidth="1"/>
  </cols>
  <sheetData>
    <row r="1" spans="1:5" x14ac:dyDescent="0.3">
      <c r="A1" s="4" t="s">
        <v>17</v>
      </c>
      <c r="B1" s="4" t="s">
        <v>28</v>
      </c>
    </row>
    <row r="2" spans="1:5" x14ac:dyDescent="0.3">
      <c r="A2" s="4" t="s">
        <v>18</v>
      </c>
      <c r="B2" s="1" t="s">
        <v>25</v>
      </c>
      <c r="C2" s="1" t="s">
        <v>26</v>
      </c>
      <c r="D2" s="1" t="s">
        <v>27</v>
      </c>
      <c r="E2" s="1" t="s">
        <v>19</v>
      </c>
    </row>
    <row r="3" spans="1:5" x14ac:dyDescent="0.3">
      <c r="A3" s="5" t="s">
        <v>21</v>
      </c>
      <c r="B3" s="2">
        <v>40625</v>
      </c>
      <c r="C3" s="2">
        <v>45505</v>
      </c>
      <c r="D3" s="2">
        <v>49945</v>
      </c>
      <c r="E3" s="2">
        <v>136075</v>
      </c>
    </row>
    <row r="4" spans="1:5" x14ac:dyDescent="0.3">
      <c r="A4" s="6" t="s">
        <v>1</v>
      </c>
      <c r="B4" s="2">
        <v>23875</v>
      </c>
      <c r="C4" s="2">
        <v>26325</v>
      </c>
      <c r="D4" s="2">
        <v>27825</v>
      </c>
      <c r="E4" s="2">
        <v>78025</v>
      </c>
    </row>
    <row r="5" spans="1:5" x14ac:dyDescent="0.3">
      <c r="A5" s="7" t="s">
        <v>22</v>
      </c>
      <c r="B5" s="2">
        <v>2900</v>
      </c>
      <c r="C5" s="2">
        <v>3600</v>
      </c>
      <c r="D5" s="2">
        <v>4625</v>
      </c>
      <c r="E5" s="2">
        <v>11125</v>
      </c>
    </row>
    <row r="6" spans="1:5" x14ac:dyDescent="0.3">
      <c r="A6" s="7" t="s">
        <v>23</v>
      </c>
      <c r="B6" s="2">
        <v>13850</v>
      </c>
      <c r="C6" s="2">
        <v>15600</v>
      </c>
      <c r="D6" s="2">
        <v>14700</v>
      </c>
      <c r="E6" s="2">
        <v>44150</v>
      </c>
    </row>
    <row r="7" spans="1:5" x14ac:dyDescent="0.3">
      <c r="A7" s="7" t="s">
        <v>24</v>
      </c>
      <c r="B7" s="2">
        <v>7125</v>
      </c>
      <c r="C7" s="2">
        <v>7125</v>
      </c>
      <c r="D7" s="2">
        <v>8500</v>
      </c>
      <c r="E7" s="2">
        <v>22750</v>
      </c>
    </row>
    <row r="8" spans="1:5" x14ac:dyDescent="0.3">
      <c r="A8" s="6" t="s">
        <v>0</v>
      </c>
      <c r="B8" s="2">
        <v>16750</v>
      </c>
      <c r="C8" s="2">
        <v>19180</v>
      </c>
      <c r="D8" s="2">
        <v>22120</v>
      </c>
      <c r="E8" s="2">
        <v>58050</v>
      </c>
    </row>
    <row r="9" spans="1:5" x14ac:dyDescent="0.3">
      <c r="A9" s="7" t="s">
        <v>22</v>
      </c>
      <c r="B9" s="2">
        <v>5190</v>
      </c>
      <c r="C9" s="2">
        <v>4330</v>
      </c>
      <c r="D9" s="2">
        <v>6370</v>
      </c>
      <c r="E9" s="2">
        <v>15890</v>
      </c>
    </row>
    <row r="10" spans="1:5" x14ac:dyDescent="0.3">
      <c r="A10" s="7" t="s">
        <v>23</v>
      </c>
      <c r="B10" s="2">
        <v>8270</v>
      </c>
      <c r="C10" s="2">
        <v>11560</v>
      </c>
      <c r="D10" s="2">
        <v>11350</v>
      </c>
      <c r="E10" s="2">
        <v>31180</v>
      </c>
    </row>
    <row r="11" spans="1:5" x14ac:dyDescent="0.3">
      <c r="A11" s="7" t="s">
        <v>24</v>
      </c>
      <c r="B11" s="2">
        <v>3290</v>
      </c>
      <c r="C11" s="2">
        <v>3290</v>
      </c>
      <c r="D11" s="2">
        <v>4400</v>
      </c>
      <c r="E11" s="2">
        <v>10980</v>
      </c>
    </row>
    <row r="12" spans="1:5" x14ac:dyDescent="0.3">
      <c r="A12" s="5" t="s">
        <v>19</v>
      </c>
      <c r="B12" s="2">
        <v>40625</v>
      </c>
      <c r="C12" s="2">
        <v>45505</v>
      </c>
      <c r="D12" s="2">
        <v>49945</v>
      </c>
      <c r="E12"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Sheet1</vt:lpstr>
      <vt:lpstr>Account Sales History</vt:lpstr>
      <vt:lpstr>Sales Trends</vt:lpstr>
      <vt:lpstr>Forecast Sheet</vt:lpstr>
      <vt:lpstr>Forecasting</vt:lpstr>
      <vt:lpstr>Scenario Analysis</vt:lpstr>
      <vt:lpstr>PivateTable</vt:lpstr>
      <vt:lpstr>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Ahmed Khaled</cp:lastModifiedBy>
  <dcterms:created xsi:type="dcterms:W3CDTF">2023-05-29T14:37:46Z</dcterms:created>
  <dcterms:modified xsi:type="dcterms:W3CDTF">2024-05-26T14:20:10Z</dcterms:modified>
</cp:coreProperties>
</file>