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thon\"/>
    </mc:Choice>
  </mc:AlternateContent>
  <xr:revisionPtr revIDLastSave="0" documentId="13_ncr:1_{E69067AB-7765-4DD2-998D-861E4580A340}" xr6:coauthVersionLast="47" xr6:coauthVersionMax="47" xr10:uidLastSave="{00000000-0000-0000-0000-000000000000}"/>
  <bookViews>
    <workbookView xWindow="-120" yWindow="-120" windowWidth="29040" windowHeight="15840" xr2:uid="{F25B05D9-21AD-4C07-A835-18427AD03FF6}"/>
  </bookViews>
  <sheets>
    <sheet name="AAPL_FSA" sheetId="1" r:id="rId1"/>
    <sheet name="ADBE_FSA" sheetId="2" r:id="rId2"/>
    <sheet name="AMZN_FSA" sheetId="3" r:id="rId3"/>
    <sheet name="MSFT_FSA" sheetId="4" r:id="rId4"/>
    <sheet name="NVDA_FSA" sheetId="5" r:id="rId5"/>
    <sheet name="TSLA_FSA" sheetId="6" r:id="rId6"/>
  </sheets>
  <externalReferences>
    <externalReference r:id="rId7"/>
    <externalReference r:id="rId8"/>
    <externalReference r:id="rId9"/>
    <externalReference r:id="rId10"/>
    <externalReference r:id="rId11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103" i="4" l="1"/>
  <c r="U100" i="5"/>
  <c r="B100" i="1"/>
  <c r="C100" i="1"/>
  <c r="D100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B104" i="5"/>
  <c r="C104" i="5"/>
  <c r="D104" i="5"/>
  <c r="E104" i="5"/>
  <c r="F104" i="5"/>
  <c r="G104" i="5"/>
  <c r="H104" i="5"/>
  <c r="I104" i="5"/>
  <c r="J104" i="5"/>
  <c r="K104" i="5"/>
  <c r="L104" i="5"/>
  <c r="M104" i="5"/>
  <c r="N104" i="5"/>
  <c r="O104" i="5"/>
  <c r="P104" i="5"/>
  <c r="Q104" i="5"/>
  <c r="S104" i="5"/>
  <c r="T104" i="5"/>
  <c r="U104" i="5"/>
  <c r="R104" i="5"/>
  <c r="C107" i="6"/>
  <c r="D107" i="6"/>
  <c r="E107" i="6"/>
  <c r="F107" i="6"/>
  <c r="G107" i="6"/>
  <c r="H107" i="6"/>
  <c r="I107" i="6"/>
  <c r="J107" i="6"/>
  <c r="K107" i="6"/>
  <c r="L107" i="6"/>
  <c r="M107" i="6"/>
  <c r="N107" i="6"/>
  <c r="O107" i="6"/>
  <c r="P107" i="6"/>
  <c r="Q107" i="6"/>
  <c r="R107" i="6"/>
  <c r="S107" i="6"/>
  <c r="T107" i="6"/>
  <c r="U107" i="6"/>
  <c r="B107" i="6"/>
  <c r="C106" i="6"/>
  <c r="D106" i="6"/>
  <c r="E106" i="6"/>
  <c r="F106" i="6"/>
  <c r="G106" i="6"/>
  <c r="H106" i="6"/>
  <c r="I106" i="6"/>
  <c r="J106" i="6"/>
  <c r="K106" i="6"/>
  <c r="L106" i="6"/>
  <c r="M106" i="6"/>
  <c r="N106" i="6"/>
  <c r="O106" i="6"/>
  <c r="P106" i="6"/>
  <c r="Q106" i="6"/>
  <c r="R106" i="6"/>
  <c r="S106" i="6"/>
  <c r="T106" i="6"/>
  <c r="U106" i="6"/>
  <c r="B106" i="6"/>
  <c r="C105" i="5"/>
  <c r="D105" i="5"/>
  <c r="E105" i="5"/>
  <c r="F105" i="5"/>
  <c r="G105" i="5"/>
  <c r="H105" i="5"/>
  <c r="I105" i="5"/>
  <c r="J105" i="5"/>
  <c r="K105" i="5"/>
  <c r="L105" i="5"/>
  <c r="M105" i="5"/>
  <c r="N105" i="5"/>
  <c r="O105" i="5"/>
  <c r="P105" i="5"/>
  <c r="Q105" i="5"/>
  <c r="R105" i="5"/>
  <c r="S105" i="5"/>
  <c r="T105" i="5"/>
  <c r="U105" i="5"/>
  <c r="B105" i="5"/>
  <c r="C107" i="4"/>
  <c r="D107" i="4"/>
  <c r="E107" i="4"/>
  <c r="F107" i="4"/>
  <c r="G107" i="4"/>
  <c r="H107" i="4"/>
  <c r="I107" i="4"/>
  <c r="J107" i="4"/>
  <c r="K107" i="4"/>
  <c r="L107" i="4"/>
  <c r="M107" i="4"/>
  <c r="N107" i="4"/>
  <c r="O107" i="4"/>
  <c r="P107" i="4"/>
  <c r="Q107" i="4"/>
  <c r="R107" i="4"/>
  <c r="S107" i="4"/>
  <c r="T107" i="4"/>
  <c r="U107" i="4"/>
  <c r="B107" i="4"/>
  <c r="C108" i="4"/>
  <c r="D108" i="4"/>
  <c r="E108" i="4"/>
  <c r="F108" i="4"/>
  <c r="G108" i="4"/>
  <c r="H108" i="4"/>
  <c r="I108" i="4"/>
  <c r="J108" i="4"/>
  <c r="K108" i="4"/>
  <c r="L108" i="4"/>
  <c r="M108" i="4"/>
  <c r="N108" i="4"/>
  <c r="O108" i="4"/>
  <c r="P108" i="4"/>
  <c r="Q108" i="4"/>
  <c r="R108" i="4"/>
  <c r="S108" i="4"/>
  <c r="T108" i="4"/>
  <c r="U108" i="4"/>
  <c r="B108" i="4"/>
  <c r="C100" i="3"/>
  <c r="D100" i="3"/>
  <c r="E100" i="3"/>
  <c r="F100" i="3"/>
  <c r="G100" i="3"/>
  <c r="H100" i="3"/>
  <c r="I100" i="3"/>
  <c r="J100" i="3"/>
  <c r="K100" i="3"/>
  <c r="L100" i="3"/>
  <c r="M100" i="3"/>
  <c r="N100" i="3"/>
  <c r="O100" i="3"/>
  <c r="P100" i="3"/>
  <c r="Q100" i="3"/>
  <c r="R100" i="3"/>
  <c r="S100" i="3"/>
  <c r="T100" i="3"/>
  <c r="U100" i="3"/>
  <c r="B100" i="3"/>
  <c r="C103" i="2"/>
  <c r="D103" i="2"/>
  <c r="E103" i="2"/>
  <c r="F103" i="2"/>
  <c r="G103" i="2"/>
  <c r="H103" i="2"/>
  <c r="I103" i="2"/>
  <c r="J103" i="2"/>
  <c r="K103" i="2"/>
  <c r="L103" i="2"/>
  <c r="M103" i="2"/>
  <c r="N103" i="2"/>
  <c r="O103" i="2"/>
  <c r="P103" i="2"/>
  <c r="Q103" i="2"/>
  <c r="R103" i="2"/>
  <c r="S103" i="2"/>
  <c r="T103" i="2"/>
  <c r="U103" i="2"/>
  <c r="B103" i="2"/>
  <c r="C106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B106" i="1"/>
  <c r="U101" i="3"/>
  <c r="T101" i="3"/>
  <c r="S101" i="3"/>
  <c r="R101" i="3"/>
  <c r="Q101" i="3"/>
  <c r="P101" i="3"/>
  <c r="O101" i="3"/>
  <c r="N101" i="3"/>
  <c r="M101" i="3"/>
  <c r="L101" i="3"/>
  <c r="K101" i="3"/>
  <c r="J101" i="3"/>
  <c r="I101" i="3"/>
  <c r="H101" i="3"/>
  <c r="G101" i="3"/>
  <c r="F101" i="3"/>
  <c r="E101" i="3"/>
  <c r="D101" i="3"/>
  <c r="C101" i="3"/>
  <c r="B101" i="3"/>
  <c r="C104" i="2"/>
  <c r="D104" i="2"/>
  <c r="E104" i="2"/>
  <c r="F104" i="2"/>
  <c r="G104" i="2"/>
  <c r="H104" i="2"/>
  <c r="I104" i="2"/>
  <c r="J104" i="2"/>
  <c r="K104" i="2"/>
  <c r="L104" i="2"/>
  <c r="M104" i="2"/>
  <c r="N104" i="2"/>
  <c r="O104" i="2"/>
  <c r="P104" i="2"/>
  <c r="Q104" i="2"/>
  <c r="R104" i="2"/>
  <c r="S104" i="2"/>
  <c r="T104" i="2"/>
  <c r="U104" i="2"/>
  <c r="B104" i="2"/>
  <c r="C107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B107" i="1"/>
  <c r="B102" i="5"/>
  <c r="C102" i="5"/>
  <c r="D102" i="5"/>
  <c r="E102" i="5"/>
  <c r="F102" i="5"/>
  <c r="G102" i="5"/>
  <c r="H102" i="5"/>
  <c r="I102" i="5"/>
  <c r="J102" i="5"/>
  <c r="K102" i="5"/>
  <c r="L102" i="5"/>
  <c r="M102" i="5"/>
  <c r="N102" i="5"/>
  <c r="O102" i="5"/>
  <c r="P102" i="5"/>
  <c r="Q102" i="5"/>
  <c r="R102" i="5"/>
  <c r="S102" i="5"/>
  <c r="T102" i="5"/>
  <c r="U102" i="5"/>
  <c r="B105" i="4"/>
  <c r="C105" i="4"/>
  <c r="D105" i="4"/>
  <c r="E105" i="4"/>
  <c r="F105" i="4"/>
  <c r="G105" i="4"/>
  <c r="H105" i="4"/>
  <c r="I105" i="4"/>
  <c r="J105" i="4"/>
  <c r="K105" i="4"/>
  <c r="L105" i="4"/>
  <c r="M105" i="4"/>
  <c r="N105" i="4"/>
  <c r="O105" i="4"/>
  <c r="P105" i="4"/>
  <c r="Q105" i="4"/>
  <c r="R105" i="4"/>
  <c r="S105" i="4"/>
  <c r="T105" i="4"/>
  <c r="U105" i="4"/>
  <c r="B98" i="3"/>
  <c r="C98" i="3"/>
  <c r="D98" i="3"/>
  <c r="E98" i="3"/>
  <c r="F98" i="3"/>
  <c r="G98" i="3"/>
  <c r="H98" i="3"/>
  <c r="I98" i="3"/>
  <c r="J98" i="3"/>
  <c r="K98" i="3"/>
  <c r="L98" i="3"/>
  <c r="M98" i="3"/>
  <c r="N98" i="3"/>
  <c r="O98" i="3"/>
  <c r="P98" i="3"/>
  <c r="Q98" i="3"/>
  <c r="R98" i="3"/>
  <c r="S98" i="3"/>
  <c r="T98" i="3"/>
  <c r="U98" i="3"/>
  <c r="B101" i="2"/>
  <c r="C101" i="2"/>
  <c r="D101" i="2"/>
  <c r="E101" i="2"/>
  <c r="F101" i="2"/>
  <c r="G101" i="2"/>
  <c r="H101" i="2"/>
  <c r="I101" i="2"/>
  <c r="J101" i="2"/>
  <c r="K101" i="2"/>
  <c r="L101" i="2"/>
  <c r="M101" i="2"/>
  <c r="N101" i="2"/>
  <c r="O101" i="2"/>
  <c r="P101" i="2"/>
  <c r="Q101" i="2"/>
  <c r="R101" i="2"/>
  <c r="S101" i="2"/>
  <c r="T101" i="2"/>
  <c r="U101" i="2"/>
  <c r="B104" i="1"/>
  <c r="C104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B101" i="5"/>
  <c r="C101" i="5"/>
  <c r="D101" i="5"/>
  <c r="E101" i="5"/>
  <c r="F101" i="5"/>
  <c r="G101" i="5"/>
  <c r="H101" i="5"/>
  <c r="I101" i="5"/>
  <c r="J101" i="5"/>
  <c r="K101" i="5"/>
  <c r="L101" i="5"/>
  <c r="M101" i="5"/>
  <c r="N101" i="5"/>
  <c r="O101" i="5"/>
  <c r="P101" i="5"/>
  <c r="Q101" i="5"/>
  <c r="R101" i="5"/>
  <c r="S101" i="5"/>
  <c r="T101" i="5"/>
  <c r="U101" i="5"/>
  <c r="B104" i="4"/>
  <c r="C104" i="4"/>
  <c r="D104" i="4"/>
  <c r="E104" i="4"/>
  <c r="F104" i="4"/>
  <c r="G104" i="4"/>
  <c r="H104" i="4"/>
  <c r="I104" i="4"/>
  <c r="J104" i="4"/>
  <c r="K104" i="4"/>
  <c r="L104" i="4"/>
  <c r="M104" i="4"/>
  <c r="N104" i="4"/>
  <c r="O104" i="4"/>
  <c r="P104" i="4"/>
  <c r="Q104" i="4"/>
  <c r="R104" i="4"/>
  <c r="S104" i="4"/>
  <c r="T104" i="4"/>
  <c r="U104" i="4"/>
  <c r="B97" i="3"/>
  <c r="C97" i="3"/>
  <c r="D97" i="3"/>
  <c r="E97" i="3"/>
  <c r="F97" i="3"/>
  <c r="G97" i="3"/>
  <c r="H97" i="3"/>
  <c r="I97" i="3"/>
  <c r="J97" i="3"/>
  <c r="K97" i="3"/>
  <c r="L97" i="3"/>
  <c r="M97" i="3"/>
  <c r="N97" i="3"/>
  <c r="O97" i="3"/>
  <c r="P97" i="3"/>
  <c r="Q97" i="3"/>
  <c r="R97" i="3"/>
  <c r="S97" i="3"/>
  <c r="T97" i="3"/>
  <c r="U97" i="3"/>
  <c r="B100" i="2"/>
  <c r="C100" i="2"/>
  <c r="D100" i="2"/>
  <c r="E100" i="2"/>
  <c r="F100" i="2"/>
  <c r="G100" i="2"/>
  <c r="H100" i="2"/>
  <c r="I100" i="2"/>
  <c r="J100" i="2"/>
  <c r="K100" i="2"/>
  <c r="L100" i="2"/>
  <c r="M100" i="2"/>
  <c r="N100" i="2"/>
  <c r="O100" i="2"/>
  <c r="P100" i="2"/>
  <c r="Q100" i="2"/>
  <c r="R100" i="2"/>
  <c r="S100" i="2"/>
  <c r="T100" i="2"/>
  <c r="U100" i="2"/>
  <c r="B103" i="1"/>
  <c r="C103" i="1"/>
  <c r="D103" i="1"/>
  <c r="E103" i="1"/>
  <c r="F103" i="1"/>
  <c r="G103" i="1"/>
  <c r="H103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B97" i="5"/>
  <c r="B100" i="5" s="1"/>
  <c r="B98" i="5"/>
  <c r="C97" i="5"/>
  <c r="C100" i="5" s="1"/>
  <c r="C98" i="5"/>
  <c r="D97" i="5"/>
  <c r="D100" i="5" s="1"/>
  <c r="D98" i="5"/>
  <c r="E97" i="5"/>
  <c r="E98" i="5"/>
  <c r="F97" i="5"/>
  <c r="F100" i="5" s="1"/>
  <c r="F98" i="5"/>
  <c r="G97" i="5"/>
  <c r="G100" i="5" s="1"/>
  <c r="G98" i="5"/>
  <c r="H97" i="5"/>
  <c r="H100" i="5" s="1"/>
  <c r="H98" i="5"/>
  <c r="I97" i="5"/>
  <c r="I98" i="5"/>
  <c r="J97" i="5"/>
  <c r="J100" i="5" s="1"/>
  <c r="J98" i="5"/>
  <c r="K97" i="5"/>
  <c r="K100" i="5" s="1"/>
  <c r="K98" i="5"/>
  <c r="L97" i="5"/>
  <c r="L100" i="5" s="1"/>
  <c r="L98" i="5"/>
  <c r="M97" i="5"/>
  <c r="M98" i="5"/>
  <c r="N97" i="5"/>
  <c r="N100" i="5" s="1"/>
  <c r="N98" i="5"/>
  <c r="O97" i="5"/>
  <c r="O100" i="5" s="1"/>
  <c r="O98" i="5"/>
  <c r="P97" i="5"/>
  <c r="P100" i="5" s="1"/>
  <c r="P98" i="5"/>
  <c r="Q97" i="5"/>
  <c r="Q98" i="5"/>
  <c r="R97" i="5"/>
  <c r="R100" i="5" s="1"/>
  <c r="R98" i="5"/>
  <c r="S97" i="5"/>
  <c r="S100" i="5" s="1"/>
  <c r="S98" i="5"/>
  <c r="T97" i="5"/>
  <c r="T100" i="5" s="1"/>
  <c r="T98" i="5"/>
  <c r="U97" i="5"/>
  <c r="U98" i="5"/>
  <c r="B100" i="4"/>
  <c r="B103" i="4" s="1"/>
  <c r="B101" i="4"/>
  <c r="C100" i="4"/>
  <c r="C103" i="4" s="1"/>
  <c r="C101" i="4"/>
  <c r="D100" i="4"/>
  <c r="D103" i="4" s="1"/>
  <c r="D101" i="4"/>
  <c r="E100" i="4"/>
  <c r="E103" i="4" s="1"/>
  <c r="E101" i="4"/>
  <c r="F100" i="4"/>
  <c r="F103" i="4" s="1"/>
  <c r="F101" i="4"/>
  <c r="G100" i="4"/>
  <c r="G103" i="4" s="1"/>
  <c r="G101" i="4"/>
  <c r="H100" i="4"/>
  <c r="H103" i="4" s="1"/>
  <c r="H101" i="4"/>
  <c r="I100" i="4"/>
  <c r="I101" i="4"/>
  <c r="J100" i="4"/>
  <c r="J103" i="4" s="1"/>
  <c r="J101" i="4"/>
  <c r="K100" i="4"/>
  <c r="K103" i="4" s="1"/>
  <c r="K101" i="4"/>
  <c r="L100" i="4"/>
  <c r="L103" i="4" s="1"/>
  <c r="L101" i="4"/>
  <c r="M100" i="4"/>
  <c r="M103" i="4" s="1"/>
  <c r="M101" i="4"/>
  <c r="N100" i="4"/>
  <c r="N103" i="4" s="1"/>
  <c r="N101" i="4"/>
  <c r="O100" i="4"/>
  <c r="O103" i="4" s="1"/>
  <c r="O101" i="4"/>
  <c r="P100" i="4"/>
  <c r="P103" i="4" s="1"/>
  <c r="P101" i="4"/>
  <c r="Q100" i="4"/>
  <c r="Q101" i="4"/>
  <c r="R100" i="4"/>
  <c r="R103" i="4" s="1"/>
  <c r="R101" i="4"/>
  <c r="S100" i="4"/>
  <c r="S103" i="4" s="1"/>
  <c r="S101" i="4"/>
  <c r="T100" i="4"/>
  <c r="T103" i="4" s="1"/>
  <c r="T101" i="4"/>
  <c r="U100" i="4"/>
  <c r="U101" i="4"/>
  <c r="B94" i="3"/>
  <c r="B93" i="3"/>
  <c r="B96" i="3" s="1"/>
  <c r="C93" i="3"/>
  <c r="C94" i="3"/>
  <c r="D93" i="3"/>
  <c r="D95" i="3" s="1"/>
  <c r="D94" i="3"/>
  <c r="E93" i="3"/>
  <c r="E94" i="3"/>
  <c r="F93" i="3"/>
  <c r="F96" i="3" s="1"/>
  <c r="F94" i="3"/>
  <c r="G93" i="3"/>
  <c r="G94" i="3"/>
  <c r="H93" i="3"/>
  <c r="H95" i="3" s="1"/>
  <c r="H94" i="3"/>
  <c r="I93" i="3"/>
  <c r="I96" i="3" s="1"/>
  <c r="I94" i="3"/>
  <c r="J93" i="3"/>
  <c r="J96" i="3" s="1"/>
  <c r="J94" i="3"/>
  <c r="K93" i="3"/>
  <c r="K94" i="3"/>
  <c r="L93" i="3"/>
  <c r="L95" i="3" s="1"/>
  <c r="L94" i="3"/>
  <c r="M93" i="3"/>
  <c r="M94" i="3"/>
  <c r="N93" i="3"/>
  <c r="N96" i="3" s="1"/>
  <c r="N94" i="3"/>
  <c r="O93" i="3"/>
  <c r="O94" i="3"/>
  <c r="P93" i="3"/>
  <c r="P95" i="3" s="1"/>
  <c r="P94" i="3"/>
  <c r="Q93" i="3"/>
  <c r="Q96" i="3" s="1"/>
  <c r="Q94" i="3"/>
  <c r="R93" i="3"/>
  <c r="R96" i="3" s="1"/>
  <c r="R94" i="3"/>
  <c r="S93" i="3"/>
  <c r="S94" i="3"/>
  <c r="T93" i="3"/>
  <c r="T95" i="3" s="1"/>
  <c r="T94" i="3"/>
  <c r="U93" i="3"/>
  <c r="U94" i="3"/>
  <c r="C96" i="2"/>
  <c r="C99" i="2" s="1"/>
  <c r="C97" i="2"/>
  <c r="D96" i="2"/>
  <c r="D99" i="2" s="1"/>
  <c r="D97" i="2"/>
  <c r="E96" i="2"/>
  <c r="E97" i="2"/>
  <c r="F96" i="2"/>
  <c r="F99" i="2" s="1"/>
  <c r="F97" i="2"/>
  <c r="G96" i="2"/>
  <c r="G99" i="2" s="1"/>
  <c r="G97" i="2"/>
  <c r="H96" i="2"/>
  <c r="H99" i="2" s="1"/>
  <c r="H97" i="2"/>
  <c r="I96" i="2"/>
  <c r="I97" i="2"/>
  <c r="J96" i="2"/>
  <c r="J99" i="2" s="1"/>
  <c r="J97" i="2"/>
  <c r="K96" i="2"/>
  <c r="K99" i="2" s="1"/>
  <c r="K97" i="2"/>
  <c r="L96" i="2"/>
  <c r="L99" i="2" s="1"/>
  <c r="L97" i="2"/>
  <c r="M96" i="2"/>
  <c r="M97" i="2"/>
  <c r="N96" i="2"/>
  <c r="N99" i="2" s="1"/>
  <c r="N97" i="2"/>
  <c r="O96" i="2"/>
  <c r="O99" i="2" s="1"/>
  <c r="O97" i="2"/>
  <c r="P96" i="2"/>
  <c r="P99" i="2" s="1"/>
  <c r="P97" i="2"/>
  <c r="Q96" i="2"/>
  <c r="Q97" i="2"/>
  <c r="R96" i="2"/>
  <c r="R99" i="2" s="1"/>
  <c r="R97" i="2"/>
  <c r="S96" i="2"/>
  <c r="S99" i="2" s="1"/>
  <c r="S97" i="2"/>
  <c r="T96" i="2"/>
  <c r="T99" i="2" s="1"/>
  <c r="T97" i="2"/>
  <c r="U96" i="2"/>
  <c r="U97" i="2"/>
  <c r="B96" i="2"/>
  <c r="B99" i="2" s="1"/>
  <c r="B97" i="2"/>
  <c r="T99" i="1"/>
  <c r="T102" i="1" s="1"/>
  <c r="U99" i="1"/>
  <c r="U102" i="1" s="1"/>
  <c r="S99" i="1"/>
  <c r="S102" i="1" s="1"/>
  <c r="R99" i="1"/>
  <c r="R102" i="1" s="1"/>
  <c r="P99" i="1"/>
  <c r="P102" i="1" s="1"/>
  <c r="Q99" i="1"/>
  <c r="Q102" i="1" s="1"/>
  <c r="O99" i="1"/>
  <c r="O102" i="1" s="1"/>
  <c r="M99" i="1"/>
  <c r="M102" i="1" s="1"/>
  <c r="N99" i="1"/>
  <c r="N102" i="1" s="1"/>
  <c r="L99" i="1"/>
  <c r="L102" i="1" s="1"/>
  <c r="J99" i="1"/>
  <c r="J102" i="1" s="1"/>
  <c r="K99" i="1"/>
  <c r="K102" i="1" s="1"/>
  <c r="I99" i="1"/>
  <c r="I102" i="1" s="1"/>
  <c r="G99" i="1"/>
  <c r="G102" i="1" s="1"/>
  <c r="H99" i="1"/>
  <c r="H102" i="1" s="1"/>
  <c r="F99" i="1"/>
  <c r="F102" i="1" s="1"/>
  <c r="D99" i="1"/>
  <c r="E99" i="1"/>
  <c r="E102" i="1" s="1"/>
  <c r="C99" i="1"/>
  <c r="C102" i="1" s="1"/>
  <c r="B99" i="1"/>
  <c r="B102" i="1" s="1"/>
  <c r="B72" i="6"/>
  <c r="C72" i="6"/>
  <c r="D72" i="6"/>
  <c r="E72" i="6"/>
  <c r="F72" i="6"/>
  <c r="G72" i="6"/>
  <c r="H72" i="6"/>
  <c r="I72" i="6"/>
  <c r="J72" i="6"/>
  <c r="K72" i="6"/>
  <c r="L72" i="6"/>
  <c r="M72" i="6"/>
  <c r="N72" i="6"/>
  <c r="O72" i="6"/>
  <c r="P72" i="6"/>
  <c r="Q72" i="6"/>
  <c r="R72" i="6"/>
  <c r="S72" i="6"/>
  <c r="T72" i="6"/>
  <c r="U72" i="6"/>
  <c r="B71" i="5"/>
  <c r="C71" i="5"/>
  <c r="D71" i="5"/>
  <c r="E71" i="5"/>
  <c r="F71" i="5"/>
  <c r="G71" i="5"/>
  <c r="H71" i="5"/>
  <c r="I71" i="5"/>
  <c r="J71" i="5"/>
  <c r="K71" i="5"/>
  <c r="L71" i="5"/>
  <c r="M71" i="5"/>
  <c r="N71" i="5"/>
  <c r="O71" i="5"/>
  <c r="P71" i="5"/>
  <c r="Q71" i="5"/>
  <c r="R71" i="5"/>
  <c r="S71" i="5"/>
  <c r="T71" i="5"/>
  <c r="U71" i="5"/>
  <c r="B72" i="4"/>
  <c r="C72" i="4"/>
  <c r="D72" i="4"/>
  <c r="E72" i="4"/>
  <c r="F72" i="4"/>
  <c r="G72" i="4"/>
  <c r="H72" i="4"/>
  <c r="I72" i="4"/>
  <c r="J72" i="4"/>
  <c r="K72" i="4"/>
  <c r="L72" i="4"/>
  <c r="M72" i="4"/>
  <c r="N72" i="4"/>
  <c r="O72" i="4"/>
  <c r="P72" i="4"/>
  <c r="Q72" i="4"/>
  <c r="R72" i="4"/>
  <c r="S72" i="4"/>
  <c r="T72" i="4"/>
  <c r="U72" i="4"/>
  <c r="B70" i="2"/>
  <c r="C70" i="2"/>
  <c r="D70" i="2"/>
  <c r="D98" i="2" s="1"/>
  <c r="E70" i="2"/>
  <c r="F70" i="2"/>
  <c r="G70" i="2"/>
  <c r="H70" i="2"/>
  <c r="H98" i="2" s="1"/>
  <c r="I70" i="2"/>
  <c r="J70" i="2"/>
  <c r="K70" i="2"/>
  <c r="L70" i="2"/>
  <c r="L98" i="2" s="1"/>
  <c r="M70" i="2"/>
  <c r="N70" i="2"/>
  <c r="O70" i="2"/>
  <c r="P70" i="2"/>
  <c r="P98" i="2" s="1"/>
  <c r="Q70" i="2"/>
  <c r="R70" i="2"/>
  <c r="S70" i="2"/>
  <c r="T70" i="2"/>
  <c r="T98" i="2" s="1"/>
  <c r="U70" i="2"/>
  <c r="B68" i="3"/>
  <c r="C68" i="3"/>
  <c r="D68" i="3"/>
  <c r="E68" i="3"/>
  <c r="F68" i="3"/>
  <c r="G68" i="3"/>
  <c r="H68" i="3"/>
  <c r="I68" i="3"/>
  <c r="J68" i="3"/>
  <c r="K68" i="3"/>
  <c r="L68" i="3"/>
  <c r="M68" i="3"/>
  <c r="N68" i="3"/>
  <c r="O68" i="3"/>
  <c r="P68" i="3"/>
  <c r="Q68" i="3"/>
  <c r="R68" i="3"/>
  <c r="S68" i="3"/>
  <c r="T68" i="3"/>
  <c r="U68" i="3"/>
  <c r="B72" i="1"/>
  <c r="C72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Q76" i="1"/>
  <c r="B76" i="1"/>
  <c r="C76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R76" i="1"/>
  <c r="S76" i="1"/>
  <c r="T76" i="1"/>
  <c r="T76" i="6"/>
  <c r="S76" i="6"/>
  <c r="R76" i="6"/>
  <c r="Q76" i="6"/>
  <c r="P76" i="6"/>
  <c r="O76" i="6"/>
  <c r="N76" i="6"/>
  <c r="M76" i="6"/>
  <c r="L76" i="6"/>
  <c r="K76" i="6"/>
  <c r="J76" i="6"/>
  <c r="I76" i="6"/>
  <c r="H76" i="6"/>
  <c r="G76" i="6"/>
  <c r="F76" i="6"/>
  <c r="E76" i="6"/>
  <c r="D76" i="6"/>
  <c r="C76" i="6"/>
  <c r="B76" i="6"/>
  <c r="T75" i="5"/>
  <c r="S75" i="5"/>
  <c r="R75" i="5"/>
  <c r="Q75" i="5"/>
  <c r="P75" i="5"/>
  <c r="O75" i="5"/>
  <c r="N75" i="5"/>
  <c r="M75" i="5"/>
  <c r="L75" i="5"/>
  <c r="K75" i="5"/>
  <c r="J75" i="5"/>
  <c r="I75" i="5"/>
  <c r="H75" i="5"/>
  <c r="G75" i="5"/>
  <c r="F75" i="5"/>
  <c r="E75" i="5"/>
  <c r="D75" i="5"/>
  <c r="C75" i="5"/>
  <c r="B75" i="5"/>
  <c r="B76" i="4"/>
  <c r="T76" i="4"/>
  <c r="S76" i="4"/>
  <c r="R76" i="4"/>
  <c r="Q76" i="4"/>
  <c r="P76" i="4"/>
  <c r="O76" i="4"/>
  <c r="N76" i="4"/>
  <c r="M76" i="4"/>
  <c r="L76" i="4"/>
  <c r="K76" i="4"/>
  <c r="J76" i="4"/>
  <c r="I76" i="4"/>
  <c r="H76" i="4"/>
  <c r="G76" i="4"/>
  <c r="F76" i="4"/>
  <c r="E76" i="4"/>
  <c r="D76" i="4"/>
  <c r="C76" i="4"/>
  <c r="T72" i="3"/>
  <c r="S72" i="3"/>
  <c r="R72" i="3"/>
  <c r="Q72" i="3"/>
  <c r="P72" i="3"/>
  <c r="O72" i="3"/>
  <c r="N72" i="3"/>
  <c r="M72" i="3"/>
  <c r="L72" i="3"/>
  <c r="K72" i="3"/>
  <c r="J72" i="3"/>
  <c r="I72" i="3"/>
  <c r="H72" i="3"/>
  <c r="G72" i="3"/>
  <c r="F72" i="3"/>
  <c r="E72" i="3"/>
  <c r="D72" i="3"/>
  <c r="C72" i="3"/>
  <c r="B72" i="3"/>
  <c r="T74" i="2"/>
  <c r="S74" i="2"/>
  <c r="R74" i="2"/>
  <c r="Q74" i="2"/>
  <c r="P74" i="2"/>
  <c r="O74" i="2"/>
  <c r="N74" i="2"/>
  <c r="M74" i="2"/>
  <c r="L74" i="2"/>
  <c r="K74" i="2"/>
  <c r="J74" i="2"/>
  <c r="I74" i="2"/>
  <c r="H74" i="2"/>
  <c r="G74" i="2"/>
  <c r="F74" i="2"/>
  <c r="E74" i="2"/>
  <c r="D74" i="2"/>
  <c r="C74" i="2"/>
  <c r="B74" i="2"/>
  <c r="U102" i="4" l="1"/>
  <c r="Q102" i="4"/>
  <c r="I102" i="4"/>
  <c r="M102" i="4"/>
  <c r="I103" i="4"/>
  <c r="P99" i="5"/>
  <c r="T101" i="1"/>
  <c r="U101" i="1"/>
  <c r="Q101" i="1"/>
  <c r="D101" i="1"/>
  <c r="M101" i="1"/>
  <c r="U99" i="5"/>
  <c r="Q99" i="5"/>
  <c r="M99" i="5"/>
  <c r="I99" i="5"/>
  <c r="E99" i="5"/>
  <c r="L99" i="5"/>
  <c r="H99" i="5"/>
  <c r="T99" i="5"/>
  <c r="D99" i="5"/>
  <c r="E102" i="4"/>
  <c r="Q103" i="4"/>
  <c r="T96" i="3"/>
  <c r="D96" i="3"/>
  <c r="J95" i="3"/>
  <c r="N95" i="3"/>
  <c r="L96" i="3"/>
  <c r="U95" i="3"/>
  <c r="S95" i="3"/>
  <c r="Q95" i="3"/>
  <c r="O95" i="3"/>
  <c r="M95" i="3"/>
  <c r="K95" i="3"/>
  <c r="I95" i="3"/>
  <c r="G95" i="3"/>
  <c r="E95" i="3"/>
  <c r="C95" i="3"/>
  <c r="F95" i="3"/>
  <c r="P96" i="3"/>
  <c r="H96" i="3"/>
  <c r="R95" i="3"/>
  <c r="B95" i="3"/>
  <c r="U96" i="3"/>
  <c r="M96" i="3"/>
  <c r="E96" i="3"/>
  <c r="I98" i="2"/>
  <c r="E98" i="2"/>
  <c r="Q98" i="2"/>
  <c r="M98" i="2"/>
  <c r="U98" i="2"/>
  <c r="Q100" i="5"/>
  <c r="M100" i="5"/>
  <c r="I100" i="5"/>
  <c r="E100" i="5"/>
  <c r="S99" i="5"/>
  <c r="O99" i="5"/>
  <c r="K99" i="5"/>
  <c r="G99" i="5"/>
  <c r="C99" i="5"/>
  <c r="R99" i="5"/>
  <c r="N99" i="5"/>
  <c r="J99" i="5"/>
  <c r="F99" i="5"/>
  <c r="B99" i="5"/>
  <c r="T102" i="4"/>
  <c r="P102" i="4"/>
  <c r="L102" i="4"/>
  <c r="H102" i="4"/>
  <c r="D102" i="4"/>
  <c r="S102" i="4"/>
  <c r="O102" i="4"/>
  <c r="K102" i="4"/>
  <c r="G102" i="4"/>
  <c r="C102" i="4"/>
  <c r="R102" i="4"/>
  <c r="N102" i="4"/>
  <c r="J102" i="4"/>
  <c r="F102" i="4"/>
  <c r="B102" i="4"/>
  <c r="S96" i="3"/>
  <c r="O96" i="3"/>
  <c r="K96" i="3"/>
  <c r="G96" i="3"/>
  <c r="C96" i="3"/>
  <c r="U99" i="2"/>
  <c r="Q99" i="2"/>
  <c r="M99" i="2"/>
  <c r="I99" i="2"/>
  <c r="E99" i="2"/>
  <c r="S98" i="2"/>
  <c r="O98" i="2"/>
  <c r="K98" i="2"/>
  <c r="G98" i="2"/>
  <c r="C98" i="2"/>
  <c r="R98" i="2"/>
  <c r="N98" i="2"/>
  <c r="J98" i="2"/>
  <c r="F98" i="2"/>
  <c r="B98" i="2"/>
  <c r="I101" i="1"/>
  <c r="H101" i="1"/>
  <c r="P101" i="1"/>
  <c r="E101" i="1"/>
  <c r="D102" i="1"/>
  <c r="S101" i="1"/>
  <c r="O101" i="1"/>
  <c r="K101" i="1"/>
  <c r="G101" i="1"/>
  <c r="C101" i="1"/>
  <c r="L101" i="1"/>
  <c r="R101" i="1"/>
  <c r="N101" i="1"/>
  <c r="J101" i="1"/>
  <c r="F101" i="1"/>
  <c r="B101" i="1"/>
</calcChain>
</file>

<file path=xl/sharedStrings.xml><?xml version="1.0" encoding="utf-8"?>
<sst xmlns="http://schemas.openxmlformats.org/spreadsheetml/2006/main" count="712" uniqueCount="103">
  <si>
    <t>Quarter Ending</t>
  </si>
  <si>
    <t>Cash &amp; Equivalents</t>
  </si>
  <si>
    <t>Short-Term Investments</t>
  </si>
  <si>
    <t>Cash &amp; Cash Equivalents</t>
  </si>
  <si>
    <t>Cash Growth</t>
  </si>
  <si>
    <t>Receivables</t>
  </si>
  <si>
    <t>Inventory</t>
  </si>
  <si>
    <t>Other Current Assets</t>
  </si>
  <si>
    <t>Total Current Assets</t>
  </si>
  <si>
    <t>Property, Plant &amp; Equipment</t>
  </si>
  <si>
    <t>Long-Term Investments</t>
  </si>
  <si>
    <t>Other Long-Term Assets</t>
  </si>
  <si>
    <t>Total Long-Term Assets</t>
  </si>
  <si>
    <t>Total Assets</t>
  </si>
  <si>
    <t>Accounts Payable</t>
  </si>
  <si>
    <t>Deferred Revenue</t>
  </si>
  <si>
    <t>Current Debt</t>
  </si>
  <si>
    <t>Other Current Liabilities</t>
  </si>
  <si>
    <t>Total Current Liabilities</t>
  </si>
  <si>
    <t>Long-Term Debt</t>
  </si>
  <si>
    <t>Other Long-Term Liabilities</t>
  </si>
  <si>
    <t>Total Long-Term Liabilities</t>
  </si>
  <si>
    <t>Total Liabilities</t>
  </si>
  <si>
    <t>Total Debt</t>
  </si>
  <si>
    <t>Debt Growth</t>
  </si>
  <si>
    <t>Retained Earnings</t>
  </si>
  <si>
    <t>Comprehensive Income</t>
  </si>
  <si>
    <t>Shareholders' Equity</t>
  </si>
  <si>
    <t>Net Cash / Debt</t>
  </si>
  <si>
    <t>Net Cash / Debt Growth</t>
  </si>
  <si>
    <t>Net Cash Per Share</t>
  </si>
  <si>
    <t>Working Capital</t>
  </si>
  <si>
    <t>Book Value Per Share</t>
  </si>
  <si>
    <t>Balance Sheet</t>
  </si>
  <si>
    <t>Revenue</t>
  </si>
  <si>
    <t>Revenue Growth (YoY)</t>
  </si>
  <si>
    <t>Cost of Revenue</t>
  </si>
  <si>
    <t>Gross Profit</t>
  </si>
  <si>
    <t>Selling, General &amp; Admin</t>
  </si>
  <si>
    <t>Research &amp; Development</t>
  </si>
  <si>
    <t>Operating Expenses</t>
  </si>
  <si>
    <t>Operating Income</t>
  </si>
  <si>
    <t>Interest Expense / Income</t>
  </si>
  <si>
    <t>Other Expense / Income</t>
  </si>
  <si>
    <t>Pretax Income</t>
  </si>
  <si>
    <t>Income Tax</t>
  </si>
  <si>
    <t>Net Income</t>
  </si>
  <si>
    <t>Net Income Growth</t>
  </si>
  <si>
    <t>Shares Outstanding (Basic)</t>
  </si>
  <si>
    <t>Shares Outstanding (Diluted)</t>
  </si>
  <si>
    <t>Shares Change</t>
  </si>
  <si>
    <t>EPS (Basic)</t>
  </si>
  <si>
    <t>EPS (Diluted)</t>
  </si>
  <si>
    <t>EPS Growth</t>
  </si>
  <si>
    <t>Free Cash Flow</t>
  </si>
  <si>
    <t>Free Cash Flow Per Share</t>
  </si>
  <si>
    <t>Dividend Per Share</t>
  </si>
  <si>
    <t>Dividend Growth</t>
  </si>
  <si>
    <t>Gross Margin</t>
  </si>
  <si>
    <t>Operating Margin</t>
  </si>
  <si>
    <t>Profit Margin</t>
  </si>
  <si>
    <t>Free Cash Flow Margin</t>
  </si>
  <si>
    <t>Effective Tax Rate</t>
  </si>
  <si>
    <t>EBITDA</t>
  </si>
  <si>
    <t>EBITDA Margin</t>
  </si>
  <si>
    <t>Depreciation &amp; Amortization</t>
  </si>
  <si>
    <t>EBIT</t>
  </si>
  <si>
    <t>EBIT Margin</t>
  </si>
  <si>
    <t>Income Statement</t>
  </si>
  <si>
    <t>Share-Based Compensation</t>
  </si>
  <si>
    <t>Other Operating Activities</t>
  </si>
  <si>
    <t>Operating Cash Flow</t>
  </si>
  <si>
    <t>Operating Cash Flow Growth</t>
  </si>
  <si>
    <t>Capital Expenditures</t>
  </si>
  <si>
    <t>Acquisitions</t>
  </si>
  <si>
    <t>Change in Investments</t>
  </si>
  <si>
    <t>Other Investing Activities</t>
  </si>
  <si>
    <t>Investing Cash Flow</t>
  </si>
  <si>
    <t>Dividends Paid</t>
  </si>
  <si>
    <t>Share Issuance / Repurchase</t>
  </si>
  <si>
    <t>Debt Issued / Paid</t>
  </si>
  <si>
    <t>Other Financing Activities</t>
  </si>
  <si>
    <t>Financing Cash Flow</t>
  </si>
  <si>
    <t>Net Cash Flow</t>
  </si>
  <si>
    <t>Free Cash Flow Growth</t>
  </si>
  <si>
    <t>Cash Flow Statement</t>
  </si>
  <si>
    <t>Goodwill and Intangibles</t>
  </si>
  <si>
    <t>-</t>
  </si>
  <si>
    <t>Other Operating Expenses</t>
  </si>
  <si>
    <t>Exchange Rate Effect</t>
  </si>
  <si>
    <t>Price-to-book (P/B) ratio</t>
  </si>
  <si>
    <t>Price-to-earnings ( P/E) ratio</t>
  </si>
  <si>
    <t>Debt-to-equity (D/E) ratio</t>
  </si>
  <si>
    <t>Return on Equity (ROE)</t>
  </si>
  <si>
    <t>Price-to-Sales (P/S)</t>
  </si>
  <si>
    <t>Financials in millions USD</t>
  </si>
  <si>
    <t>Ratios Section</t>
  </si>
  <si>
    <t xml:space="preserve">Earnings Growth Rate </t>
  </si>
  <si>
    <t>Sales per Share</t>
  </si>
  <si>
    <t>Market Ptice</t>
  </si>
  <si>
    <t>Price-to-Sales (P/S) ratio</t>
  </si>
  <si>
    <t>Debt Ratio</t>
  </si>
  <si>
    <t>Asset to Liability 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</si>
</sst>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13">
    <xf numFmtId="0" fontId="0" fillId="0" borderId="0" xfId="0"/>
    <xf numFmtId="10" fontId="0" fillId="0" borderId="0" xfId="0" applyNumberFormat="1"/>
    <xf numFmtId="9" fontId="0" fillId="0" borderId="0" xfId="0" applyNumberFormat="1"/>
    <xf numFmtId="0" fontId="2" fillId="0" borderId="0" xfId="0" applyFont="1"/>
    <xf numFmtId="0" fontId="3" fillId="0" borderId="0" xfId="0" applyFont="1"/>
    <xf numFmtId="0" fontId="1" fillId="3" borderId="1" xfId="0" applyFont="1" applyFill="1" applyBorder="1"/>
    <xf numFmtId="14" fontId="1" fillId="3" borderId="0" xfId="0" applyNumberFormat="1" applyFont="1" applyFill="1"/>
    <xf numFmtId="14" fontId="1" fillId="3" borderId="1" xfId="0" applyNumberFormat="1" applyFont="1" applyFill="1" applyBorder="1"/>
    <xf numFmtId="2" fontId="0" fillId="0" borderId="0" xfId="0" applyNumberFormat="1"/>
    <xf numFmtId="10" fontId="0" fillId="0" borderId="0" xfId="1" applyNumberFormat="1" applyFont="1"/>
    <xf numFmtId="0" fontId="2" fillId="2" borderId="0" xfId="0" applyFont="1" applyFill="1" applyAlignment="1">
      <alignment horizontal="center"/>
    </xf>
    <xf numFmtId="0" fontId="5" fillId="4" borderId="0" xfId="0" applyFont="1" applyFill="1" applyAlignment="1">
      <alignment horizontal="center" vertical="center"/>
    </xf>
    <xf numFmtId="0" fontId="4" fillId="0" borderId="0" xfId="0" applyFont="1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P2_Stocks\AAPL\AAPL.csv" TargetMode="External"/><Relationship Id="rId1" Type="http://schemas.openxmlformats.org/officeDocument/2006/relationships/externalLinkPath" Target="/P2_Stocks/AAPL/AAPL.csv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P2_Stocks\ADBE\ADBE.csv" TargetMode="External"/><Relationship Id="rId1" Type="http://schemas.openxmlformats.org/officeDocument/2006/relationships/externalLinkPath" Target="/P2_Stocks/ADBE/ADBE.csv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P2_Stocks\AMZN\AMZN.csv" TargetMode="External"/><Relationship Id="rId1" Type="http://schemas.openxmlformats.org/officeDocument/2006/relationships/externalLinkPath" Target="/P2_Stocks/AMZN/AMZN.csv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P2_Stocks\MSFT\MSFT.csv" TargetMode="External"/><Relationship Id="rId1" Type="http://schemas.openxmlformats.org/officeDocument/2006/relationships/externalLinkPath" Target="/P2_Stocks/MSFT/MSFT.csv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P2_Stocks\NVDA\NVDA.csv" TargetMode="External"/><Relationship Id="rId1" Type="http://schemas.openxmlformats.org/officeDocument/2006/relationships/externalLinkPath" Target="/P2_Stocks/NVDA/NVDA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APL"/>
    </sheetNames>
    <sheetDataSet>
      <sheetData sheetId="0">
        <row r="879">
          <cell r="B879">
            <v>47.75</v>
          </cell>
        </row>
        <row r="942">
          <cell r="B942">
            <v>53</v>
          </cell>
        </row>
        <row r="1005">
          <cell r="B1005">
            <v>70.400000000000006</v>
          </cell>
        </row>
        <row r="1067">
          <cell r="B1067">
            <v>60.32</v>
          </cell>
        </row>
        <row r="1130">
          <cell r="B1130">
            <v>86.34</v>
          </cell>
        </row>
        <row r="1193">
          <cell r="B1193">
            <v>109.85</v>
          </cell>
        </row>
        <row r="1256">
          <cell r="B1256">
            <v>129.34</v>
          </cell>
        </row>
        <row r="1318">
          <cell r="B1318">
            <v>118.97</v>
          </cell>
        </row>
        <row r="1381">
          <cell r="B1381">
            <v>130.87</v>
          </cell>
        </row>
        <row r="1444">
          <cell r="B1444">
            <v>144.66999999999999</v>
          </cell>
        </row>
        <row r="1507">
          <cell r="B1507">
            <v>173.83</v>
          </cell>
        </row>
        <row r="1570">
          <cell r="B1570">
            <v>172.51</v>
          </cell>
        </row>
        <row r="1632">
          <cell r="B1632">
            <v>140.08000000000001</v>
          </cell>
        </row>
        <row r="1695">
          <cell r="B1695">
            <v>148.94999999999999</v>
          </cell>
        </row>
        <row r="1763">
          <cell r="B1763">
            <v>128.87</v>
          </cell>
        </row>
        <row r="1825">
          <cell r="B1825">
            <v>163.80000000000001</v>
          </cell>
        </row>
        <row r="1887">
          <cell r="B1887">
            <v>192.95</v>
          </cell>
        </row>
        <row r="1950">
          <cell r="B1950">
            <v>170.54</v>
          </cell>
        </row>
        <row r="2013">
          <cell r="B2013">
            <v>192.02</v>
          </cell>
        </row>
        <row r="2074">
          <cell r="B2074">
            <v>171.25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DBE"/>
    </sheetNames>
    <sheetDataSet>
      <sheetData sheetId="0">
        <row r="923">
          <cell r="B923">
            <v>284.51</v>
          </cell>
        </row>
        <row r="986">
          <cell r="B986">
            <v>309.52999999999997</v>
          </cell>
        </row>
        <row r="1047">
          <cell r="B1047">
            <v>345.12</v>
          </cell>
        </row>
        <row r="1110">
          <cell r="B1110">
            <v>386.6</v>
          </cell>
        </row>
        <row r="1174">
          <cell r="B1174">
            <v>516.44000000000005</v>
          </cell>
        </row>
        <row r="1237">
          <cell r="B1237">
            <v>477.03</v>
          </cell>
        </row>
        <row r="1303">
          <cell r="B1303">
            <v>440.83</v>
          </cell>
        </row>
        <row r="1366">
          <cell r="B1366">
            <v>504.5</v>
          </cell>
        </row>
        <row r="1430">
          <cell r="B1430">
            <v>666.59</v>
          </cell>
        </row>
        <row r="1493">
          <cell r="B1493">
            <v>616.53</v>
          </cell>
        </row>
        <row r="1555">
          <cell r="B1555">
            <v>452.13</v>
          </cell>
        </row>
        <row r="1618">
          <cell r="B1618">
            <v>429.76</v>
          </cell>
        </row>
        <row r="1681">
          <cell r="B1681">
            <v>368.14</v>
          </cell>
        </row>
        <row r="1744">
          <cell r="B1744">
            <v>341.53</v>
          </cell>
        </row>
        <row r="1805">
          <cell r="B1805">
            <v>344.04</v>
          </cell>
        </row>
        <row r="1868">
          <cell r="B1868">
            <v>436.37</v>
          </cell>
        </row>
        <row r="1931">
          <cell r="B1931">
            <v>563.21</v>
          </cell>
        </row>
        <row r="1994">
          <cell r="B1994">
            <v>612.47</v>
          </cell>
        </row>
        <row r="2055">
          <cell r="B2055">
            <v>570.92999999999995</v>
          </cell>
        </row>
        <row r="2118">
          <cell r="B2118">
            <v>444.76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MZN"/>
    </sheetNames>
    <sheetDataSet>
      <sheetData sheetId="0">
        <row r="879">
          <cell r="B879">
            <v>94.68</v>
          </cell>
        </row>
        <row r="943">
          <cell r="B943">
            <v>86.8</v>
          </cell>
        </row>
        <row r="1007">
          <cell r="B1007">
            <v>92.39</v>
          </cell>
        </row>
        <row r="1069">
          <cell r="B1069">
            <v>97.49</v>
          </cell>
        </row>
        <row r="1132">
          <cell r="B1132">
            <v>137.94</v>
          </cell>
        </row>
        <row r="1196">
          <cell r="B1196">
            <v>157.44</v>
          </cell>
        </row>
        <row r="1260">
          <cell r="B1260">
            <v>162.85</v>
          </cell>
        </row>
        <row r="1321">
          <cell r="B1321">
            <v>154.69999999999999</v>
          </cell>
        </row>
        <row r="1384">
          <cell r="B1384">
            <v>172.01</v>
          </cell>
        </row>
        <row r="1448">
          <cell r="B1448">
            <v>164.25</v>
          </cell>
        </row>
        <row r="1512">
          <cell r="B1512">
            <v>166.72</v>
          </cell>
        </row>
        <row r="1574">
          <cell r="B1574">
            <v>163</v>
          </cell>
        </row>
        <row r="1636">
          <cell r="B1636">
            <v>106.21</v>
          </cell>
        </row>
        <row r="1700">
          <cell r="B1700">
            <v>113</v>
          </cell>
        </row>
        <row r="1763">
          <cell r="B1763">
            <v>84</v>
          </cell>
        </row>
        <row r="1825">
          <cell r="B1825">
            <v>103.29</v>
          </cell>
        </row>
        <row r="1887">
          <cell r="B1887">
            <v>130.36000000000001</v>
          </cell>
        </row>
        <row r="1950">
          <cell r="B1950">
            <v>127.12</v>
          </cell>
        </row>
        <row r="2013">
          <cell r="B2013">
            <v>151.94</v>
          </cell>
        </row>
        <row r="2074">
          <cell r="B2074">
            <v>180.38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SFT"/>
    </sheetNames>
    <sheetDataSet>
      <sheetData sheetId="0">
        <row r="879">
          <cell r="B879">
            <v>127.76</v>
          </cell>
        </row>
        <row r="943">
          <cell r="B943">
            <v>133.03</v>
          </cell>
        </row>
        <row r="1007">
          <cell r="B1007">
            <v>151.41</v>
          </cell>
        </row>
        <row r="1069">
          <cell r="B1069">
            <v>151.84</v>
          </cell>
        </row>
        <row r="1132">
          <cell r="B1132">
            <v>196.47</v>
          </cell>
        </row>
        <row r="1196">
          <cell r="B1196">
            <v>203.55</v>
          </cell>
        </row>
        <row r="1260">
          <cell r="B1260">
            <v>215.81</v>
          </cell>
        </row>
        <row r="1321">
          <cell r="B1321">
            <v>229.29</v>
          </cell>
        </row>
        <row r="1384">
          <cell r="B1384">
            <v>264.07</v>
          </cell>
        </row>
        <row r="1448">
          <cell r="B1448">
            <v>275.33999999999997</v>
          </cell>
        </row>
        <row r="1512">
          <cell r="B1512">
            <v>329.07</v>
          </cell>
        </row>
        <row r="1574">
          <cell r="B1574">
            <v>302.27999999999997</v>
          </cell>
        </row>
        <row r="1636">
          <cell r="B1636">
            <v>252.4</v>
          </cell>
        </row>
        <row r="1700">
          <cell r="B1700">
            <v>229.37</v>
          </cell>
        </row>
        <row r="1763">
          <cell r="B1763">
            <v>236.85</v>
          </cell>
        </row>
        <row r="1825">
          <cell r="B1825">
            <v>285.44</v>
          </cell>
        </row>
        <row r="1887">
          <cell r="B1887">
            <v>337.9</v>
          </cell>
        </row>
        <row r="1950">
          <cell r="B1950">
            <v>313.95999999999998</v>
          </cell>
        </row>
        <row r="2013">
          <cell r="B2013">
            <v>374.67</v>
          </cell>
        </row>
        <row r="2074">
          <cell r="B2074">
            <v>419.96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NVDA"/>
    </sheetNames>
    <sheetDataSet>
      <sheetData sheetId="0">
        <row r="898">
          <cell r="B898">
            <v>4.3769999999999998</v>
          </cell>
        </row>
        <row r="962">
          <cell r="B962">
            <v>5.1139999999999999</v>
          </cell>
        </row>
        <row r="1023">
          <cell r="B1023">
            <v>6.2619999999999996</v>
          </cell>
        </row>
        <row r="1086">
          <cell r="B1086">
            <v>7.24</v>
          </cell>
        </row>
        <row r="1149">
          <cell r="B1149">
            <v>10.194000000000001</v>
          </cell>
        </row>
        <row r="1213">
          <cell r="B1213">
            <v>13.59</v>
          </cell>
        </row>
        <row r="1279">
          <cell r="B1279">
            <v>12.99</v>
          </cell>
        </row>
        <row r="1342">
          <cell r="B1342">
            <v>15.009</v>
          </cell>
        </row>
        <row r="1405">
          <cell r="B1405">
            <v>19.498999999999999</v>
          </cell>
        </row>
        <row r="1469">
          <cell r="B1469">
            <v>25.567</v>
          </cell>
        </row>
        <row r="1531">
          <cell r="B1531">
            <v>22.84</v>
          </cell>
        </row>
        <row r="1594">
          <cell r="B1594">
            <v>18.547000000000001</v>
          </cell>
        </row>
        <row r="1656">
          <cell r="B1656">
            <v>18.163</v>
          </cell>
        </row>
        <row r="1720">
          <cell r="B1720">
            <v>13.834</v>
          </cell>
        </row>
        <row r="1781">
          <cell r="B1781">
            <v>20.364999999999998</v>
          </cell>
        </row>
        <row r="1844">
          <cell r="B1844">
            <v>27.748999999999999</v>
          </cell>
        </row>
        <row r="1906">
          <cell r="B1906">
            <v>46.75</v>
          </cell>
        </row>
        <row r="1970">
          <cell r="B1970">
            <v>40.5</v>
          </cell>
        </row>
        <row r="2031">
          <cell r="B2031">
            <v>61.030999999999999</v>
          </cell>
        </row>
        <row r="2094">
          <cell r="B2094">
            <v>87.734999999999999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8A948-CD98-48A5-B1DF-CD75A78F19F5}">
  <dimension ref="A1:U109"/>
  <sheetViews>
    <sheetView tabSelected="1" topLeftCell="A87" workbookViewId="0">
      <selection activeCell="E107" sqref="E107"/>
    </sheetView>
  </sheetViews>
  <sheetFormatPr defaultRowHeight="15" x14ac:dyDescent="0.25"/>
  <cols>
    <col min="1" max="1" width="36.7109375" bestFit="1" customWidth="1"/>
    <col min="2" max="2" width="10" bestFit="1" customWidth="1"/>
    <col min="3" max="3" width="11" bestFit="1" customWidth="1"/>
    <col min="4" max="4" width="10" bestFit="1" customWidth="1"/>
    <col min="5" max="6" width="9.42578125" bestFit="1" customWidth="1"/>
    <col min="7" max="7" width="11" bestFit="1" customWidth="1"/>
    <col min="8" max="10" width="10" bestFit="1" customWidth="1"/>
    <col min="11" max="11" width="11" bestFit="1" customWidth="1"/>
    <col min="12" max="13" width="10.28515625" bestFit="1" customWidth="1"/>
    <col min="14" max="14" width="10" bestFit="1" customWidth="1"/>
    <col min="15" max="15" width="11" bestFit="1" customWidth="1"/>
    <col min="16" max="16" width="10" bestFit="1" customWidth="1"/>
    <col min="17" max="17" width="11.5703125" bestFit="1" customWidth="1"/>
    <col min="18" max="18" width="10" bestFit="1" customWidth="1"/>
    <col min="19" max="19" width="11" bestFit="1" customWidth="1"/>
    <col min="20" max="20" width="10" bestFit="1" customWidth="1"/>
    <col min="21" max="21" width="9.7109375" bestFit="1" customWidth="1"/>
  </cols>
  <sheetData>
    <row r="1" spans="1:21" ht="18.75" x14ac:dyDescent="0.3">
      <c r="A1" s="12" t="s">
        <v>95</v>
      </c>
      <c r="B1" s="12"/>
      <c r="C1" s="12"/>
      <c r="D1" s="12"/>
      <c r="E1" s="12"/>
      <c r="F1" s="12"/>
      <c r="G1" s="12"/>
      <c r="H1" s="12"/>
    </row>
    <row r="2" spans="1:21" x14ac:dyDescent="0.25">
      <c r="A2" s="10" t="s">
        <v>33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</row>
    <row r="3" spans="1:21" x14ac:dyDescent="0.25">
      <c r="A3" s="5" t="s">
        <v>0</v>
      </c>
      <c r="B3" s="7">
        <v>45381</v>
      </c>
      <c r="C3" s="7">
        <v>45290</v>
      </c>
      <c r="D3" s="7">
        <v>45199</v>
      </c>
      <c r="E3" s="7">
        <v>45108</v>
      </c>
      <c r="F3" s="7">
        <v>45017</v>
      </c>
      <c r="G3" s="7">
        <v>44926</v>
      </c>
      <c r="H3" s="7">
        <v>44828</v>
      </c>
      <c r="I3" s="7">
        <v>44737</v>
      </c>
      <c r="J3" s="7">
        <v>44646</v>
      </c>
      <c r="K3" s="7">
        <v>44555</v>
      </c>
      <c r="L3" s="7">
        <v>44464</v>
      </c>
      <c r="M3" s="7">
        <v>44373</v>
      </c>
      <c r="N3" s="7">
        <v>44282</v>
      </c>
      <c r="O3" s="7">
        <v>44191</v>
      </c>
      <c r="P3" s="7">
        <v>44100</v>
      </c>
      <c r="Q3" s="7">
        <v>44009</v>
      </c>
      <c r="R3" s="7">
        <v>43918</v>
      </c>
      <c r="S3" s="7">
        <v>43827</v>
      </c>
      <c r="T3" s="7">
        <v>43736</v>
      </c>
      <c r="U3" s="7">
        <v>43645</v>
      </c>
    </row>
    <row r="4" spans="1:21" x14ac:dyDescent="0.25">
      <c r="A4" s="5" t="s">
        <v>1</v>
      </c>
      <c r="B4">
        <v>32695</v>
      </c>
      <c r="C4">
        <v>40760</v>
      </c>
      <c r="D4">
        <v>29965</v>
      </c>
      <c r="E4">
        <v>28408</v>
      </c>
      <c r="F4">
        <v>24687</v>
      </c>
      <c r="G4">
        <v>20535</v>
      </c>
      <c r="H4">
        <v>23646</v>
      </c>
      <c r="I4">
        <v>27502</v>
      </c>
      <c r="J4">
        <v>28098</v>
      </c>
      <c r="K4">
        <v>37119</v>
      </c>
      <c r="L4">
        <v>34940</v>
      </c>
      <c r="M4">
        <v>34050</v>
      </c>
      <c r="N4">
        <v>38466</v>
      </c>
      <c r="O4">
        <v>36010</v>
      </c>
      <c r="P4">
        <v>38016</v>
      </c>
      <c r="Q4">
        <v>33383</v>
      </c>
      <c r="R4">
        <v>40174</v>
      </c>
      <c r="S4">
        <v>39771</v>
      </c>
      <c r="T4">
        <v>48844</v>
      </c>
      <c r="U4">
        <v>50530</v>
      </c>
    </row>
    <row r="5" spans="1:21" x14ac:dyDescent="0.25">
      <c r="A5" s="5" t="s">
        <v>2</v>
      </c>
      <c r="B5">
        <v>34455</v>
      </c>
      <c r="C5">
        <v>32340</v>
      </c>
      <c r="D5">
        <v>31590</v>
      </c>
      <c r="E5">
        <v>34074</v>
      </c>
      <c r="F5">
        <v>31185</v>
      </c>
      <c r="G5">
        <v>30820</v>
      </c>
      <c r="H5">
        <v>24658</v>
      </c>
      <c r="I5">
        <v>20729</v>
      </c>
      <c r="J5">
        <v>23413</v>
      </c>
      <c r="K5">
        <v>26794</v>
      </c>
      <c r="L5">
        <v>27699</v>
      </c>
      <c r="M5">
        <v>27646</v>
      </c>
      <c r="N5">
        <v>31368</v>
      </c>
      <c r="O5">
        <v>40816</v>
      </c>
      <c r="P5">
        <v>52927</v>
      </c>
      <c r="Q5">
        <v>59642</v>
      </c>
      <c r="R5">
        <v>53877</v>
      </c>
      <c r="S5">
        <v>67391</v>
      </c>
      <c r="T5">
        <v>51713</v>
      </c>
      <c r="U5">
        <v>44084</v>
      </c>
    </row>
    <row r="6" spans="1:21" x14ac:dyDescent="0.25">
      <c r="A6" s="5" t="s">
        <v>3</v>
      </c>
      <c r="B6">
        <v>162337</v>
      </c>
      <c r="C6">
        <v>172575</v>
      </c>
      <c r="D6">
        <v>162099</v>
      </c>
      <c r="E6">
        <v>166543</v>
      </c>
      <c r="F6">
        <v>166333</v>
      </c>
      <c r="G6">
        <v>165450</v>
      </c>
      <c r="H6">
        <v>169109</v>
      </c>
      <c r="I6">
        <v>179308</v>
      </c>
      <c r="J6">
        <v>192730</v>
      </c>
      <c r="K6">
        <v>202596</v>
      </c>
      <c r="L6">
        <v>190516</v>
      </c>
      <c r="M6">
        <v>193644</v>
      </c>
      <c r="N6">
        <v>204373</v>
      </c>
      <c r="O6">
        <v>195571</v>
      </c>
      <c r="P6">
        <v>191830</v>
      </c>
      <c r="Q6">
        <v>193617</v>
      </c>
      <c r="R6">
        <v>192844</v>
      </c>
      <c r="S6">
        <v>207061</v>
      </c>
      <c r="T6">
        <v>205898</v>
      </c>
      <c r="U6">
        <v>210610</v>
      </c>
    </row>
    <row r="7" spans="1:21" x14ac:dyDescent="0.25">
      <c r="A7" s="5" t="s">
        <v>4</v>
      </c>
      <c r="B7" s="1">
        <v>-2.4E-2</v>
      </c>
      <c r="C7" s="1">
        <v>4.3099999999999999E-2</v>
      </c>
      <c r="D7" s="1">
        <v>-4.1500000000000002E-2</v>
      </c>
      <c r="E7" s="1">
        <v>-7.1199999999999999E-2</v>
      </c>
      <c r="F7" s="1">
        <v>-0.13700000000000001</v>
      </c>
      <c r="G7" s="1">
        <v>-0.18340000000000001</v>
      </c>
      <c r="H7" s="1">
        <v>-0.1124</v>
      </c>
      <c r="I7" s="1">
        <v>-7.3999999999999996E-2</v>
      </c>
      <c r="J7" s="1">
        <v>-5.7000000000000002E-2</v>
      </c>
      <c r="K7" s="1">
        <v>3.5900000000000001E-2</v>
      </c>
      <c r="L7" s="1">
        <v>-6.7999999999999996E-3</v>
      </c>
      <c r="M7" s="1">
        <v>1E-4</v>
      </c>
      <c r="N7" s="1">
        <v>5.9799999999999999E-2</v>
      </c>
      <c r="O7" s="1">
        <v>-5.5500000000000001E-2</v>
      </c>
      <c r="P7" s="1">
        <v>-6.83E-2</v>
      </c>
      <c r="Q7" s="1">
        <v>-8.0699999999999994E-2</v>
      </c>
      <c r="R7" s="1">
        <v>-0.14449999999999999</v>
      </c>
      <c r="S7" s="1">
        <v>-0.155</v>
      </c>
      <c r="T7" s="1">
        <v>-0.13159999999999999</v>
      </c>
      <c r="U7" s="1">
        <v>-0.13589999999999999</v>
      </c>
    </row>
    <row r="8" spans="1:21" x14ac:dyDescent="0.25">
      <c r="A8" s="5" t="s">
        <v>5</v>
      </c>
      <c r="B8">
        <v>41150</v>
      </c>
      <c r="C8">
        <v>50102</v>
      </c>
      <c r="D8">
        <v>60985</v>
      </c>
      <c r="E8">
        <v>39186</v>
      </c>
      <c r="F8">
        <v>35899</v>
      </c>
      <c r="G8">
        <v>54180</v>
      </c>
      <c r="H8">
        <v>60932</v>
      </c>
      <c r="I8">
        <v>42242</v>
      </c>
      <c r="J8">
        <v>45400</v>
      </c>
      <c r="K8">
        <v>65253</v>
      </c>
      <c r="L8">
        <v>51506</v>
      </c>
      <c r="M8">
        <v>33908</v>
      </c>
      <c r="N8">
        <v>33036</v>
      </c>
      <c r="O8">
        <v>58620</v>
      </c>
      <c r="P8">
        <v>37445</v>
      </c>
      <c r="Q8">
        <v>32075</v>
      </c>
      <c r="R8">
        <v>30677</v>
      </c>
      <c r="S8">
        <v>39946</v>
      </c>
      <c r="T8">
        <v>45804</v>
      </c>
      <c r="U8">
        <v>26474</v>
      </c>
    </row>
    <row r="9" spans="1:21" x14ac:dyDescent="0.25">
      <c r="A9" s="5" t="s">
        <v>6</v>
      </c>
      <c r="B9">
        <v>6232</v>
      </c>
      <c r="C9">
        <v>6511</v>
      </c>
      <c r="D9">
        <v>6331</v>
      </c>
      <c r="E9">
        <v>7351</v>
      </c>
      <c r="F9">
        <v>7482</v>
      </c>
      <c r="G9">
        <v>6820</v>
      </c>
      <c r="H9">
        <v>4946</v>
      </c>
      <c r="I9">
        <v>5433</v>
      </c>
      <c r="J9">
        <v>5460</v>
      </c>
      <c r="K9">
        <v>5876</v>
      </c>
      <c r="L9">
        <v>6580</v>
      </c>
      <c r="M9">
        <v>5178</v>
      </c>
      <c r="N9">
        <v>5219</v>
      </c>
      <c r="O9">
        <v>4973</v>
      </c>
      <c r="P9">
        <v>4061</v>
      </c>
      <c r="Q9">
        <v>3978</v>
      </c>
      <c r="R9">
        <v>3334</v>
      </c>
      <c r="S9">
        <v>4097</v>
      </c>
      <c r="T9">
        <v>4106</v>
      </c>
      <c r="U9">
        <v>3355</v>
      </c>
    </row>
    <row r="10" spans="1:21" x14ac:dyDescent="0.25">
      <c r="A10" s="5" t="s">
        <v>7</v>
      </c>
      <c r="B10">
        <v>13884</v>
      </c>
      <c r="C10">
        <v>13979</v>
      </c>
      <c r="D10">
        <v>14695</v>
      </c>
      <c r="E10">
        <v>13640</v>
      </c>
      <c r="F10">
        <v>13660</v>
      </c>
      <c r="G10">
        <v>16422</v>
      </c>
      <c r="H10">
        <v>21223</v>
      </c>
      <c r="I10">
        <v>16386</v>
      </c>
      <c r="J10">
        <v>15809</v>
      </c>
      <c r="K10">
        <v>18112</v>
      </c>
      <c r="L10">
        <v>14111</v>
      </c>
      <c r="M10">
        <v>13641</v>
      </c>
      <c r="N10">
        <v>13376</v>
      </c>
      <c r="O10">
        <v>13687</v>
      </c>
      <c r="P10">
        <v>11264</v>
      </c>
      <c r="Q10">
        <v>10987</v>
      </c>
      <c r="R10">
        <v>15691</v>
      </c>
      <c r="S10">
        <v>12026</v>
      </c>
      <c r="T10">
        <v>12352</v>
      </c>
      <c r="U10">
        <v>10530</v>
      </c>
    </row>
    <row r="11" spans="1:21" x14ac:dyDescent="0.25">
      <c r="A11" s="5" t="s">
        <v>8</v>
      </c>
      <c r="B11">
        <v>128416</v>
      </c>
      <c r="C11">
        <v>143692</v>
      </c>
      <c r="D11">
        <v>143566</v>
      </c>
      <c r="E11">
        <v>122659</v>
      </c>
      <c r="F11">
        <v>112913</v>
      </c>
      <c r="G11">
        <v>128777</v>
      </c>
      <c r="H11">
        <v>135405</v>
      </c>
      <c r="I11">
        <v>112292</v>
      </c>
      <c r="J11">
        <v>118180</v>
      </c>
      <c r="K11">
        <v>153154</v>
      </c>
      <c r="L11">
        <v>134836</v>
      </c>
      <c r="M11">
        <v>114423</v>
      </c>
      <c r="N11">
        <v>121465</v>
      </c>
      <c r="O11">
        <v>154106</v>
      </c>
      <c r="P11">
        <v>143713</v>
      </c>
      <c r="Q11">
        <v>140065</v>
      </c>
      <c r="R11">
        <v>143753</v>
      </c>
      <c r="S11">
        <v>163231</v>
      </c>
      <c r="T11">
        <v>162819</v>
      </c>
      <c r="U11">
        <v>134973</v>
      </c>
    </row>
    <row r="12" spans="1:21" x14ac:dyDescent="0.25">
      <c r="A12" s="5" t="s">
        <v>9</v>
      </c>
      <c r="B12">
        <v>43546</v>
      </c>
      <c r="C12">
        <v>43666</v>
      </c>
      <c r="D12">
        <v>43715</v>
      </c>
      <c r="E12">
        <v>43550</v>
      </c>
      <c r="F12">
        <v>43398</v>
      </c>
      <c r="G12">
        <v>42951</v>
      </c>
      <c r="H12">
        <v>42117</v>
      </c>
      <c r="I12">
        <v>40335</v>
      </c>
      <c r="J12">
        <v>39304</v>
      </c>
      <c r="K12">
        <v>39245</v>
      </c>
      <c r="L12">
        <v>39440</v>
      </c>
      <c r="M12">
        <v>38615</v>
      </c>
      <c r="N12">
        <v>37815</v>
      </c>
      <c r="O12">
        <v>37933</v>
      </c>
      <c r="P12">
        <v>36766</v>
      </c>
      <c r="Q12">
        <v>35687</v>
      </c>
      <c r="R12">
        <v>35889</v>
      </c>
      <c r="S12">
        <v>37031</v>
      </c>
      <c r="T12">
        <v>37378</v>
      </c>
      <c r="U12">
        <v>37636</v>
      </c>
    </row>
    <row r="13" spans="1:21" x14ac:dyDescent="0.25">
      <c r="A13" s="5" t="s">
        <v>10</v>
      </c>
      <c r="B13">
        <v>95187</v>
      </c>
      <c r="C13">
        <v>99475</v>
      </c>
      <c r="D13">
        <v>100544</v>
      </c>
      <c r="E13">
        <v>104061</v>
      </c>
      <c r="F13">
        <v>110461</v>
      </c>
      <c r="G13">
        <v>114095</v>
      </c>
      <c r="H13">
        <v>120805</v>
      </c>
      <c r="I13">
        <v>131077</v>
      </c>
      <c r="J13">
        <v>141219</v>
      </c>
      <c r="K13">
        <v>138683</v>
      </c>
      <c r="L13">
        <v>127877</v>
      </c>
      <c r="M13">
        <v>131948</v>
      </c>
      <c r="N13">
        <v>134539</v>
      </c>
      <c r="O13">
        <v>118745</v>
      </c>
      <c r="P13">
        <v>100887</v>
      </c>
      <c r="Q13">
        <v>100592</v>
      </c>
      <c r="R13">
        <v>98793</v>
      </c>
      <c r="S13">
        <v>99899</v>
      </c>
      <c r="T13">
        <v>105341</v>
      </c>
      <c r="U13">
        <v>115996</v>
      </c>
    </row>
    <row r="14" spans="1:21" x14ac:dyDescent="0.25">
      <c r="A14" s="5" t="s">
        <v>11</v>
      </c>
      <c r="B14">
        <v>70262</v>
      </c>
      <c r="C14">
        <v>66681</v>
      </c>
      <c r="D14">
        <v>64758</v>
      </c>
      <c r="E14">
        <v>64768</v>
      </c>
      <c r="F14">
        <v>65388</v>
      </c>
      <c r="G14">
        <v>60924</v>
      </c>
      <c r="H14">
        <v>54428</v>
      </c>
      <c r="I14">
        <v>52605</v>
      </c>
      <c r="J14">
        <v>51959</v>
      </c>
      <c r="K14">
        <v>50109</v>
      </c>
      <c r="L14">
        <v>48849</v>
      </c>
      <c r="M14">
        <v>44854</v>
      </c>
      <c r="N14">
        <v>43339</v>
      </c>
      <c r="O14">
        <v>43270</v>
      </c>
      <c r="P14">
        <v>42522</v>
      </c>
      <c r="Q14">
        <v>41000</v>
      </c>
      <c r="R14">
        <v>41965</v>
      </c>
      <c r="S14">
        <v>40457</v>
      </c>
      <c r="T14">
        <v>32978</v>
      </c>
      <c r="U14">
        <v>33634</v>
      </c>
    </row>
    <row r="15" spans="1:21" x14ac:dyDescent="0.25">
      <c r="A15" s="5" t="s">
        <v>12</v>
      </c>
      <c r="B15">
        <v>208995</v>
      </c>
      <c r="C15">
        <v>209822</v>
      </c>
      <c r="D15">
        <v>209017</v>
      </c>
      <c r="E15">
        <v>212379</v>
      </c>
      <c r="F15">
        <v>219247</v>
      </c>
      <c r="G15">
        <v>217970</v>
      </c>
      <c r="H15">
        <v>217350</v>
      </c>
      <c r="I15">
        <v>224017</v>
      </c>
      <c r="J15">
        <v>232482</v>
      </c>
      <c r="K15">
        <v>228037</v>
      </c>
      <c r="L15">
        <v>216166</v>
      </c>
      <c r="M15">
        <v>215417</v>
      </c>
      <c r="N15">
        <v>215693</v>
      </c>
      <c r="O15">
        <v>199948</v>
      </c>
      <c r="P15">
        <v>180175</v>
      </c>
      <c r="Q15">
        <v>177279</v>
      </c>
      <c r="R15">
        <v>176647</v>
      </c>
      <c r="S15">
        <v>177387</v>
      </c>
      <c r="T15">
        <v>175697</v>
      </c>
      <c r="U15">
        <v>187266</v>
      </c>
    </row>
    <row r="16" spans="1:21" x14ac:dyDescent="0.25">
      <c r="A16" s="5" t="s">
        <v>13</v>
      </c>
      <c r="B16">
        <v>337411</v>
      </c>
      <c r="C16">
        <v>353514</v>
      </c>
      <c r="D16">
        <v>352583</v>
      </c>
      <c r="E16">
        <v>335038</v>
      </c>
      <c r="F16">
        <v>332160</v>
      </c>
      <c r="G16">
        <v>346747</v>
      </c>
      <c r="H16">
        <v>352755</v>
      </c>
      <c r="I16">
        <v>336309</v>
      </c>
      <c r="J16">
        <v>350662</v>
      </c>
      <c r="K16">
        <v>381191</v>
      </c>
      <c r="L16">
        <v>351002</v>
      </c>
      <c r="M16">
        <v>329840</v>
      </c>
      <c r="N16">
        <v>337158</v>
      </c>
      <c r="O16">
        <v>354054</v>
      </c>
      <c r="P16">
        <v>323888</v>
      </c>
      <c r="Q16">
        <v>317344</v>
      </c>
      <c r="R16">
        <v>320400</v>
      </c>
      <c r="S16">
        <v>340618</v>
      </c>
      <c r="T16">
        <v>338516</v>
      </c>
      <c r="U16">
        <v>322239</v>
      </c>
    </row>
    <row r="17" spans="1:21" x14ac:dyDescent="0.25">
      <c r="A17" s="5" t="s">
        <v>14</v>
      </c>
      <c r="B17">
        <v>45753</v>
      </c>
      <c r="C17">
        <v>58146</v>
      </c>
      <c r="D17">
        <v>62611</v>
      </c>
      <c r="E17">
        <v>46699</v>
      </c>
      <c r="F17">
        <v>42945</v>
      </c>
      <c r="G17">
        <v>57918</v>
      </c>
      <c r="H17">
        <v>64115</v>
      </c>
      <c r="I17">
        <v>48343</v>
      </c>
      <c r="J17">
        <v>52682</v>
      </c>
      <c r="K17">
        <v>74362</v>
      </c>
      <c r="L17">
        <v>54763</v>
      </c>
      <c r="M17">
        <v>40409</v>
      </c>
      <c r="N17">
        <v>40127</v>
      </c>
      <c r="O17">
        <v>63846</v>
      </c>
      <c r="P17">
        <v>42296</v>
      </c>
      <c r="Q17">
        <v>35325</v>
      </c>
      <c r="R17">
        <v>32421</v>
      </c>
      <c r="S17">
        <v>45111</v>
      </c>
      <c r="T17">
        <v>46236</v>
      </c>
      <c r="U17">
        <v>29115</v>
      </c>
    </row>
    <row r="18" spans="1:21" x14ac:dyDescent="0.25">
      <c r="A18" s="5" t="s">
        <v>15</v>
      </c>
      <c r="B18">
        <v>8012</v>
      </c>
      <c r="C18">
        <v>8264</v>
      </c>
      <c r="D18">
        <v>8061</v>
      </c>
      <c r="E18">
        <v>8158</v>
      </c>
      <c r="F18">
        <v>8131</v>
      </c>
      <c r="G18">
        <v>7992</v>
      </c>
      <c r="H18">
        <v>7912</v>
      </c>
      <c r="I18">
        <v>7728</v>
      </c>
      <c r="J18">
        <v>7920</v>
      </c>
      <c r="K18">
        <v>7876</v>
      </c>
      <c r="L18">
        <v>7612</v>
      </c>
      <c r="M18">
        <v>7681</v>
      </c>
      <c r="N18">
        <v>7595</v>
      </c>
      <c r="O18">
        <v>7395</v>
      </c>
      <c r="P18">
        <v>6643</v>
      </c>
      <c r="Q18">
        <v>6313</v>
      </c>
      <c r="R18">
        <v>5928</v>
      </c>
      <c r="S18">
        <v>5573</v>
      </c>
      <c r="T18">
        <v>5522</v>
      </c>
      <c r="U18">
        <v>5434</v>
      </c>
    </row>
    <row r="19" spans="1:21" x14ac:dyDescent="0.25">
      <c r="A19" s="5" t="s">
        <v>16</v>
      </c>
      <c r="B19">
        <v>12759</v>
      </c>
      <c r="C19">
        <v>12952</v>
      </c>
      <c r="D19">
        <v>15807</v>
      </c>
      <c r="E19">
        <v>11209</v>
      </c>
      <c r="F19">
        <v>12574</v>
      </c>
      <c r="G19">
        <v>11483</v>
      </c>
      <c r="H19">
        <v>21110</v>
      </c>
      <c r="I19">
        <v>24991</v>
      </c>
      <c r="J19">
        <v>16658</v>
      </c>
      <c r="K19">
        <v>16169</v>
      </c>
      <c r="L19">
        <v>15613</v>
      </c>
      <c r="M19">
        <v>16039</v>
      </c>
      <c r="N19">
        <v>13003</v>
      </c>
      <c r="O19">
        <v>12762</v>
      </c>
      <c r="P19">
        <v>13769</v>
      </c>
      <c r="Q19">
        <v>18675</v>
      </c>
      <c r="R19">
        <v>20421</v>
      </c>
      <c r="S19">
        <v>15214</v>
      </c>
      <c r="T19">
        <v>16240</v>
      </c>
      <c r="U19">
        <v>23482</v>
      </c>
    </row>
    <row r="20" spans="1:21" x14ac:dyDescent="0.25">
      <c r="A20" s="5" t="s">
        <v>17</v>
      </c>
      <c r="B20">
        <v>57298</v>
      </c>
      <c r="C20">
        <v>54611</v>
      </c>
      <c r="D20">
        <v>58829</v>
      </c>
      <c r="E20">
        <v>58897</v>
      </c>
      <c r="F20">
        <v>56425</v>
      </c>
      <c r="G20">
        <v>59893</v>
      </c>
      <c r="H20">
        <v>60845</v>
      </c>
      <c r="I20">
        <v>48811</v>
      </c>
      <c r="J20">
        <v>50248</v>
      </c>
      <c r="K20">
        <v>49167</v>
      </c>
      <c r="L20">
        <v>47493</v>
      </c>
      <c r="M20">
        <v>43625</v>
      </c>
      <c r="N20">
        <v>45660</v>
      </c>
      <c r="O20">
        <v>48504</v>
      </c>
      <c r="P20">
        <v>42684</v>
      </c>
      <c r="Q20">
        <v>35005</v>
      </c>
      <c r="R20">
        <v>37324</v>
      </c>
      <c r="S20">
        <v>36263</v>
      </c>
      <c r="T20">
        <v>37720</v>
      </c>
      <c r="U20">
        <v>31673</v>
      </c>
    </row>
    <row r="21" spans="1:21" x14ac:dyDescent="0.25">
      <c r="A21" s="5" t="s">
        <v>18</v>
      </c>
      <c r="B21">
        <v>123822</v>
      </c>
      <c r="C21">
        <v>133973</v>
      </c>
      <c r="D21">
        <v>145308</v>
      </c>
      <c r="E21">
        <v>124963</v>
      </c>
      <c r="F21">
        <v>120075</v>
      </c>
      <c r="G21">
        <v>137286</v>
      </c>
      <c r="H21">
        <v>153982</v>
      </c>
      <c r="I21">
        <v>129873</v>
      </c>
      <c r="J21">
        <v>127508</v>
      </c>
      <c r="K21">
        <v>147574</v>
      </c>
      <c r="L21">
        <v>125481</v>
      </c>
      <c r="M21">
        <v>107754</v>
      </c>
      <c r="N21">
        <v>106385</v>
      </c>
      <c r="O21">
        <v>132507</v>
      </c>
      <c r="P21">
        <v>105392</v>
      </c>
      <c r="Q21">
        <v>95318</v>
      </c>
      <c r="R21">
        <v>96094</v>
      </c>
      <c r="S21">
        <v>102161</v>
      </c>
      <c r="T21">
        <v>105718</v>
      </c>
      <c r="U21">
        <v>89704</v>
      </c>
    </row>
    <row r="22" spans="1:21" x14ac:dyDescent="0.25">
      <c r="A22" s="5" t="s">
        <v>19</v>
      </c>
      <c r="B22">
        <v>91831</v>
      </c>
      <c r="C22">
        <v>95088</v>
      </c>
      <c r="D22">
        <v>95281</v>
      </c>
      <c r="E22">
        <v>98071</v>
      </c>
      <c r="F22">
        <v>97041</v>
      </c>
      <c r="G22">
        <v>99627</v>
      </c>
      <c r="H22">
        <v>98959</v>
      </c>
      <c r="I22">
        <v>94700</v>
      </c>
      <c r="J22">
        <v>103323</v>
      </c>
      <c r="K22">
        <v>106629</v>
      </c>
      <c r="L22">
        <v>109106</v>
      </c>
      <c r="M22">
        <v>105752</v>
      </c>
      <c r="N22">
        <v>108642</v>
      </c>
      <c r="O22">
        <v>99281</v>
      </c>
      <c r="P22">
        <v>98667</v>
      </c>
      <c r="Q22">
        <v>94048</v>
      </c>
      <c r="R22">
        <v>89086</v>
      </c>
      <c r="S22">
        <v>93078</v>
      </c>
      <c r="T22">
        <v>91807</v>
      </c>
      <c r="U22">
        <v>84936</v>
      </c>
    </row>
    <row r="23" spans="1:21" x14ac:dyDescent="0.25">
      <c r="A23" s="5" t="s">
        <v>20</v>
      </c>
      <c r="B23">
        <v>47564</v>
      </c>
      <c r="C23">
        <v>50353</v>
      </c>
      <c r="D23">
        <v>49848</v>
      </c>
      <c r="E23">
        <v>51730</v>
      </c>
      <c r="F23">
        <v>52886</v>
      </c>
      <c r="G23">
        <v>53107</v>
      </c>
      <c r="H23">
        <v>49142</v>
      </c>
      <c r="I23">
        <v>53629</v>
      </c>
      <c r="J23">
        <v>52432</v>
      </c>
      <c r="K23">
        <v>55056</v>
      </c>
      <c r="L23">
        <v>53325</v>
      </c>
      <c r="M23">
        <v>52054</v>
      </c>
      <c r="N23">
        <v>52953</v>
      </c>
      <c r="O23">
        <v>56042</v>
      </c>
      <c r="P23">
        <v>54490</v>
      </c>
      <c r="Q23">
        <v>55696</v>
      </c>
      <c r="R23">
        <v>56795</v>
      </c>
      <c r="S23">
        <v>55848</v>
      </c>
      <c r="T23">
        <v>50503</v>
      </c>
      <c r="U23">
        <v>51143</v>
      </c>
    </row>
    <row r="24" spans="1:21" x14ac:dyDescent="0.25">
      <c r="A24" s="5" t="s">
        <v>21</v>
      </c>
      <c r="B24">
        <v>139395</v>
      </c>
      <c r="C24">
        <v>145441</v>
      </c>
      <c r="D24">
        <v>145129</v>
      </c>
      <c r="E24">
        <v>149801</v>
      </c>
      <c r="F24">
        <v>149927</v>
      </c>
      <c r="G24">
        <v>152734</v>
      </c>
      <c r="H24">
        <v>148101</v>
      </c>
      <c r="I24">
        <v>148329</v>
      </c>
      <c r="J24">
        <v>155755</v>
      </c>
      <c r="K24">
        <v>161685</v>
      </c>
      <c r="L24">
        <v>162431</v>
      </c>
      <c r="M24">
        <v>157806</v>
      </c>
      <c r="N24">
        <v>161595</v>
      </c>
      <c r="O24">
        <v>155323</v>
      </c>
      <c r="P24">
        <v>153157</v>
      </c>
      <c r="Q24">
        <v>149744</v>
      </c>
      <c r="R24">
        <v>145881</v>
      </c>
      <c r="S24">
        <v>148926</v>
      </c>
      <c r="T24">
        <v>142310</v>
      </c>
      <c r="U24">
        <v>136079</v>
      </c>
    </row>
    <row r="25" spans="1:21" x14ac:dyDescent="0.25">
      <c r="A25" s="5" t="s">
        <v>22</v>
      </c>
      <c r="B25">
        <v>263217</v>
      </c>
      <c r="C25">
        <v>279414</v>
      </c>
      <c r="D25">
        <v>290437</v>
      </c>
      <c r="E25">
        <v>274764</v>
      </c>
      <c r="F25">
        <v>270002</v>
      </c>
      <c r="G25">
        <v>290020</v>
      </c>
      <c r="H25">
        <v>302083</v>
      </c>
      <c r="I25">
        <v>278202</v>
      </c>
      <c r="J25">
        <v>283263</v>
      </c>
      <c r="K25">
        <v>309259</v>
      </c>
      <c r="L25">
        <v>287912</v>
      </c>
      <c r="M25">
        <v>265560</v>
      </c>
      <c r="N25">
        <v>267980</v>
      </c>
      <c r="O25">
        <v>287830</v>
      </c>
      <c r="P25">
        <v>258549</v>
      </c>
      <c r="Q25">
        <v>245062</v>
      </c>
      <c r="R25">
        <v>241975</v>
      </c>
      <c r="S25">
        <v>251087</v>
      </c>
      <c r="T25">
        <v>248028</v>
      </c>
      <c r="U25">
        <v>225783</v>
      </c>
    </row>
    <row r="26" spans="1:21" x14ac:dyDescent="0.25">
      <c r="A26" s="5" t="s">
        <v>23</v>
      </c>
      <c r="B26">
        <v>104590</v>
      </c>
      <c r="C26">
        <v>108040</v>
      </c>
      <c r="D26">
        <v>111088</v>
      </c>
      <c r="E26">
        <v>109280</v>
      </c>
      <c r="F26">
        <v>109615</v>
      </c>
      <c r="G26">
        <v>111110</v>
      </c>
      <c r="H26">
        <v>120069</v>
      </c>
      <c r="I26">
        <v>119691</v>
      </c>
      <c r="J26">
        <v>119981</v>
      </c>
      <c r="K26">
        <v>122798</v>
      </c>
      <c r="L26">
        <v>124719</v>
      </c>
      <c r="M26">
        <v>121791</v>
      </c>
      <c r="N26">
        <v>121645</v>
      </c>
      <c r="O26">
        <v>112043</v>
      </c>
      <c r="P26">
        <v>112436</v>
      </c>
      <c r="Q26">
        <v>112723</v>
      </c>
      <c r="R26">
        <v>109507</v>
      </c>
      <c r="S26">
        <v>108292</v>
      </c>
      <c r="T26">
        <v>108047</v>
      </c>
      <c r="U26">
        <v>108418</v>
      </c>
    </row>
    <row r="27" spans="1:21" x14ac:dyDescent="0.25">
      <c r="A27" s="5" t="s">
        <v>24</v>
      </c>
      <c r="B27" s="1">
        <v>-4.58E-2</v>
      </c>
      <c r="C27" s="1">
        <v>-2.76E-2</v>
      </c>
      <c r="D27" s="1">
        <v>-7.4800000000000005E-2</v>
      </c>
      <c r="E27" s="1">
        <v>-8.6999999999999994E-2</v>
      </c>
      <c r="F27" s="1">
        <v>-8.6400000000000005E-2</v>
      </c>
      <c r="G27" s="1">
        <v>-9.5200000000000007E-2</v>
      </c>
      <c r="H27" s="1">
        <v>-3.73E-2</v>
      </c>
      <c r="I27" s="1">
        <v>-1.72E-2</v>
      </c>
      <c r="J27" s="1">
        <v>-1.37E-2</v>
      </c>
      <c r="K27" s="1">
        <v>9.6000000000000002E-2</v>
      </c>
      <c r="L27" s="1">
        <v>0.10920000000000001</v>
      </c>
      <c r="M27" s="1">
        <v>8.0399999999999999E-2</v>
      </c>
      <c r="N27" s="1">
        <v>0.1108</v>
      </c>
      <c r="O27" s="1">
        <v>3.4599999999999999E-2</v>
      </c>
      <c r="P27" s="1">
        <v>4.0599999999999997E-2</v>
      </c>
      <c r="Q27" s="1">
        <v>3.9699999999999999E-2</v>
      </c>
      <c r="R27" s="1">
        <v>-2.7699999999999999E-2</v>
      </c>
      <c r="S27" s="1">
        <v>-5.6099999999999997E-2</v>
      </c>
      <c r="T27" s="1">
        <v>-5.62E-2</v>
      </c>
      <c r="U27" s="1">
        <v>-5.3900000000000003E-2</v>
      </c>
    </row>
    <row r="28" spans="1:21" x14ac:dyDescent="0.25">
      <c r="A28" s="5" t="s">
        <v>25</v>
      </c>
      <c r="B28">
        <v>4339</v>
      </c>
      <c r="C28">
        <v>8242</v>
      </c>
      <c r="D28">
        <v>-214</v>
      </c>
      <c r="E28">
        <v>1408</v>
      </c>
      <c r="F28">
        <v>4336</v>
      </c>
      <c r="G28">
        <v>3240</v>
      </c>
      <c r="H28">
        <v>-3068</v>
      </c>
      <c r="I28">
        <v>5289</v>
      </c>
      <c r="J28">
        <v>12712</v>
      </c>
      <c r="K28">
        <v>14435</v>
      </c>
      <c r="L28">
        <v>5562</v>
      </c>
      <c r="M28">
        <v>9233</v>
      </c>
      <c r="N28">
        <v>15261</v>
      </c>
      <c r="O28">
        <v>14301</v>
      </c>
      <c r="P28">
        <v>14966</v>
      </c>
      <c r="Q28">
        <v>24136</v>
      </c>
      <c r="R28">
        <v>33182</v>
      </c>
      <c r="S28">
        <v>43977</v>
      </c>
      <c r="T28">
        <v>45898</v>
      </c>
      <c r="U28">
        <v>53724</v>
      </c>
    </row>
    <row r="29" spans="1:21" x14ac:dyDescent="0.25">
      <c r="A29" s="5" t="s">
        <v>26</v>
      </c>
      <c r="B29">
        <v>-8960</v>
      </c>
      <c r="C29">
        <v>-9378</v>
      </c>
      <c r="D29">
        <v>-11452</v>
      </c>
      <c r="E29">
        <v>-11801</v>
      </c>
      <c r="F29">
        <v>-11746</v>
      </c>
      <c r="G29">
        <v>-12912</v>
      </c>
      <c r="H29">
        <v>-11109</v>
      </c>
      <c r="I29">
        <v>-9297</v>
      </c>
      <c r="J29">
        <v>-6494</v>
      </c>
      <c r="K29">
        <v>-927</v>
      </c>
      <c r="L29">
        <v>163</v>
      </c>
      <c r="M29">
        <v>58</v>
      </c>
      <c r="N29">
        <v>-286</v>
      </c>
      <c r="O29">
        <v>179</v>
      </c>
      <c r="P29">
        <v>-406</v>
      </c>
      <c r="Q29">
        <v>-550</v>
      </c>
      <c r="R29">
        <v>-2789</v>
      </c>
      <c r="S29">
        <v>-418</v>
      </c>
      <c r="T29">
        <v>-584</v>
      </c>
      <c r="U29">
        <v>-639</v>
      </c>
    </row>
    <row r="30" spans="1:21" x14ac:dyDescent="0.25">
      <c r="A30" s="5" t="s">
        <v>27</v>
      </c>
      <c r="B30">
        <v>74194</v>
      </c>
      <c r="C30">
        <v>74100</v>
      </c>
      <c r="D30">
        <v>62146</v>
      </c>
      <c r="E30">
        <v>60274</v>
      </c>
      <c r="F30">
        <v>62158</v>
      </c>
      <c r="G30">
        <v>56727</v>
      </c>
      <c r="H30">
        <v>50672</v>
      </c>
      <c r="I30">
        <v>58107</v>
      </c>
      <c r="J30">
        <v>67399</v>
      </c>
      <c r="K30">
        <v>71932</v>
      </c>
      <c r="L30">
        <v>63090</v>
      </c>
      <c r="M30">
        <v>64280</v>
      </c>
      <c r="N30">
        <v>69178</v>
      </c>
      <c r="O30">
        <v>66224</v>
      </c>
      <c r="P30">
        <v>65339</v>
      </c>
      <c r="Q30">
        <v>72282</v>
      </c>
      <c r="R30">
        <v>78425</v>
      </c>
      <c r="S30">
        <v>89531</v>
      </c>
      <c r="T30">
        <v>90488</v>
      </c>
      <c r="U30">
        <v>96456</v>
      </c>
    </row>
    <row r="31" spans="1:21" x14ac:dyDescent="0.25">
      <c r="A31" s="5" t="s">
        <v>28</v>
      </c>
      <c r="B31">
        <v>57747</v>
      </c>
      <c r="C31">
        <v>64535</v>
      </c>
      <c r="D31">
        <v>51011</v>
      </c>
      <c r="E31">
        <v>57263</v>
      </c>
      <c r="F31">
        <v>56718</v>
      </c>
      <c r="G31">
        <v>54340</v>
      </c>
      <c r="H31">
        <v>49040</v>
      </c>
      <c r="I31">
        <v>59617</v>
      </c>
      <c r="J31">
        <v>72749</v>
      </c>
      <c r="K31">
        <v>79798</v>
      </c>
      <c r="L31">
        <v>65797</v>
      </c>
      <c r="M31">
        <v>71853</v>
      </c>
      <c r="N31">
        <v>82728</v>
      </c>
      <c r="O31">
        <v>83528</v>
      </c>
      <c r="P31">
        <v>79394</v>
      </c>
      <c r="Q31">
        <v>80894</v>
      </c>
      <c r="R31">
        <v>83337</v>
      </c>
      <c r="S31">
        <v>98769</v>
      </c>
      <c r="T31">
        <v>97851</v>
      </c>
      <c r="U31">
        <v>102192</v>
      </c>
    </row>
    <row r="32" spans="1:21" x14ac:dyDescent="0.25">
      <c r="A32" s="5" t="s">
        <v>29</v>
      </c>
      <c r="B32" s="1">
        <v>1.8100000000000002E-2</v>
      </c>
      <c r="C32" s="1">
        <v>0.18759999999999999</v>
      </c>
      <c r="D32" s="1">
        <v>4.02E-2</v>
      </c>
      <c r="E32" s="1">
        <v>-3.95E-2</v>
      </c>
      <c r="F32" s="1">
        <v>-0.22040000000000001</v>
      </c>
      <c r="G32" s="1">
        <v>-0.31900000000000001</v>
      </c>
      <c r="H32" s="1">
        <v>-0.25469999999999998</v>
      </c>
      <c r="I32" s="1">
        <v>-0.17030000000000001</v>
      </c>
      <c r="J32" s="1">
        <v>-0.1206</v>
      </c>
      <c r="K32" s="1">
        <v>-4.4699999999999997E-2</v>
      </c>
      <c r="L32" s="1">
        <v>-0.17130000000000001</v>
      </c>
      <c r="M32" s="1">
        <v>-0.1118</v>
      </c>
      <c r="N32" s="1">
        <v>-7.3000000000000001E-3</v>
      </c>
      <c r="O32" s="1">
        <v>-0.15429999999999999</v>
      </c>
      <c r="P32" s="1">
        <v>-0.18859999999999999</v>
      </c>
      <c r="Q32" s="1">
        <v>-0.2084</v>
      </c>
      <c r="R32" s="1">
        <v>-0.2611</v>
      </c>
      <c r="S32" s="1">
        <v>-0.24199999999999999</v>
      </c>
      <c r="T32" s="1">
        <v>-0.20200000000000001</v>
      </c>
      <c r="U32" s="1">
        <v>-0.2087</v>
      </c>
    </row>
    <row r="33" spans="1:21" x14ac:dyDescent="0.25">
      <c r="A33" s="5" t="s">
        <v>30</v>
      </c>
      <c r="B33">
        <v>3.73</v>
      </c>
      <c r="C33">
        <v>4.1399999999999997</v>
      </c>
      <c r="D33">
        <v>3.25</v>
      </c>
      <c r="E33">
        <v>3.63</v>
      </c>
      <c r="F33">
        <v>3.58</v>
      </c>
      <c r="G33">
        <v>3.41</v>
      </c>
      <c r="H33">
        <v>3.04</v>
      </c>
      <c r="I33">
        <v>3.67</v>
      </c>
      <c r="J33">
        <v>4.4400000000000004</v>
      </c>
      <c r="K33">
        <v>4.83</v>
      </c>
      <c r="L33">
        <v>3.96</v>
      </c>
      <c r="M33">
        <v>4.28</v>
      </c>
      <c r="N33">
        <v>4.8899999999999997</v>
      </c>
      <c r="O33">
        <v>4.88</v>
      </c>
      <c r="P33">
        <v>4.5999999999999996</v>
      </c>
      <c r="Q33">
        <v>4.6399999999999997</v>
      </c>
      <c r="R33">
        <v>4.7300000000000004</v>
      </c>
      <c r="S33">
        <v>5.54</v>
      </c>
      <c r="T33">
        <v>5.41</v>
      </c>
      <c r="U33">
        <v>5.55</v>
      </c>
    </row>
    <row r="34" spans="1:21" x14ac:dyDescent="0.25">
      <c r="A34" s="5" t="s">
        <v>31</v>
      </c>
      <c r="B34">
        <v>4594</v>
      </c>
      <c r="C34">
        <v>9719</v>
      </c>
      <c r="D34">
        <v>-1742</v>
      </c>
      <c r="E34">
        <v>-2304</v>
      </c>
      <c r="F34">
        <v>-7162</v>
      </c>
      <c r="G34">
        <v>-8509</v>
      </c>
      <c r="H34">
        <v>-18577</v>
      </c>
      <c r="I34">
        <v>-17581</v>
      </c>
      <c r="J34">
        <v>-9328</v>
      </c>
      <c r="K34">
        <v>5580</v>
      </c>
      <c r="L34">
        <v>9355</v>
      </c>
      <c r="M34">
        <v>6669</v>
      </c>
      <c r="N34">
        <v>15080</v>
      </c>
      <c r="O34">
        <v>21599</v>
      </c>
      <c r="P34">
        <v>38321</v>
      </c>
      <c r="Q34">
        <v>44747</v>
      </c>
      <c r="R34">
        <v>47659</v>
      </c>
      <c r="S34">
        <v>61070</v>
      </c>
      <c r="T34">
        <v>57101</v>
      </c>
      <c r="U34">
        <v>45269</v>
      </c>
    </row>
    <row r="35" spans="1:21" x14ac:dyDescent="0.25">
      <c r="A35" s="5" t="s">
        <v>32</v>
      </c>
      <c r="B35">
        <v>4.82</v>
      </c>
      <c r="C35">
        <v>4.78</v>
      </c>
      <c r="D35">
        <v>3.98</v>
      </c>
      <c r="E35">
        <v>3.84</v>
      </c>
      <c r="F35">
        <v>3.94</v>
      </c>
      <c r="G35">
        <v>3.57</v>
      </c>
      <c r="H35">
        <v>3.16</v>
      </c>
      <c r="I35">
        <v>3.6</v>
      </c>
      <c r="J35">
        <v>4.1399999999999997</v>
      </c>
      <c r="K35">
        <v>4.3899999999999997</v>
      </c>
      <c r="L35">
        <v>3.83</v>
      </c>
      <c r="M35">
        <v>3.87</v>
      </c>
      <c r="N35">
        <v>4.13</v>
      </c>
      <c r="O35">
        <v>3.91</v>
      </c>
      <c r="P35">
        <v>3.83</v>
      </c>
      <c r="Q35">
        <v>4.1900000000000004</v>
      </c>
      <c r="R35">
        <v>4.5</v>
      </c>
      <c r="S35">
        <v>5.07</v>
      </c>
      <c r="T35">
        <v>5.04</v>
      </c>
      <c r="U35">
        <v>5.28</v>
      </c>
    </row>
    <row r="36" spans="1:21" x14ac:dyDescent="0.25">
      <c r="A36" s="10" t="s">
        <v>68</v>
      </c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</row>
    <row r="37" spans="1:21" s="3" customFormat="1" x14ac:dyDescent="0.25">
      <c r="A37" s="5" t="s">
        <v>0</v>
      </c>
      <c r="B37" s="7">
        <v>45381</v>
      </c>
      <c r="C37" s="7">
        <v>45290</v>
      </c>
      <c r="D37" s="7">
        <v>45199</v>
      </c>
      <c r="E37" s="7">
        <v>45108</v>
      </c>
      <c r="F37" s="7">
        <v>45017</v>
      </c>
      <c r="G37" s="7">
        <v>44926</v>
      </c>
      <c r="H37" s="7">
        <v>44828</v>
      </c>
      <c r="I37" s="7">
        <v>44737</v>
      </c>
      <c r="J37" s="7">
        <v>44646</v>
      </c>
      <c r="K37" s="7">
        <v>44555</v>
      </c>
      <c r="L37" s="7">
        <v>44464</v>
      </c>
      <c r="M37" s="7">
        <v>44373</v>
      </c>
      <c r="N37" s="7">
        <v>44282</v>
      </c>
      <c r="O37" s="7">
        <v>44191</v>
      </c>
      <c r="P37" s="7">
        <v>44100</v>
      </c>
      <c r="Q37" s="7">
        <v>44009</v>
      </c>
      <c r="R37" s="7">
        <v>43918</v>
      </c>
      <c r="S37" s="7">
        <v>43827</v>
      </c>
      <c r="T37" s="7">
        <v>43736</v>
      </c>
      <c r="U37" s="7">
        <v>43645</v>
      </c>
    </row>
    <row r="38" spans="1:21" x14ac:dyDescent="0.25">
      <c r="A38" s="5" t="s">
        <v>34</v>
      </c>
      <c r="B38">
        <v>90753</v>
      </c>
      <c r="C38">
        <v>119575</v>
      </c>
      <c r="D38">
        <v>89498</v>
      </c>
      <c r="E38">
        <v>81797</v>
      </c>
      <c r="F38">
        <v>94836</v>
      </c>
      <c r="G38">
        <v>117154</v>
      </c>
      <c r="H38">
        <v>90146</v>
      </c>
      <c r="I38">
        <v>82959</v>
      </c>
      <c r="J38">
        <v>97278</v>
      </c>
      <c r="K38">
        <v>123945</v>
      </c>
      <c r="L38">
        <v>83360</v>
      </c>
      <c r="M38">
        <v>81434</v>
      </c>
      <c r="N38">
        <v>89584</v>
      </c>
      <c r="O38">
        <v>111439</v>
      </c>
      <c r="P38">
        <v>64698</v>
      </c>
      <c r="Q38">
        <v>59685</v>
      </c>
      <c r="R38">
        <v>58313</v>
      </c>
      <c r="S38">
        <v>91819</v>
      </c>
      <c r="T38">
        <v>64040</v>
      </c>
      <c r="U38">
        <v>53809</v>
      </c>
    </row>
    <row r="39" spans="1:21" x14ac:dyDescent="0.25">
      <c r="A39" s="5" t="s">
        <v>35</v>
      </c>
      <c r="B39" s="1">
        <v>-4.3099999999999999E-2</v>
      </c>
      <c r="C39" s="1">
        <v>2.07E-2</v>
      </c>
      <c r="D39" s="1">
        <v>-7.1999999999999998E-3</v>
      </c>
      <c r="E39" s="1">
        <v>-1.4E-2</v>
      </c>
      <c r="F39" s="1">
        <v>-2.5100000000000001E-2</v>
      </c>
      <c r="G39" s="1">
        <v>-5.4800000000000001E-2</v>
      </c>
      <c r="H39" s="1">
        <v>8.14E-2</v>
      </c>
      <c r="I39" s="1">
        <v>1.8700000000000001E-2</v>
      </c>
      <c r="J39" s="1">
        <v>8.5900000000000004E-2</v>
      </c>
      <c r="K39" s="1">
        <v>0.11219999999999999</v>
      </c>
      <c r="L39" s="1">
        <v>0.28839999999999999</v>
      </c>
      <c r="M39" s="1">
        <v>0.3644</v>
      </c>
      <c r="N39" s="1">
        <v>0.5363</v>
      </c>
      <c r="O39" s="1">
        <v>0.2137</v>
      </c>
      <c r="P39" s="1">
        <v>1.03E-2</v>
      </c>
      <c r="Q39" s="1">
        <v>0.10920000000000001</v>
      </c>
      <c r="R39" s="1">
        <v>5.1000000000000004E-3</v>
      </c>
      <c r="S39" s="1">
        <v>8.9099999999999999E-2</v>
      </c>
      <c r="T39" s="1">
        <v>1.8100000000000002E-2</v>
      </c>
      <c r="U39" s="1">
        <v>1.0200000000000001E-2</v>
      </c>
    </row>
    <row r="40" spans="1:21" x14ac:dyDescent="0.25">
      <c r="A40" s="5" t="s">
        <v>36</v>
      </c>
      <c r="B40">
        <v>48482</v>
      </c>
      <c r="C40">
        <v>64720</v>
      </c>
      <c r="D40">
        <v>49071</v>
      </c>
      <c r="E40">
        <v>45384</v>
      </c>
      <c r="F40">
        <v>52860</v>
      </c>
      <c r="G40">
        <v>66822</v>
      </c>
      <c r="H40">
        <v>52051</v>
      </c>
      <c r="I40">
        <v>47074</v>
      </c>
      <c r="J40">
        <v>54719</v>
      </c>
      <c r="K40">
        <v>69702</v>
      </c>
      <c r="L40">
        <v>48186</v>
      </c>
      <c r="M40">
        <v>46179</v>
      </c>
      <c r="N40">
        <v>51505</v>
      </c>
      <c r="O40">
        <v>67111</v>
      </c>
      <c r="P40">
        <v>40009</v>
      </c>
      <c r="Q40">
        <v>37005</v>
      </c>
      <c r="R40">
        <v>35943</v>
      </c>
      <c r="S40">
        <v>56602</v>
      </c>
      <c r="T40">
        <v>39727</v>
      </c>
      <c r="U40">
        <v>33582</v>
      </c>
    </row>
    <row r="41" spans="1:21" x14ac:dyDescent="0.25">
      <c r="A41" s="5" t="s">
        <v>37</v>
      </c>
      <c r="B41">
        <v>42271</v>
      </c>
      <c r="C41">
        <v>54855</v>
      </c>
      <c r="D41">
        <v>40427</v>
      </c>
      <c r="E41">
        <v>36413</v>
      </c>
      <c r="F41">
        <v>41976</v>
      </c>
      <c r="G41">
        <v>50332</v>
      </c>
      <c r="H41">
        <v>38095</v>
      </c>
      <c r="I41">
        <v>35885</v>
      </c>
      <c r="J41">
        <v>42559</v>
      </c>
      <c r="K41">
        <v>54243</v>
      </c>
      <c r="L41">
        <v>35174</v>
      </c>
      <c r="M41">
        <v>35255</v>
      </c>
      <c r="N41">
        <v>38079</v>
      </c>
      <c r="O41">
        <v>44328</v>
      </c>
      <c r="P41">
        <v>24689</v>
      </c>
      <c r="Q41">
        <v>22680</v>
      </c>
      <c r="R41">
        <v>22370</v>
      </c>
      <c r="S41">
        <v>35217</v>
      </c>
      <c r="T41">
        <v>24313</v>
      </c>
      <c r="U41">
        <v>20227</v>
      </c>
    </row>
    <row r="42" spans="1:21" x14ac:dyDescent="0.25">
      <c r="A42" s="5" t="s">
        <v>38</v>
      </c>
      <c r="B42">
        <v>6468</v>
      </c>
      <c r="C42">
        <v>6786</v>
      </c>
      <c r="D42">
        <v>6151</v>
      </c>
      <c r="E42">
        <v>5973</v>
      </c>
      <c r="F42">
        <v>6201</v>
      </c>
      <c r="G42">
        <v>6607</v>
      </c>
      <c r="H42">
        <v>6440</v>
      </c>
      <c r="I42">
        <v>6012</v>
      </c>
      <c r="J42">
        <v>6193</v>
      </c>
      <c r="K42">
        <v>6449</v>
      </c>
      <c r="L42">
        <v>5616</v>
      </c>
      <c r="M42">
        <v>5412</v>
      </c>
      <c r="N42">
        <v>5314</v>
      </c>
      <c r="O42">
        <v>5631</v>
      </c>
      <c r="P42">
        <v>4936</v>
      </c>
      <c r="Q42">
        <v>4831</v>
      </c>
      <c r="R42">
        <v>4952</v>
      </c>
      <c r="S42">
        <v>5197</v>
      </c>
      <c r="T42">
        <v>4578</v>
      </c>
      <c r="U42">
        <v>4426</v>
      </c>
    </row>
    <row r="43" spans="1:21" x14ac:dyDescent="0.25">
      <c r="A43" s="5" t="s">
        <v>39</v>
      </c>
      <c r="B43">
        <v>7903</v>
      </c>
      <c r="C43">
        <v>7696</v>
      </c>
      <c r="D43">
        <v>7307</v>
      </c>
      <c r="E43">
        <v>7442</v>
      </c>
      <c r="F43">
        <v>7457</v>
      </c>
      <c r="G43">
        <v>7709</v>
      </c>
      <c r="H43">
        <v>6761</v>
      </c>
      <c r="I43">
        <v>6797</v>
      </c>
      <c r="J43">
        <v>6387</v>
      </c>
      <c r="K43">
        <v>6306</v>
      </c>
      <c r="L43">
        <v>5772</v>
      </c>
      <c r="M43">
        <v>5717</v>
      </c>
      <c r="N43">
        <v>5262</v>
      </c>
      <c r="O43">
        <v>5163</v>
      </c>
      <c r="P43">
        <v>4978</v>
      </c>
      <c r="Q43">
        <v>4758</v>
      </c>
      <c r="R43">
        <v>4565</v>
      </c>
      <c r="S43">
        <v>4451</v>
      </c>
      <c r="T43">
        <v>4110</v>
      </c>
      <c r="U43">
        <v>4257</v>
      </c>
    </row>
    <row r="44" spans="1:21" x14ac:dyDescent="0.25">
      <c r="A44" s="5" t="s">
        <v>40</v>
      </c>
      <c r="B44">
        <v>14371</v>
      </c>
      <c r="C44">
        <v>14482</v>
      </c>
      <c r="D44">
        <v>13458</v>
      </c>
      <c r="E44">
        <v>13415</v>
      </c>
      <c r="F44">
        <v>13658</v>
      </c>
      <c r="G44">
        <v>14316</v>
      </c>
      <c r="H44">
        <v>13201</v>
      </c>
      <c r="I44">
        <v>12809</v>
      </c>
      <c r="J44">
        <v>12580</v>
      </c>
      <c r="K44">
        <v>12755</v>
      </c>
      <c r="L44">
        <v>11388</v>
      </c>
      <c r="M44">
        <v>11129</v>
      </c>
      <c r="N44">
        <v>10576</v>
      </c>
      <c r="O44">
        <v>10794</v>
      </c>
      <c r="P44">
        <v>9914</v>
      </c>
      <c r="Q44">
        <v>9589</v>
      </c>
      <c r="R44">
        <v>9517</v>
      </c>
      <c r="S44">
        <v>9648</v>
      </c>
      <c r="T44">
        <v>8688</v>
      </c>
      <c r="U44">
        <v>8683</v>
      </c>
    </row>
    <row r="45" spans="1:21" x14ac:dyDescent="0.25">
      <c r="A45" s="5" t="s">
        <v>41</v>
      </c>
      <c r="B45">
        <v>27900</v>
      </c>
      <c r="C45">
        <v>40373</v>
      </c>
      <c r="D45">
        <v>26969</v>
      </c>
      <c r="E45">
        <v>22998</v>
      </c>
      <c r="F45">
        <v>28318</v>
      </c>
      <c r="G45">
        <v>36016</v>
      </c>
      <c r="H45">
        <v>24894</v>
      </c>
      <c r="I45">
        <v>23076</v>
      </c>
      <c r="J45">
        <v>29979</v>
      </c>
      <c r="K45">
        <v>41488</v>
      </c>
      <c r="L45">
        <v>23786</v>
      </c>
      <c r="M45">
        <v>24126</v>
      </c>
      <c r="N45">
        <v>27503</v>
      </c>
      <c r="O45">
        <v>33534</v>
      </c>
      <c r="P45">
        <v>14775</v>
      </c>
      <c r="Q45">
        <v>13091</v>
      </c>
      <c r="R45">
        <v>12853</v>
      </c>
      <c r="S45">
        <v>25569</v>
      </c>
      <c r="T45">
        <v>15625</v>
      </c>
      <c r="U45">
        <v>11544</v>
      </c>
    </row>
    <row r="46" spans="1:21" x14ac:dyDescent="0.25">
      <c r="A46" s="5" t="s">
        <v>42</v>
      </c>
      <c r="B46">
        <v>0</v>
      </c>
      <c r="C46">
        <v>0</v>
      </c>
      <c r="D46">
        <v>1002</v>
      </c>
      <c r="E46">
        <v>998</v>
      </c>
      <c r="F46">
        <v>0</v>
      </c>
      <c r="G46">
        <v>0</v>
      </c>
      <c r="H46">
        <v>827</v>
      </c>
      <c r="I46">
        <v>719</v>
      </c>
      <c r="J46">
        <v>691</v>
      </c>
      <c r="K46">
        <v>694</v>
      </c>
      <c r="L46">
        <v>672</v>
      </c>
      <c r="M46">
        <v>665</v>
      </c>
      <c r="N46">
        <v>670</v>
      </c>
      <c r="O46">
        <v>638</v>
      </c>
      <c r="P46">
        <v>634</v>
      </c>
      <c r="Q46">
        <v>697</v>
      </c>
      <c r="R46">
        <v>757</v>
      </c>
      <c r="S46">
        <v>785</v>
      </c>
      <c r="T46">
        <v>810</v>
      </c>
      <c r="U46">
        <v>866</v>
      </c>
    </row>
    <row r="47" spans="1:21" x14ac:dyDescent="0.25">
      <c r="A47" s="5" t="s">
        <v>43</v>
      </c>
      <c r="B47">
        <v>-158</v>
      </c>
      <c r="C47">
        <v>50</v>
      </c>
      <c r="D47">
        <v>-1031</v>
      </c>
      <c r="E47">
        <v>-733</v>
      </c>
      <c r="F47">
        <v>-64</v>
      </c>
      <c r="G47">
        <v>393</v>
      </c>
      <c r="H47">
        <v>-590</v>
      </c>
      <c r="I47">
        <v>-709</v>
      </c>
      <c r="J47">
        <v>-851</v>
      </c>
      <c r="K47">
        <v>-447</v>
      </c>
      <c r="L47">
        <v>-134</v>
      </c>
      <c r="M47">
        <v>-908</v>
      </c>
      <c r="N47">
        <v>-1178</v>
      </c>
      <c r="O47">
        <v>-683</v>
      </c>
      <c r="P47">
        <v>-760</v>
      </c>
      <c r="Q47">
        <v>-743</v>
      </c>
      <c r="R47">
        <v>-1039</v>
      </c>
      <c r="S47">
        <v>-1134</v>
      </c>
      <c r="T47">
        <v>-1312</v>
      </c>
      <c r="U47">
        <v>-1233</v>
      </c>
    </row>
    <row r="48" spans="1:21" x14ac:dyDescent="0.25">
      <c r="A48" s="5" t="s">
        <v>44</v>
      </c>
      <c r="B48">
        <v>28058</v>
      </c>
      <c r="C48">
        <v>40323</v>
      </c>
      <c r="D48">
        <v>26998</v>
      </c>
      <c r="E48">
        <v>22733</v>
      </c>
      <c r="F48">
        <v>28382</v>
      </c>
      <c r="G48">
        <v>35623</v>
      </c>
      <c r="H48">
        <v>24657</v>
      </c>
      <c r="I48">
        <v>23066</v>
      </c>
      <c r="J48">
        <v>30139</v>
      </c>
      <c r="K48">
        <v>41241</v>
      </c>
      <c r="L48">
        <v>23248</v>
      </c>
      <c r="M48">
        <v>24369</v>
      </c>
      <c r="N48">
        <v>28011</v>
      </c>
      <c r="O48">
        <v>33579</v>
      </c>
      <c r="P48">
        <v>14901</v>
      </c>
      <c r="Q48">
        <v>13137</v>
      </c>
      <c r="R48">
        <v>13135</v>
      </c>
      <c r="S48">
        <v>25918</v>
      </c>
      <c r="T48">
        <v>16127</v>
      </c>
      <c r="U48">
        <v>11911</v>
      </c>
    </row>
    <row r="49" spans="1:21" x14ac:dyDescent="0.25">
      <c r="A49" s="5" t="s">
        <v>45</v>
      </c>
      <c r="B49">
        <v>4422</v>
      </c>
      <c r="C49">
        <v>6407</v>
      </c>
      <c r="D49">
        <v>4042</v>
      </c>
      <c r="E49">
        <v>2852</v>
      </c>
      <c r="F49">
        <v>4222</v>
      </c>
      <c r="G49">
        <v>5625</v>
      </c>
      <c r="H49">
        <v>3936</v>
      </c>
      <c r="I49">
        <v>3624</v>
      </c>
      <c r="J49">
        <v>5129</v>
      </c>
      <c r="K49">
        <v>6611</v>
      </c>
      <c r="L49">
        <v>2697</v>
      </c>
      <c r="M49">
        <v>2625</v>
      </c>
      <c r="N49">
        <v>4381</v>
      </c>
      <c r="O49">
        <v>4824</v>
      </c>
      <c r="P49">
        <v>2228</v>
      </c>
      <c r="Q49">
        <v>1884</v>
      </c>
      <c r="R49">
        <v>1886</v>
      </c>
      <c r="S49">
        <v>3682</v>
      </c>
      <c r="T49">
        <v>2441</v>
      </c>
      <c r="U49">
        <v>1867</v>
      </c>
    </row>
    <row r="50" spans="1:21" x14ac:dyDescent="0.25">
      <c r="A50" s="5" t="s">
        <v>46</v>
      </c>
      <c r="B50">
        <v>23636</v>
      </c>
      <c r="C50">
        <v>33916</v>
      </c>
      <c r="D50">
        <v>22956</v>
      </c>
      <c r="E50">
        <v>19881</v>
      </c>
      <c r="F50">
        <v>24160</v>
      </c>
      <c r="G50">
        <v>29998</v>
      </c>
      <c r="H50">
        <v>20721</v>
      </c>
      <c r="I50">
        <v>19442</v>
      </c>
      <c r="J50">
        <v>25010</v>
      </c>
      <c r="K50">
        <v>34630</v>
      </c>
      <c r="L50">
        <v>20551</v>
      </c>
      <c r="M50">
        <v>21744</v>
      </c>
      <c r="N50">
        <v>23630</v>
      </c>
      <c r="O50">
        <v>28755</v>
      </c>
      <c r="P50">
        <v>12673</v>
      </c>
      <c r="Q50">
        <v>11253</v>
      </c>
      <c r="R50">
        <v>11249</v>
      </c>
      <c r="S50">
        <v>22236</v>
      </c>
      <c r="T50">
        <v>13686</v>
      </c>
      <c r="U50">
        <v>10044</v>
      </c>
    </row>
    <row r="51" spans="1:21" x14ac:dyDescent="0.25">
      <c r="A51" s="5" t="s">
        <v>47</v>
      </c>
      <c r="B51" s="1">
        <v>-2.1700000000000001E-2</v>
      </c>
      <c r="C51" s="1">
        <v>0.13059999999999999</v>
      </c>
      <c r="D51" s="1">
        <v>0.1079</v>
      </c>
      <c r="E51" s="1">
        <v>2.2599999999999999E-2</v>
      </c>
      <c r="F51" s="1">
        <v>-3.4000000000000002E-2</v>
      </c>
      <c r="G51" s="1">
        <v>-0.1338</v>
      </c>
      <c r="H51" s="1">
        <v>8.3000000000000001E-3</v>
      </c>
      <c r="I51" s="1">
        <v>-0.10589999999999999</v>
      </c>
      <c r="J51" s="1">
        <v>5.8400000000000001E-2</v>
      </c>
      <c r="K51" s="1">
        <v>0.20430000000000001</v>
      </c>
      <c r="L51" s="1">
        <v>0.62160000000000004</v>
      </c>
      <c r="M51" s="1">
        <v>0.93230000000000002</v>
      </c>
      <c r="N51" s="1">
        <v>1.1006</v>
      </c>
      <c r="O51" s="1">
        <v>0.29320000000000002</v>
      </c>
      <c r="P51" s="1">
        <v>-7.3999999999999996E-2</v>
      </c>
      <c r="Q51" s="1">
        <v>0.12039999999999999</v>
      </c>
      <c r="R51" s="1">
        <v>-2.7E-2</v>
      </c>
      <c r="S51" s="1">
        <v>0.1137</v>
      </c>
      <c r="T51" s="1">
        <v>-3.1099999999999999E-2</v>
      </c>
      <c r="U51" s="1">
        <v>-0.128</v>
      </c>
    </row>
    <row r="52" spans="1:21" x14ac:dyDescent="0.25">
      <c r="A52" s="5" t="s">
        <v>48</v>
      </c>
      <c r="B52">
        <v>15406</v>
      </c>
      <c r="C52">
        <v>15510</v>
      </c>
      <c r="D52">
        <v>15599</v>
      </c>
      <c r="E52">
        <v>15698</v>
      </c>
      <c r="F52">
        <v>15787</v>
      </c>
      <c r="G52">
        <v>15893</v>
      </c>
      <c r="H52">
        <v>16030</v>
      </c>
      <c r="I52">
        <v>16163</v>
      </c>
      <c r="J52">
        <v>16279</v>
      </c>
      <c r="K52">
        <v>16392</v>
      </c>
      <c r="L52">
        <v>16487</v>
      </c>
      <c r="M52">
        <v>16629</v>
      </c>
      <c r="N52">
        <v>16753</v>
      </c>
      <c r="O52">
        <v>16935</v>
      </c>
      <c r="P52">
        <v>17058</v>
      </c>
      <c r="Q52">
        <v>17250</v>
      </c>
      <c r="R52">
        <v>17440</v>
      </c>
      <c r="S52">
        <v>17660</v>
      </c>
      <c r="T52">
        <v>17963</v>
      </c>
      <c r="U52">
        <v>18283</v>
      </c>
    </row>
    <row r="53" spans="1:21" x14ac:dyDescent="0.25">
      <c r="A53" s="5" t="s">
        <v>49</v>
      </c>
      <c r="B53">
        <v>15465</v>
      </c>
      <c r="C53">
        <v>15577</v>
      </c>
      <c r="D53">
        <v>15672</v>
      </c>
      <c r="E53">
        <v>15775</v>
      </c>
      <c r="F53">
        <v>15847</v>
      </c>
      <c r="G53">
        <v>15956</v>
      </c>
      <c r="H53">
        <v>16118</v>
      </c>
      <c r="I53">
        <v>16262</v>
      </c>
      <c r="J53">
        <v>16403</v>
      </c>
      <c r="K53">
        <v>16519</v>
      </c>
      <c r="L53">
        <v>16635</v>
      </c>
      <c r="M53">
        <v>16782</v>
      </c>
      <c r="N53">
        <v>16929</v>
      </c>
      <c r="O53">
        <v>17114</v>
      </c>
      <c r="P53">
        <v>17257</v>
      </c>
      <c r="Q53">
        <v>17419</v>
      </c>
      <c r="R53">
        <v>17619</v>
      </c>
      <c r="S53">
        <v>17818</v>
      </c>
      <c r="T53">
        <v>18081</v>
      </c>
      <c r="U53">
        <v>18406</v>
      </c>
    </row>
    <row r="54" spans="1:21" x14ac:dyDescent="0.25">
      <c r="A54" s="5" t="s">
        <v>50</v>
      </c>
      <c r="B54" s="1">
        <v>-2.41E-2</v>
      </c>
      <c r="C54" s="1">
        <v>-2.3800000000000002E-2</v>
      </c>
      <c r="D54" s="1">
        <v>-2.7699999999999999E-2</v>
      </c>
      <c r="E54" s="1">
        <v>-0.03</v>
      </c>
      <c r="F54" s="1">
        <v>-3.39E-2</v>
      </c>
      <c r="G54" s="1">
        <v>-3.4099999999999998E-2</v>
      </c>
      <c r="H54" s="1">
        <v>-3.1099999999999999E-2</v>
      </c>
      <c r="I54" s="1">
        <v>-3.1E-2</v>
      </c>
      <c r="J54" s="1">
        <v>-3.1099999999999999E-2</v>
      </c>
      <c r="K54" s="1">
        <v>-3.4700000000000002E-2</v>
      </c>
      <c r="L54" s="1">
        <v>-3.5999999999999997E-2</v>
      </c>
      <c r="M54" s="1">
        <v>-3.6600000000000001E-2</v>
      </c>
      <c r="N54" s="1">
        <v>-3.9100000000000003E-2</v>
      </c>
      <c r="O54" s="1">
        <v>-3.9600000000000003E-2</v>
      </c>
      <c r="P54" s="1">
        <v>-4.5600000000000002E-2</v>
      </c>
      <c r="Q54" s="1">
        <v>-5.3600000000000002E-2</v>
      </c>
      <c r="R54" s="1">
        <v>-6.3E-2</v>
      </c>
      <c r="S54" s="1">
        <v>-6.6799999999999998E-2</v>
      </c>
      <c r="T54" s="1">
        <v>-6.7500000000000004E-2</v>
      </c>
      <c r="U54" s="1">
        <v>-6.6000000000000003E-2</v>
      </c>
    </row>
    <row r="55" spans="1:21" x14ac:dyDescent="0.25">
      <c r="A55" s="5" t="s">
        <v>51</v>
      </c>
      <c r="B55">
        <v>1.53</v>
      </c>
      <c r="C55">
        <v>2.19</v>
      </c>
      <c r="D55">
        <v>1.47</v>
      </c>
      <c r="E55">
        <v>1.27</v>
      </c>
      <c r="F55">
        <v>1.53</v>
      </c>
      <c r="G55">
        <v>1.89</v>
      </c>
      <c r="H55">
        <v>1.29</v>
      </c>
      <c r="I55">
        <v>1.2</v>
      </c>
      <c r="J55">
        <v>1.54</v>
      </c>
      <c r="K55">
        <v>2.11</v>
      </c>
      <c r="L55">
        <v>1.25</v>
      </c>
      <c r="M55">
        <v>1.31</v>
      </c>
      <c r="N55">
        <v>1.41</v>
      </c>
      <c r="O55">
        <v>1.7</v>
      </c>
      <c r="P55">
        <v>0.75</v>
      </c>
      <c r="Q55">
        <v>0.65</v>
      </c>
      <c r="R55">
        <v>0.64</v>
      </c>
      <c r="S55">
        <v>1.26</v>
      </c>
      <c r="T55">
        <v>0.76</v>
      </c>
      <c r="U55">
        <v>0.55000000000000004</v>
      </c>
    </row>
    <row r="56" spans="1:21" x14ac:dyDescent="0.25">
      <c r="A56" s="5" t="s">
        <v>52</v>
      </c>
      <c r="B56">
        <v>1.53</v>
      </c>
      <c r="C56">
        <v>2.1800000000000002</v>
      </c>
      <c r="D56">
        <v>1.46</v>
      </c>
      <c r="E56">
        <v>1.26</v>
      </c>
      <c r="F56">
        <v>1.52</v>
      </c>
      <c r="G56">
        <v>1.88</v>
      </c>
      <c r="H56">
        <v>1.29</v>
      </c>
      <c r="I56">
        <v>1.2</v>
      </c>
      <c r="J56">
        <v>1.52</v>
      </c>
      <c r="K56">
        <v>2.1</v>
      </c>
      <c r="L56">
        <v>1.23</v>
      </c>
      <c r="M56">
        <v>1.3</v>
      </c>
      <c r="N56">
        <v>1.4</v>
      </c>
      <c r="O56">
        <v>1.68</v>
      </c>
      <c r="P56">
        <v>0.74</v>
      </c>
      <c r="Q56">
        <v>0.65</v>
      </c>
      <c r="R56">
        <v>0.64</v>
      </c>
      <c r="S56">
        <v>1.25</v>
      </c>
      <c r="T56">
        <v>0.76</v>
      </c>
      <c r="U56">
        <v>0.55000000000000004</v>
      </c>
    </row>
    <row r="57" spans="1:21" x14ac:dyDescent="0.25">
      <c r="A57" s="5" t="s">
        <v>53</v>
      </c>
      <c r="B57" s="1">
        <v>6.6E-3</v>
      </c>
      <c r="C57" s="1">
        <v>0.15959999999999999</v>
      </c>
      <c r="D57" s="1">
        <v>0.1318</v>
      </c>
      <c r="E57" s="1">
        <v>0.05</v>
      </c>
      <c r="F57" s="2">
        <v>0</v>
      </c>
      <c r="G57" s="1">
        <v>-0.1048</v>
      </c>
      <c r="H57" s="1">
        <v>4.8800000000000003E-2</v>
      </c>
      <c r="I57" s="1">
        <v>-7.6899999999999996E-2</v>
      </c>
      <c r="J57" s="1">
        <v>8.5699999999999998E-2</v>
      </c>
      <c r="K57" s="1">
        <v>0.25</v>
      </c>
      <c r="L57" s="1">
        <v>0.66220000000000001</v>
      </c>
      <c r="M57" s="1">
        <v>1</v>
      </c>
      <c r="N57" s="1">
        <v>1.1875</v>
      </c>
      <c r="O57" s="1">
        <v>0.34399999999999997</v>
      </c>
      <c r="P57" s="1">
        <v>-1.9900000000000001E-2</v>
      </c>
      <c r="Q57" s="1">
        <v>0.19270000000000001</v>
      </c>
      <c r="R57" s="1">
        <v>4.07E-2</v>
      </c>
      <c r="S57" s="1">
        <v>0.19620000000000001</v>
      </c>
      <c r="T57" s="1">
        <v>3.1399999999999997E-2</v>
      </c>
      <c r="U57" s="1">
        <v>-6.8400000000000002E-2</v>
      </c>
    </row>
    <row r="58" spans="1:21" x14ac:dyDescent="0.25">
      <c r="A58" s="5" t="s">
        <v>54</v>
      </c>
      <c r="B58">
        <v>20694</v>
      </c>
      <c r="C58">
        <v>37503</v>
      </c>
      <c r="D58">
        <v>19435</v>
      </c>
      <c r="E58">
        <v>24287</v>
      </c>
      <c r="F58">
        <v>25644</v>
      </c>
      <c r="G58">
        <v>30218</v>
      </c>
      <c r="H58">
        <v>20838</v>
      </c>
      <c r="I58">
        <v>20790</v>
      </c>
      <c r="J58">
        <v>25652</v>
      </c>
      <c r="K58">
        <v>44163</v>
      </c>
      <c r="L58">
        <v>16977</v>
      </c>
      <c r="M58">
        <v>19001</v>
      </c>
      <c r="N58">
        <v>21712</v>
      </c>
      <c r="O58">
        <v>35263</v>
      </c>
      <c r="P58">
        <v>18792</v>
      </c>
      <c r="Q58">
        <v>14706</v>
      </c>
      <c r="R58">
        <v>11458</v>
      </c>
      <c r="S58">
        <v>28409</v>
      </c>
      <c r="T58">
        <v>17133</v>
      </c>
      <c r="U58">
        <v>9636</v>
      </c>
    </row>
    <row r="59" spans="1:21" x14ac:dyDescent="0.25">
      <c r="A59" s="5" t="s">
        <v>55</v>
      </c>
      <c r="B59">
        <v>1.34</v>
      </c>
      <c r="C59">
        <v>2.42</v>
      </c>
      <c r="D59">
        <v>1.25</v>
      </c>
      <c r="E59">
        <v>1.55</v>
      </c>
      <c r="F59">
        <v>1.62</v>
      </c>
      <c r="G59">
        <v>1.9</v>
      </c>
      <c r="H59">
        <v>1.3</v>
      </c>
      <c r="I59">
        <v>1.29</v>
      </c>
      <c r="J59">
        <v>1.58</v>
      </c>
      <c r="K59">
        <v>2.69</v>
      </c>
      <c r="L59">
        <v>1.03</v>
      </c>
      <c r="M59">
        <v>1.1399999999999999</v>
      </c>
      <c r="N59">
        <v>1.3</v>
      </c>
      <c r="O59">
        <v>2.08</v>
      </c>
      <c r="P59">
        <v>1.1000000000000001</v>
      </c>
      <c r="Q59">
        <v>0.85</v>
      </c>
      <c r="R59">
        <v>0.66</v>
      </c>
      <c r="S59">
        <v>1.61</v>
      </c>
      <c r="T59">
        <v>0.95</v>
      </c>
      <c r="U59">
        <v>0.53</v>
      </c>
    </row>
    <row r="60" spans="1:21" x14ac:dyDescent="0.25">
      <c r="A60" s="5" t="s">
        <v>56</v>
      </c>
      <c r="B60">
        <v>0.24</v>
      </c>
      <c r="C60">
        <v>0.24</v>
      </c>
      <c r="D60">
        <v>0.24</v>
      </c>
      <c r="E60">
        <v>0.24</v>
      </c>
      <c r="F60">
        <v>0.23</v>
      </c>
      <c r="G60">
        <v>0.23</v>
      </c>
      <c r="H60">
        <v>0.23</v>
      </c>
      <c r="I60">
        <v>0.23</v>
      </c>
      <c r="J60">
        <v>0.22</v>
      </c>
      <c r="K60">
        <v>0.22</v>
      </c>
      <c r="L60">
        <v>0.22</v>
      </c>
      <c r="M60">
        <v>0.22</v>
      </c>
      <c r="N60">
        <v>0.20499999999999999</v>
      </c>
      <c r="O60">
        <v>0.20499999999999999</v>
      </c>
      <c r="P60">
        <v>0.20499999999999999</v>
      </c>
      <c r="Q60">
        <v>0.20499999999999999</v>
      </c>
      <c r="R60">
        <v>0.193</v>
      </c>
      <c r="S60">
        <v>0.193</v>
      </c>
      <c r="T60">
        <v>0.193</v>
      </c>
      <c r="U60">
        <v>0.193</v>
      </c>
    </row>
    <row r="61" spans="1:21" x14ac:dyDescent="0.25">
      <c r="A61" s="5" t="s">
        <v>57</v>
      </c>
      <c r="B61" s="1">
        <v>4.3499999999999997E-2</v>
      </c>
      <c r="C61" s="1">
        <v>4.3499999999999997E-2</v>
      </c>
      <c r="D61" s="1">
        <v>4.3499999999999997E-2</v>
      </c>
      <c r="E61" s="1">
        <v>4.3499999999999997E-2</v>
      </c>
      <c r="F61" s="1">
        <v>4.5499999999999999E-2</v>
      </c>
      <c r="G61" s="1">
        <v>4.5499999999999999E-2</v>
      </c>
      <c r="H61" s="1">
        <v>4.5499999999999999E-2</v>
      </c>
      <c r="I61" s="1">
        <v>4.5499999999999999E-2</v>
      </c>
      <c r="J61" s="1">
        <v>7.3200000000000001E-2</v>
      </c>
      <c r="K61" s="1">
        <v>7.3200000000000001E-2</v>
      </c>
      <c r="L61" s="1">
        <v>7.3200000000000001E-2</v>
      </c>
      <c r="M61" s="1">
        <v>7.3200000000000001E-2</v>
      </c>
      <c r="N61" s="1">
        <v>6.2199999999999998E-2</v>
      </c>
      <c r="O61" s="1">
        <v>6.2199999999999998E-2</v>
      </c>
      <c r="P61" s="1">
        <v>6.2199999999999998E-2</v>
      </c>
      <c r="Q61" s="1">
        <v>6.2199999999999998E-2</v>
      </c>
      <c r="R61" s="1">
        <v>6.0400000000000002E-2</v>
      </c>
      <c r="S61" s="1">
        <v>6.0400000000000002E-2</v>
      </c>
      <c r="T61" s="1">
        <v>6.0400000000000002E-2</v>
      </c>
      <c r="U61" s="1">
        <v>6.0400000000000002E-2</v>
      </c>
    </row>
    <row r="62" spans="1:21" x14ac:dyDescent="0.25">
      <c r="A62" s="5" t="s">
        <v>58</v>
      </c>
      <c r="B62" s="1">
        <v>0.46579999999999999</v>
      </c>
      <c r="C62" s="1">
        <v>0.4587</v>
      </c>
      <c r="D62" s="1">
        <v>0.45169999999999999</v>
      </c>
      <c r="E62" s="1">
        <v>0.44519999999999998</v>
      </c>
      <c r="F62" s="1">
        <v>0.44259999999999999</v>
      </c>
      <c r="G62" s="1">
        <v>0.42959999999999998</v>
      </c>
      <c r="H62" s="1">
        <v>0.42259999999999998</v>
      </c>
      <c r="I62" s="1">
        <v>0.43259999999999998</v>
      </c>
      <c r="J62" s="1">
        <v>0.4375</v>
      </c>
      <c r="K62" s="1">
        <v>0.43759999999999999</v>
      </c>
      <c r="L62" s="1">
        <v>0.42199999999999999</v>
      </c>
      <c r="M62" s="1">
        <v>0.43290000000000001</v>
      </c>
      <c r="N62" s="1">
        <v>0.42509999999999998</v>
      </c>
      <c r="O62" s="1">
        <v>0.39779999999999999</v>
      </c>
      <c r="P62" s="1">
        <v>0.38159999999999999</v>
      </c>
      <c r="Q62" s="1">
        <v>0.38</v>
      </c>
      <c r="R62" s="1">
        <v>0.3836</v>
      </c>
      <c r="S62" s="1">
        <v>0.38350000000000001</v>
      </c>
      <c r="T62" s="1">
        <v>0.37969999999999998</v>
      </c>
      <c r="U62" s="1">
        <v>0.37590000000000001</v>
      </c>
    </row>
    <row r="63" spans="1:21" x14ac:dyDescent="0.25">
      <c r="A63" s="5" t="s">
        <v>59</v>
      </c>
      <c r="B63" s="1">
        <v>0.30740000000000001</v>
      </c>
      <c r="C63" s="1">
        <v>0.33760000000000001</v>
      </c>
      <c r="D63" s="1">
        <v>0.30130000000000001</v>
      </c>
      <c r="E63" s="1">
        <v>0.28120000000000001</v>
      </c>
      <c r="F63" s="1">
        <v>0.29859999999999998</v>
      </c>
      <c r="G63" s="1">
        <v>0.30740000000000001</v>
      </c>
      <c r="H63" s="1">
        <v>0.2762</v>
      </c>
      <c r="I63" s="1">
        <v>0.2782</v>
      </c>
      <c r="J63" s="1">
        <v>0.30819999999999997</v>
      </c>
      <c r="K63" s="1">
        <v>0.3347</v>
      </c>
      <c r="L63" s="1">
        <v>0.2853</v>
      </c>
      <c r="M63" s="1">
        <v>0.29630000000000001</v>
      </c>
      <c r="N63" s="1">
        <v>0.307</v>
      </c>
      <c r="O63" s="1">
        <v>0.3009</v>
      </c>
      <c r="P63" s="1">
        <v>0.22839999999999999</v>
      </c>
      <c r="Q63" s="1">
        <v>0.21929999999999999</v>
      </c>
      <c r="R63" s="1">
        <v>0.22040000000000001</v>
      </c>
      <c r="S63" s="1">
        <v>0.27850000000000003</v>
      </c>
      <c r="T63" s="1">
        <v>0.24399999999999999</v>
      </c>
      <c r="U63" s="1">
        <v>0.2145</v>
      </c>
    </row>
    <row r="64" spans="1:21" x14ac:dyDescent="0.25">
      <c r="A64" s="5" t="s">
        <v>60</v>
      </c>
      <c r="B64" s="1">
        <v>0.26040000000000002</v>
      </c>
      <c r="C64" s="1">
        <v>0.28360000000000002</v>
      </c>
      <c r="D64" s="1">
        <v>0.25650000000000001</v>
      </c>
      <c r="E64" s="1">
        <v>0.24310000000000001</v>
      </c>
      <c r="F64" s="1">
        <v>0.25480000000000003</v>
      </c>
      <c r="G64" s="1">
        <v>0.25609999999999999</v>
      </c>
      <c r="H64" s="1">
        <v>0.22989999999999999</v>
      </c>
      <c r="I64" s="1">
        <v>0.2344</v>
      </c>
      <c r="J64" s="1">
        <v>0.2571</v>
      </c>
      <c r="K64" s="1">
        <v>0.27939999999999998</v>
      </c>
      <c r="L64" s="1">
        <v>0.2465</v>
      </c>
      <c r="M64" s="1">
        <v>0.26700000000000002</v>
      </c>
      <c r="N64" s="1">
        <v>0.26379999999999998</v>
      </c>
      <c r="O64" s="1">
        <v>0.25800000000000001</v>
      </c>
      <c r="P64" s="1">
        <v>0.19589999999999999</v>
      </c>
      <c r="Q64" s="1">
        <v>0.1885</v>
      </c>
      <c r="R64" s="1">
        <v>0.19289999999999999</v>
      </c>
      <c r="S64" s="1">
        <v>0.2422</v>
      </c>
      <c r="T64" s="1">
        <v>0.2137</v>
      </c>
      <c r="U64" s="1">
        <v>0.1867</v>
      </c>
    </row>
    <row r="65" spans="1:21" x14ac:dyDescent="0.25">
      <c r="A65" s="5" t="s">
        <v>61</v>
      </c>
      <c r="B65" s="1">
        <v>0.22800000000000001</v>
      </c>
      <c r="C65" s="1">
        <v>0.31359999999999999</v>
      </c>
      <c r="D65" s="1">
        <v>0.2172</v>
      </c>
      <c r="E65" s="1">
        <v>0.2969</v>
      </c>
      <c r="F65" s="1">
        <v>0.27039999999999997</v>
      </c>
      <c r="G65" s="1">
        <v>0.25790000000000002</v>
      </c>
      <c r="H65" s="1">
        <v>0.23119999999999999</v>
      </c>
      <c r="I65" s="1">
        <v>0.25059999999999999</v>
      </c>
      <c r="J65" s="1">
        <v>0.26369999999999999</v>
      </c>
      <c r="K65" s="1">
        <v>0.35630000000000001</v>
      </c>
      <c r="L65" s="1">
        <v>0.20369999999999999</v>
      </c>
      <c r="M65" s="1">
        <v>0.23330000000000001</v>
      </c>
      <c r="N65" s="1">
        <v>0.2424</v>
      </c>
      <c r="O65" s="1">
        <v>0.31640000000000001</v>
      </c>
      <c r="P65" s="1">
        <v>0.29049999999999998</v>
      </c>
      <c r="Q65" s="1">
        <v>0.24640000000000001</v>
      </c>
      <c r="R65" s="1">
        <v>0.19650000000000001</v>
      </c>
      <c r="S65" s="1">
        <v>0.30940000000000001</v>
      </c>
      <c r="T65" s="1">
        <v>0.26750000000000002</v>
      </c>
      <c r="U65" s="1">
        <v>0.17910000000000001</v>
      </c>
    </row>
    <row r="66" spans="1:21" x14ac:dyDescent="0.25">
      <c r="A66" s="5" t="s">
        <v>62</v>
      </c>
      <c r="B66" s="1">
        <v>0.15759999999999999</v>
      </c>
      <c r="C66" s="1">
        <v>0.15890000000000001</v>
      </c>
      <c r="D66" s="1">
        <v>0.1497</v>
      </c>
      <c r="E66" s="1">
        <v>0.1255</v>
      </c>
      <c r="F66" s="1">
        <v>0.14879999999999999</v>
      </c>
      <c r="G66" s="1">
        <v>0.15790000000000001</v>
      </c>
      <c r="H66" s="1">
        <v>0.15959999999999999</v>
      </c>
      <c r="I66" s="1">
        <v>0.15709999999999999</v>
      </c>
      <c r="J66" s="1">
        <v>0.17019999999999999</v>
      </c>
      <c r="K66" s="1">
        <v>0.1603</v>
      </c>
      <c r="L66" s="1">
        <v>0.11600000000000001</v>
      </c>
      <c r="M66" s="1">
        <v>0.1077</v>
      </c>
      <c r="N66" s="1">
        <v>0.15640000000000001</v>
      </c>
      <c r="O66" s="1">
        <v>0.14369999999999999</v>
      </c>
      <c r="P66" s="1">
        <v>0.14949999999999999</v>
      </c>
      <c r="Q66" s="1">
        <v>0.1434</v>
      </c>
      <c r="R66" s="1">
        <v>0.14360000000000001</v>
      </c>
      <c r="S66" s="1">
        <v>0.1421</v>
      </c>
      <c r="T66" s="1">
        <v>0.15140000000000001</v>
      </c>
      <c r="U66" s="1">
        <v>0.15670000000000001</v>
      </c>
    </row>
    <row r="67" spans="1:21" x14ac:dyDescent="0.25">
      <c r="A67" s="5" t="s">
        <v>63</v>
      </c>
      <c r="B67">
        <v>30894</v>
      </c>
      <c r="C67">
        <v>43171</v>
      </c>
      <c r="D67">
        <v>30653</v>
      </c>
      <c r="E67">
        <v>26783</v>
      </c>
      <c r="F67">
        <v>31280</v>
      </c>
      <c r="G67">
        <v>38539</v>
      </c>
      <c r="H67">
        <v>28349</v>
      </c>
      <c r="I67">
        <v>26590</v>
      </c>
      <c r="J67">
        <v>33567</v>
      </c>
      <c r="K67">
        <v>44632</v>
      </c>
      <c r="L67">
        <v>26909</v>
      </c>
      <c r="M67">
        <v>27866</v>
      </c>
      <c r="N67">
        <v>31478</v>
      </c>
      <c r="O67">
        <v>36883</v>
      </c>
      <c r="P67">
        <v>18237</v>
      </c>
      <c r="Q67">
        <v>16586</v>
      </c>
      <c r="R67">
        <v>16678</v>
      </c>
      <c r="S67">
        <v>29519</v>
      </c>
      <c r="T67">
        <v>20116</v>
      </c>
      <c r="U67">
        <v>15710</v>
      </c>
    </row>
    <row r="68" spans="1:21" x14ac:dyDescent="0.25">
      <c r="A68" s="5" t="s">
        <v>64</v>
      </c>
      <c r="B68" s="1">
        <v>0.34039999999999998</v>
      </c>
      <c r="C68" s="1">
        <v>0.36099999999999999</v>
      </c>
      <c r="D68" s="1">
        <v>0.34250000000000003</v>
      </c>
      <c r="E68" s="1">
        <v>0.32740000000000002</v>
      </c>
      <c r="F68" s="1">
        <v>0.32979999999999998</v>
      </c>
      <c r="G68" s="1">
        <v>0.32900000000000001</v>
      </c>
      <c r="H68" s="1">
        <v>0.3145</v>
      </c>
      <c r="I68" s="1">
        <v>0.32050000000000001</v>
      </c>
      <c r="J68" s="1">
        <v>0.34510000000000002</v>
      </c>
      <c r="K68" s="1">
        <v>0.36009999999999998</v>
      </c>
      <c r="L68" s="1">
        <v>0.32279999999999998</v>
      </c>
      <c r="M68" s="1">
        <v>0.3422</v>
      </c>
      <c r="N68" s="1">
        <v>0.35139999999999999</v>
      </c>
      <c r="O68" s="1">
        <v>0.33100000000000002</v>
      </c>
      <c r="P68" s="1">
        <v>0.28189999999999998</v>
      </c>
      <c r="Q68" s="1">
        <v>0.27789999999999998</v>
      </c>
      <c r="R68" s="1">
        <v>0.28599999999999998</v>
      </c>
      <c r="S68" s="1">
        <v>0.32150000000000001</v>
      </c>
      <c r="T68" s="1">
        <v>0.31409999999999999</v>
      </c>
      <c r="U68" s="1">
        <v>0.29199999999999998</v>
      </c>
    </row>
    <row r="69" spans="1:21" x14ac:dyDescent="0.25">
      <c r="A69" s="5" t="s">
        <v>65</v>
      </c>
      <c r="B69">
        <v>2836</v>
      </c>
      <c r="C69">
        <v>2848</v>
      </c>
      <c r="D69">
        <v>2653</v>
      </c>
      <c r="E69">
        <v>3052</v>
      </c>
      <c r="F69">
        <v>2898</v>
      </c>
      <c r="G69">
        <v>2916</v>
      </c>
      <c r="H69">
        <v>2865</v>
      </c>
      <c r="I69">
        <v>2805</v>
      </c>
      <c r="J69">
        <v>2737</v>
      </c>
      <c r="K69">
        <v>2697</v>
      </c>
      <c r="L69">
        <v>2989</v>
      </c>
      <c r="M69">
        <v>2832</v>
      </c>
      <c r="N69">
        <v>2797</v>
      </c>
      <c r="O69">
        <v>2666</v>
      </c>
      <c r="P69">
        <v>2702</v>
      </c>
      <c r="Q69">
        <v>2752</v>
      </c>
      <c r="R69">
        <v>2786</v>
      </c>
      <c r="S69">
        <v>2816</v>
      </c>
      <c r="T69">
        <v>3179</v>
      </c>
      <c r="U69">
        <v>2933</v>
      </c>
    </row>
    <row r="70" spans="1:21" x14ac:dyDescent="0.25">
      <c r="A70" s="5" t="s">
        <v>66</v>
      </c>
      <c r="B70">
        <v>28058</v>
      </c>
      <c r="C70">
        <v>40323</v>
      </c>
      <c r="D70">
        <v>28000</v>
      </c>
      <c r="E70">
        <v>23731</v>
      </c>
      <c r="F70">
        <v>28382</v>
      </c>
      <c r="G70">
        <v>35623</v>
      </c>
      <c r="H70">
        <v>25484</v>
      </c>
      <c r="I70">
        <v>23785</v>
      </c>
      <c r="J70">
        <v>30830</v>
      </c>
      <c r="K70">
        <v>41935</v>
      </c>
      <c r="L70">
        <v>23920</v>
      </c>
      <c r="M70">
        <v>25034</v>
      </c>
      <c r="N70">
        <v>28681</v>
      </c>
      <c r="O70">
        <v>34217</v>
      </c>
      <c r="P70">
        <v>15535</v>
      </c>
      <c r="Q70">
        <v>13834</v>
      </c>
      <c r="R70">
        <v>13892</v>
      </c>
      <c r="S70">
        <v>26703</v>
      </c>
      <c r="T70">
        <v>16937</v>
      </c>
      <c r="U70">
        <v>12777</v>
      </c>
    </row>
    <row r="71" spans="1:21" x14ac:dyDescent="0.25">
      <c r="A71" s="5" t="s">
        <v>67</v>
      </c>
      <c r="B71" s="1">
        <v>0.30919999999999997</v>
      </c>
      <c r="C71" s="1">
        <v>0.3372</v>
      </c>
      <c r="D71" s="1">
        <v>0.31290000000000001</v>
      </c>
      <c r="E71" s="1">
        <v>0.29010000000000002</v>
      </c>
      <c r="F71" s="1">
        <v>0.29930000000000001</v>
      </c>
      <c r="G71" s="1">
        <v>0.30409999999999998</v>
      </c>
      <c r="H71" s="1">
        <v>0.28270000000000001</v>
      </c>
      <c r="I71" s="1">
        <v>0.28670000000000001</v>
      </c>
      <c r="J71" s="1">
        <v>0.31690000000000002</v>
      </c>
      <c r="K71" s="1">
        <v>0.33829999999999999</v>
      </c>
      <c r="L71" s="1">
        <v>0.28689999999999999</v>
      </c>
      <c r="M71" s="1">
        <v>0.30740000000000001</v>
      </c>
      <c r="N71" s="1">
        <v>0.32019999999999998</v>
      </c>
      <c r="O71" s="1">
        <v>0.307</v>
      </c>
      <c r="P71" s="1">
        <v>0.24010000000000001</v>
      </c>
      <c r="Q71" s="1">
        <v>0.23180000000000001</v>
      </c>
      <c r="R71" s="1">
        <v>0.2382</v>
      </c>
      <c r="S71" s="1">
        <v>0.2908</v>
      </c>
      <c r="T71" s="1">
        <v>0.26450000000000001</v>
      </c>
      <c r="U71" s="1">
        <v>0.23749999999999999</v>
      </c>
    </row>
    <row r="72" spans="1:21" x14ac:dyDescent="0.25">
      <c r="A72" s="5" t="s">
        <v>98</v>
      </c>
      <c r="B72" s="1">
        <f t="shared" ref="B72:T72" si="0">B38/B52</f>
        <v>5.8907568479813062</v>
      </c>
      <c r="C72" s="1">
        <f t="shared" si="0"/>
        <v>7.7095422308188262</v>
      </c>
      <c r="D72" s="1">
        <f t="shared" si="0"/>
        <v>5.7374190653247004</v>
      </c>
      <c r="E72" s="1">
        <f t="shared" si="0"/>
        <v>5.2106637788253281</v>
      </c>
      <c r="F72" s="1">
        <f t="shared" si="0"/>
        <v>6.0072211313105717</v>
      </c>
      <c r="G72" s="1">
        <f t="shared" si="0"/>
        <v>7.3714213804819728</v>
      </c>
      <c r="H72" s="1">
        <f t="shared" si="0"/>
        <v>5.623580786026201</v>
      </c>
      <c r="I72" s="1">
        <f t="shared" si="0"/>
        <v>5.1326486419600323</v>
      </c>
      <c r="J72" s="1">
        <f t="shared" si="0"/>
        <v>5.9756741814607777</v>
      </c>
      <c r="K72" s="1">
        <f t="shared" si="0"/>
        <v>7.5613103953147878</v>
      </c>
      <c r="L72" s="1">
        <f t="shared" si="0"/>
        <v>5.0561048098501846</v>
      </c>
      <c r="M72" s="1">
        <f t="shared" si="0"/>
        <v>4.8971074628660771</v>
      </c>
      <c r="N72" s="1">
        <f t="shared" si="0"/>
        <v>5.3473407747866055</v>
      </c>
      <c r="O72" s="1">
        <f t="shared" si="0"/>
        <v>6.5803956303513438</v>
      </c>
      <c r="P72" s="1">
        <f t="shared" si="0"/>
        <v>3.7928244811818503</v>
      </c>
      <c r="Q72" s="1">
        <f t="shared" si="0"/>
        <v>3.46</v>
      </c>
      <c r="R72" s="1">
        <f t="shared" si="0"/>
        <v>3.3436353211009173</v>
      </c>
      <c r="S72" s="1">
        <f t="shared" si="0"/>
        <v>5.1992638731596825</v>
      </c>
      <c r="T72" s="1">
        <f t="shared" si="0"/>
        <v>3.5651060513277293</v>
      </c>
      <c r="U72" s="1">
        <f>U38/U52</f>
        <v>2.9431165563638353</v>
      </c>
    </row>
    <row r="73" spans="1:21" x14ac:dyDescent="0.25">
      <c r="A73" s="10" t="s">
        <v>85</v>
      </c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</row>
    <row r="74" spans="1:21" s="3" customFormat="1" x14ac:dyDescent="0.25">
      <c r="A74" s="5" t="s">
        <v>0</v>
      </c>
      <c r="B74" s="7">
        <v>45381</v>
      </c>
      <c r="C74" s="7">
        <v>45290</v>
      </c>
      <c r="D74" s="7">
        <v>45199</v>
      </c>
      <c r="E74" s="7">
        <v>45108</v>
      </c>
      <c r="F74" s="7">
        <v>45017</v>
      </c>
      <c r="G74" s="7">
        <v>44926</v>
      </c>
      <c r="H74" s="7">
        <v>44828</v>
      </c>
      <c r="I74" s="7">
        <v>44737</v>
      </c>
      <c r="J74" s="7">
        <v>44646</v>
      </c>
      <c r="K74" s="7">
        <v>44555</v>
      </c>
      <c r="L74" s="7">
        <v>44464</v>
      </c>
      <c r="M74" s="7">
        <v>44373</v>
      </c>
      <c r="N74" s="7">
        <v>44282</v>
      </c>
      <c r="O74" s="7">
        <v>44191</v>
      </c>
      <c r="P74" s="7">
        <v>44100</v>
      </c>
      <c r="Q74" s="7">
        <v>44009</v>
      </c>
      <c r="R74" s="7">
        <v>43918</v>
      </c>
      <c r="S74" s="7">
        <v>43827</v>
      </c>
      <c r="T74" s="7">
        <v>43736</v>
      </c>
      <c r="U74" s="7">
        <v>43645</v>
      </c>
    </row>
    <row r="75" spans="1:21" x14ac:dyDescent="0.25">
      <c r="A75" s="5" t="s">
        <v>46</v>
      </c>
      <c r="B75">
        <v>23636</v>
      </c>
      <c r="C75">
        <v>33916</v>
      </c>
      <c r="D75">
        <v>22956</v>
      </c>
      <c r="E75">
        <v>19881</v>
      </c>
      <c r="F75">
        <v>24160</v>
      </c>
      <c r="G75">
        <v>29998</v>
      </c>
      <c r="H75">
        <v>20721</v>
      </c>
      <c r="I75">
        <v>19442</v>
      </c>
      <c r="J75">
        <v>25010</v>
      </c>
      <c r="K75">
        <v>34630</v>
      </c>
      <c r="L75">
        <v>20551</v>
      </c>
      <c r="M75">
        <v>21744</v>
      </c>
      <c r="N75">
        <v>23630</v>
      </c>
      <c r="O75">
        <v>28755</v>
      </c>
      <c r="P75">
        <v>12673</v>
      </c>
      <c r="Q75">
        <v>11253</v>
      </c>
      <c r="R75">
        <v>11249</v>
      </c>
      <c r="S75">
        <v>22236</v>
      </c>
      <c r="T75">
        <v>13686</v>
      </c>
      <c r="U75">
        <v>10044</v>
      </c>
    </row>
    <row r="76" spans="1:21" x14ac:dyDescent="0.25">
      <c r="A76" s="5" t="s">
        <v>97</v>
      </c>
      <c r="B76" s="9">
        <f t="shared" ref="B76:S76" si="1">IF((B75-C75)/C75=0%,0,((B75-C75)/C75))</f>
        <v>-0.30310178087038564</v>
      </c>
      <c r="C76" s="9">
        <f t="shared" si="1"/>
        <v>0.47743509322181565</v>
      </c>
      <c r="D76" s="9">
        <f t="shared" si="1"/>
        <v>0.15467028821487852</v>
      </c>
      <c r="E76" s="9">
        <f t="shared" si="1"/>
        <v>-0.17711092715231788</v>
      </c>
      <c r="F76" s="9">
        <f t="shared" si="1"/>
        <v>-0.19461297419827989</v>
      </c>
      <c r="G76" s="9">
        <f t="shared" si="1"/>
        <v>0.44771005260363883</v>
      </c>
      <c r="H76" s="9">
        <f t="shared" si="1"/>
        <v>6.5785413023351502E-2</v>
      </c>
      <c r="I76" s="9">
        <f t="shared" si="1"/>
        <v>-0.22263094762095162</v>
      </c>
      <c r="J76" s="9">
        <f t="shared" si="1"/>
        <v>-0.27779382038694772</v>
      </c>
      <c r="K76" s="9">
        <f t="shared" si="1"/>
        <v>0.68507615201206751</v>
      </c>
      <c r="L76" s="9">
        <f t="shared" si="1"/>
        <v>-5.4865710080941869E-2</v>
      </c>
      <c r="M76" s="9">
        <f t="shared" si="1"/>
        <v>-7.9813796022005931E-2</v>
      </c>
      <c r="N76" s="9">
        <f t="shared" si="1"/>
        <v>-0.17822987306555382</v>
      </c>
      <c r="O76" s="9">
        <f t="shared" si="1"/>
        <v>1.2689970804071649</v>
      </c>
      <c r="P76" s="9">
        <f t="shared" si="1"/>
        <v>0.12618857193637253</v>
      </c>
      <c r="Q76" s="9">
        <f>IF((Q75-R75)/R75=0%,0,((Q75-R75)/R75))</f>
        <v>3.5558716330340474E-4</v>
      </c>
      <c r="R76" s="9">
        <f t="shared" si="1"/>
        <v>-0.49410865263536607</v>
      </c>
      <c r="S76" s="9">
        <f t="shared" si="1"/>
        <v>0.62472599736957479</v>
      </c>
      <c r="T76" s="9">
        <f>IF((T75-U75)/U75=0%,0,((T75-U75)/U75))</f>
        <v>0.36260454002389486</v>
      </c>
    </row>
    <row r="77" spans="1:21" x14ac:dyDescent="0.25">
      <c r="A77" s="5" t="s">
        <v>65</v>
      </c>
      <c r="B77">
        <v>2836</v>
      </c>
      <c r="C77">
        <v>2848</v>
      </c>
      <c r="D77">
        <v>2653</v>
      </c>
      <c r="E77">
        <v>3052</v>
      </c>
      <c r="F77">
        <v>2898</v>
      </c>
      <c r="G77">
        <v>2916</v>
      </c>
      <c r="H77">
        <v>2865</v>
      </c>
      <c r="I77">
        <v>2805</v>
      </c>
      <c r="J77">
        <v>2737</v>
      </c>
      <c r="K77">
        <v>2697</v>
      </c>
      <c r="L77">
        <v>2989</v>
      </c>
      <c r="M77">
        <v>2832</v>
      </c>
      <c r="N77">
        <v>2797</v>
      </c>
      <c r="O77">
        <v>2666</v>
      </c>
      <c r="P77">
        <v>2702</v>
      </c>
      <c r="Q77">
        <v>2752</v>
      </c>
      <c r="R77">
        <v>2786</v>
      </c>
      <c r="S77">
        <v>2816</v>
      </c>
      <c r="T77">
        <v>3179</v>
      </c>
      <c r="U77">
        <v>2933</v>
      </c>
    </row>
    <row r="78" spans="1:21" x14ac:dyDescent="0.25">
      <c r="A78" s="5" t="s">
        <v>69</v>
      </c>
      <c r="B78">
        <v>2964</v>
      </c>
      <c r="C78">
        <v>2997</v>
      </c>
      <c r="D78">
        <v>2625</v>
      </c>
      <c r="E78">
        <v>2617</v>
      </c>
      <c r="F78">
        <v>2686</v>
      </c>
      <c r="G78">
        <v>2905</v>
      </c>
      <c r="H78">
        <v>2278</v>
      </c>
      <c r="I78">
        <v>2243</v>
      </c>
      <c r="J78">
        <v>2252</v>
      </c>
      <c r="K78">
        <v>2265</v>
      </c>
      <c r="L78">
        <v>1945</v>
      </c>
      <c r="M78">
        <v>1960</v>
      </c>
      <c r="N78">
        <v>1981</v>
      </c>
      <c r="O78">
        <v>2020</v>
      </c>
      <c r="P78">
        <v>1724</v>
      </c>
      <c r="Q78">
        <v>1698</v>
      </c>
      <c r="R78">
        <v>1697</v>
      </c>
      <c r="S78">
        <v>1710</v>
      </c>
      <c r="T78">
        <v>1499</v>
      </c>
      <c r="U78">
        <v>1496</v>
      </c>
    </row>
    <row r="79" spans="1:21" x14ac:dyDescent="0.25">
      <c r="A79" s="5" t="s">
        <v>70</v>
      </c>
      <c r="B79">
        <v>-6746</v>
      </c>
      <c r="C79">
        <v>134</v>
      </c>
      <c r="D79">
        <v>-6636</v>
      </c>
      <c r="E79">
        <v>830</v>
      </c>
      <c r="F79">
        <v>-1184</v>
      </c>
      <c r="G79">
        <v>-1814</v>
      </c>
      <c r="H79">
        <v>-1737</v>
      </c>
      <c r="I79">
        <v>-1598</v>
      </c>
      <c r="J79">
        <v>-1833</v>
      </c>
      <c r="K79">
        <v>7374</v>
      </c>
      <c r="L79">
        <v>-5285</v>
      </c>
      <c r="M79">
        <v>-5442</v>
      </c>
      <c r="N79">
        <v>-4427</v>
      </c>
      <c r="O79">
        <v>5322</v>
      </c>
      <c r="P79">
        <v>3477</v>
      </c>
      <c r="Q79">
        <v>568</v>
      </c>
      <c r="R79">
        <v>-2421</v>
      </c>
      <c r="S79">
        <v>3754</v>
      </c>
      <c r="T79">
        <v>1546</v>
      </c>
      <c r="U79">
        <v>-2837</v>
      </c>
    </row>
    <row r="80" spans="1:21" x14ac:dyDescent="0.25">
      <c r="A80" s="5" t="s">
        <v>71</v>
      </c>
      <c r="B80">
        <v>22690</v>
      </c>
      <c r="C80">
        <v>39895</v>
      </c>
      <c r="D80">
        <v>21598</v>
      </c>
      <c r="E80">
        <v>26380</v>
      </c>
      <c r="F80">
        <v>28560</v>
      </c>
      <c r="G80">
        <v>34005</v>
      </c>
      <c r="H80">
        <v>24127</v>
      </c>
      <c r="I80">
        <v>22892</v>
      </c>
      <c r="J80">
        <v>28166</v>
      </c>
      <c r="K80">
        <v>46966</v>
      </c>
      <c r="L80">
        <v>20200</v>
      </c>
      <c r="M80">
        <v>21094</v>
      </c>
      <c r="N80">
        <v>23981</v>
      </c>
      <c r="O80">
        <v>38763</v>
      </c>
      <c r="P80">
        <v>20576</v>
      </c>
      <c r="Q80">
        <v>16271</v>
      </c>
      <c r="R80">
        <v>13311</v>
      </c>
      <c r="S80">
        <v>30516</v>
      </c>
      <c r="T80">
        <v>19910</v>
      </c>
      <c r="U80">
        <v>11636</v>
      </c>
    </row>
    <row r="81" spans="1:21" x14ac:dyDescent="0.25">
      <c r="A81" s="5" t="s">
        <v>72</v>
      </c>
      <c r="B81" s="1">
        <v>-0.20549999999999999</v>
      </c>
      <c r="C81" s="1">
        <v>0.17319999999999999</v>
      </c>
      <c r="D81" s="1">
        <v>-0.1048</v>
      </c>
      <c r="E81" s="1">
        <v>0.15240000000000001</v>
      </c>
      <c r="F81" s="1">
        <v>1.4E-2</v>
      </c>
      <c r="G81" s="1">
        <v>-0.27600000000000002</v>
      </c>
      <c r="H81" s="1">
        <v>0.19439999999999999</v>
      </c>
      <c r="I81" s="1">
        <v>8.5199999999999998E-2</v>
      </c>
      <c r="J81" s="1">
        <v>0.17449999999999999</v>
      </c>
      <c r="K81" s="1">
        <v>0.21160000000000001</v>
      </c>
      <c r="L81" s="1">
        <v>-1.83E-2</v>
      </c>
      <c r="M81" s="1">
        <v>0.2964</v>
      </c>
      <c r="N81" s="1">
        <v>0.80159999999999998</v>
      </c>
      <c r="O81" s="1">
        <v>0.27029999999999998</v>
      </c>
      <c r="P81" s="1">
        <v>3.3500000000000002E-2</v>
      </c>
      <c r="Q81" s="1">
        <v>0.39829999999999999</v>
      </c>
      <c r="R81" s="1">
        <v>0.1933</v>
      </c>
      <c r="S81" s="1">
        <v>0.14330000000000001</v>
      </c>
      <c r="T81" s="1">
        <v>1.9800000000000002E-2</v>
      </c>
      <c r="U81" s="1">
        <v>-0.19689999999999999</v>
      </c>
    </row>
    <row r="82" spans="1:21" x14ac:dyDescent="0.25">
      <c r="A82" s="5" t="s">
        <v>73</v>
      </c>
      <c r="B82">
        <v>-1996</v>
      </c>
      <c r="C82">
        <v>-2392</v>
      </c>
      <c r="D82">
        <v>-2163</v>
      </c>
      <c r="E82">
        <v>-2093</v>
      </c>
      <c r="F82">
        <v>-2916</v>
      </c>
      <c r="G82">
        <v>-3787</v>
      </c>
      <c r="H82">
        <v>-3289</v>
      </c>
      <c r="I82">
        <v>-2102</v>
      </c>
      <c r="J82">
        <v>-2514</v>
      </c>
      <c r="K82">
        <v>-2803</v>
      </c>
      <c r="L82">
        <v>-3223</v>
      </c>
      <c r="M82">
        <v>-2093</v>
      </c>
      <c r="N82">
        <v>-2269</v>
      </c>
      <c r="O82">
        <v>-3500</v>
      </c>
      <c r="P82">
        <v>-1784</v>
      </c>
      <c r="Q82">
        <v>-1565</v>
      </c>
      <c r="R82">
        <v>-1853</v>
      </c>
      <c r="S82">
        <v>-2107</v>
      </c>
      <c r="T82">
        <v>-2777</v>
      </c>
      <c r="U82">
        <v>-2000</v>
      </c>
    </row>
    <row r="83" spans="1:21" x14ac:dyDescent="0.25">
      <c r="A83" s="5" t="s">
        <v>74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13</v>
      </c>
      <c r="M83">
        <v>-4</v>
      </c>
      <c r="N83">
        <v>-9</v>
      </c>
      <c r="O83">
        <v>0</v>
      </c>
      <c r="P83">
        <v>-51</v>
      </c>
      <c r="Q83">
        <v>-339</v>
      </c>
      <c r="R83">
        <v>-176</v>
      </c>
      <c r="S83">
        <v>-958</v>
      </c>
      <c r="T83">
        <v>-13</v>
      </c>
      <c r="U83">
        <v>-320</v>
      </c>
    </row>
    <row r="84" spans="1:21" x14ac:dyDescent="0.25">
      <c r="A84" s="5" t="s">
        <v>75</v>
      </c>
      <c r="B84">
        <v>2131</v>
      </c>
      <c r="C84">
        <v>4603</v>
      </c>
      <c r="D84">
        <v>5141</v>
      </c>
      <c r="E84">
        <v>3036</v>
      </c>
      <c r="F84">
        <v>5341</v>
      </c>
      <c r="G84">
        <v>2483</v>
      </c>
      <c r="H84">
        <v>2806</v>
      </c>
      <c r="I84">
        <v>6953</v>
      </c>
      <c r="J84">
        <v>-6390</v>
      </c>
      <c r="K84">
        <v>-12929</v>
      </c>
      <c r="L84">
        <v>4352</v>
      </c>
      <c r="M84">
        <v>5747</v>
      </c>
      <c r="N84">
        <v>-7895</v>
      </c>
      <c r="O84">
        <v>-5279</v>
      </c>
      <c r="P84">
        <v>7434</v>
      </c>
      <c r="Q84">
        <v>-2992</v>
      </c>
      <c r="R84">
        <v>11407</v>
      </c>
      <c r="S84">
        <v>-10396</v>
      </c>
      <c r="T84">
        <v>2802</v>
      </c>
      <c r="U84">
        <v>30120</v>
      </c>
    </row>
    <row r="85" spans="1:21" x14ac:dyDescent="0.25">
      <c r="A85" s="5" t="s">
        <v>76</v>
      </c>
      <c r="B85">
        <v>-445</v>
      </c>
      <c r="C85">
        <v>-284</v>
      </c>
      <c r="D85">
        <v>-584</v>
      </c>
      <c r="E85">
        <v>-506</v>
      </c>
      <c r="F85">
        <v>-106</v>
      </c>
      <c r="G85">
        <v>-141</v>
      </c>
      <c r="H85">
        <v>-734</v>
      </c>
      <c r="I85">
        <v>-617</v>
      </c>
      <c r="J85">
        <v>-361</v>
      </c>
      <c r="K85">
        <v>-374</v>
      </c>
      <c r="L85">
        <v>-307</v>
      </c>
      <c r="M85">
        <v>-78</v>
      </c>
      <c r="N85">
        <v>-195</v>
      </c>
      <c r="O85">
        <v>195</v>
      </c>
      <c r="P85">
        <v>-68</v>
      </c>
      <c r="Q85">
        <v>-269</v>
      </c>
      <c r="R85">
        <v>-365</v>
      </c>
      <c r="S85">
        <v>-207</v>
      </c>
      <c r="T85">
        <v>-810</v>
      </c>
      <c r="U85">
        <v>-298</v>
      </c>
    </row>
    <row r="86" spans="1:21" x14ac:dyDescent="0.25">
      <c r="A86" s="5" t="s">
        <v>77</v>
      </c>
      <c r="B86">
        <v>-310</v>
      </c>
      <c r="C86">
        <v>1927</v>
      </c>
      <c r="D86">
        <v>2394</v>
      </c>
      <c r="E86">
        <v>437</v>
      </c>
      <c r="F86">
        <v>2319</v>
      </c>
      <c r="G86">
        <v>-1445</v>
      </c>
      <c r="H86">
        <v>-1217</v>
      </c>
      <c r="I86">
        <v>4234</v>
      </c>
      <c r="J86">
        <v>-9265</v>
      </c>
      <c r="K86">
        <v>-16106</v>
      </c>
      <c r="L86">
        <v>835</v>
      </c>
      <c r="M86">
        <v>3572</v>
      </c>
      <c r="N86">
        <v>-10368</v>
      </c>
      <c r="O86">
        <v>-8584</v>
      </c>
      <c r="P86">
        <v>5531</v>
      </c>
      <c r="Q86">
        <v>-5165</v>
      </c>
      <c r="R86">
        <v>9013</v>
      </c>
      <c r="S86">
        <v>-13668</v>
      </c>
      <c r="T86">
        <v>-798</v>
      </c>
      <c r="U86">
        <v>27502</v>
      </c>
    </row>
    <row r="87" spans="1:21" x14ac:dyDescent="0.25">
      <c r="A87" s="5" t="s">
        <v>78</v>
      </c>
      <c r="B87">
        <v>-3710</v>
      </c>
      <c r="C87">
        <v>-3825</v>
      </c>
      <c r="D87">
        <v>-3758</v>
      </c>
      <c r="E87">
        <v>-3849</v>
      </c>
      <c r="F87">
        <v>-3650</v>
      </c>
      <c r="G87">
        <v>-3768</v>
      </c>
      <c r="H87">
        <v>-3703</v>
      </c>
      <c r="I87">
        <v>-3811</v>
      </c>
      <c r="J87">
        <v>-3595</v>
      </c>
      <c r="K87">
        <v>-3732</v>
      </c>
      <c r="L87">
        <v>-3640</v>
      </c>
      <c r="M87">
        <v>-3767</v>
      </c>
      <c r="N87">
        <v>-3447</v>
      </c>
      <c r="O87">
        <v>-3613</v>
      </c>
      <c r="P87">
        <v>-3511</v>
      </c>
      <c r="Q87">
        <v>-3656</v>
      </c>
      <c r="R87">
        <v>-3375</v>
      </c>
      <c r="S87">
        <v>-3539</v>
      </c>
      <c r="T87">
        <v>-3479</v>
      </c>
      <c r="U87">
        <v>-3629</v>
      </c>
    </row>
    <row r="88" spans="1:21" x14ac:dyDescent="0.25">
      <c r="A88" s="5" t="s">
        <v>79</v>
      </c>
      <c r="B88">
        <v>-23205</v>
      </c>
      <c r="C88">
        <v>-20139</v>
      </c>
      <c r="D88">
        <v>-21003</v>
      </c>
      <c r="E88">
        <v>-17478</v>
      </c>
      <c r="F88">
        <v>-19594</v>
      </c>
      <c r="G88">
        <v>-19475</v>
      </c>
      <c r="H88">
        <v>-24428</v>
      </c>
      <c r="I88">
        <v>-21865</v>
      </c>
      <c r="J88">
        <v>-22631</v>
      </c>
      <c r="K88">
        <v>-20478</v>
      </c>
      <c r="L88">
        <v>-19748</v>
      </c>
      <c r="M88">
        <v>-22900</v>
      </c>
      <c r="N88">
        <v>-18548</v>
      </c>
      <c r="O88">
        <v>-24775</v>
      </c>
      <c r="P88">
        <v>-17617</v>
      </c>
      <c r="Q88">
        <v>-15891</v>
      </c>
      <c r="R88">
        <v>-18146</v>
      </c>
      <c r="S88">
        <v>-20704</v>
      </c>
      <c r="T88">
        <v>-17054</v>
      </c>
      <c r="U88">
        <v>-16954</v>
      </c>
    </row>
    <row r="89" spans="1:21" x14ac:dyDescent="0.25">
      <c r="A89" s="5" t="s">
        <v>80</v>
      </c>
      <c r="B89">
        <v>-3148</v>
      </c>
      <c r="C89">
        <v>-3984</v>
      </c>
      <c r="D89">
        <v>1993</v>
      </c>
      <c r="E89">
        <v>-283</v>
      </c>
      <c r="F89">
        <v>-1996</v>
      </c>
      <c r="G89">
        <v>-9615</v>
      </c>
      <c r="H89">
        <v>1657</v>
      </c>
      <c r="I89">
        <v>971</v>
      </c>
      <c r="J89">
        <v>-1751</v>
      </c>
      <c r="K89">
        <v>-1000</v>
      </c>
      <c r="L89">
        <v>3220</v>
      </c>
      <c r="M89">
        <v>0</v>
      </c>
      <c r="N89">
        <v>10423</v>
      </c>
      <c r="O89">
        <v>-978</v>
      </c>
      <c r="P89">
        <v>-703</v>
      </c>
      <c r="Q89">
        <v>2168</v>
      </c>
      <c r="R89">
        <v>803</v>
      </c>
      <c r="S89">
        <v>231</v>
      </c>
      <c r="T89">
        <v>-293</v>
      </c>
      <c r="U89">
        <v>-4990</v>
      </c>
    </row>
    <row r="90" spans="1:21" x14ac:dyDescent="0.25">
      <c r="A90" s="5" t="s">
        <v>81</v>
      </c>
      <c r="B90">
        <v>-370</v>
      </c>
      <c r="C90">
        <v>-2637</v>
      </c>
      <c r="D90">
        <v>-385</v>
      </c>
      <c r="E90">
        <v>-2438</v>
      </c>
      <c r="F90">
        <v>-484</v>
      </c>
      <c r="G90">
        <v>-2705</v>
      </c>
      <c r="H90">
        <v>-320</v>
      </c>
      <c r="I90">
        <v>-2740</v>
      </c>
      <c r="J90">
        <v>-374</v>
      </c>
      <c r="K90">
        <v>-2949</v>
      </c>
      <c r="L90">
        <v>-214</v>
      </c>
      <c r="M90">
        <v>-2729</v>
      </c>
      <c r="N90">
        <v>246</v>
      </c>
      <c r="O90">
        <v>-2883</v>
      </c>
      <c r="P90">
        <v>474</v>
      </c>
      <c r="Q90">
        <v>-1737</v>
      </c>
      <c r="R90">
        <v>-222</v>
      </c>
      <c r="S90">
        <v>-1395</v>
      </c>
      <c r="T90">
        <v>-213</v>
      </c>
      <c r="U90">
        <v>-1231</v>
      </c>
    </row>
    <row r="91" spans="1:21" x14ac:dyDescent="0.25">
      <c r="A91" s="5" t="s">
        <v>82</v>
      </c>
      <c r="B91">
        <v>-30433</v>
      </c>
      <c r="C91">
        <v>-30585</v>
      </c>
      <c r="D91">
        <v>-23153</v>
      </c>
      <c r="E91">
        <v>-24048</v>
      </c>
      <c r="F91">
        <v>-25724</v>
      </c>
      <c r="G91">
        <v>-35563</v>
      </c>
      <c r="H91">
        <v>-26794</v>
      </c>
      <c r="I91">
        <v>-27445</v>
      </c>
      <c r="J91">
        <v>-28351</v>
      </c>
      <c r="K91">
        <v>-28159</v>
      </c>
      <c r="L91">
        <v>-20382</v>
      </c>
      <c r="M91">
        <v>-29396</v>
      </c>
      <c r="N91">
        <v>-11326</v>
      </c>
      <c r="O91">
        <v>-32249</v>
      </c>
      <c r="P91">
        <v>-21357</v>
      </c>
      <c r="Q91">
        <v>-19116</v>
      </c>
      <c r="R91">
        <v>-20940</v>
      </c>
      <c r="S91">
        <v>-25407</v>
      </c>
      <c r="T91">
        <v>-21039</v>
      </c>
      <c r="U91">
        <v>-26804</v>
      </c>
    </row>
    <row r="92" spans="1:21" x14ac:dyDescent="0.25">
      <c r="A92" s="5" t="s">
        <v>83</v>
      </c>
      <c r="B92">
        <v>-8053</v>
      </c>
      <c r="C92">
        <v>11237</v>
      </c>
      <c r="D92">
        <v>839</v>
      </c>
      <c r="E92">
        <v>2769</v>
      </c>
      <c r="F92">
        <v>5155</v>
      </c>
      <c r="G92">
        <v>-3003</v>
      </c>
      <c r="H92">
        <v>-3884</v>
      </c>
      <c r="I92">
        <v>-319</v>
      </c>
      <c r="J92">
        <v>-9450</v>
      </c>
      <c r="K92">
        <v>2701</v>
      </c>
      <c r="L92">
        <v>653</v>
      </c>
      <c r="M92">
        <v>-4730</v>
      </c>
      <c r="N92">
        <v>2287</v>
      </c>
      <c r="O92">
        <v>-2070</v>
      </c>
      <c r="P92">
        <v>4750</v>
      </c>
      <c r="Q92">
        <v>-8010</v>
      </c>
      <c r="R92">
        <v>1384</v>
      </c>
      <c r="S92">
        <v>-8559</v>
      </c>
      <c r="T92">
        <v>-1927</v>
      </c>
      <c r="U92">
        <v>12334</v>
      </c>
    </row>
    <row r="93" spans="1:21" x14ac:dyDescent="0.25">
      <c r="A93" s="5" t="s">
        <v>54</v>
      </c>
      <c r="B93">
        <v>20694</v>
      </c>
      <c r="C93">
        <v>37503</v>
      </c>
      <c r="D93">
        <v>19435</v>
      </c>
      <c r="E93">
        <v>24287</v>
      </c>
      <c r="F93">
        <v>25644</v>
      </c>
      <c r="G93">
        <v>30218</v>
      </c>
      <c r="H93">
        <v>20838</v>
      </c>
      <c r="I93">
        <v>20790</v>
      </c>
      <c r="J93">
        <v>25652</v>
      </c>
      <c r="K93">
        <v>44163</v>
      </c>
      <c r="L93">
        <v>16977</v>
      </c>
      <c r="M93">
        <v>19001</v>
      </c>
      <c r="N93">
        <v>21712</v>
      </c>
      <c r="O93">
        <v>35263</v>
      </c>
      <c r="P93">
        <v>18792</v>
      </c>
      <c r="Q93">
        <v>14706</v>
      </c>
      <c r="R93">
        <v>11458</v>
      </c>
      <c r="S93">
        <v>28409</v>
      </c>
      <c r="T93">
        <v>17133</v>
      </c>
      <c r="U93">
        <v>9636</v>
      </c>
    </row>
    <row r="94" spans="1:21" x14ac:dyDescent="0.25">
      <c r="A94" s="5" t="s">
        <v>84</v>
      </c>
      <c r="B94" s="1">
        <v>-0.193</v>
      </c>
      <c r="C94" s="1">
        <v>0.24110000000000001</v>
      </c>
      <c r="D94" s="1">
        <v>-6.7299999999999999E-2</v>
      </c>
      <c r="E94" s="1">
        <v>0.16819999999999999</v>
      </c>
      <c r="F94" s="1">
        <v>-2.9999999999999997E-4</v>
      </c>
      <c r="G94" s="1">
        <v>-0.31580000000000003</v>
      </c>
      <c r="H94" s="1">
        <v>0.22739999999999999</v>
      </c>
      <c r="I94" s="1">
        <v>9.4200000000000006E-2</v>
      </c>
      <c r="J94" s="1">
        <v>0.18149999999999999</v>
      </c>
      <c r="K94" s="1">
        <v>0.25240000000000001</v>
      </c>
      <c r="L94" s="1">
        <v>-9.6600000000000005E-2</v>
      </c>
      <c r="M94" s="1">
        <v>0.29210000000000003</v>
      </c>
      <c r="N94" s="1">
        <v>0.89490000000000003</v>
      </c>
      <c r="O94" s="1">
        <v>0.24129999999999999</v>
      </c>
      <c r="P94" s="1">
        <v>9.6799999999999997E-2</v>
      </c>
      <c r="Q94" s="1">
        <v>0.5262</v>
      </c>
      <c r="R94" s="1">
        <v>0.30320000000000003</v>
      </c>
      <c r="S94" s="1">
        <v>0.21740000000000001</v>
      </c>
      <c r="T94" s="1">
        <v>3.95E-2</v>
      </c>
      <c r="U94" s="1">
        <v>-0.14130000000000001</v>
      </c>
    </row>
    <row r="95" spans="1:21" x14ac:dyDescent="0.25">
      <c r="A95" s="5" t="s">
        <v>61</v>
      </c>
      <c r="B95" s="1">
        <v>0.22800000000000001</v>
      </c>
      <c r="C95" s="1">
        <v>0.31359999999999999</v>
      </c>
      <c r="D95" s="1">
        <v>0.2172</v>
      </c>
      <c r="E95" s="1">
        <v>0.2969</v>
      </c>
      <c r="F95" s="1">
        <v>0.27039999999999997</v>
      </c>
      <c r="G95" s="1">
        <v>0.25790000000000002</v>
      </c>
      <c r="H95" s="1">
        <v>0.23119999999999999</v>
      </c>
      <c r="I95" s="1">
        <v>0.25059999999999999</v>
      </c>
      <c r="J95" s="1">
        <v>0.26369999999999999</v>
      </c>
      <c r="K95" s="1">
        <v>0.35630000000000001</v>
      </c>
      <c r="L95" s="1">
        <v>0.20369999999999999</v>
      </c>
      <c r="M95" s="1">
        <v>0.23330000000000001</v>
      </c>
      <c r="N95" s="1">
        <v>0.2424</v>
      </c>
      <c r="O95" s="1">
        <v>0.31640000000000001</v>
      </c>
      <c r="P95" s="1">
        <v>0.29049999999999998</v>
      </c>
      <c r="Q95" s="1">
        <v>0.24640000000000001</v>
      </c>
      <c r="R95" s="1">
        <v>0.19650000000000001</v>
      </c>
      <c r="S95" s="1">
        <v>0.30940000000000001</v>
      </c>
      <c r="T95" s="1">
        <v>0.26750000000000002</v>
      </c>
      <c r="U95" s="1">
        <v>0.17910000000000001</v>
      </c>
    </row>
    <row r="96" spans="1:21" x14ac:dyDescent="0.25">
      <c r="A96" s="5" t="s">
        <v>55</v>
      </c>
      <c r="B96">
        <v>1.34</v>
      </c>
      <c r="C96">
        <v>2.42</v>
      </c>
      <c r="D96">
        <v>1.25</v>
      </c>
      <c r="E96">
        <v>1.55</v>
      </c>
      <c r="F96">
        <v>1.62</v>
      </c>
      <c r="G96">
        <v>1.9</v>
      </c>
      <c r="H96">
        <v>1.3</v>
      </c>
      <c r="I96">
        <v>1.29</v>
      </c>
      <c r="J96">
        <v>1.58</v>
      </c>
      <c r="K96">
        <v>2.69</v>
      </c>
      <c r="L96">
        <v>1.03</v>
      </c>
      <c r="M96">
        <v>1.1399999999999999</v>
      </c>
      <c r="N96">
        <v>1.3</v>
      </c>
      <c r="O96">
        <v>2.08</v>
      </c>
      <c r="P96">
        <v>1.1000000000000001</v>
      </c>
      <c r="Q96">
        <v>0.85</v>
      </c>
      <c r="R96">
        <v>0.66</v>
      </c>
      <c r="S96">
        <v>1.61</v>
      </c>
      <c r="T96">
        <v>0.95</v>
      </c>
      <c r="U96">
        <v>0.53</v>
      </c>
    </row>
    <row r="97" spans="1:21" ht="15" customHeight="1" x14ac:dyDescent="0.25">
      <c r="A97" s="11" t="s">
        <v>96</v>
      </c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</row>
    <row r="98" spans="1:21" ht="15" customHeight="1" x14ac:dyDescent="0.25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</row>
    <row r="99" spans="1:21" ht="15" customHeight="1" x14ac:dyDescent="0.25">
      <c r="A99" s="5" t="s">
        <v>99</v>
      </c>
      <c r="B99" s="8">
        <f>[1]AAPL!$B$2074</f>
        <v>171.25</v>
      </c>
      <c r="C99" s="8">
        <f>[1]AAPL!$B$2013</f>
        <v>192.02</v>
      </c>
      <c r="D99" s="8">
        <f>[1]AAPL!$B$1950</f>
        <v>170.54</v>
      </c>
      <c r="E99" s="8">
        <f>[1]AAPL!$B$1887</f>
        <v>192.95</v>
      </c>
      <c r="F99" s="8">
        <f>[1]AAPL!$B$1825</f>
        <v>163.80000000000001</v>
      </c>
      <c r="G99" s="8">
        <f>[1]AAPL!$B$1763</f>
        <v>128.87</v>
      </c>
      <c r="H99" s="8">
        <f>[1]AAPL!$B$1695</f>
        <v>148.94999999999999</v>
      </c>
      <c r="I99" s="8">
        <f>[1]AAPL!$B$1632</f>
        <v>140.08000000000001</v>
      </c>
      <c r="J99" s="8">
        <f>[1]AAPL!$B$1570</f>
        <v>172.51</v>
      </c>
      <c r="K99" s="8">
        <f>[1]AAPL!$B$1507</f>
        <v>173.83</v>
      </c>
      <c r="L99" s="8">
        <f>[1]AAPL!$B$1444</f>
        <v>144.66999999999999</v>
      </c>
      <c r="M99" s="8">
        <f>[1]AAPL!$B$1381</f>
        <v>130.87</v>
      </c>
      <c r="N99" s="8">
        <f>[1]AAPL!$B$1318</f>
        <v>118.97</v>
      </c>
      <c r="O99" s="8">
        <f>[1]AAPL!$B$1256</f>
        <v>129.34</v>
      </c>
      <c r="P99" s="8">
        <f>[1]AAPL!$B$1193</f>
        <v>109.85</v>
      </c>
      <c r="Q99" s="8">
        <f>[1]AAPL!$B$1130</f>
        <v>86.34</v>
      </c>
      <c r="R99" s="8">
        <f>[1]AAPL!$B$1067</f>
        <v>60.32</v>
      </c>
      <c r="S99" s="8">
        <f>[1]AAPL!$B$1005</f>
        <v>70.400000000000006</v>
      </c>
      <c r="T99" s="8">
        <f>[1]AAPL!$B$942</f>
        <v>53</v>
      </c>
      <c r="U99" s="8">
        <f>[1]AAPL!$B$879</f>
        <v>47.75</v>
      </c>
    </row>
    <row r="100" spans="1:21" x14ac:dyDescent="0.25">
      <c r="A100" s="5" t="s">
        <v>91</v>
      </c>
      <c r="B100" s="8">
        <f>[1]AAPL!$B$2074/B$55</f>
        <v>111.9281045751634</v>
      </c>
      <c r="C100" s="8">
        <f>[1]AAPL!$B$2013/C$55</f>
        <v>87.680365296803657</v>
      </c>
      <c r="D100" s="8">
        <f>[1]AAPL!$B$1950/D$55</f>
        <v>116.01360544217687</v>
      </c>
      <c r="E100" s="8">
        <f>[1]AAPL!$B$1887/E$55</f>
        <v>151.9291338582677</v>
      </c>
      <c r="F100" s="8">
        <f>[1]AAPL!$B$1825/F$55</f>
        <v>107.05882352941177</v>
      </c>
      <c r="G100" s="8">
        <f>[1]AAPL!$B$1763/G$55</f>
        <v>68.18518518518519</v>
      </c>
      <c r="H100" s="8">
        <f>[1]AAPL!$B$1695/H$55</f>
        <v>115.46511627906976</v>
      </c>
      <c r="I100" s="8">
        <f>[1]AAPL!$B$1632/I$55</f>
        <v>116.73333333333335</v>
      </c>
      <c r="J100" s="8">
        <f>[1]AAPL!$B$1570/J$55</f>
        <v>112.01948051948051</v>
      </c>
      <c r="K100" s="8">
        <f>[1]AAPL!$B$1507/K$55</f>
        <v>82.383886255924182</v>
      </c>
      <c r="L100" s="8">
        <f>[1]AAPL!$B$1444/L$55</f>
        <v>115.73599999999999</v>
      </c>
      <c r="M100" s="8">
        <f>[1]AAPL!$B$1381/M$55</f>
        <v>99.900763358778619</v>
      </c>
      <c r="N100" s="8">
        <f>[1]AAPL!$B$1318/N$55</f>
        <v>84.375886524822704</v>
      </c>
      <c r="O100" s="8">
        <f>[1]AAPL!$B$1256/O$55</f>
        <v>76.082352941176481</v>
      </c>
      <c r="P100" s="8">
        <f>[1]AAPL!$B$1193/P$55</f>
        <v>146.46666666666667</v>
      </c>
      <c r="Q100" s="8">
        <f>[1]AAPL!$B$1130/Q$55</f>
        <v>132.83076923076922</v>
      </c>
      <c r="R100" s="8">
        <f>[1]AAPL!$B$1067/R$55</f>
        <v>94.25</v>
      </c>
      <c r="S100" s="8">
        <f>[1]AAPL!$B$1005/S$55</f>
        <v>55.873015873015881</v>
      </c>
      <c r="T100" s="8">
        <f>[1]AAPL!$B$942/T$55</f>
        <v>69.73684210526315</v>
      </c>
      <c r="U100" s="8">
        <f>[1]AAPL!$B$879/U$55</f>
        <v>86.818181818181813</v>
      </c>
    </row>
    <row r="101" spans="1:21" x14ac:dyDescent="0.25">
      <c r="A101" s="5" t="s">
        <v>100</v>
      </c>
      <c r="B101" s="8">
        <f t="shared" ref="B101:T101" si="2">B99/B72</f>
        <v>29.070967350941565</v>
      </c>
      <c r="C101" s="8">
        <f t="shared" si="2"/>
        <v>24.906796571189634</v>
      </c>
      <c r="D101" s="8">
        <f t="shared" si="2"/>
        <v>29.724166573554715</v>
      </c>
      <c r="E101" s="8">
        <f t="shared" si="2"/>
        <v>37.029831167402229</v>
      </c>
      <c r="F101" s="8">
        <f t="shared" si="2"/>
        <v>27.267183348095664</v>
      </c>
      <c r="G101" s="8">
        <f t="shared" si="2"/>
        <v>17.482381395428241</v>
      </c>
      <c r="H101" s="8">
        <f t="shared" si="2"/>
        <v>26.48668271470725</v>
      </c>
      <c r="I101" s="8">
        <f t="shared" si="2"/>
        <v>27.29195192806085</v>
      </c>
      <c r="J101" s="8">
        <f t="shared" si="2"/>
        <v>28.868709163428523</v>
      </c>
      <c r="K101" s="8">
        <f t="shared" si="2"/>
        <v>22.989401428052766</v>
      </c>
      <c r="L101" s="8">
        <f t="shared" si="2"/>
        <v>28.612935340690978</v>
      </c>
      <c r="M101" s="8">
        <f t="shared" si="2"/>
        <v>26.723938772502887</v>
      </c>
      <c r="N101" s="8">
        <f t="shared" si="2"/>
        <v>22.248441797642435</v>
      </c>
      <c r="O101" s="8">
        <f t="shared" si="2"/>
        <v>19.655353152845951</v>
      </c>
      <c r="P101" s="8">
        <f t="shared" si="2"/>
        <v>28.962584623945094</v>
      </c>
      <c r="Q101" s="8">
        <f t="shared" si="2"/>
        <v>24.953757225433527</v>
      </c>
      <c r="R101" s="8">
        <f t="shared" si="2"/>
        <v>18.040244885360039</v>
      </c>
      <c r="S101" s="8">
        <f t="shared" si="2"/>
        <v>13.540378353064183</v>
      </c>
      <c r="T101" s="8">
        <f t="shared" si="2"/>
        <v>14.866317926296064</v>
      </c>
      <c r="U101" s="8">
        <f>U99/U72</f>
        <v>16.224297979891841</v>
      </c>
    </row>
    <row r="102" spans="1:21" x14ac:dyDescent="0.25">
      <c r="A102" s="5" t="s">
        <v>90</v>
      </c>
      <c r="B102" s="8">
        <f t="shared" ref="B102:U102" si="3">B99/B35</f>
        <v>35.529045643153523</v>
      </c>
      <c r="C102" s="8">
        <f t="shared" si="3"/>
        <v>40.171548117154813</v>
      </c>
      <c r="D102" s="8">
        <f t="shared" si="3"/>
        <v>42.849246231155774</v>
      </c>
      <c r="E102" s="8">
        <f t="shared" si="3"/>
        <v>50.247395833333336</v>
      </c>
      <c r="F102" s="8">
        <f t="shared" si="3"/>
        <v>41.573604060913709</v>
      </c>
      <c r="G102" s="8">
        <f t="shared" si="3"/>
        <v>36.098039215686278</v>
      </c>
      <c r="H102" s="8">
        <f t="shared" si="3"/>
        <v>47.136075949367083</v>
      </c>
      <c r="I102" s="8">
        <f t="shared" si="3"/>
        <v>38.911111111111111</v>
      </c>
      <c r="J102" s="8">
        <f t="shared" si="3"/>
        <v>41.669082125603865</v>
      </c>
      <c r="K102" s="8">
        <f t="shared" si="3"/>
        <v>39.59681093394078</v>
      </c>
      <c r="L102" s="8">
        <f t="shared" si="3"/>
        <v>37.772845953002609</v>
      </c>
      <c r="M102" s="8">
        <f t="shared" si="3"/>
        <v>33.816537467700257</v>
      </c>
      <c r="N102" s="8">
        <f t="shared" si="3"/>
        <v>28.80629539951574</v>
      </c>
      <c r="O102" s="8">
        <f t="shared" si="3"/>
        <v>33.07928388746803</v>
      </c>
      <c r="P102" s="8">
        <f t="shared" si="3"/>
        <v>28.681462140992164</v>
      </c>
      <c r="Q102" s="8">
        <f t="shared" si="3"/>
        <v>20.606205250596659</v>
      </c>
      <c r="R102" s="8">
        <f t="shared" si="3"/>
        <v>13.404444444444444</v>
      </c>
      <c r="S102" s="8">
        <f t="shared" si="3"/>
        <v>13.88560157790927</v>
      </c>
      <c r="T102" s="8">
        <f t="shared" si="3"/>
        <v>10.515873015873016</v>
      </c>
      <c r="U102" s="8">
        <f t="shared" si="3"/>
        <v>9.0435606060606055</v>
      </c>
    </row>
    <row r="103" spans="1:21" x14ac:dyDescent="0.25">
      <c r="A103" s="5" t="s">
        <v>92</v>
      </c>
      <c r="B103" s="8">
        <f t="shared" ref="B103:T103" si="4">(B26)/B30</f>
        <v>1.4096827236703777</v>
      </c>
      <c r="C103" s="8">
        <f t="shared" si="4"/>
        <v>1.4580296896086369</v>
      </c>
      <c r="D103" s="8">
        <f t="shared" si="4"/>
        <v>1.7875325845589418</v>
      </c>
      <c r="E103" s="8">
        <f t="shared" si="4"/>
        <v>1.8130537213392175</v>
      </c>
      <c r="F103" s="8">
        <f t="shared" si="4"/>
        <v>1.7634898162746548</v>
      </c>
      <c r="G103" s="8">
        <f t="shared" si="4"/>
        <v>1.9586792885222204</v>
      </c>
      <c r="H103" s="8">
        <f t="shared" si="4"/>
        <v>2.3695334701610355</v>
      </c>
      <c r="I103" s="8">
        <f t="shared" si="4"/>
        <v>2.059837885280603</v>
      </c>
      <c r="J103" s="8">
        <f t="shared" si="4"/>
        <v>1.780159943025861</v>
      </c>
      <c r="K103" s="8">
        <f t="shared" si="4"/>
        <v>1.7071400767391425</v>
      </c>
      <c r="L103" s="8">
        <f t="shared" si="4"/>
        <v>1.9768426058012363</v>
      </c>
      <c r="M103" s="8">
        <f t="shared" si="4"/>
        <v>1.8946950840074672</v>
      </c>
      <c r="N103" s="8">
        <f t="shared" si="4"/>
        <v>1.7584347624967476</v>
      </c>
      <c r="O103" s="8">
        <f t="shared" si="4"/>
        <v>1.6918790770717564</v>
      </c>
      <c r="P103" s="8">
        <f t="shared" si="4"/>
        <v>1.7208099297509909</v>
      </c>
      <c r="Q103" s="8">
        <f t="shared" si="4"/>
        <v>1.5594892227663872</v>
      </c>
      <c r="R103" s="8">
        <f t="shared" si="4"/>
        <v>1.3963277016257571</v>
      </c>
      <c r="S103" s="8">
        <f t="shared" si="4"/>
        <v>1.2095475310227741</v>
      </c>
      <c r="T103" s="8">
        <f t="shared" si="4"/>
        <v>1.1940478295464592</v>
      </c>
      <c r="U103" s="8">
        <f>(U26)/U30</f>
        <v>1.1240150949655801</v>
      </c>
    </row>
    <row r="104" spans="1:21" x14ac:dyDescent="0.25">
      <c r="A104" s="5" t="s">
        <v>93</v>
      </c>
      <c r="B104" s="8">
        <f t="shared" ref="B104:T104" si="5">B75/B30</f>
        <v>0.31857023478987517</v>
      </c>
      <c r="C104" s="8">
        <f t="shared" si="5"/>
        <v>0.45770580296896085</v>
      </c>
      <c r="D104" s="8">
        <f t="shared" si="5"/>
        <v>0.36938821484890422</v>
      </c>
      <c r="E104" s="8">
        <f t="shared" si="5"/>
        <v>0.32984371370740284</v>
      </c>
      <c r="F104" s="8">
        <f t="shared" si="5"/>
        <v>0.38868689468773127</v>
      </c>
      <c r="G104" s="8">
        <f t="shared" si="5"/>
        <v>0.52881343980820417</v>
      </c>
      <c r="H104" s="8">
        <f t="shared" si="5"/>
        <v>0.40892406062519737</v>
      </c>
      <c r="I104" s="8">
        <f t="shared" si="5"/>
        <v>0.33458963636050731</v>
      </c>
      <c r="J104" s="8">
        <f t="shared" si="5"/>
        <v>0.37107375480348376</v>
      </c>
      <c r="K104" s="8">
        <f t="shared" si="5"/>
        <v>0.48142690318634268</v>
      </c>
      <c r="L104" s="8">
        <f t="shared" si="5"/>
        <v>0.32574100491361546</v>
      </c>
      <c r="M104" s="8">
        <f t="shared" si="5"/>
        <v>0.33827006845052893</v>
      </c>
      <c r="N104" s="8">
        <f t="shared" si="5"/>
        <v>0.34158258405851571</v>
      </c>
      <c r="O104" s="8">
        <f t="shared" si="5"/>
        <v>0.43420814206330033</v>
      </c>
      <c r="P104" s="8">
        <f t="shared" si="5"/>
        <v>0.19395766693705138</v>
      </c>
      <c r="Q104" s="8">
        <f t="shared" si="5"/>
        <v>0.15568191250933844</v>
      </c>
      <c r="R104" s="8">
        <f t="shared" si="5"/>
        <v>0.1434364042078419</v>
      </c>
      <c r="S104" s="8">
        <f t="shared" si="5"/>
        <v>0.24836090292747764</v>
      </c>
      <c r="T104" s="8">
        <f t="shared" si="5"/>
        <v>0.15124657413137654</v>
      </c>
      <c r="U104" s="8">
        <f>U75/U30</f>
        <v>0.10413038069171436</v>
      </c>
    </row>
    <row r="105" spans="1:21" x14ac:dyDescent="0.25">
      <c r="A105" s="5" t="s">
        <v>67</v>
      </c>
      <c r="B105" s="1">
        <v>0.30919999999999997</v>
      </c>
      <c r="C105" s="1">
        <v>0.3372</v>
      </c>
      <c r="D105" s="1">
        <v>0.31290000000000001</v>
      </c>
      <c r="E105" s="1">
        <v>0.29010000000000002</v>
      </c>
      <c r="F105" s="1">
        <v>0.29930000000000001</v>
      </c>
      <c r="G105" s="1">
        <v>0.30409999999999998</v>
      </c>
      <c r="H105" s="1">
        <v>0.28270000000000001</v>
      </c>
      <c r="I105" s="1">
        <v>0.28670000000000001</v>
      </c>
      <c r="J105" s="1">
        <v>0.31690000000000002</v>
      </c>
      <c r="K105" s="1">
        <v>0.33829999999999999</v>
      </c>
      <c r="L105" s="1">
        <v>0.28689999999999999</v>
      </c>
      <c r="M105" s="1">
        <v>0.30740000000000001</v>
      </c>
      <c r="N105" s="1">
        <v>0.32019999999999998</v>
      </c>
      <c r="O105" s="1">
        <v>0.307</v>
      </c>
      <c r="P105" s="1">
        <v>0.24010000000000001</v>
      </c>
      <c r="Q105" s="1">
        <v>0.23180000000000001</v>
      </c>
      <c r="R105" s="1">
        <v>0.2382</v>
      </c>
      <c r="S105" s="1">
        <v>0.2908</v>
      </c>
      <c r="T105" s="1">
        <v>0.26450000000000001</v>
      </c>
      <c r="U105" s="1">
        <v>0.23749999999999999</v>
      </c>
    </row>
    <row r="106" spans="1:21" x14ac:dyDescent="0.25">
      <c r="A106" s="5" t="s">
        <v>101</v>
      </c>
      <c r="B106" s="8">
        <f>B26/B16</f>
        <v>0.30997803865315593</v>
      </c>
      <c r="C106" s="8">
        <f t="shared" ref="C106:U106" si="6">C26/C16</f>
        <v>0.30561731642876944</v>
      </c>
      <c r="D106" s="8">
        <f t="shared" si="6"/>
        <v>0.31506907593389361</v>
      </c>
      <c r="E106" s="8">
        <f t="shared" si="6"/>
        <v>0.32617195661387666</v>
      </c>
      <c r="F106" s="8">
        <f t="shared" si="6"/>
        <v>0.33000662331406549</v>
      </c>
      <c r="G106" s="8">
        <f t="shared" si="6"/>
        <v>0.32043536065200273</v>
      </c>
      <c r="H106" s="8">
        <f t="shared" si="6"/>
        <v>0.34037504783773442</v>
      </c>
      <c r="I106" s="8">
        <f t="shared" si="6"/>
        <v>0.35589591714762314</v>
      </c>
      <c r="J106" s="8">
        <f t="shared" si="6"/>
        <v>0.34215569408718366</v>
      </c>
      <c r="K106" s="8">
        <f t="shared" si="6"/>
        <v>0.32214296769860779</v>
      </c>
      <c r="L106" s="8">
        <f t="shared" si="6"/>
        <v>0.35532276169366556</v>
      </c>
      <c r="M106" s="8">
        <f t="shared" si="6"/>
        <v>0.36924266310938636</v>
      </c>
      <c r="N106" s="8">
        <f t="shared" si="6"/>
        <v>0.36079523546823744</v>
      </c>
      <c r="O106" s="8">
        <f t="shared" si="6"/>
        <v>0.31645737655837808</v>
      </c>
      <c r="P106" s="8">
        <f t="shared" si="6"/>
        <v>0.34714469199229364</v>
      </c>
      <c r="Q106" s="8">
        <f t="shared" si="6"/>
        <v>0.35520759806393065</v>
      </c>
      <c r="R106" s="8">
        <f t="shared" si="6"/>
        <v>0.34178214731585516</v>
      </c>
      <c r="S106" s="8">
        <f t="shared" si="6"/>
        <v>0.31792800145617672</v>
      </c>
      <c r="T106" s="8">
        <f t="shared" si="6"/>
        <v>0.31917841401883518</v>
      </c>
      <c r="U106" s="8">
        <f t="shared" si="6"/>
        <v>0.33645213645772237</v>
      </c>
    </row>
    <row r="107" spans="1:21" x14ac:dyDescent="0.25">
      <c r="A107" s="5" t="s">
        <v>102</v>
      </c>
      <c r="B107" s="8">
        <f>B16/B25</f>
        <v>1.2818738911240535</v>
      </c>
      <c r="C107" s="8">
        <f t="shared" ref="C107:U107" si="7">C16/C25</f>
        <v>1.2651978784169726</v>
      </c>
      <c r="D107" s="8">
        <f t="shared" si="7"/>
        <v>1.2139741148682848</v>
      </c>
      <c r="E107" s="8">
        <f t="shared" si="7"/>
        <v>1.2193664381068845</v>
      </c>
      <c r="F107" s="8">
        <f t="shared" si="7"/>
        <v>1.2302131095325219</v>
      </c>
      <c r="G107" s="8">
        <f t="shared" si="7"/>
        <v>1.1955968553892835</v>
      </c>
      <c r="H107" s="8">
        <f t="shared" si="7"/>
        <v>1.1677419781980449</v>
      </c>
      <c r="I107" s="8">
        <f t="shared" si="7"/>
        <v>1.208866219509565</v>
      </c>
      <c r="J107" s="8">
        <f t="shared" si="7"/>
        <v>1.2379378881110488</v>
      </c>
      <c r="K107" s="8">
        <f t="shared" si="7"/>
        <v>1.2325946860075212</v>
      </c>
      <c r="L107" s="8">
        <f t="shared" si="7"/>
        <v>1.2191294562227348</v>
      </c>
      <c r="M107" s="8">
        <f t="shared" si="7"/>
        <v>1.242054526284079</v>
      </c>
      <c r="N107" s="8">
        <f t="shared" si="7"/>
        <v>1.258146130308232</v>
      </c>
      <c r="O107" s="8">
        <f t="shared" si="7"/>
        <v>1.2300802557064934</v>
      </c>
      <c r="P107" s="8">
        <f t="shared" si="7"/>
        <v>1.252714185705611</v>
      </c>
      <c r="Q107" s="8">
        <f t="shared" si="7"/>
        <v>1.294953930025871</v>
      </c>
      <c r="R107" s="8">
        <f t="shared" si="7"/>
        <v>1.3241037297241451</v>
      </c>
      <c r="S107" s="8">
        <f t="shared" si="7"/>
        <v>1.3565736179093302</v>
      </c>
      <c r="T107" s="8">
        <f t="shared" si="7"/>
        <v>1.3648297772832099</v>
      </c>
      <c r="U107" s="8">
        <f t="shared" si="7"/>
        <v>1.427206654176798</v>
      </c>
    </row>
    <row r="108" spans="1:21" x14ac:dyDescent="0.25">
      <c r="A108" s="5" t="s">
        <v>55</v>
      </c>
      <c r="B108">
        <v>1.34</v>
      </c>
      <c r="C108">
        <v>2.42</v>
      </c>
      <c r="D108">
        <v>1.25</v>
      </c>
      <c r="E108">
        <v>1.55</v>
      </c>
      <c r="F108">
        <v>1.62</v>
      </c>
      <c r="G108">
        <v>1.9</v>
      </c>
      <c r="H108">
        <v>1.3</v>
      </c>
      <c r="I108">
        <v>1.29</v>
      </c>
      <c r="J108">
        <v>1.58</v>
      </c>
      <c r="K108">
        <v>2.69</v>
      </c>
      <c r="L108">
        <v>1.03</v>
      </c>
      <c r="M108">
        <v>1.1399999999999999</v>
      </c>
      <c r="N108">
        <v>1.3</v>
      </c>
      <c r="O108">
        <v>2.08</v>
      </c>
      <c r="P108">
        <v>1.1000000000000001</v>
      </c>
      <c r="Q108">
        <v>0.85</v>
      </c>
      <c r="R108">
        <v>0.66</v>
      </c>
      <c r="S108">
        <v>1.61</v>
      </c>
      <c r="T108">
        <v>0.95</v>
      </c>
      <c r="U108">
        <v>0.53</v>
      </c>
    </row>
    <row r="109" spans="1:21" x14ac:dyDescent="0.25">
      <c r="A109" s="5" t="s">
        <v>61</v>
      </c>
      <c r="B109" s="1">
        <v>0.22800000000000001</v>
      </c>
      <c r="C109" s="1">
        <v>0.31359999999999999</v>
      </c>
      <c r="D109" s="1">
        <v>0.2172</v>
      </c>
      <c r="E109" s="1">
        <v>0.2969</v>
      </c>
      <c r="F109" s="1">
        <v>0.27039999999999997</v>
      </c>
      <c r="G109" s="1">
        <v>0.25790000000000002</v>
      </c>
      <c r="H109" s="1">
        <v>0.23119999999999999</v>
      </c>
      <c r="I109" s="1">
        <v>0.25059999999999999</v>
      </c>
      <c r="J109" s="1">
        <v>0.26369999999999999</v>
      </c>
      <c r="K109" s="1">
        <v>0.35630000000000001</v>
      </c>
      <c r="L109" s="1">
        <v>0.20369999999999999</v>
      </c>
      <c r="M109" s="1">
        <v>0.23330000000000001</v>
      </c>
      <c r="N109" s="1">
        <v>0.2424</v>
      </c>
      <c r="O109" s="1">
        <v>0.31640000000000001</v>
      </c>
      <c r="P109" s="1">
        <v>0.29049999999999998</v>
      </c>
      <c r="Q109" s="1">
        <v>0.24640000000000001</v>
      </c>
      <c r="R109" s="1">
        <v>0.19650000000000001</v>
      </c>
      <c r="S109" s="1">
        <v>0.30940000000000001</v>
      </c>
      <c r="T109" s="1">
        <v>0.26750000000000002</v>
      </c>
      <c r="U109" s="1">
        <v>0.17910000000000001</v>
      </c>
    </row>
  </sheetData>
  <mergeCells count="5">
    <mergeCell ref="A2:U2"/>
    <mergeCell ref="A36:U36"/>
    <mergeCell ref="A73:U73"/>
    <mergeCell ref="A97:U98"/>
    <mergeCell ref="A1:H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4C6A7-CD1F-4CFA-BDCE-465DB5EC8D41}">
  <dimension ref="A1:U106"/>
  <sheetViews>
    <sheetView topLeftCell="A51" zoomScaleNormal="100" workbookViewId="0">
      <selection activeCell="U99" sqref="U99"/>
    </sheetView>
  </sheetViews>
  <sheetFormatPr defaultRowHeight="15" x14ac:dyDescent="0.25"/>
  <cols>
    <col min="1" max="1" width="34.28515625" style="4" bestFit="1" customWidth="1"/>
    <col min="2" max="3" width="10.140625" bestFit="1" customWidth="1"/>
    <col min="4" max="4" width="9.7109375" bestFit="1" customWidth="1"/>
    <col min="5" max="6" width="9.140625" bestFit="1" customWidth="1"/>
    <col min="8" max="8" width="9.7109375" bestFit="1" customWidth="1"/>
    <col min="9" max="11" width="9.140625" bestFit="1" customWidth="1"/>
    <col min="12" max="12" width="9.7109375" bestFit="1" customWidth="1"/>
    <col min="13" max="15" width="9.140625" bestFit="1" customWidth="1"/>
    <col min="16" max="16" width="10.7109375" bestFit="1" customWidth="1"/>
    <col min="17" max="19" width="9.7109375" bestFit="1" customWidth="1"/>
    <col min="20" max="20" width="10.7109375" bestFit="1" customWidth="1"/>
    <col min="21" max="21" width="9.7109375" bestFit="1" customWidth="1"/>
  </cols>
  <sheetData>
    <row r="1" spans="1:21" ht="18.75" x14ac:dyDescent="0.3">
      <c r="A1" s="12" t="s">
        <v>95</v>
      </c>
      <c r="B1" s="12"/>
      <c r="C1" s="12"/>
      <c r="D1" s="12"/>
      <c r="E1" s="12"/>
      <c r="F1" s="12"/>
      <c r="G1" s="12"/>
      <c r="H1" s="12"/>
    </row>
    <row r="2" spans="1:21" x14ac:dyDescent="0.25">
      <c r="A2" s="10" t="s">
        <v>33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</row>
    <row r="3" spans="1:21" s="3" customFormat="1" x14ac:dyDescent="0.25">
      <c r="A3" s="5" t="s">
        <v>0</v>
      </c>
      <c r="B3" s="7">
        <v>45443</v>
      </c>
      <c r="C3" s="7">
        <v>45352</v>
      </c>
      <c r="D3" s="7">
        <v>45261</v>
      </c>
      <c r="E3" s="7">
        <v>45170</v>
      </c>
      <c r="F3" s="7">
        <v>45079</v>
      </c>
      <c r="G3" s="7">
        <v>44988</v>
      </c>
      <c r="H3" s="7">
        <v>44897</v>
      </c>
      <c r="I3" s="7">
        <v>44806</v>
      </c>
      <c r="J3" s="7">
        <v>44715</v>
      </c>
      <c r="K3" s="7">
        <v>44624</v>
      </c>
      <c r="L3" s="7">
        <v>44533</v>
      </c>
      <c r="M3" s="7">
        <v>44442</v>
      </c>
      <c r="N3" s="7">
        <v>44351</v>
      </c>
      <c r="O3" s="7">
        <v>44260</v>
      </c>
      <c r="P3" s="7">
        <v>44162</v>
      </c>
      <c r="Q3" s="7">
        <v>44071</v>
      </c>
      <c r="R3" s="7">
        <v>43980</v>
      </c>
      <c r="S3" s="7">
        <v>43889</v>
      </c>
      <c r="T3" s="7">
        <v>43798</v>
      </c>
      <c r="U3" s="7">
        <v>43707</v>
      </c>
    </row>
    <row r="4" spans="1:21" x14ac:dyDescent="0.25">
      <c r="A4" s="5" t="s">
        <v>1</v>
      </c>
      <c r="B4">
        <v>7660</v>
      </c>
      <c r="C4">
        <v>6254</v>
      </c>
      <c r="D4">
        <v>7141</v>
      </c>
      <c r="E4">
        <v>6601</v>
      </c>
      <c r="F4">
        <v>5456</v>
      </c>
      <c r="G4">
        <v>4072</v>
      </c>
      <c r="H4">
        <v>4236</v>
      </c>
      <c r="I4">
        <v>3870</v>
      </c>
      <c r="J4">
        <v>3365</v>
      </c>
      <c r="K4">
        <v>2739</v>
      </c>
      <c r="L4">
        <v>3844</v>
      </c>
      <c r="M4">
        <v>4623</v>
      </c>
      <c r="N4">
        <v>4250</v>
      </c>
      <c r="O4">
        <v>3452</v>
      </c>
      <c r="P4">
        <v>4478</v>
      </c>
      <c r="Q4">
        <v>3767</v>
      </c>
      <c r="R4">
        <v>3044</v>
      </c>
      <c r="S4">
        <v>2688</v>
      </c>
      <c r="T4">
        <v>2650</v>
      </c>
      <c r="U4">
        <v>2209</v>
      </c>
    </row>
    <row r="5" spans="1:21" x14ac:dyDescent="0.25">
      <c r="A5" s="5" t="s">
        <v>2</v>
      </c>
      <c r="B5">
        <v>405</v>
      </c>
      <c r="C5">
        <v>566</v>
      </c>
      <c r="D5">
        <v>701</v>
      </c>
      <c r="E5">
        <v>915</v>
      </c>
      <c r="F5">
        <v>1145</v>
      </c>
      <c r="G5">
        <v>1581</v>
      </c>
      <c r="H5">
        <v>1860</v>
      </c>
      <c r="I5">
        <v>1894</v>
      </c>
      <c r="J5">
        <v>1934</v>
      </c>
      <c r="K5">
        <v>1962</v>
      </c>
      <c r="L5">
        <v>1954</v>
      </c>
      <c r="M5">
        <v>1541</v>
      </c>
      <c r="N5">
        <v>1518</v>
      </c>
      <c r="O5">
        <v>1511</v>
      </c>
      <c r="P5">
        <v>1514</v>
      </c>
      <c r="Q5">
        <v>1497</v>
      </c>
      <c r="R5">
        <v>1307</v>
      </c>
      <c r="S5">
        <v>1483</v>
      </c>
      <c r="T5">
        <v>1527</v>
      </c>
      <c r="U5">
        <v>1442</v>
      </c>
    </row>
    <row r="6" spans="1:21" x14ac:dyDescent="0.25">
      <c r="A6" s="5" t="s">
        <v>3</v>
      </c>
      <c r="B6">
        <v>8065</v>
      </c>
      <c r="C6">
        <v>6820</v>
      </c>
      <c r="D6">
        <v>7842</v>
      </c>
      <c r="E6">
        <v>7516</v>
      </c>
      <c r="F6">
        <v>6601</v>
      </c>
      <c r="G6">
        <v>5653</v>
      </c>
      <c r="H6">
        <v>6096</v>
      </c>
      <c r="I6">
        <v>5764</v>
      </c>
      <c r="J6">
        <v>5299</v>
      </c>
      <c r="K6">
        <v>4701</v>
      </c>
      <c r="L6">
        <v>5798</v>
      </c>
      <c r="M6">
        <v>6164</v>
      </c>
      <c r="N6">
        <v>5768</v>
      </c>
      <c r="O6">
        <v>4963</v>
      </c>
      <c r="P6">
        <v>5992</v>
      </c>
      <c r="Q6">
        <v>5264</v>
      </c>
      <c r="R6">
        <v>4351</v>
      </c>
      <c r="S6">
        <v>4171</v>
      </c>
      <c r="T6">
        <v>4177</v>
      </c>
      <c r="U6">
        <v>3651</v>
      </c>
    </row>
    <row r="7" spans="1:21" x14ac:dyDescent="0.25">
      <c r="A7" s="5" t="s">
        <v>4</v>
      </c>
      <c r="B7" s="1">
        <v>0.2218</v>
      </c>
      <c r="C7" s="1">
        <v>0.2064</v>
      </c>
      <c r="D7" s="1">
        <v>0.28639999999999999</v>
      </c>
      <c r="E7" s="1">
        <v>0.30399999999999999</v>
      </c>
      <c r="F7" s="1">
        <v>0.2457</v>
      </c>
      <c r="G7" s="1">
        <v>0.20250000000000001</v>
      </c>
      <c r="H7" s="1">
        <v>5.1400000000000001E-2</v>
      </c>
      <c r="I7" s="1">
        <v>-6.4899999999999999E-2</v>
      </c>
      <c r="J7" s="1">
        <v>-8.1299999999999997E-2</v>
      </c>
      <c r="K7" s="1">
        <v>-5.28E-2</v>
      </c>
      <c r="L7" s="1">
        <v>-3.2399999999999998E-2</v>
      </c>
      <c r="M7" s="1">
        <v>0.17100000000000001</v>
      </c>
      <c r="N7" s="1">
        <v>0.32569999999999999</v>
      </c>
      <c r="O7" s="1">
        <v>0.18990000000000001</v>
      </c>
      <c r="P7" s="1">
        <v>0.4345</v>
      </c>
      <c r="Q7" s="1">
        <v>0.44190000000000002</v>
      </c>
      <c r="R7" s="1">
        <v>0.25069999999999998</v>
      </c>
      <c r="S7" s="1">
        <v>0.2928</v>
      </c>
      <c r="T7" s="1">
        <v>0.29360000000000003</v>
      </c>
      <c r="U7" s="1">
        <v>-0.2616</v>
      </c>
    </row>
    <row r="8" spans="1:21" x14ac:dyDescent="0.25">
      <c r="A8" s="5" t="s">
        <v>5</v>
      </c>
      <c r="B8">
        <v>1612</v>
      </c>
      <c r="C8">
        <v>2057</v>
      </c>
      <c r="D8">
        <v>2224</v>
      </c>
      <c r="E8">
        <v>1851</v>
      </c>
      <c r="F8">
        <v>1685</v>
      </c>
      <c r="G8">
        <v>1801</v>
      </c>
      <c r="H8">
        <v>2065</v>
      </c>
      <c r="I8">
        <v>1723</v>
      </c>
      <c r="J8">
        <v>1588</v>
      </c>
      <c r="K8">
        <v>1685</v>
      </c>
      <c r="L8">
        <v>1878</v>
      </c>
      <c r="M8">
        <v>1545</v>
      </c>
      <c r="N8">
        <v>1477</v>
      </c>
      <c r="O8">
        <v>1520</v>
      </c>
      <c r="P8">
        <v>1398</v>
      </c>
      <c r="Q8">
        <v>1318</v>
      </c>
      <c r="R8">
        <v>1366</v>
      </c>
      <c r="S8">
        <v>1389</v>
      </c>
      <c r="T8">
        <v>1535</v>
      </c>
      <c r="U8">
        <v>1372</v>
      </c>
    </row>
    <row r="9" spans="1:21" x14ac:dyDescent="0.25">
      <c r="A9" s="5" t="s">
        <v>7</v>
      </c>
      <c r="B9">
        <v>1346</v>
      </c>
      <c r="C9">
        <v>1131</v>
      </c>
      <c r="D9">
        <v>1018</v>
      </c>
      <c r="E9">
        <v>1043</v>
      </c>
      <c r="F9">
        <v>988</v>
      </c>
      <c r="G9">
        <v>888</v>
      </c>
      <c r="H9">
        <v>835</v>
      </c>
      <c r="I9">
        <v>1002</v>
      </c>
      <c r="J9">
        <v>1021</v>
      </c>
      <c r="K9">
        <v>1090</v>
      </c>
      <c r="L9">
        <v>993</v>
      </c>
      <c r="M9">
        <v>910</v>
      </c>
      <c r="N9">
        <v>833</v>
      </c>
      <c r="O9">
        <v>901</v>
      </c>
      <c r="P9">
        <v>756</v>
      </c>
      <c r="Q9">
        <v>805</v>
      </c>
      <c r="R9">
        <v>932</v>
      </c>
      <c r="S9">
        <v>895</v>
      </c>
      <c r="T9">
        <v>783</v>
      </c>
      <c r="U9">
        <v>727.61</v>
      </c>
    </row>
    <row r="10" spans="1:21" x14ac:dyDescent="0.25">
      <c r="A10" s="5" t="s">
        <v>8</v>
      </c>
      <c r="B10">
        <v>11023</v>
      </c>
      <c r="C10">
        <v>10008</v>
      </c>
      <c r="D10">
        <v>11084</v>
      </c>
      <c r="E10">
        <v>10410</v>
      </c>
      <c r="F10">
        <v>9274</v>
      </c>
      <c r="G10">
        <v>8342</v>
      </c>
      <c r="H10">
        <v>8996</v>
      </c>
      <c r="I10">
        <v>8489</v>
      </c>
      <c r="J10">
        <v>7908</v>
      </c>
      <c r="K10">
        <v>7476</v>
      </c>
      <c r="L10">
        <v>8669</v>
      </c>
      <c r="M10">
        <v>8619</v>
      </c>
      <c r="N10">
        <v>8078</v>
      </c>
      <c r="O10">
        <v>7384</v>
      </c>
      <c r="P10">
        <v>8146</v>
      </c>
      <c r="Q10">
        <v>7387</v>
      </c>
      <c r="R10">
        <v>6649</v>
      </c>
      <c r="S10">
        <v>6455</v>
      </c>
      <c r="T10">
        <v>6495</v>
      </c>
      <c r="U10">
        <v>5750</v>
      </c>
    </row>
    <row r="11" spans="1:21" x14ac:dyDescent="0.25">
      <c r="A11" s="5" t="s">
        <v>9</v>
      </c>
      <c r="B11">
        <v>2350</v>
      </c>
      <c r="C11">
        <v>2354</v>
      </c>
      <c r="D11">
        <v>2388</v>
      </c>
      <c r="E11">
        <v>2409</v>
      </c>
      <c r="F11">
        <v>2421</v>
      </c>
      <c r="G11">
        <v>2369</v>
      </c>
      <c r="H11">
        <v>2315</v>
      </c>
      <c r="I11">
        <v>2272</v>
      </c>
      <c r="J11">
        <v>2220</v>
      </c>
      <c r="K11">
        <v>2138</v>
      </c>
      <c r="L11">
        <v>2116</v>
      </c>
      <c r="M11">
        <v>2081</v>
      </c>
      <c r="N11">
        <v>2031</v>
      </c>
      <c r="O11">
        <v>2007</v>
      </c>
      <c r="P11">
        <v>2004</v>
      </c>
      <c r="Q11">
        <v>1974</v>
      </c>
      <c r="R11">
        <v>1876</v>
      </c>
      <c r="S11">
        <v>1844</v>
      </c>
      <c r="T11">
        <v>1293</v>
      </c>
      <c r="U11">
        <v>1244</v>
      </c>
    </row>
    <row r="12" spans="1:21" x14ac:dyDescent="0.25">
      <c r="A12" s="5" t="s">
        <v>86</v>
      </c>
      <c r="B12">
        <v>13736</v>
      </c>
      <c r="C12">
        <v>13814</v>
      </c>
      <c r="D12">
        <v>13893</v>
      </c>
      <c r="E12">
        <v>13967</v>
      </c>
      <c r="F12">
        <v>14054</v>
      </c>
      <c r="G12">
        <v>14146</v>
      </c>
      <c r="H12">
        <v>14236</v>
      </c>
      <c r="I12">
        <v>14304</v>
      </c>
      <c r="J12">
        <v>14451</v>
      </c>
      <c r="K12">
        <v>14538</v>
      </c>
      <c r="L12">
        <v>14488</v>
      </c>
      <c r="M12">
        <v>13395</v>
      </c>
      <c r="N12">
        <v>13500</v>
      </c>
      <c r="O12">
        <v>13574</v>
      </c>
      <c r="P12">
        <v>12101</v>
      </c>
      <c r="Q12">
        <v>12184</v>
      </c>
      <c r="R12">
        <v>12230</v>
      </c>
      <c r="S12">
        <v>12317</v>
      </c>
      <c r="T12">
        <v>12412</v>
      </c>
      <c r="U12">
        <v>12504</v>
      </c>
    </row>
    <row r="13" spans="1:21" x14ac:dyDescent="0.25">
      <c r="A13" s="5" t="s">
        <v>11</v>
      </c>
      <c r="B13">
        <v>2898</v>
      </c>
      <c r="C13">
        <v>2575</v>
      </c>
      <c r="D13">
        <v>2414</v>
      </c>
      <c r="E13">
        <v>2304</v>
      </c>
      <c r="F13">
        <v>2089</v>
      </c>
      <c r="G13">
        <v>1810</v>
      </c>
      <c r="H13">
        <v>1618</v>
      </c>
      <c r="I13">
        <v>1679</v>
      </c>
      <c r="J13">
        <v>1747</v>
      </c>
      <c r="K13">
        <v>1824</v>
      </c>
      <c r="L13">
        <v>1968</v>
      </c>
      <c r="M13">
        <v>2049</v>
      </c>
      <c r="N13">
        <v>1973</v>
      </c>
      <c r="O13">
        <v>2020</v>
      </c>
      <c r="P13">
        <v>2033</v>
      </c>
      <c r="Q13">
        <v>869</v>
      </c>
      <c r="R13">
        <v>848</v>
      </c>
      <c r="S13">
        <v>598</v>
      </c>
      <c r="T13">
        <v>562</v>
      </c>
      <c r="U13">
        <v>557.08000000000004</v>
      </c>
    </row>
    <row r="14" spans="1:21" x14ac:dyDescent="0.25">
      <c r="A14" s="5" t="s">
        <v>12</v>
      </c>
      <c r="B14">
        <v>18984</v>
      </c>
      <c r="C14">
        <v>18743</v>
      </c>
      <c r="D14">
        <v>18695</v>
      </c>
      <c r="E14">
        <v>18680</v>
      </c>
      <c r="F14">
        <v>18564</v>
      </c>
      <c r="G14">
        <v>18325</v>
      </c>
      <c r="H14">
        <v>18169</v>
      </c>
      <c r="I14">
        <v>18255</v>
      </c>
      <c r="J14">
        <v>18418</v>
      </c>
      <c r="K14">
        <v>18500</v>
      </c>
      <c r="L14">
        <v>18572</v>
      </c>
      <c r="M14">
        <v>17525</v>
      </c>
      <c r="N14">
        <v>17504</v>
      </c>
      <c r="O14">
        <v>17601</v>
      </c>
      <c r="P14">
        <v>16138</v>
      </c>
      <c r="Q14">
        <v>15027</v>
      </c>
      <c r="R14">
        <v>14954</v>
      </c>
      <c r="S14">
        <v>14759</v>
      </c>
      <c r="T14">
        <v>14267</v>
      </c>
      <c r="U14">
        <v>14305</v>
      </c>
    </row>
    <row r="15" spans="1:21" x14ac:dyDescent="0.25">
      <c r="A15" s="5" t="s">
        <v>13</v>
      </c>
      <c r="B15">
        <v>30007</v>
      </c>
      <c r="C15">
        <v>28751</v>
      </c>
      <c r="D15">
        <v>29779</v>
      </c>
      <c r="E15">
        <v>29090</v>
      </c>
      <c r="F15">
        <v>27838</v>
      </c>
      <c r="G15">
        <v>26667</v>
      </c>
      <c r="H15">
        <v>27165</v>
      </c>
      <c r="I15">
        <v>26744</v>
      </c>
      <c r="J15">
        <v>26326</v>
      </c>
      <c r="K15">
        <v>25976</v>
      </c>
      <c r="L15">
        <v>27241</v>
      </c>
      <c r="M15">
        <v>26144</v>
      </c>
      <c r="N15">
        <v>25582</v>
      </c>
      <c r="O15">
        <v>24985</v>
      </c>
      <c r="P15">
        <v>24284</v>
      </c>
      <c r="Q15">
        <v>22414</v>
      </c>
      <c r="R15">
        <v>21603</v>
      </c>
      <c r="S15">
        <v>21214</v>
      </c>
      <c r="T15">
        <v>20762</v>
      </c>
      <c r="U15">
        <v>20055</v>
      </c>
    </row>
    <row r="16" spans="1:21" x14ac:dyDescent="0.25">
      <c r="A16" s="5" t="s">
        <v>14</v>
      </c>
      <c r="B16">
        <v>357</v>
      </c>
      <c r="C16">
        <v>300</v>
      </c>
      <c r="D16">
        <v>314</v>
      </c>
      <c r="E16">
        <v>314</v>
      </c>
      <c r="F16">
        <v>346</v>
      </c>
      <c r="G16">
        <v>308</v>
      </c>
      <c r="H16">
        <v>379</v>
      </c>
      <c r="I16">
        <v>316</v>
      </c>
      <c r="J16">
        <v>366</v>
      </c>
      <c r="K16">
        <v>295</v>
      </c>
      <c r="L16">
        <v>312</v>
      </c>
      <c r="M16">
        <v>331</v>
      </c>
      <c r="N16">
        <v>312</v>
      </c>
      <c r="O16">
        <v>254</v>
      </c>
      <c r="P16">
        <v>306</v>
      </c>
      <c r="Q16">
        <v>229</v>
      </c>
      <c r="R16">
        <v>289</v>
      </c>
      <c r="S16">
        <v>265</v>
      </c>
      <c r="T16">
        <v>209</v>
      </c>
      <c r="U16">
        <v>187</v>
      </c>
    </row>
    <row r="17" spans="1:21" x14ac:dyDescent="0.25">
      <c r="A17" s="5" t="s">
        <v>15</v>
      </c>
      <c r="B17">
        <v>5686</v>
      </c>
      <c r="C17">
        <v>6110</v>
      </c>
      <c r="D17">
        <v>5950</v>
      </c>
      <c r="E17">
        <v>5483</v>
      </c>
      <c r="F17">
        <v>5381</v>
      </c>
      <c r="G17">
        <v>5477</v>
      </c>
      <c r="H17">
        <v>5414</v>
      </c>
      <c r="I17">
        <v>4943</v>
      </c>
      <c r="J17">
        <v>4876</v>
      </c>
      <c r="K17">
        <v>5019</v>
      </c>
      <c r="L17">
        <v>4878</v>
      </c>
      <c r="M17">
        <v>4385</v>
      </c>
      <c r="N17">
        <v>4283</v>
      </c>
      <c r="O17">
        <v>4285</v>
      </c>
      <c r="P17">
        <v>3759</v>
      </c>
      <c r="Q17">
        <v>3448</v>
      </c>
      <c r="R17">
        <v>3461</v>
      </c>
      <c r="S17">
        <v>3614</v>
      </c>
      <c r="T17">
        <v>3501</v>
      </c>
      <c r="U17">
        <v>3256</v>
      </c>
    </row>
    <row r="18" spans="1:21" x14ac:dyDescent="0.25">
      <c r="A18" s="5" t="s">
        <v>16</v>
      </c>
      <c r="B18">
        <v>1565</v>
      </c>
      <c r="C18">
        <v>1570</v>
      </c>
      <c r="D18">
        <v>73</v>
      </c>
      <c r="E18">
        <v>74</v>
      </c>
      <c r="F18">
        <v>74</v>
      </c>
      <c r="G18">
        <v>81</v>
      </c>
      <c r="H18">
        <v>587</v>
      </c>
      <c r="I18">
        <v>588</v>
      </c>
      <c r="J18">
        <v>589</v>
      </c>
      <c r="K18">
        <v>592</v>
      </c>
      <c r="L18">
        <v>97</v>
      </c>
      <c r="M18">
        <v>97</v>
      </c>
      <c r="N18">
        <v>96</v>
      </c>
      <c r="O18">
        <v>94</v>
      </c>
      <c r="P18">
        <v>92</v>
      </c>
      <c r="Q18">
        <v>90</v>
      </c>
      <c r="R18">
        <v>85</v>
      </c>
      <c r="S18">
        <v>84</v>
      </c>
      <c r="T18">
        <v>3149</v>
      </c>
      <c r="U18">
        <v>3149</v>
      </c>
    </row>
    <row r="19" spans="1:21" x14ac:dyDescent="0.25">
      <c r="A19" s="5" t="s">
        <v>17</v>
      </c>
      <c r="B19">
        <v>1866</v>
      </c>
      <c r="C19">
        <v>1557</v>
      </c>
      <c r="D19">
        <v>1914</v>
      </c>
      <c r="E19">
        <v>2463</v>
      </c>
      <c r="F19">
        <v>2218</v>
      </c>
      <c r="G19">
        <v>1571</v>
      </c>
      <c r="H19">
        <v>1748</v>
      </c>
      <c r="I19">
        <v>1591</v>
      </c>
      <c r="J19">
        <v>1554</v>
      </c>
      <c r="K19">
        <v>1291</v>
      </c>
      <c r="L19">
        <v>1645</v>
      </c>
      <c r="M19">
        <v>1378</v>
      </c>
      <c r="N19">
        <v>1454</v>
      </c>
      <c r="O19">
        <v>1173</v>
      </c>
      <c r="P19">
        <v>1355</v>
      </c>
      <c r="Q19">
        <v>1363</v>
      </c>
      <c r="R19">
        <v>1329</v>
      </c>
      <c r="S19">
        <v>1265</v>
      </c>
      <c r="T19">
        <v>1332</v>
      </c>
      <c r="U19">
        <v>1211</v>
      </c>
    </row>
    <row r="20" spans="1:21" x14ac:dyDescent="0.25">
      <c r="A20" s="5" t="s">
        <v>18</v>
      </c>
      <c r="B20">
        <v>9474</v>
      </c>
      <c r="C20">
        <v>9537</v>
      </c>
      <c r="D20">
        <v>8251</v>
      </c>
      <c r="E20">
        <v>8334</v>
      </c>
      <c r="F20">
        <v>8019</v>
      </c>
      <c r="G20">
        <v>7437</v>
      </c>
      <c r="H20">
        <v>8128</v>
      </c>
      <c r="I20">
        <v>7438</v>
      </c>
      <c r="J20">
        <v>7385</v>
      </c>
      <c r="K20">
        <v>7197</v>
      </c>
      <c r="L20">
        <v>6932</v>
      </c>
      <c r="M20">
        <v>6191</v>
      </c>
      <c r="N20">
        <v>6145</v>
      </c>
      <c r="O20">
        <v>5806</v>
      </c>
      <c r="P20">
        <v>5512</v>
      </c>
      <c r="Q20">
        <v>5130</v>
      </c>
      <c r="R20">
        <v>5164</v>
      </c>
      <c r="S20">
        <v>5228</v>
      </c>
      <c r="T20">
        <v>8191</v>
      </c>
      <c r="U20">
        <v>7803</v>
      </c>
    </row>
    <row r="21" spans="1:21" x14ac:dyDescent="0.25">
      <c r="A21" s="5" t="s">
        <v>19</v>
      </c>
      <c r="B21">
        <v>4525</v>
      </c>
      <c r="C21">
        <v>2516</v>
      </c>
      <c r="D21">
        <v>4007</v>
      </c>
      <c r="E21">
        <v>4022</v>
      </c>
      <c r="F21">
        <v>4039</v>
      </c>
      <c r="G21">
        <v>4045</v>
      </c>
      <c r="H21">
        <v>4046</v>
      </c>
      <c r="I21">
        <v>4053</v>
      </c>
      <c r="J21">
        <v>4069</v>
      </c>
      <c r="K21">
        <v>4073</v>
      </c>
      <c r="L21">
        <v>4576</v>
      </c>
      <c r="M21">
        <v>4588</v>
      </c>
      <c r="N21">
        <v>4597</v>
      </c>
      <c r="O21">
        <v>4613</v>
      </c>
      <c r="P21">
        <v>4616</v>
      </c>
      <c r="Q21">
        <v>4636</v>
      </c>
      <c r="R21">
        <v>4612</v>
      </c>
      <c r="S21">
        <v>4627</v>
      </c>
      <c r="T21">
        <v>989</v>
      </c>
      <c r="U21">
        <v>988.43</v>
      </c>
    </row>
    <row r="22" spans="1:21" x14ac:dyDescent="0.25">
      <c r="A22" s="5" t="s">
        <v>20</v>
      </c>
      <c r="B22">
        <v>1165</v>
      </c>
      <c r="C22">
        <v>1238</v>
      </c>
      <c r="D22">
        <v>1003</v>
      </c>
      <c r="E22">
        <v>958</v>
      </c>
      <c r="F22">
        <v>942</v>
      </c>
      <c r="G22">
        <v>979</v>
      </c>
      <c r="H22">
        <v>940</v>
      </c>
      <c r="I22">
        <v>880</v>
      </c>
      <c r="J22">
        <v>887</v>
      </c>
      <c r="K22">
        <v>931</v>
      </c>
      <c r="L22">
        <v>936</v>
      </c>
      <c r="M22">
        <v>951</v>
      </c>
      <c r="N22">
        <v>988</v>
      </c>
      <c r="O22">
        <v>1020</v>
      </c>
      <c r="P22">
        <v>892</v>
      </c>
      <c r="Q22">
        <v>935</v>
      </c>
      <c r="R22">
        <v>946</v>
      </c>
      <c r="S22">
        <v>894</v>
      </c>
      <c r="T22">
        <v>1052</v>
      </c>
      <c r="U22">
        <v>1021</v>
      </c>
    </row>
    <row r="23" spans="1:21" x14ac:dyDescent="0.25">
      <c r="A23" s="5" t="s">
        <v>21</v>
      </c>
      <c r="B23">
        <v>5690</v>
      </c>
      <c r="C23">
        <v>3754</v>
      </c>
      <c r="D23">
        <v>5010</v>
      </c>
      <c r="E23">
        <v>4980</v>
      </c>
      <c r="F23">
        <v>4981</v>
      </c>
      <c r="G23">
        <v>5024</v>
      </c>
      <c r="H23">
        <v>4986</v>
      </c>
      <c r="I23">
        <v>4933</v>
      </c>
      <c r="J23">
        <v>4956</v>
      </c>
      <c r="K23">
        <v>5004</v>
      </c>
      <c r="L23">
        <v>5512</v>
      </c>
      <c r="M23">
        <v>5539</v>
      </c>
      <c r="N23">
        <v>5585</v>
      </c>
      <c r="O23">
        <v>5633</v>
      </c>
      <c r="P23">
        <v>5508</v>
      </c>
      <c r="Q23">
        <v>5571</v>
      </c>
      <c r="R23">
        <v>5558</v>
      </c>
      <c r="S23">
        <v>5521</v>
      </c>
      <c r="T23">
        <v>2041</v>
      </c>
      <c r="U23">
        <v>2009</v>
      </c>
    </row>
    <row r="24" spans="1:21" x14ac:dyDescent="0.25">
      <c r="A24" s="5" t="s">
        <v>22</v>
      </c>
      <c r="B24">
        <v>15164</v>
      </c>
      <c r="C24">
        <v>13291</v>
      </c>
      <c r="D24">
        <v>13261</v>
      </c>
      <c r="E24">
        <v>13314</v>
      </c>
      <c r="F24">
        <v>13000</v>
      </c>
      <c r="G24">
        <v>12461</v>
      </c>
      <c r="H24">
        <v>13114</v>
      </c>
      <c r="I24">
        <v>12371</v>
      </c>
      <c r="J24">
        <v>12341</v>
      </c>
      <c r="K24">
        <v>12201</v>
      </c>
      <c r="L24">
        <v>12444</v>
      </c>
      <c r="M24">
        <v>11730</v>
      </c>
      <c r="N24">
        <v>11730</v>
      </c>
      <c r="O24">
        <v>11439</v>
      </c>
      <c r="P24">
        <v>11020</v>
      </c>
      <c r="Q24">
        <v>10701</v>
      </c>
      <c r="R24">
        <v>10722</v>
      </c>
      <c r="S24">
        <v>10749</v>
      </c>
      <c r="T24">
        <v>10232</v>
      </c>
      <c r="U24">
        <v>9812</v>
      </c>
    </row>
    <row r="25" spans="1:21" x14ac:dyDescent="0.25">
      <c r="A25" s="5" t="s">
        <v>23</v>
      </c>
      <c r="B25">
        <v>6090</v>
      </c>
      <c r="C25">
        <v>4086</v>
      </c>
      <c r="D25">
        <v>4080</v>
      </c>
      <c r="E25">
        <v>4096</v>
      </c>
      <c r="F25">
        <v>4113</v>
      </c>
      <c r="G25">
        <v>4126</v>
      </c>
      <c r="H25">
        <v>4633</v>
      </c>
      <c r="I25">
        <v>4641</v>
      </c>
      <c r="J25">
        <v>4658</v>
      </c>
      <c r="K25">
        <v>4665</v>
      </c>
      <c r="L25">
        <v>4673</v>
      </c>
      <c r="M25">
        <v>4685</v>
      </c>
      <c r="N25">
        <v>4693</v>
      </c>
      <c r="O25">
        <v>4707</v>
      </c>
      <c r="P25">
        <v>4708</v>
      </c>
      <c r="Q25">
        <v>4726</v>
      </c>
      <c r="R25">
        <v>4697</v>
      </c>
      <c r="S25">
        <v>4711</v>
      </c>
      <c r="T25">
        <v>4138</v>
      </c>
      <c r="U25">
        <v>4137</v>
      </c>
    </row>
    <row r="26" spans="1:21" x14ac:dyDescent="0.25">
      <c r="A26" s="5" t="s">
        <v>24</v>
      </c>
      <c r="B26" s="1">
        <v>0.48070000000000002</v>
      </c>
      <c r="C26" s="1">
        <v>-9.7000000000000003E-3</v>
      </c>
      <c r="D26" s="1">
        <v>-0.11940000000000001</v>
      </c>
      <c r="E26" s="1">
        <v>-0.1174</v>
      </c>
      <c r="F26" s="1">
        <v>-0.11700000000000001</v>
      </c>
      <c r="G26" s="1">
        <v>-0.11550000000000001</v>
      </c>
      <c r="H26" s="1">
        <v>-8.6E-3</v>
      </c>
      <c r="I26" s="1">
        <v>-9.4000000000000004E-3</v>
      </c>
      <c r="J26" s="1">
        <v>-7.4999999999999997E-3</v>
      </c>
      <c r="K26" s="1">
        <v>-8.8999999999999999E-3</v>
      </c>
      <c r="L26" s="1">
        <v>-7.4000000000000003E-3</v>
      </c>
      <c r="M26" s="1">
        <v>-8.6999999999999994E-3</v>
      </c>
      <c r="N26" s="1">
        <v>-8.9999999999999998E-4</v>
      </c>
      <c r="O26" s="1">
        <v>-8.0000000000000004E-4</v>
      </c>
      <c r="P26" s="1">
        <v>0.13769999999999999</v>
      </c>
      <c r="Q26" s="1">
        <v>0.1424</v>
      </c>
      <c r="R26" s="1">
        <v>0.1363</v>
      </c>
      <c r="S26" s="1">
        <v>0.14080000000000001</v>
      </c>
      <c r="T26" s="1">
        <v>3.2000000000000002E-3</v>
      </c>
      <c r="U26" s="1">
        <v>1.2068000000000001</v>
      </c>
    </row>
    <row r="27" spans="1:21" x14ac:dyDescent="0.25">
      <c r="A27" s="5" t="s">
        <v>25</v>
      </c>
      <c r="B27">
        <v>35227</v>
      </c>
      <c r="C27">
        <v>33809</v>
      </c>
      <c r="D27">
        <v>33346</v>
      </c>
      <c r="E27">
        <v>32012</v>
      </c>
      <c r="F27">
        <v>30609</v>
      </c>
      <c r="G27">
        <v>29435</v>
      </c>
      <c r="H27">
        <v>28319</v>
      </c>
      <c r="I27">
        <v>27158</v>
      </c>
      <c r="J27">
        <v>26022</v>
      </c>
      <c r="K27">
        <v>24961</v>
      </c>
      <c r="L27">
        <v>23905</v>
      </c>
      <c r="M27">
        <v>22750</v>
      </c>
      <c r="N27">
        <v>21538</v>
      </c>
      <c r="O27">
        <v>20521</v>
      </c>
      <c r="P27">
        <v>19611</v>
      </c>
      <c r="Q27">
        <v>17383</v>
      </c>
      <c r="R27">
        <v>16428</v>
      </c>
      <c r="S27">
        <v>15390</v>
      </c>
      <c r="T27">
        <v>14829</v>
      </c>
      <c r="U27">
        <v>13977</v>
      </c>
    </row>
    <row r="28" spans="1:21" x14ac:dyDescent="0.25">
      <c r="A28" s="5" t="s">
        <v>26</v>
      </c>
      <c r="B28">
        <v>-276</v>
      </c>
      <c r="C28">
        <v>-277</v>
      </c>
      <c r="D28">
        <v>-285</v>
      </c>
      <c r="E28">
        <v>-285</v>
      </c>
      <c r="F28">
        <v>-297</v>
      </c>
      <c r="G28">
        <v>-307</v>
      </c>
      <c r="H28">
        <v>-293</v>
      </c>
      <c r="I28">
        <v>-224</v>
      </c>
      <c r="J28">
        <v>-195</v>
      </c>
      <c r="K28">
        <v>-177</v>
      </c>
      <c r="L28">
        <v>-137</v>
      </c>
      <c r="M28">
        <v>-131</v>
      </c>
      <c r="N28">
        <v>-121</v>
      </c>
      <c r="O28">
        <v>-141</v>
      </c>
      <c r="P28">
        <v>-158</v>
      </c>
      <c r="Q28">
        <v>-153</v>
      </c>
      <c r="R28">
        <v>-195</v>
      </c>
      <c r="S28">
        <v>-189</v>
      </c>
      <c r="T28">
        <v>-188</v>
      </c>
      <c r="U28">
        <v>-193.95</v>
      </c>
    </row>
    <row r="29" spans="1:21" x14ac:dyDescent="0.25">
      <c r="A29" s="5" t="s">
        <v>27</v>
      </c>
      <c r="B29">
        <v>14843</v>
      </c>
      <c r="C29">
        <v>15460</v>
      </c>
      <c r="D29">
        <v>16518</v>
      </c>
      <c r="E29">
        <v>15776</v>
      </c>
      <c r="F29">
        <v>14838</v>
      </c>
      <c r="G29">
        <v>14206</v>
      </c>
      <c r="H29">
        <v>14051</v>
      </c>
      <c r="I29">
        <v>14373</v>
      </c>
      <c r="J29">
        <v>13985</v>
      </c>
      <c r="K29">
        <v>13775</v>
      </c>
      <c r="L29">
        <v>14797</v>
      </c>
      <c r="M29">
        <v>14414</v>
      </c>
      <c r="N29">
        <v>13852</v>
      </c>
      <c r="O29">
        <v>13546</v>
      </c>
      <c r="P29">
        <v>13264</v>
      </c>
      <c r="Q29">
        <v>11713</v>
      </c>
      <c r="R29">
        <v>10881</v>
      </c>
      <c r="S29">
        <v>10465</v>
      </c>
      <c r="T29">
        <v>10530</v>
      </c>
      <c r="U29">
        <v>10243</v>
      </c>
    </row>
    <row r="30" spans="1:21" x14ac:dyDescent="0.25">
      <c r="A30" s="5" t="s">
        <v>28</v>
      </c>
      <c r="B30">
        <v>1975</v>
      </c>
      <c r="C30">
        <v>2734</v>
      </c>
      <c r="D30">
        <v>3762</v>
      </c>
      <c r="E30">
        <v>3420</v>
      </c>
      <c r="F30">
        <v>2488</v>
      </c>
      <c r="G30">
        <v>1527</v>
      </c>
      <c r="H30">
        <v>1463</v>
      </c>
      <c r="I30">
        <v>1123</v>
      </c>
      <c r="J30">
        <v>641</v>
      </c>
      <c r="K30">
        <v>36</v>
      </c>
      <c r="L30">
        <v>1125</v>
      </c>
      <c r="M30">
        <v>1479</v>
      </c>
      <c r="N30">
        <v>1075</v>
      </c>
      <c r="O30">
        <v>256</v>
      </c>
      <c r="P30">
        <v>1284</v>
      </c>
      <c r="Q30">
        <v>538</v>
      </c>
      <c r="R30">
        <v>-346</v>
      </c>
      <c r="S30">
        <v>-540</v>
      </c>
      <c r="T30">
        <v>39</v>
      </c>
      <c r="U30">
        <v>-486.23</v>
      </c>
    </row>
    <row r="31" spans="1:21" x14ac:dyDescent="0.25">
      <c r="A31" s="5" t="s">
        <v>29</v>
      </c>
      <c r="B31" s="1">
        <v>-0.20619999999999999</v>
      </c>
      <c r="C31" s="1">
        <v>0.79039999999999999</v>
      </c>
      <c r="D31" s="1">
        <v>1.5713999999999999</v>
      </c>
      <c r="E31" s="1">
        <v>2.0453999999999999</v>
      </c>
      <c r="F31" s="1">
        <v>2.8814000000000002</v>
      </c>
      <c r="G31" s="1">
        <v>41.416699999999999</v>
      </c>
      <c r="H31" s="1">
        <v>0.3004</v>
      </c>
      <c r="I31" s="1">
        <v>-0.2407</v>
      </c>
      <c r="J31" s="1">
        <v>-0.4037</v>
      </c>
      <c r="K31" s="1">
        <v>-0.85940000000000005</v>
      </c>
      <c r="L31" s="1">
        <v>-0.12379999999999999</v>
      </c>
      <c r="M31" s="1">
        <v>1.7491000000000001</v>
      </c>
      <c r="N31" t="s">
        <v>87</v>
      </c>
      <c r="O31" t="s">
        <v>87</v>
      </c>
      <c r="P31" s="1">
        <v>31.923100000000002</v>
      </c>
      <c r="Q31" t="s">
        <v>87</v>
      </c>
      <c r="R31" t="s">
        <v>87</v>
      </c>
      <c r="S31" t="s">
        <v>87</v>
      </c>
      <c r="T31" t="s">
        <v>87</v>
      </c>
      <c r="U31" t="s">
        <v>87</v>
      </c>
    </row>
    <row r="32" spans="1:21" x14ac:dyDescent="0.25">
      <c r="A32" s="5" t="s">
        <v>30</v>
      </c>
      <c r="B32">
        <v>4.38</v>
      </c>
      <c r="C32">
        <v>6</v>
      </c>
      <c r="D32">
        <v>8.1999999999999993</v>
      </c>
      <c r="E32">
        <v>7.45</v>
      </c>
      <c r="F32">
        <v>5.42</v>
      </c>
      <c r="G32">
        <v>3.32</v>
      </c>
      <c r="H32">
        <v>3.15</v>
      </c>
      <c r="I32">
        <v>2.39</v>
      </c>
      <c r="J32">
        <v>1.36</v>
      </c>
      <c r="K32">
        <v>0.08</v>
      </c>
      <c r="L32">
        <v>2.34</v>
      </c>
      <c r="M32">
        <v>3.07</v>
      </c>
      <c r="N32">
        <v>2.23</v>
      </c>
      <c r="O32">
        <v>0.53</v>
      </c>
      <c r="P32">
        <v>2.66</v>
      </c>
      <c r="Q32">
        <v>1.1100000000000001</v>
      </c>
      <c r="R32">
        <v>-0.71</v>
      </c>
      <c r="S32">
        <v>-1.1100000000000001</v>
      </c>
      <c r="T32">
        <v>0.08</v>
      </c>
      <c r="U32">
        <v>-0.99</v>
      </c>
    </row>
    <row r="33" spans="1:21" x14ac:dyDescent="0.25">
      <c r="A33" s="5" t="s">
        <v>31</v>
      </c>
      <c r="B33">
        <v>1549</v>
      </c>
      <c r="C33">
        <v>471</v>
      </c>
      <c r="D33">
        <v>2833</v>
      </c>
      <c r="E33">
        <v>2076</v>
      </c>
      <c r="F33">
        <v>1255</v>
      </c>
      <c r="G33">
        <v>905</v>
      </c>
      <c r="H33">
        <v>868</v>
      </c>
      <c r="I33">
        <v>1051</v>
      </c>
      <c r="J33">
        <v>523</v>
      </c>
      <c r="K33">
        <v>279</v>
      </c>
      <c r="L33">
        <v>1737</v>
      </c>
      <c r="M33">
        <v>2428</v>
      </c>
      <c r="N33">
        <v>1933</v>
      </c>
      <c r="O33">
        <v>1578</v>
      </c>
      <c r="P33">
        <v>2634</v>
      </c>
      <c r="Q33">
        <v>2257</v>
      </c>
      <c r="R33">
        <v>1485</v>
      </c>
      <c r="S33">
        <v>1227</v>
      </c>
      <c r="T33">
        <v>-1696</v>
      </c>
      <c r="U33">
        <v>-2052.87</v>
      </c>
    </row>
    <row r="34" spans="1:21" x14ac:dyDescent="0.25">
      <c r="A34" s="5" t="s">
        <v>32</v>
      </c>
      <c r="B34">
        <v>33.06</v>
      </c>
      <c r="C34">
        <v>34.130000000000003</v>
      </c>
      <c r="D34">
        <v>36.380000000000003</v>
      </c>
      <c r="E34">
        <v>34.6</v>
      </c>
      <c r="F34">
        <v>32.4</v>
      </c>
      <c r="G34">
        <v>30.95</v>
      </c>
      <c r="H34">
        <v>30.09</v>
      </c>
      <c r="I34">
        <v>30.65</v>
      </c>
      <c r="J34">
        <v>29.63</v>
      </c>
      <c r="K34">
        <v>29.12</v>
      </c>
      <c r="L34">
        <v>31.22</v>
      </c>
      <c r="M34">
        <v>30.22</v>
      </c>
      <c r="N34">
        <v>28.98</v>
      </c>
      <c r="O34">
        <v>28.28</v>
      </c>
      <c r="P34">
        <v>27.58</v>
      </c>
      <c r="Q34">
        <v>24.4</v>
      </c>
      <c r="R34">
        <v>22.62</v>
      </c>
      <c r="S34">
        <v>21.71</v>
      </c>
      <c r="T34">
        <v>21.8</v>
      </c>
      <c r="U34">
        <v>21.08</v>
      </c>
    </row>
    <row r="35" spans="1:21" x14ac:dyDescent="0.25">
      <c r="A35" s="10" t="s">
        <v>68</v>
      </c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</row>
    <row r="36" spans="1:21" s="3" customFormat="1" x14ac:dyDescent="0.25">
      <c r="A36" s="5" t="s">
        <v>0</v>
      </c>
      <c r="B36" s="7">
        <v>45443</v>
      </c>
      <c r="C36" s="7">
        <v>45352</v>
      </c>
      <c r="D36" s="7">
        <v>45261</v>
      </c>
      <c r="E36" s="7">
        <v>45170</v>
      </c>
      <c r="F36" s="7">
        <v>45079</v>
      </c>
      <c r="G36" s="7">
        <v>44988</v>
      </c>
      <c r="H36" s="7">
        <v>44897</v>
      </c>
      <c r="I36" s="7">
        <v>44806</v>
      </c>
      <c r="J36" s="7">
        <v>44715</v>
      </c>
      <c r="K36" s="7">
        <v>44624</v>
      </c>
      <c r="L36" s="7">
        <v>44533</v>
      </c>
      <c r="M36" s="7">
        <v>44442</v>
      </c>
      <c r="N36" s="7">
        <v>44351</v>
      </c>
      <c r="O36" s="7">
        <v>44260</v>
      </c>
      <c r="P36" s="7">
        <v>44162</v>
      </c>
      <c r="Q36" s="7">
        <v>44071</v>
      </c>
      <c r="R36" s="7">
        <v>43980</v>
      </c>
      <c r="S36" s="7">
        <v>43889</v>
      </c>
      <c r="T36" s="7">
        <v>43798</v>
      </c>
      <c r="U36" s="7">
        <v>43707</v>
      </c>
    </row>
    <row r="37" spans="1:21" x14ac:dyDescent="0.25">
      <c r="A37" s="5" t="s">
        <v>34</v>
      </c>
      <c r="B37">
        <v>5309</v>
      </c>
      <c r="C37">
        <v>5182</v>
      </c>
      <c r="D37">
        <v>5048</v>
      </c>
      <c r="E37">
        <v>4890</v>
      </c>
      <c r="F37">
        <v>4816</v>
      </c>
      <c r="G37">
        <v>4655</v>
      </c>
      <c r="H37">
        <v>4525</v>
      </c>
      <c r="I37">
        <v>4433</v>
      </c>
      <c r="J37">
        <v>4386</v>
      </c>
      <c r="K37">
        <v>4262</v>
      </c>
      <c r="L37">
        <v>4110</v>
      </c>
      <c r="M37">
        <v>3935</v>
      </c>
      <c r="N37">
        <v>3835</v>
      </c>
      <c r="O37">
        <v>3905</v>
      </c>
      <c r="P37">
        <v>3424</v>
      </c>
      <c r="Q37">
        <v>3225</v>
      </c>
      <c r="R37">
        <v>3128</v>
      </c>
      <c r="S37">
        <v>3091</v>
      </c>
      <c r="T37">
        <v>2992</v>
      </c>
      <c r="U37">
        <v>2834</v>
      </c>
    </row>
    <row r="38" spans="1:21" x14ac:dyDescent="0.25">
      <c r="A38" s="5" t="s">
        <v>35</v>
      </c>
      <c r="B38" s="1">
        <v>0.1024</v>
      </c>
      <c r="C38" s="1">
        <v>0.1132</v>
      </c>
      <c r="D38" s="1">
        <v>0.11559999999999999</v>
      </c>
      <c r="E38" s="1">
        <v>0.1031</v>
      </c>
      <c r="F38" s="1">
        <v>9.8000000000000004E-2</v>
      </c>
      <c r="G38" s="1">
        <v>9.2200000000000004E-2</v>
      </c>
      <c r="H38" s="1">
        <v>0.10100000000000001</v>
      </c>
      <c r="I38" s="1">
        <v>0.12659999999999999</v>
      </c>
      <c r="J38" s="1">
        <v>0.14369999999999999</v>
      </c>
      <c r="K38" s="1">
        <v>9.1399999999999995E-2</v>
      </c>
      <c r="L38" s="1">
        <v>0.20039999999999999</v>
      </c>
      <c r="M38" s="1">
        <v>0.22020000000000001</v>
      </c>
      <c r="N38" s="1">
        <v>0.22600000000000001</v>
      </c>
      <c r="O38" s="1">
        <v>0.26329999999999998</v>
      </c>
      <c r="P38" s="1">
        <v>0.1444</v>
      </c>
      <c r="Q38" s="1">
        <v>0.13800000000000001</v>
      </c>
      <c r="R38" s="1">
        <v>0.1399</v>
      </c>
      <c r="S38" s="1">
        <v>0.18840000000000001</v>
      </c>
      <c r="T38" s="1">
        <v>0.214</v>
      </c>
      <c r="U38" s="1">
        <v>0.23699999999999999</v>
      </c>
    </row>
    <row r="39" spans="1:21" x14ac:dyDescent="0.25">
      <c r="A39" s="5" t="s">
        <v>36</v>
      </c>
      <c r="B39">
        <v>598</v>
      </c>
      <c r="C39">
        <v>590</v>
      </c>
      <c r="D39">
        <v>634</v>
      </c>
      <c r="E39">
        <v>580</v>
      </c>
      <c r="F39">
        <v>572</v>
      </c>
      <c r="G39">
        <v>568</v>
      </c>
      <c r="H39">
        <v>568</v>
      </c>
      <c r="I39">
        <v>546</v>
      </c>
      <c r="J39">
        <v>539</v>
      </c>
      <c r="K39">
        <v>512</v>
      </c>
      <c r="L39">
        <v>507</v>
      </c>
      <c r="M39">
        <v>467</v>
      </c>
      <c r="N39">
        <v>444</v>
      </c>
      <c r="O39">
        <v>447</v>
      </c>
      <c r="P39">
        <v>428</v>
      </c>
      <c r="Q39">
        <v>427</v>
      </c>
      <c r="R39">
        <v>415</v>
      </c>
      <c r="S39">
        <v>452</v>
      </c>
      <c r="T39">
        <v>452</v>
      </c>
      <c r="U39">
        <v>416</v>
      </c>
    </row>
    <row r="40" spans="1:21" x14ac:dyDescent="0.25">
      <c r="A40" s="5" t="s">
        <v>37</v>
      </c>
      <c r="B40">
        <v>4711</v>
      </c>
      <c r="C40">
        <v>4592</v>
      </c>
      <c r="D40">
        <v>4414</v>
      </c>
      <c r="E40">
        <v>4310</v>
      </c>
      <c r="F40">
        <v>4244</v>
      </c>
      <c r="G40">
        <v>4087</v>
      </c>
      <c r="H40">
        <v>3957</v>
      </c>
      <c r="I40">
        <v>3887</v>
      </c>
      <c r="J40">
        <v>3847</v>
      </c>
      <c r="K40">
        <v>3750</v>
      </c>
      <c r="L40">
        <v>3603</v>
      </c>
      <c r="M40">
        <v>3468</v>
      </c>
      <c r="N40">
        <v>3391</v>
      </c>
      <c r="O40">
        <v>3458</v>
      </c>
      <c r="P40">
        <v>2996</v>
      </c>
      <c r="Q40">
        <v>2798</v>
      </c>
      <c r="R40">
        <v>2713</v>
      </c>
      <c r="S40">
        <v>2639</v>
      </c>
      <c r="T40">
        <v>2540</v>
      </c>
      <c r="U40">
        <v>2418</v>
      </c>
    </row>
    <row r="41" spans="1:21" x14ac:dyDescent="0.25">
      <c r="A41" s="5" t="s">
        <v>38</v>
      </c>
      <c r="B41">
        <v>1800</v>
      </c>
      <c r="C41">
        <v>1704</v>
      </c>
      <c r="D41">
        <v>1740</v>
      </c>
      <c r="E41">
        <v>1690</v>
      </c>
      <c r="F41">
        <v>1702</v>
      </c>
      <c r="G41">
        <v>1632</v>
      </c>
      <c r="H41">
        <v>1637</v>
      </c>
      <c r="I41">
        <v>1585</v>
      </c>
      <c r="J41">
        <v>1538</v>
      </c>
      <c r="K41">
        <v>1427</v>
      </c>
      <c r="L41">
        <v>1405</v>
      </c>
      <c r="M41">
        <v>1333</v>
      </c>
      <c r="N41">
        <v>1329</v>
      </c>
      <c r="O41">
        <v>1339</v>
      </c>
      <c r="P41">
        <v>1184</v>
      </c>
      <c r="Q41">
        <v>1122</v>
      </c>
      <c r="R41">
        <v>1125</v>
      </c>
      <c r="S41">
        <v>1128</v>
      </c>
      <c r="T41">
        <v>1028</v>
      </c>
      <c r="U41">
        <v>1031</v>
      </c>
    </row>
    <row r="42" spans="1:21" x14ac:dyDescent="0.25">
      <c r="A42" s="5" t="s">
        <v>39</v>
      </c>
      <c r="B42">
        <v>984</v>
      </c>
      <c r="C42">
        <v>939</v>
      </c>
      <c r="D42">
        <v>889</v>
      </c>
      <c r="E42">
        <v>881</v>
      </c>
      <c r="F42">
        <v>876</v>
      </c>
      <c r="G42">
        <v>827</v>
      </c>
      <c r="H42">
        <v>773</v>
      </c>
      <c r="I42">
        <v>775</v>
      </c>
      <c r="J42">
        <v>738</v>
      </c>
      <c r="K42">
        <v>701</v>
      </c>
      <c r="L42">
        <v>657</v>
      </c>
      <c r="M42">
        <v>651</v>
      </c>
      <c r="N42">
        <v>612</v>
      </c>
      <c r="O42">
        <v>620</v>
      </c>
      <c r="P42">
        <v>558</v>
      </c>
      <c r="Q42">
        <v>566</v>
      </c>
      <c r="R42">
        <v>532</v>
      </c>
      <c r="S42">
        <v>532</v>
      </c>
      <c r="T42">
        <v>500</v>
      </c>
      <c r="U42">
        <v>490</v>
      </c>
    </row>
    <row r="43" spans="1:21" x14ac:dyDescent="0.25">
      <c r="A43" s="5" t="s">
        <v>88</v>
      </c>
      <c r="B43">
        <v>42</v>
      </c>
      <c r="C43">
        <v>1042</v>
      </c>
      <c r="D43">
        <v>42</v>
      </c>
      <c r="E43">
        <v>42</v>
      </c>
      <c r="F43">
        <v>42</v>
      </c>
      <c r="G43">
        <v>42</v>
      </c>
      <c r="H43">
        <v>42</v>
      </c>
      <c r="I43">
        <v>43</v>
      </c>
      <c r="J43">
        <v>42</v>
      </c>
      <c r="K43">
        <v>42</v>
      </c>
      <c r="L43">
        <v>40</v>
      </c>
      <c r="M43">
        <v>43</v>
      </c>
      <c r="N43">
        <v>44</v>
      </c>
      <c r="O43">
        <v>45</v>
      </c>
      <c r="P43">
        <v>39</v>
      </c>
      <c r="Q43">
        <v>41</v>
      </c>
      <c r="R43">
        <v>40</v>
      </c>
      <c r="S43">
        <v>42</v>
      </c>
      <c r="T43">
        <v>42</v>
      </c>
      <c r="U43">
        <v>43</v>
      </c>
    </row>
    <row r="44" spans="1:21" x14ac:dyDescent="0.25">
      <c r="A44" s="5" t="s">
        <v>40</v>
      </c>
      <c r="B44">
        <v>2826</v>
      </c>
      <c r="C44">
        <v>3685</v>
      </c>
      <c r="D44">
        <v>2671</v>
      </c>
      <c r="E44">
        <v>2613</v>
      </c>
      <c r="F44">
        <v>2620</v>
      </c>
      <c r="G44">
        <v>2501</v>
      </c>
      <c r="H44">
        <v>2452</v>
      </c>
      <c r="I44">
        <v>2403</v>
      </c>
      <c r="J44">
        <v>2318</v>
      </c>
      <c r="K44">
        <v>2170</v>
      </c>
      <c r="L44">
        <v>2102</v>
      </c>
      <c r="M44">
        <v>2027</v>
      </c>
      <c r="N44">
        <v>1985</v>
      </c>
      <c r="O44">
        <v>2004</v>
      </c>
      <c r="P44">
        <v>1781</v>
      </c>
      <c r="Q44">
        <v>1729</v>
      </c>
      <c r="R44">
        <v>1697</v>
      </c>
      <c r="S44">
        <v>1702</v>
      </c>
      <c r="T44">
        <v>1570</v>
      </c>
      <c r="U44">
        <v>1564</v>
      </c>
    </row>
    <row r="45" spans="1:21" x14ac:dyDescent="0.25">
      <c r="A45" s="5" t="s">
        <v>41</v>
      </c>
      <c r="B45">
        <v>1885</v>
      </c>
      <c r="C45">
        <v>907</v>
      </c>
      <c r="D45">
        <v>1743</v>
      </c>
      <c r="E45">
        <v>1697</v>
      </c>
      <c r="F45">
        <v>1624</v>
      </c>
      <c r="G45">
        <v>1586</v>
      </c>
      <c r="H45">
        <v>1505</v>
      </c>
      <c r="I45">
        <v>1484</v>
      </c>
      <c r="J45">
        <v>1529</v>
      </c>
      <c r="K45">
        <v>1580</v>
      </c>
      <c r="L45">
        <v>1501</v>
      </c>
      <c r="M45">
        <v>1441</v>
      </c>
      <c r="N45">
        <v>1406</v>
      </c>
      <c r="O45">
        <v>1454</v>
      </c>
      <c r="P45">
        <v>1215</v>
      </c>
      <c r="Q45">
        <v>1069</v>
      </c>
      <c r="R45">
        <v>1016</v>
      </c>
      <c r="S45">
        <v>937</v>
      </c>
      <c r="T45">
        <v>970</v>
      </c>
      <c r="U45">
        <v>854</v>
      </c>
    </row>
    <row r="46" spans="1:21" x14ac:dyDescent="0.25">
      <c r="A46" s="5" t="s">
        <v>42</v>
      </c>
      <c r="B46">
        <v>41</v>
      </c>
      <c r="C46">
        <v>27</v>
      </c>
      <c r="D46">
        <v>28</v>
      </c>
      <c r="E46">
        <v>27</v>
      </c>
      <c r="F46">
        <v>26</v>
      </c>
      <c r="G46">
        <v>32</v>
      </c>
      <c r="H46">
        <v>28</v>
      </c>
      <c r="I46">
        <v>28</v>
      </c>
      <c r="J46">
        <v>28</v>
      </c>
      <c r="K46">
        <v>28</v>
      </c>
      <c r="L46">
        <v>28</v>
      </c>
      <c r="M46">
        <v>27</v>
      </c>
      <c r="N46">
        <v>28</v>
      </c>
      <c r="O46">
        <v>30</v>
      </c>
      <c r="P46">
        <v>27</v>
      </c>
      <c r="Q46">
        <v>28</v>
      </c>
      <c r="R46">
        <v>28</v>
      </c>
      <c r="S46">
        <v>33</v>
      </c>
      <c r="T46">
        <v>36</v>
      </c>
      <c r="U46">
        <v>40</v>
      </c>
    </row>
    <row r="47" spans="1:21" x14ac:dyDescent="0.25">
      <c r="A47" s="5" t="s">
        <v>43</v>
      </c>
      <c r="B47">
        <v>-86</v>
      </c>
      <c r="C47">
        <v>-88</v>
      </c>
      <c r="D47">
        <v>-93</v>
      </c>
      <c r="E47">
        <v>-73</v>
      </c>
      <c r="F47">
        <v>-52</v>
      </c>
      <c r="G47">
        <v>-44</v>
      </c>
      <c r="H47">
        <v>-40</v>
      </c>
      <c r="I47" t="s">
        <v>87</v>
      </c>
      <c r="J47">
        <v>9</v>
      </c>
      <c r="K47">
        <v>9</v>
      </c>
      <c r="L47">
        <v>5</v>
      </c>
      <c r="M47">
        <v>-4</v>
      </c>
      <c r="N47">
        <v>-8</v>
      </c>
      <c r="O47">
        <v>-9</v>
      </c>
      <c r="P47">
        <v>-9</v>
      </c>
      <c r="Q47">
        <v>-19</v>
      </c>
      <c r="R47">
        <v>-12</v>
      </c>
      <c r="S47">
        <v>-15</v>
      </c>
      <c r="T47">
        <v>-23</v>
      </c>
      <c r="U47">
        <v>-21</v>
      </c>
    </row>
    <row r="48" spans="1:21" x14ac:dyDescent="0.25">
      <c r="A48" s="5" t="s">
        <v>44</v>
      </c>
      <c r="B48">
        <v>1930</v>
      </c>
      <c r="C48">
        <v>968</v>
      </c>
      <c r="D48">
        <v>1808</v>
      </c>
      <c r="E48">
        <v>1743</v>
      </c>
      <c r="F48">
        <v>1650</v>
      </c>
      <c r="G48">
        <v>1598</v>
      </c>
      <c r="H48">
        <v>1517</v>
      </c>
      <c r="I48">
        <v>1456</v>
      </c>
      <c r="J48">
        <v>1492</v>
      </c>
      <c r="K48">
        <v>1543</v>
      </c>
      <c r="L48">
        <v>1468</v>
      </c>
      <c r="M48">
        <v>1418</v>
      </c>
      <c r="N48">
        <v>1386</v>
      </c>
      <c r="O48">
        <v>1433</v>
      </c>
      <c r="P48">
        <v>1197</v>
      </c>
      <c r="Q48">
        <v>1060</v>
      </c>
      <c r="R48">
        <v>1000</v>
      </c>
      <c r="S48">
        <v>919</v>
      </c>
      <c r="T48">
        <v>957</v>
      </c>
      <c r="U48">
        <v>835</v>
      </c>
    </row>
    <row r="49" spans="1:21" x14ac:dyDescent="0.25">
      <c r="A49" s="5" t="s">
        <v>45</v>
      </c>
      <c r="B49">
        <v>357</v>
      </c>
      <c r="C49">
        <v>348</v>
      </c>
      <c r="D49">
        <v>325</v>
      </c>
      <c r="E49">
        <v>340</v>
      </c>
      <c r="F49">
        <v>355</v>
      </c>
      <c r="G49">
        <v>351</v>
      </c>
      <c r="H49">
        <v>341</v>
      </c>
      <c r="I49">
        <v>320</v>
      </c>
      <c r="J49">
        <v>314</v>
      </c>
      <c r="K49">
        <v>277</v>
      </c>
      <c r="L49">
        <v>235</v>
      </c>
      <c r="M49">
        <v>206</v>
      </c>
      <c r="N49">
        <v>270</v>
      </c>
      <c r="O49">
        <v>172</v>
      </c>
      <c r="P49">
        <v>-1053</v>
      </c>
      <c r="Q49">
        <v>105</v>
      </c>
      <c r="R49">
        <v>-100</v>
      </c>
      <c r="S49">
        <v>-36</v>
      </c>
      <c r="T49">
        <v>106</v>
      </c>
      <c r="U49">
        <v>42</v>
      </c>
    </row>
    <row r="50" spans="1:21" x14ac:dyDescent="0.25">
      <c r="A50" s="5" t="s">
        <v>46</v>
      </c>
      <c r="B50">
        <v>1573</v>
      </c>
      <c r="C50">
        <v>620</v>
      </c>
      <c r="D50">
        <v>1483</v>
      </c>
      <c r="E50">
        <v>1403</v>
      </c>
      <c r="F50">
        <v>1295</v>
      </c>
      <c r="G50">
        <v>1247</v>
      </c>
      <c r="H50">
        <v>1176</v>
      </c>
      <c r="I50">
        <v>1136</v>
      </c>
      <c r="J50">
        <v>1178</v>
      </c>
      <c r="K50">
        <v>1266</v>
      </c>
      <c r="L50">
        <v>1233</v>
      </c>
      <c r="M50">
        <v>1212</v>
      </c>
      <c r="N50">
        <v>1116</v>
      </c>
      <c r="O50">
        <v>1261</v>
      </c>
      <c r="P50">
        <v>2250</v>
      </c>
      <c r="Q50">
        <v>955</v>
      </c>
      <c r="R50">
        <v>1100</v>
      </c>
      <c r="S50">
        <v>955</v>
      </c>
      <c r="T50">
        <v>851</v>
      </c>
      <c r="U50">
        <v>793</v>
      </c>
    </row>
    <row r="51" spans="1:21" x14ac:dyDescent="0.25">
      <c r="A51" s="5" t="s">
        <v>47</v>
      </c>
      <c r="B51" s="1">
        <v>0.2147</v>
      </c>
      <c r="C51" s="1">
        <v>-0.50280000000000002</v>
      </c>
      <c r="D51" s="1">
        <v>0.2611</v>
      </c>
      <c r="E51" s="1">
        <v>0.23499999999999999</v>
      </c>
      <c r="F51" s="1">
        <v>9.9299999999999999E-2</v>
      </c>
      <c r="G51" s="1">
        <v>-1.4999999999999999E-2</v>
      </c>
      <c r="H51" s="1">
        <v>-4.6199999999999998E-2</v>
      </c>
      <c r="I51" s="1">
        <v>-6.2700000000000006E-2</v>
      </c>
      <c r="J51" s="1">
        <v>5.5599999999999997E-2</v>
      </c>
      <c r="K51" s="1">
        <v>4.0000000000000001E-3</v>
      </c>
      <c r="L51" s="1">
        <v>-0.45200000000000001</v>
      </c>
      <c r="M51" s="1">
        <v>0.26910000000000001</v>
      </c>
      <c r="N51" s="1">
        <v>1.4500000000000001E-2</v>
      </c>
      <c r="O51" s="1">
        <v>0.32040000000000002</v>
      </c>
      <c r="P51" s="1">
        <v>1.6438999999999999</v>
      </c>
      <c r="Q51" s="1">
        <v>0.20430000000000001</v>
      </c>
      <c r="R51" s="1">
        <v>0.73780000000000001</v>
      </c>
      <c r="S51" s="1">
        <v>0.41689999999999999</v>
      </c>
      <c r="T51" s="1">
        <v>0.25430000000000003</v>
      </c>
      <c r="U51" s="1">
        <v>0.19020000000000001</v>
      </c>
    </row>
    <row r="52" spans="1:21" x14ac:dyDescent="0.25">
      <c r="A52" s="5" t="s">
        <v>48</v>
      </c>
      <c r="B52">
        <v>449</v>
      </c>
      <c r="C52">
        <v>453</v>
      </c>
      <c r="D52">
        <v>454</v>
      </c>
      <c r="E52">
        <v>456</v>
      </c>
      <c r="F52">
        <v>458</v>
      </c>
      <c r="G52">
        <v>459</v>
      </c>
      <c r="H52">
        <v>467</v>
      </c>
      <c r="I52">
        <v>469</v>
      </c>
      <c r="J52">
        <v>472</v>
      </c>
      <c r="K52">
        <v>473</v>
      </c>
      <c r="L52">
        <v>474</v>
      </c>
      <c r="M52">
        <v>477</v>
      </c>
      <c r="N52">
        <v>478</v>
      </c>
      <c r="O52">
        <v>479</v>
      </c>
      <c r="P52">
        <v>481</v>
      </c>
      <c r="Q52">
        <v>480</v>
      </c>
      <c r="R52">
        <v>481</v>
      </c>
      <c r="S52">
        <v>482</v>
      </c>
      <c r="T52">
        <v>483</v>
      </c>
      <c r="U52">
        <v>486</v>
      </c>
    </row>
    <row r="53" spans="1:21" x14ac:dyDescent="0.25">
      <c r="A53" s="5" t="s">
        <v>49</v>
      </c>
      <c r="B53">
        <v>451</v>
      </c>
      <c r="C53">
        <v>456</v>
      </c>
      <c r="D53">
        <v>459</v>
      </c>
      <c r="E53">
        <v>459</v>
      </c>
      <c r="F53">
        <v>459</v>
      </c>
      <c r="G53">
        <v>460</v>
      </c>
      <c r="H53">
        <v>465</v>
      </c>
      <c r="I53">
        <v>469</v>
      </c>
      <c r="J53">
        <v>473</v>
      </c>
      <c r="K53">
        <v>475</v>
      </c>
      <c r="L53">
        <v>481</v>
      </c>
      <c r="M53">
        <v>481</v>
      </c>
      <c r="N53">
        <v>481</v>
      </c>
      <c r="O53">
        <v>483</v>
      </c>
      <c r="P53">
        <v>482</v>
      </c>
      <c r="Q53">
        <v>485</v>
      </c>
      <c r="R53">
        <v>485</v>
      </c>
      <c r="S53">
        <v>488</v>
      </c>
      <c r="T53">
        <v>492</v>
      </c>
      <c r="U53">
        <v>491</v>
      </c>
    </row>
    <row r="54" spans="1:21" x14ac:dyDescent="0.25">
      <c r="A54" s="5" t="s">
        <v>50</v>
      </c>
      <c r="B54" s="1">
        <v>-1.7399999999999999E-2</v>
      </c>
      <c r="C54" s="1">
        <v>-8.6999999999999994E-3</v>
      </c>
      <c r="D54" s="1">
        <v>-1.29E-2</v>
      </c>
      <c r="E54" s="1">
        <v>-2.1299999999999999E-2</v>
      </c>
      <c r="F54" s="1">
        <v>-2.9600000000000001E-2</v>
      </c>
      <c r="G54" s="1">
        <v>-3.1600000000000003E-2</v>
      </c>
      <c r="H54" s="1">
        <v>-3.3300000000000003E-2</v>
      </c>
      <c r="I54" s="1">
        <v>-2.4899999999999999E-2</v>
      </c>
      <c r="J54" s="1">
        <v>-1.66E-2</v>
      </c>
      <c r="K54" s="1">
        <v>-1.66E-2</v>
      </c>
      <c r="L54" s="1">
        <v>-2.0999999999999999E-3</v>
      </c>
      <c r="M54" s="1">
        <v>-8.2000000000000007E-3</v>
      </c>
      <c r="N54" s="1">
        <v>-8.2000000000000007E-3</v>
      </c>
      <c r="O54" s="1">
        <v>-1.0200000000000001E-2</v>
      </c>
      <c r="P54" s="1">
        <v>-2.0299999999999999E-2</v>
      </c>
      <c r="Q54" s="1">
        <v>-1.2200000000000001E-2</v>
      </c>
      <c r="R54" s="1">
        <v>-1.4200000000000001E-2</v>
      </c>
      <c r="S54" s="1">
        <v>-1.21E-2</v>
      </c>
      <c r="T54" s="1">
        <v>-8.5000000000000006E-3</v>
      </c>
      <c r="U54" s="1">
        <v>-1.18E-2</v>
      </c>
    </row>
    <row r="55" spans="1:21" x14ac:dyDescent="0.25">
      <c r="A55" s="5" t="s">
        <v>51</v>
      </c>
      <c r="B55">
        <v>3.5</v>
      </c>
      <c r="C55">
        <v>1.37</v>
      </c>
      <c r="D55">
        <v>3.25</v>
      </c>
      <c r="E55">
        <v>3.07</v>
      </c>
      <c r="F55">
        <v>2.83</v>
      </c>
      <c r="G55">
        <v>2.72</v>
      </c>
      <c r="H55">
        <v>2.5299999999999998</v>
      </c>
      <c r="I55">
        <v>2.42</v>
      </c>
      <c r="J55">
        <v>2.5</v>
      </c>
      <c r="K55">
        <v>2.68</v>
      </c>
      <c r="L55">
        <v>2.59</v>
      </c>
      <c r="M55">
        <v>2.54</v>
      </c>
      <c r="N55">
        <v>2.34</v>
      </c>
      <c r="O55">
        <v>2.63</v>
      </c>
      <c r="P55">
        <v>4.6900000000000004</v>
      </c>
      <c r="Q55">
        <v>1.99</v>
      </c>
      <c r="R55">
        <v>2.2799999999999998</v>
      </c>
      <c r="S55">
        <v>1.98</v>
      </c>
      <c r="T55">
        <v>1.76</v>
      </c>
      <c r="U55">
        <v>1.63</v>
      </c>
    </row>
    <row r="56" spans="1:21" x14ac:dyDescent="0.25">
      <c r="A56" s="5" t="s">
        <v>52</v>
      </c>
      <c r="B56">
        <v>3.49</v>
      </c>
      <c r="C56">
        <v>1.36</v>
      </c>
      <c r="D56">
        <v>3.23</v>
      </c>
      <c r="E56">
        <v>3.05</v>
      </c>
      <c r="F56">
        <v>2.82</v>
      </c>
      <c r="G56">
        <v>2.71</v>
      </c>
      <c r="H56">
        <v>2.5299999999999998</v>
      </c>
      <c r="I56">
        <v>2.42</v>
      </c>
      <c r="J56">
        <v>2.4900000000000002</v>
      </c>
      <c r="K56">
        <v>2.66</v>
      </c>
      <c r="L56">
        <v>2.57</v>
      </c>
      <c r="M56">
        <v>2.52</v>
      </c>
      <c r="N56">
        <v>2.3199999999999998</v>
      </c>
      <c r="O56">
        <v>2.61</v>
      </c>
      <c r="P56">
        <v>4.63</v>
      </c>
      <c r="Q56">
        <v>1.97</v>
      </c>
      <c r="R56">
        <v>2.27</v>
      </c>
      <c r="S56">
        <v>1.96</v>
      </c>
      <c r="T56">
        <v>1.74</v>
      </c>
      <c r="U56">
        <v>1.61</v>
      </c>
    </row>
    <row r="57" spans="1:21" x14ac:dyDescent="0.25">
      <c r="A57" s="5" t="s">
        <v>53</v>
      </c>
      <c r="B57" s="1">
        <v>0.23760000000000001</v>
      </c>
      <c r="C57" s="1">
        <v>-0.49819999999999998</v>
      </c>
      <c r="D57" s="1">
        <v>0.2767</v>
      </c>
      <c r="E57" s="1">
        <v>0.26029999999999998</v>
      </c>
      <c r="F57" s="1">
        <v>0.13250000000000001</v>
      </c>
      <c r="G57" s="1">
        <v>1.8800000000000001E-2</v>
      </c>
      <c r="H57" s="1">
        <v>-1.5599999999999999E-2</v>
      </c>
      <c r="I57" s="1">
        <v>-3.9699999999999999E-2</v>
      </c>
      <c r="J57" s="1">
        <v>7.3300000000000004E-2</v>
      </c>
      <c r="K57" s="1">
        <v>1.9199999999999998E-2</v>
      </c>
      <c r="L57" s="1">
        <v>-0.44490000000000002</v>
      </c>
      <c r="M57" s="1">
        <v>0.2792</v>
      </c>
      <c r="N57" s="1">
        <v>2.1999999999999999E-2</v>
      </c>
      <c r="O57" s="1">
        <v>0.33160000000000001</v>
      </c>
      <c r="P57" s="1">
        <v>1.6609</v>
      </c>
      <c r="Q57" s="1">
        <v>0.22359999999999999</v>
      </c>
      <c r="R57" s="1">
        <v>0.75970000000000004</v>
      </c>
      <c r="S57" s="1">
        <v>0.44119999999999998</v>
      </c>
      <c r="T57" s="1">
        <v>0.27939999999999998</v>
      </c>
      <c r="U57" s="1">
        <v>0.20150000000000001</v>
      </c>
    </row>
    <row r="58" spans="1:21" x14ac:dyDescent="0.25">
      <c r="A58" s="5" t="s">
        <v>54</v>
      </c>
      <c r="B58">
        <v>1899</v>
      </c>
      <c r="C58">
        <v>1137</v>
      </c>
      <c r="D58">
        <v>1550</v>
      </c>
      <c r="E58">
        <v>1782</v>
      </c>
      <c r="F58">
        <v>2018</v>
      </c>
      <c r="G58">
        <v>1592</v>
      </c>
      <c r="H58">
        <v>2234</v>
      </c>
      <c r="I58">
        <v>1579</v>
      </c>
      <c r="J58">
        <v>1914</v>
      </c>
      <c r="K58">
        <v>1669</v>
      </c>
      <c r="L58">
        <v>1967</v>
      </c>
      <c r="M58">
        <v>1309</v>
      </c>
      <c r="N58">
        <v>1893</v>
      </c>
      <c r="O58">
        <v>1713</v>
      </c>
      <c r="P58">
        <v>1679</v>
      </c>
      <c r="Q58">
        <v>1310</v>
      </c>
      <c r="R58">
        <v>1088</v>
      </c>
      <c r="S58">
        <v>1231</v>
      </c>
      <c r="T58">
        <v>1282</v>
      </c>
      <c r="U58">
        <v>833</v>
      </c>
    </row>
    <row r="59" spans="1:21" x14ac:dyDescent="0.25">
      <c r="A59" s="5" t="s">
        <v>55</v>
      </c>
      <c r="B59">
        <v>4.2300000000000004</v>
      </c>
      <c r="C59">
        <v>2.5099999999999998</v>
      </c>
      <c r="D59">
        <v>3.41</v>
      </c>
      <c r="E59">
        <v>3.91</v>
      </c>
      <c r="F59">
        <v>4.41</v>
      </c>
      <c r="G59">
        <v>3.47</v>
      </c>
      <c r="H59">
        <v>4.78</v>
      </c>
      <c r="I59">
        <v>3.37</v>
      </c>
      <c r="J59">
        <v>4.05</v>
      </c>
      <c r="K59">
        <v>3.53</v>
      </c>
      <c r="L59">
        <v>4.1500000000000004</v>
      </c>
      <c r="M59">
        <v>2.74</v>
      </c>
      <c r="N59">
        <v>3.96</v>
      </c>
      <c r="O59">
        <v>3.58</v>
      </c>
      <c r="P59">
        <v>3.49</v>
      </c>
      <c r="Q59">
        <v>2.73</v>
      </c>
      <c r="R59">
        <v>2.2599999999999998</v>
      </c>
      <c r="S59">
        <v>2.5499999999999998</v>
      </c>
      <c r="T59">
        <v>2.65</v>
      </c>
      <c r="U59">
        <v>1.71</v>
      </c>
    </row>
    <row r="60" spans="1:21" x14ac:dyDescent="0.25">
      <c r="A60" s="5" t="s">
        <v>58</v>
      </c>
      <c r="B60" s="1">
        <v>0.88739999999999997</v>
      </c>
      <c r="C60" s="1">
        <v>0.8861</v>
      </c>
      <c r="D60" s="1">
        <v>0.87439999999999996</v>
      </c>
      <c r="E60" s="1">
        <v>0.88139999999999996</v>
      </c>
      <c r="F60" s="1">
        <v>0.88119999999999998</v>
      </c>
      <c r="G60" s="1">
        <v>0.878</v>
      </c>
      <c r="H60" s="1">
        <v>0.87450000000000006</v>
      </c>
      <c r="I60" s="1">
        <v>0.87680000000000002</v>
      </c>
      <c r="J60" s="1">
        <v>0.87709999999999999</v>
      </c>
      <c r="K60" s="1">
        <v>0.87990000000000002</v>
      </c>
      <c r="L60" s="1">
        <v>0.87660000000000005</v>
      </c>
      <c r="M60" s="1">
        <v>0.88129999999999997</v>
      </c>
      <c r="N60" s="1">
        <v>0.88419999999999999</v>
      </c>
      <c r="O60" s="1">
        <v>0.88549999999999995</v>
      </c>
      <c r="P60" s="1">
        <v>0.875</v>
      </c>
      <c r="Q60" s="1">
        <v>0.86760000000000004</v>
      </c>
      <c r="R60" s="1">
        <v>0.86729999999999996</v>
      </c>
      <c r="S60" s="1">
        <v>0.8538</v>
      </c>
      <c r="T60" s="1">
        <v>0.84889999999999999</v>
      </c>
      <c r="U60" s="1">
        <v>0.85319999999999996</v>
      </c>
    </row>
    <row r="61" spans="1:21" x14ac:dyDescent="0.25">
      <c r="A61" s="5" t="s">
        <v>59</v>
      </c>
      <c r="B61" s="1">
        <v>0.35510000000000003</v>
      </c>
      <c r="C61" s="1">
        <v>0.17499999999999999</v>
      </c>
      <c r="D61" s="1">
        <v>0.3453</v>
      </c>
      <c r="E61" s="1">
        <v>0.34699999999999998</v>
      </c>
      <c r="F61" s="1">
        <v>0.3372</v>
      </c>
      <c r="G61" s="1">
        <v>0.3407</v>
      </c>
      <c r="H61" s="1">
        <v>0.33260000000000001</v>
      </c>
      <c r="I61" s="1">
        <v>0.33479999999999999</v>
      </c>
      <c r="J61" s="1">
        <v>0.34860000000000002</v>
      </c>
      <c r="K61" s="1">
        <v>0.37069999999999997</v>
      </c>
      <c r="L61" s="1">
        <v>0.36520000000000002</v>
      </c>
      <c r="M61" s="1">
        <v>0.36620000000000003</v>
      </c>
      <c r="N61" s="1">
        <v>0.36659999999999998</v>
      </c>
      <c r="O61" s="1">
        <v>0.37230000000000002</v>
      </c>
      <c r="P61" s="1">
        <v>0.3548</v>
      </c>
      <c r="Q61" s="1">
        <v>0.33150000000000002</v>
      </c>
      <c r="R61" s="1">
        <v>0.32479999999999998</v>
      </c>
      <c r="S61" s="1">
        <v>0.30309999999999998</v>
      </c>
      <c r="T61" s="1">
        <v>0.32419999999999999</v>
      </c>
      <c r="U61" s="1">
        <v>0.30130000000000001</v>
      </c>
    </row>
    <row r="62" spans="1:21" x14ac:dyDescent="0.25">
      <c r="A62" s="5" t="s">
        <v>60</v>
      </c>
      <c r="B62" s="1">
        <v>0.29630000000000001</v>
      </c>
      <c r="C62" s="1">
        <v>0.1196</v>
      </c>
      <c r="D62" s="1">
        <v>0.29380000000000001</v>
      </c>
      <c r="E62" s="1">
        <v>0.28689999999999999</v>
      </c>
      <c r="F62" s="1">
        <v>0.26889999999999997</v>
      </c>
      <c r="G62" s="1">
        <v>0.26790000000000003</v>
      </c>
      <c r="H62" s="1">
        <v>0.25990000000000002</v>
      </c>
      <c r="I62" s="1">
        <v>0.25629999999999997</v>
      </c>
      <c r="J62" s="1">
        <v>0.26860000000000001</v>
      </c>
      <c r="K62" s="1">
        <v>0.29699999999999999</v>
      </c>
      <c r="L62" s="1">
        <v>0.3</v>
      </c>
      <c r="M62" s="1">
        <v>0.308</v>
      </c>
      <c r="N62" s="1">
        <v>0.29099999999999998</v>
      </c>
      <c r="O62" s="1">
        <v>0.32290000000000002</v>
      </c>
      <c r="P62" s="1">
        <v>0.65710000000000002</v>
      </c>
      <c r="Q62" s="1">
        <v>0.29609999999999997</v>
      </c>
      <c r="R62" s="1">
        <v>0.35170000000000001</v>
      </c>
      <c r="S62" s="1">
        <v>0.309</v>
      </c>
      <c r="T62" s="1">
        <v>0.28439999999999999</v>
      </c>
      <c r="U62" s="1">
        <v>0.27979999999999999</v>
      </c>
    </row>
    <row r="63" spans="1:21" x14ac:dyDescent="0.25">
      <c r="A63" s="5" t="s">
        <v>61</v>
      </c>
      <c r="B63" s="1">
        <v>0.35770000000000002</v>
      </c>
      <c r="C63" s="1">
        <v>0.21940000000000001</v>
      </c>
      <c r="D63" s="1">
        <v>0.30709999999999998</v>
      </c>
      <c r="E63" s="1">
        <v>0.3644</v>
      </c>
      <c r="F63" s="1">
        <v>0.41899999999999998</v>
      </c>
      <c r="G63" s="1">
        <v>0.34200000000000003</v>
      </c>
      <c r="H63" s="1">
        <v>0.49370000000000003</v>
      </c>
      <c r="I63" s="1">
        <v>0.35620000000000002</v>
      </c>
      <c r="J63" s="1">
        <v>0.43640000000000001</v>
      </c>
      <c r="K63" s="1">
        <v>0.3916</v>
      </c>
      <c r="L63" s="1">
        <v>0.47860000000000003</v>
      </c>
      <c r="M63" s="1">
        <v>0.3327</v>
      </c>
      <c r="N63" s="1">
        <v>0.49359999999999998</v>
      </c>
      <c r="O63" s="1">
        <v>0.43869999999999998</v>
      </c>
      <c r="P63" s="1">
        <v>0.4904</v>
      </c>
      <c r="Q63" s="1">
        <v>0.40620000000000001</v>
      </c>
      <c r="R63" s="1">
        <v>0.3478</v>
      </c>
      <c r="S63" s="1">
        <v>0.39829999999999999</v>
      </c>
      <c r="T63" s="1">
        <v>0.42849999999999999</v>
      </c>
      <c r="U63" s="1">
        <v>0.29389999999999999</v>
      </c>
    </row>
    <row r="64" spans="1:21" x14ac:dyDescent="0.25">
      <c r="A64" s="5" t="s">
        <v>62</v>
      </c>
      <c r="B64" s="1">
        <v>0.185</v>
      </c>
      <c r="C64" s="1">
        <v>0.35949999999999999</v>
      </c>
      <c r="D64" s="1">
        <v>0.17979999999999999</v>
      </c>
      <c r="E64" s="1">
        <v>0.1951</v>
      </c>
      <c r="F64" s="1">
        <v>0.2152</v>
      </c>
      <c r="G64" s="1">
        <v>0.21959999999999999</v>
      </c>
      <c r="H64" s="1">
        <v>0.2248</v>
      </c>
      <c r="I64" s="1">
        <v>0.2198</v>
      </c>
      <c r="J64" s="1">
        <v>0.21049999999999999</v>
      </c>
      <c r="K64" s="1">
        <v>0.17949999999999999</v>
      </c>
      <c r="L64" s="1">
        <v>0.16009999999999999</v>
      </c>
      <c r="M64" s="1">
        <v>0.14530000000000001</v>
      </c>
      <c r="N64" s="1">
        <v>0.1948</v>
      </c>
      <c r="O64" s="1">
        <v>0.12</v>
      </c>
      <c r="P64" s="1">
        <v>-0.87970000000000004</v>
      </c>
      <c r="Q64" s="1">
        <v>9.9099999999999994E-2</v>
      </c>
      <c r="R64" s="1">
        <v>-0.1</v>
      </c>
      <c r="S64" s="1">
        <v>-3.9199999999999999E-2</v>
      </c>
      <c r="T64" s="1">
        <v>0.1108</v>
      </c>
      <c r="U64" s="1">
        <v>5.0299999999999997E-2</v>
      </c>
    </row>
    <row r="65" spans="1:21" x14ac:dyDescent="0.25">
      <c r="A65" s="5" t="s">
        <v>63</v>
      </c>
      <c r="B65">
        <v>2204</v>
      </c>
      <c r="C65">
        <v>1225</v>
      </c>
      <c r="D65">
        <v>2076</v>
      </c>
      <c r="E65">
        <v>2006</v>
      </c>
      <c r="F65">
        <v>1911</v>
      </c>
      <c r="G65">
        <v>1863</v>
      </c>
      <c r="H65">
        <v>1780</v>
      </c>
      <c r="I65">
        <v>1721</v>
      </c>
      <c r="J65">
        <v>1752</v>
      </c>
      <c r="K65">
        <v>1806</v>
      </c>
      <c r="L65">
        <v>1721</v>
      </c>
      <c r="M65">
        <v>1658</v>
      </c>
      <c r="N65">
        <v>1622</v>
      </c>
      <c r="O65">
        <v>1678</v>
      </c>
      <c r="P65">
        <v>1436</v>
      </c>
      <c r="Q65">
        <v>1302</v>
      </c>
      <c r="R65">
        <v>1237</v>
      </c>
      <c r="S65">
        <v>1161</v>
      </c>
      <c r="T65">
        <v>1184</v>
      </c>
      <c r="U65">
        <v>1068</v>
      </c>
    </row>
    <row r="66" spans="1:21" x14ac:dyDescent="0.25">
      <c r="A66" s="5" t="s">
        <v>64</v>
      </c>
      <c r="B66" s="1">
        <v>0.41510000000000002</v>
      </c>
      <c r="C66" s="1">
        <v>0.2364</v>
      </c>
      <c r="D66" s="1">
        <v>0.4113</v>
      </c>
      <c r="E66" s="1">
        <v>0.41020000000000001</v>
      </c>
      <c r="F66" s="1">
        <v>0.39679999999999999</v>
      </c>
      <c r="G66" s="1">
        <v>0.4002</v>
      </c>
      <c r="H66" s="1">
        <v>0.39340000000000003</v>
      </c>
      <c r="I66" s="1">
        <v>0.38819999999999999</v>
      </c>
      <c r="J66" s="1">
        <v>0.39950000000000002</v>
      </c>
      <c r="K66" s="1">
        <v>0.42370000000000002</v>
      </c>
      <c r="L66" s="1">
        <v>0.41870000000000002</v>
      </c>
      <c r="M66" s="1">
        <v>0.42130000000000001</v>
      </c>
      <c r="N66" s="1">
        <v>0.4229</v>
      </c>
      <c r="O66" s="1">
        <v>0.42970000000000003</v>
      </c>
      <c r="P66" s="1">
        <v>0.4194</v>
      </c>
      <c r="Q66" s="1">
        <v>0.4037</v>
      </c>
      <c r="R66" s="1">
        <v>0.39550000000000002</v>
      </c>
      <c r="S66" s="1">
        <v>0.37559999999999999</v>
      </c>
      <c r="T66" s="1">
        <v>0.3957</v>
      </c>
      <c r="U66" s="1">
        <v>0.37690000000000001</v>
      </c>
    </row>
    <row r="67" spans="1:21" x14ac:dyDescent="0.25">
      <c r="A67" s="5" t="s">
        <v>65</v>
      </c>
      <c r="B67">
        <v>233</v>
      </c>
      <c r="C67">
        <v>230</v>
      </c>
      <c r="D67">
        <v>240</v>
      </c>
      <c r="E67">
        <v>236</v>
      </c>
      <c r="F67">
        <v>235</v>
      </c>
      <c r="G67">
        <v>233</v>
      </c>
      <c r="H67">
        <v>235</v>
      </c>
      <c r="I67">
        <v>237</v>
      </c>
      <c r="J67">
        <v>232</v>
      </c>
      <c r="K67">
        <v>235</v>
      </c>
      <c r="L67">
        <v>225</v>
      </c>
      <c r="M67">
        <v>213</v>
      </c>
      <c r="N67">
        <v>208</v>
      </c>
      <c r="O67">
        <v>215</v>
      </c>
      <c r="P67">
        <v>212</v>
      </c>
      <c r="Q67">
        <v>214</v>
      </c>
      <c r="R67">
        <v>209</v>
      </c>
      <c r="S67">
        <v>209</v>
      </c>
      <c r="T67">
        <v>191</v>
      </c>
      <c r="U67">
        <v>193</v>
      </c>
    </row>
    <row r="68" spans="1:21" x14ac:dyDescent="0.25">
      <c r="A68" s="5" t="s">
        <v>66</v>
      </c>
      <c r="B68">
        <v>1971</v>
      </c>
      <c r="C68">
        <v>995</v>
      </c>
      <c r="D68">
        <v>1836</v>
      </c>
      <c r="E68">
        <v>1770</v>
      </c>
      <c r="F68">
        <v>1676</v>
      </c>
      <c r="G68">
        <v>1630</v>
      </c>
      <c r="H68">
        <v>1545</v>
      </c>
      <c r="I68">
        <v>1484</v>
      </c>
      <c r="J68">
        <v>1520</v>
      </c>
      <c r="K68">
        <v>1571</v>
      </c>
      <c r="L68">
        <v>1496</v>
      </c>
      <c r="M68">
        <v>1445</v>
      </c>
      <c r="N68">
        <v>1414</v>
      </c>
      <c r="O68">
        <v>1463</v>
      </c>
      <c r="P68">
        <v>1224</v>
      </c>
      <c r="Q68">
        <v>1088</v>
      </c>
      <c r="R68">
        <v>1028</v>
      </c>
      <c r="S68">
        <v>952</v>
      </c>
      <c r="T68">
        <v>993</v>
      </c>
      <c r="U68">
        <v>875</v>
      </c>
    </row>
    <row r="69" spans="1:21" x14ac:dyDescent="0.25">
      <c r="A69" s="5" t="s">
        <v>67</v>
      </c>
      <c r="B69" s="1">
        <v>0.37130000000000002</v>
      </c>
      <c r="C69" s="1">
        <v>0.192</v>
      </c>
      <c r="D69" s="1">
        <v>0.36370000000000002</v>
      </c>
      <c r="E69" s="1">
        <v>0.36199999999999999</v>
      </c>
      <c r="F69" s="1">
        <v>0.34799999999999998</v>
      </c>
      <c r="G69" s="1">
        <v>0.35020000000000001</v>
      </c>
      <c r="H69" s="1">
        <v>0.34139999999999998</v>
      </c>
      <c r="I69" s="1">
        <v>0.33479999999999999</v>
      </c>
      <c r="J69" s="1">
        <v>0.34660000000000002</v>
      </c>
      <c r="K69" s="1">
        <v>0.36859999999999998</v>
      </c>
      <c r="L69" s="1">
        <v>0.36399999999999999</v>
      </c>
      <c r="M69" s="1">
        <v>0.36720000000000003</v>
      </c>
      <c r="N69" s="1">
        <v>0.36870000000000003</v>
      </c>
      <c r="O69" s="1">
        <v>0.37459999999999999</v>
      </c>
      <c r="P69" s="1">
        <v>0.35749999999999998</v>
      </c>
      <c r="Q69" s="1">
        <v>0.33739999999999998</v>
      </c>
      <c r="R69" s="1">
        <v>0.3286</v>
      </c>
      <c r="S69" s="1">
        <v>0.308</v>
      </c>
      <c r="T69" s="1">
        <v>0.33189999999999997</v>
      </c>
      <c r="U69" s="1">
        <v>0.30880000000000002</v>
      </c>
    </row>
    <row r="70" spans="1:21" x14ac:dyDescent="0.25">
      <c r="A70" s="5" t="s">
        <v>98</v>
      </c>
      <c r="B70" s="1">
        <f t="shared" ref="B70:T70" si="0">B37/B52</f>
        <v>11.824053452115812</v>
      </c>
      <c r="C70" s="1">
        <f t="shared" si="0"/>
        <v>11.439293598233995</v>
      </c>
      <c r="D70" s="1">
        <f t="shared" si="0"/>
        <v>11.118942731277533</v>
      </c>
      <c r="E70" s="1">
        <f t="shared" si="0"/>
        <v>10.723684210526315</v>
      </c>
      <c r="F70" s="1">
        <f t="shared" si="0"/>
        <v>10.51528384279476</v>
      </c>
      <c r="G70" s="1">
        <f t="shared" si="0"/>
        <v>10.141612200435731</v>
      </c>
      <c r="H70" s="1">
        <f t="shared" si="0"/>
        <v>9.6895074946466817</v>
      </c>
      <c r="I70" s="1">
        <f t="shared" si="0"/>
        <v>9.452025586353944</v>
      </c>
      <c r="J70" s="1">
        <f t="shared" si="0"/>
        <v>9.2923728813559325</v>
      </c>
      <c r="K70" s="1">
        <f t="shared" si="0"/>
        <v>9.0105708245243132</v>
      </c>
      <c r="L70" s="1">
        <f t="shared" si="0"/>
        <v>8.6708860759493671</v>
      </c>
      <c r="M70" s="1">
        <f t="shared" si="0"/>
        <v>8.249475890985325</v>
      </c>
      <c r="N70" s="1">
        <f t="shared" si="0"/>
        <v>8.023012552301255</v>
      </c>
      <c r="O70" s="1">
        <f t="shared" si="0"/>
        <v>8.1524008350730686</v>
      </c>
      <c r="P70" s="1">
        <f t="shared" si="0"/>
        <v>7.1185031185031189</v>
      </c>
      <c r="Q70" s="1">
        <f t="shared" si="0"/>
        <v>6.71875</v>
      </c>
      <c r="R70" s="1">
        <f t="shared" si="0"/>
        <v>6.503118503118503</v>
      </c>
      <c r="S70" s="1">
        <f t="shared" si="0"/>
        <v>6.4128630705394194</v>
      </c>
      <c r="T70" s="1">
        <f t="shared" si="0"/>
        <v>6.1946169772256727</v>
      </c>
      <c r="U70" s="1">
        <f>U37/U52</f>
        <v>5.8312757201646095</v>
      </c>
    </row>
    <row r="71" spans="1:21" s="3" customFormat="1" x14ac:dyDescent="0.25">
      <c r="A71" s="10" t="s">
        <v>85</v>
      </c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</row>
    <row r="72" spans="1:21" s="3" customFormat="1" x14ac:dyDescent="0.25">
      <c r="A72" s="5" t="s">
        <v>0</v>
      </c>
      <c r="B72" s="7">
        <v>45443</v>
      </c>
      <c r="C72" s="7">
        <v>45352</v>
      </c>
      <c r="D72" s="7">
        <v>45261</v>
      </c>
      <c r="E72" s="7">
        <v>45170</v>
      </c>
      <c r="F72" s="7">
        <v>45079</v>
      </c>
      <c r="G72" s="7">
        <v>44988</v>
      </c>
      <c r="H72" s="7">
        <v>44897</v>
      </c>
      <c r="I72" s="7">
        <v>44806</v>
      </c>
      <c r="J72" s="7">
        <v>44715</v>
      </c>
      <c r="K72" s="7">
        <v>44624</v>
      </c>
      <c r="L72" s="7">
        <v>44533</v>
      </c>
      <c r="M72" s="7">
        <v>44442</v>
      </c>
      <c r="N72" s="7">
        <v>44351</v>
      </c>
      <c r="O72" s="7">
        <v>44260</v>
      </c>
      <c r="P72" s="7">
        <v>44162</v>
      </c>
      <c r="Q72" s="7">
        <v>44071</v>
      </c>
      <c r="R72" s="7">
        <v>43980</v>
      </c>
      <c r="S72" s="7">
        <v>43889</v>
      </c>
      <c r="T72" s="7">
        <v>43798</v>
      </c>
      <c r="U72" s="7">
        <v>43707</v>
      </c>
    </row>
    <row r="73" spans="1:21" x14ac:dyDescent="0.25">
      <c r="A73" s="5" t="s">
        <v>46</v>
      </c>
      <c r="B73">
        <v>1573</v>
      </c>
      <c r="C73">
        <v>620</v>
      </c>
      <c r="D73">
        <v>1483</v>
      </c>
      <c r="E73">
        <v>1403</v>
      </c>
      <c r="F73">
        <v>1295</v>
      </c>
      <c r="G73">
        <v>1247</v>
      </c>
      <c r="H73">
        <v>1176</v>
      </c>
      <c r="I73">
        <v>1136</v>
      </c>
      <c r="J73">
        <v>1178</v>
      </c>
      <c r="K73">
        <v>1266</v>
      </c>
      <c r="L73">
        <v>1233</v>
      </c>
      <c r="M73">
        <v>1212</v>
      </c>
      <c r="N73">
        <v>1116</v>
      </c>
      <c r="O73">
        <v>1261</v>
      </c>
      <c r="P73">
        <v>2250</v>
      </c>
      <c r="Q73">
        <v>955</v>
      </c>
      <c r="R73">
        <v>1100</v>
      </c>
      <c r="S73">
        <v>955</v>
      </c>
      <c r="T73">
        <v>851</v>
      </c>
      <c r="U73">
        <v>793</v>
      </c>
    </row>
    <row r="74" spans="1:21" x14ac:dyDescent="0.25">
      <c r="A74" s="5" t="s">
        <v>97</v>
      </c>
      <c r="B74" s="9">
        <f t="shared" ref="B74:S74" si="1">((B73-C73)/C73)</f>
        <v>1.5370967741935484</v>
      </c>
      <c r="C74" s="9">
        <f t="shared" si="1"/>
        <v>-0.58192852326365474</v>
      </c>
      <c r="D74" s="9">
        <f t="shared" si="1"/>
        <v>5.7020669992872419E-2</v>
      </c>
      <c r="E74" s="9">
        <f t="shared" si="1"/>
        <v>8.33976833976834E-2</v>
      </c>
      <c r="F74" s="9">
        <f t="shared" si="1"/>
        <v>3.8492381716118684E-2</v>
      </c>
      <c r="G74" s="9">
        <f t="shared" si="1"/>
        <v>6.0374149659863943E-2</v>
      </c>
      <c r="H74" s="9">
        <f t="shared" si="1"/>
        <v>3.5211267605633804E-2</v>
      </c>
      <c r="I74" s="9">
        <f t="shared" si="1"/>
        <v>-3.5653650254668934E-2</v>
      </c>
      <c r="J74" s="9">
        <f t="shared" si="1"/>
        <v>-6.9510268562401265E-2</v>
      </c>
      <c r="K74" s="9">
        <f t="shared" si="1"/>
        <v>2.6763990267639901E-2</v>
      </c>
      <c r="L74" s="9">
        <f t="shared" si="1"/>
        <v>1.7326732673267328E-2</v>
      </c>
      <c r="M74" s="9">
        <f t="shared" si="1"/>
        <v>8.6021505376344093E-2</v>
      </c>
      <c r="N74" s="9">
        <f t="shared" si="1"/>
        <v>-0.11498810467882632</v>
      </c>
      <c r="O74" s="9">
        <f t="shared" si="1"/>
        <v>-0.43955555555555553</v>
      </c>
      <c r="P74" s="9">
        <f t="shared" si="1"/>
        <v>1.3560209424083769</v>
      </c>
      <c r="Q74" s="9">
        <f t="shared" si="1"/>
        <v>-0.13181818181818181</v>
      </c>
      <c r="R74" s="9">
        <f t="shared" si="1"/>
        <v>0.15183246073298429</v>
      </c>
      <c r="S74" s="9">
        <f t="shared" si="1"/>
        <v>0.12220916568742655</v>
      </c>
      <c r="T74" s="9">
        <f>((T73-U73)/U73)</f>
        <v>7.3139974779319036E-2</v>
      </c>
    </row>
    <row r="75" spans="1:21" x14ac:dyDescent="0.25">
      <c r="A75" s="5" t="s">
        <v>65</v>
      </c>
      <c r="B75">
        <v>233</v>
      </c>
      <c r="C75">
        <v>230</v>
      </c>
      <c r="D75">
        <v>240</v>
      </c>
      <c r="E75">
        <v>236</v>
      </c>
      <c r="F75">
        <v>235</v>
      </c>
      <c r="G75">
        <v>233</v>
      </c>
      <c r="H75">
        <v>235</v>
      </c>
      <c r="I75">
        <v>237</v>
      </c>
      <c r="J75">
        <v>232</v>
      </c>
      <c r="K75">
        <v>235</v>
      </c>
      <c r="L75">
        <v>225</v>
      </c>
      <c r="M75">
        <v>213</v>
      </c>
      <c r="N75">
        <v>208</v>
      </c>
      <c r="O75">
        <v>215</v>
      </c>
      <c r="P75">
        <v>212</v>
      </c>
      <c r="Q75">
        <v>214</v>
      </c>
      <c r="R75">
        <v>209</v>
      </c>
      <c r="S75">
        <v>209</v>
      </c>
      <c r="T75">
        <v>191</v>
      </c>
      <c r="U75">
        <v>193</v>
      </c>
    </row>
    <row r="76" spans="1:21" x14ac:dyDescent="0.25">
      <c r="A76" s="5" t="s">
        <v>69</v>
      </c>
      <c r="B76">
        <v>467</v>
      </c>
      <c r="C76">
        <v>451</v>
      </c>
      <c r="D76">
        <v>427</v>
      </c>
      <c r="E76">
        <v>442</v>
      </c>
      <c r="F76">
        <v>433</v>
      </c>
      <c r="G76">
        <v>416</v>
      </c>
      <c r="H76">
        <v>388</v>
      </c>
      <c r="I76">
        <v>378</v>
      </c>
      <c r="J76">
        <v>352</v>
      </c>
      <c r="K76">
        <v>322</v>
      </c>
      <c r="L76">
        <v>269</v>
      </c>
      <c r="M76">
        <v>280</v>
      </c>
      <c r="N76">
        <v>260</v>
      </c>
      <c r="O76">
        <v>260</v>
      </c>
      <c r="P76">
        <v>233</v>
      </c>
      <c r="Q76">
        <v>232</v>
      </c>
      <c r="R76">
        <v>227</v>
      </c>
      <c r="S76">
        <v>217</v>
      </c>
      <c r="T76">
        <v>203</v>
      </c>
      <c r="U76">
        <v>196</v>
      </c>
    </row>
    <row r="77" spans="1:21" x14ac:dyDescent="0.25">
      <c r="A77" s="5" t="s">
        <v>70</v>
      </c>
      <c r="B77">
        <v>-333</v>
      </c>
      <c r="C77">
        <v>-127</v>
      </c>
      <c r="D77">
        <v>-553</v>
      </c>
      <c r="E77">
        <v>-208</v>
      </c>
      <c r="F77">
        <v>176</v>
      </c>
      <c r="G77">
        <v>-203</v>
      </c>
      <c r="H77">
        <v>526</v>
      </c>
      <c r="I77">
        <v>-47</v>
      </c>
      <c r="J77">
        <v>278</v>
      </c>
      <c r="K77">
        <v>-54</v>
      </c>
      <c r="L77">
        <v>339</v>
      </c>
      <c r="M77">
        <v>-301</v>
      </c>
      <c r="N77">
        <v>404</v>
      </c>
      <c r="O77">
        <v>36</v>
      </c>
      <c r="P77">
        <v>-913</v>
      </c>
      <c r="Q77">
        <v>35</v>
      </c>
      <c r="R77">
        <v>-352</v>
      </c>
      <c r="S77">
        <v>-56</v>
      </c>
      <c r="T77">
        <v>132</v>
      </c>
      <c r="U77">
        <v>-260</v>
      </c>
    </row>
    <row r="78" spans="1:21" x14ac:dyDescent="0.25">
      <c r="A78" s="5" t="s">
        <v>71</v>
      </c>
      <c r="B78">
        <v>1940</v>
      </c>
      <c r="C78">
        <v>1174</v>
      </c>
      <c r="D78">
        <v>1597</v>
      </c>
      <c r="E78">
        <v>1873</v>
      </c>
      <c r="F78">
        <v>2139</v>
      </c>
      <c r="G78">
        <v>1693</v>
      </c>
      <c r="H78">
        <v>2325</v>
      </c>
      <c r="I78">
        <v>1704</v>
      </c>
      <c r="J78">
        <v>2040</v>
      </c>
      <c r="K78">
        <v>1769</v>
      </c>
      <c r="L78">
        <v>2066</v>
      </c>
      <c r="M78">
        <v>1404</v>
      </c>
      <c r="N78">
        <v>1988</v>
      </c>
      <c r="O78">
        <v>1772</v>
      </c>
      <c r="P78">
        <v>1782</v>
      </c>
      <c r="Q78">
        <v>1436</v>
      </c>
      <c r="R78">
        <v>1184</v>
      </c>
      <c r="S78">
        <v>1325</v>
      </c>
      <c r="T78">
        <v>1377</v>
      </c>
      <c r="U78">
        <v>922</v>
      </c>
    </row>
    <row r="79" spans="1:21" x14ac:dyDescent="0.25">
      <c r="A79" s="5" t="s">
        <v>72</v>
      </c>
      <c r="B79" s="1">
        <v>-9.2999999999999999E-2</v>
      </c>
      <c r="C79" s="1">
        <v>-0.30659999999999998</v>
      </c>
      <c r="D79" s="1">
        <v>-0.31309999999999999</v>
      </c>
      <c r="E79" s="1">
        <v>9.9199999999999997E-2</v>
      </c>
      <c r="F79" s="1">
        <v>4.8500000000000001E-2</v>
      </c>
      <c r="G79" s="1">
        <v>-4.2999999999999997E-2</v>
      </c>
      <c r="H79" s="1">
        <v>0.12540000000000001</v>
      </c>
      <c r="I79" s="1">
        <v>0.2137</v>
      </c>
      <c r="J79" s="1">
        <v>2.6200000000000001E-2</v>
      </c>
      <c r="K79" s="1">
        <v>-1.6999999999999999E-3</v>
      </c>
      <c r="L79" s="1">
        <v>0.15939999999999999</v>
      </c>
      <c r="M79" s="1">
        <v>-2.23E-2</v>
      </c>
      <c r="N79" s="1">
        <v>0.67910000000000004</v>
      </c>
      <c r="O79" s="1">
        <v>0.33739999999999998</v>
      </c>
      <c r="P79" s="1">
        <v>0.29409999999999997</v>
      </c>
      <c r="Q79" s="1">
        <v>0.5575</v>
      </c>
      <c r="R79" s="1">
        <v>6.6699999999999995E-2</v>
      </c>
      <c r="S79" s="1">
        <v>0.308</v>
      </c>
      <c r="T79" s="1">
        <v>0.24310000000000001</v>
      </c>
      <c r="U79" s="1">
        <v>-3.49E-2</v>
      </c>
    </row>
    <row r="80" spans="1:21" x14ac:dyDescent="0.25">
      <c r="A80" s="5" t="s">
        <v>73</v>
      </c>
      <c r="B80">
        <v>-41</v>
      </c>
      <c r="C80">
        <v>-37</v>
      </c>
      <c r="D80">
        <v>-47</v>
      </c>
      <c r="E80">
        <v>-91</v>
      </c>
      <c r="F80">
        <v>-121</v>
      </c>
      <c r="G80">
        <v>-101</v>
      </c>
      <c r="H80">
        <v>-91</v>
      </c>
      <c r="I80">
        <v>-125</v>
      </c>
      <c r="J80">
        <v>-126</v>
      </c>
      <c r="K80">
        <v>-100</v>
      </c>
      <c r="L80">
        <v>-99</v>
      </c>
      <c r="M80">
        <v>-95</v>
      </c>
      <c r="N80">
        <v>-95</v>
      </c>
      <c r="O80">
        <v>-59</v>
      </c>
      <c r="P80">
        <v>-103</v>
      </c>
      <c r="Q80">
        <v>-126</v>
      </c>
      <c r="R80">
        <v>-96</v>
      </c>
      <c r="S80">
        <v>-94</v>
      </c>
      <c r="T80">
        <v>-95</v>
      </c>
      <c r="U80">
        <v>-89</v>
      </c>
    </row>
    <row r="81" spans="1:21" x14ac:dyDescent="0.25">
      <c r="A81" s="5" t="s">
        <v>74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-20</v>
      </c>
      <c r="K81">
        <v>-106</v>
      </c>
      <c r="L81">
        <v>-1212</v>
      </c>
      <c r="M81">
        <v>0</v>
      </c>
      <c r="N81">
        <v>0</v>
      </c>
      <c r="O81">
        <v>-1470</v>
      </c>
      <c r="P81">
        <v>0</v>
      </c>
      <c r="Q81">
        <v>0</v>
      </c>
      <c r="R81">
        <v>0</v>
      </c>
      <c r="S81">
        <v>0</v>
      </c>
      <c r="T81">
        <v>-1</v>
      </c>
      <c r="U81">
        <v>0</v>
      </c>
    </row>
    <row r="82" spans="1:21" x14ac:dyDescent="0.25">
      <c r="A82" s="5" t="s">
        <v>75</v>
      </c>
      <c r="B82">
        <v>152</v>
      </c>
      <c r="C82">
        <v>103</v>
      </c>
      <c r="D82">
        <v>200</v>
      </c>
      <c r="E82">
        <v>236</v>
      </c>
      <c r="F82">
        <v>443</v>
      </c>
      <c r="G82">
        <v>257</v>
      </c>
      <c r="H82">
        <v>22</v>
      </c>
      <c r="I82">
        <v>22</v>
      </c>
      <c r="J82">
        <v>8</v>
      </c>
      <c r="K82">
        <v>-54</v>
      </c>
      <c r="L82">
        <v>-428</v>
      </c>
      <c r="M82">
        <v>-38</v>
      </c>
      <c r="N82">
        <v>-12</v>
      </c>
      <c r="O82">
        <v>-29</v>
      </c>
      <c r="P82">
        <v>-28</v>
      </c>
      <c r="Q82">
        <v>-189</v>
      </c>
      <c r="R82">
        <v>176</v>
      </c>
      <c r="S82">
        <v>46</v>
      </c>
      <c r="T82">
        <v>-73</v>
      </c>
      <c r="U82">
        <v>-76</v>
      </c>
    </row>
    <row r="83" spans="1:21" x14ac:dyDescent="0.25">
      <c r="A83" s="5" t="s">
        <v>77</v>
      </c>
      <c r="B83">
        <v>111</v>
      </c>
      <c r="C83">
        <v>66</v>
      </c>
      <c r="D83">
        <v>153</v>
      </c>
      <c r="E83">
        <v>145</v>
      </c>
      <c r="F83">
        <v>322</v>
      </c>
      <c r="G83">
        <v>156</v>
      </c>
      <c r="H83">
        <v>-69</v>
      </c>
      <c r="I83">
        <v>-103</v>
      </c>
      <c r="J83">
        <v>-138</v>
      </c>
      <c r="K83">
        <v>-260</v>
      </c>
      <c r="L83">
        <v>-1739</v>
      </c>
      <c r="M83">
        <v>-133</v>
      </c>
      <c r="N83">
        <v>-107</v>
      </c>
      <c r="O83">
        <v>-1558</v>
      </c>
      <c r="P83">
        <v>-131</v>
      </c>
      <c r="Q83">
        <v>-315</v>
      </c>
      <c r="R83">
        <v>80</v>
      </c>
      <c r="S83">
        <v>-48</v>
      </c>
      <c r="T83">
        <v>-169</v>
      </c>
      <c r="U83">
        <v>-165</v>
      </c>
    </row>
    <row r="84" spans="1:21" x14ac:dyDescent="0.25">
      <c r="A84" s="5" t="s">
        <v>79</v>
      </c>
      <c r="B84">
        <v>-2500</v>
      </c>
      <c r="C84">
        <v>-1903</v>
      </c>
      <c r="D84">
        <v>-1000</v>
      </c>
      <c r="E84">
        <v>-756</v>
      </c>
      <c r="F84">
        <v>-999</v>
      </c>
      <c r="G84">
        <v>-1331</v>
      </c>
      <c r="H84">
        <v>-1750</v>
      </c>
      <c r="I84">
        <v>-1013</v>
      </c>
      <c r="J84">
        <v>-1200</v>
      </c>
      <c r="K84">
        <v>-2309</v>
      </c>
      <c r="L84">
        <v>-999</v>
      </c>
      <c r="M84">
        <v>-797</v>
      </c>
      <c r="N84">
        <v>-1000</v>
      </c>
      <c r="O84">
        <v>-863</v>
      </c>
      <c r="P84">
        <v>-850</v>
      </c>
      <c r="Q84">
        <v>-319</v>
      </c>
      <c r="R84">
        <v>-849</v>
      </c>
      <c r="S84">
        <v>-762</v>
      </c>
      <c r="T84">
        <v>-749</v>
      </c>
      <c r="U84">
        <v>-592</v>
      </c>
    </row>
    <row r="85" spans="1:21" x14ac:dyDescent="0.25">
      <c r="A85" s="5" t="s">
        <v>80</v>
      </c>
      <c r="B85">
        <v>1997</v>
      </c>
      <c r="C85">
        <v>0</v>
      </c>
      <c r="D85">
        <v>0</v>
      </c>
      <c r="E85">
        <v>0</v>
      </c>
      <c r="F85">
        <v>0</v>
      </c>
      <c r="G85">
        <v>-500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-6</v>
      </c>
      <c r="T85">
        <v>0</v>
      </c>
      <c r="U85">
        <v>0</v>
      </c>
    </row>
    <row r="86" spans="1:21" x14ac:dyDescent="0.25">
      <c r="A86" s="5" t="s">
        <v>81</v>
      </c>
      <c r="B86">
        <v>-139</v>
      </c>
      <c r="C86">
        <v>-225</v>
      </c>
      <c r="D86">
        <v>-217</v>
      </c>
      <c r="E86">
        <v>-115</v>
      </c>
      <c r="F86">
        <v>-81</v>
      </c>
      <c r="G86">
        <v>-183</v>
      </c>
      <c r="H86">
        <v>-161</v>
      </c>
      <c r="I86">
        <v>-47</v>
      </c>
      <c r="J86">
        <v>-50</v>
      </c>
      <c r="K86">
        <v>-295</v>
      </c>
      <c r="L86">
        <v>-79</v>
      </c>
      <c r="M86">
        <v>-102</v>
      </c>
      <c r="N86">
        <v>-80</v>
      </c>
      <c r="O86">
        <v>-381</v>
      </c>
      <c r="P86">
        <v>-90</v>
      </c>
      <c r="Q86">
        <v>-95</v>
      </c>
      <c r="R86">
        <v>-52</v>
      </c>
      <c r="S86">
        <v>-465</v>
      </c>
      <c r="T86">
        <v>-17</v>
      </c>
      <c r="U86">
        <v>-32</v>
      </c>
    </row>
    <row r="87" spans="1:21" x14ac:dyDescent="0.25">
      <c r="A87" s="5" t="s">
        <v>82</v>
      </c>
      <c r="B87">
        <v>-642</v>
      </c>
      <c r="C87">
        <v>-2128</v>
      </c>
      <c r="D87">
        <v>-1217</v>
      </c>
      <c r="E87">
        <v>-871</v>
      </c>
      <c r="F87">
        <v>-1080</v>
      </c>
      <c r="G87">
        <v>-2014</v>
      </c>
      <c r="H87">
        <v>-1911</v>
      </c>
      <c r="I87">
        <v>-1060</v>
      </c>
      <c r="J87">
        <v>-1250</v>
      </c>
      <c r="K87">
        <v>-2604</v>
      </c>
      <c r="L87">
        <v>-1078</v>
      </c>
      <c r="M87">
        <v>-899</v>
      </c>
      <c r="N87">
        <v>-1080</v>
      </c>
      <c r="O87">
        <v>-1244</v>
      </c>
      <c r="P87">
        <v>-940</v>
      </c>
      <c r="Q87">
        <v>-414</v>
      </c>
      <c r="R87">
        <v>-901</v>
      </c>
      <c r="S87">
        <v>-1233</v>
      </c>
      <c r="T87">
        <v>-766</v>
      </c>
      <c r="U87">
        <v>-624</v>
      </c>
    </row>
    <row r="88" spans="1:21" x14ac:dyDescent="0.25">
      <c r="A88" s="5" t="s">
        <v>89</v>
      </c>
      <c r="B88">
        <v>-3</v>
      </c>
      <c r="C88">
        <v>1</v>
      </c>
      <c r="D88">
        <v>7</v>
      </c>
      <c r="E88">
        <v>-2</v>
      </c>
      <c r="F88">
        <v>3</v>
      </c>
      <c r="G88">
        <v>1</v>
      </c>
      <c r="H88">
        <v>21</v>
      </c>
      <c r="I88">
        <v>-36</v>
      </c>
      <c r="J88">
        <v>-26</v>
      </c>
      <c r="K88">
        <v>-10</v>
      </c>
      <c r="L88">
        <v>-28</v>
      </c>
      <c r="M88">
        <v>1</v>
      </c>
      <c r="N88">
        <v>-3</v>
      </c>
      <c r="O88">
        <v>4</v>
      </c>
      <c r="P88">
        <v>0</v>
      </c>
      <c r="Q88">
        <v>16</v>
      </c>
      <c r="R88">
        <v>-7</v>
      </c>
      <c r="S88">
        <v>-6</v>
      </c>
      <c r="T88">
        <v>-1</v>
      </c>
      <c r="U88">
        <v>-7</v>
      </c>
    </row>
    <row r="89" spans="1:21" x14ac:dyDescent="0.25">
      <c r="A89" s="5" t="s">
        <v>83</v>
      </c>
      <c r="B89">
        <v>1406</v>
      </c>
      <c r="C89">
        <v>-887</v>
      </c>
      <c r="D89">
        <v>540</v>
      </c>
      <c r="E89">
        <v>1145</v>
      </c>
      <c r="F89">
        <v>1384</v>
      </c>
      <c r="G89">
        <v>-164</v>
      </c>
      <c r="H89">
        <v>366</v>
      </c>
      <c r="I89">
        <v>505</v>
      </c>
      <c r="J89">
        <v>626</v>
      </c>
      <c r="K89">
        <v>-1105</v>
      </c>
      <c r="L89">
        <v>-779</v>
      </c>
      <c r="M89">
        <v>373</v>
      </c>
      <c r="N89">
        <v>798</v>
      </c>
      <c r="O89">
        <v>-1026</v>
      </c>
      <c r="P89">
        <v>711</v>
      </c>
      <c r="Q89">
        <v>723</v>
      </c>
      <c r="R89">
        <v>356</v>
      </c>
      <c r="S89">
        <v>38</v>
      </c>
      <c r="T89">
        <v>441</v>
      </c>
      <c r="U89">
        <v>126</v>
      </c>
    </row>
    <row r="90" spans="1:21" x14ac:dyDescent="0.25">
      <c r="A90" s="5" t="s">
        <v>54</v>
      </c>
      <c r="B90">
        <v>1899</v>
      </c>
      <c r="C90">
        <v>1137</v>
      </c>
      <c r="D90">
        <v>1550</v>
      </c>
      <c r="E90">
        <v>1782</v>
      </c>
      <c r="F90">
        <v>2018</v>
      </c>
      <c r="G90">
        <v>1592</v>
      </c>
      <c r="H90">
        <v>2234</v>
      </c>
      <c r="I90">
        <v>1579</v>
      </c>
      <c r="J90">
        <v>1914</v>
      </c>
      <c r="K90">
        <v>1669</v>
      </c>
      <c r="L90">
        <v>1967</v>
      </c>
      <c r="M90">
        <v>1309</v>
      </c>
      <c r="N90">
        <v>1893</v>
      </c>
      <c r="O90">
        <v>1713</v>
      </c>
      <c r="P90">
        <v>1679</v>
      </c>
      <c r="Q90">
        <v>1310</v>
      </c>
      <c r="R90">
        <v>1088</v>
      </c>
      <c r="S90">
        <v>1231</v>
      </c>
      <c r="T90">
        <v>1282</v>
      </c>
      <c r="U90">
        <v>833</v>
      </c>
    </row>
    <row r="91" spans="1:21" x14ac:dyDescent="0.25">
      <c r="A91" s="5" t="s">
        <v>84</v>
      </c>
      <c r="B91" s="1">
        <v>-5.8999999999999997E-2</v>
      </c>
      <c r="C91" s="1">
        <v>-0.2858</v>
      </c>
      <c r="D91" s="1">
        <v>-0.30620000000000003</v>
      </c>
      <c r="E91" s="1">
        <v>0.12859999999999999</v>
      </c>
      <c r="F91" s="1">
        <v>5.4300000000000001E-2</v>
      </c>
      <c r="G91" s="1">
        <v>-4.6100000000000002E-2</v>
      </c>
      <c r="H91" s="1">
        <v>0.13569999999999999</v>
      </c>
      <c r="I91" s="1">
        <v>0.20630000000000001</v>
      </c>
      <c r="J91" s="1">
        <v>1.11E-2</v>
      </c>
      <c r="K91" s="1">
        <v>-2.5700000000000001E-2</v>
      </c>
      <c r="L91" s="1">
        <v>0.17150000000000001</v>
      </c>
      <c r="M91" s="1">
        <v>-8.0000000000000004E-4</v>
      </c>
      <c r="N91" s="1">
        <v>0.7399</v>
      </c>
      <c r="O91" s="1">
        <v>0.3916</v>
      </c>
      <c r="P91" s="1">
        <v>0.30969999999999998</v>
      </c>
      <c r="Q91" s="1">
        <v>0.5726</v>
      </c>
      <c r="R91" s="1">
        <v>0.12859999999999999</v>
      </c>
      <c r="S91" s="1">
        <v>0.29849999999999999</v>
      </c>
      <c r="T91" s="1">
        <v>0.2271</v>
      </c>
      <c r="U91" s="1">
        <v>-6.59E-2</v>
      </c>
    </row>
    <row r="92" spans="1:21" x14ac:dyDescent="0.25">
      <c r="A92" s="5" t="s">
        <v>61</v>
      </c>
      <c r="B92" s="1">
        <v>0.35770000000000002</v>
      </c>
      <c r="C92" s="1">
        <v>0.21940000000000001</v>
      </c>
      <c r="D92" s="1">
        <v>0.30709999999999998</v>
      </c>
      <c r="E92" s="1">
        <v>0.3644</v>
      </c>
      <c r="F92" s="1">
        <v>0.41899999999999998</v>
      </c>
      <c r="G92" s="1">
        <v>0.34200000000000003</v>
      </c>
      <c r="H92" s="1">
        <v>0.49370000000000003</v>
      </c>
      <c r="I92" s="1">
        <v>0.35620000000000002</v>
      </c>
      <c r="J92" s="1">
        <v>0.43640000000000001</v>
      </c>
      <c r="K92" s="1">
        <v>0.3916</v>
      </c>
      <c r="L92" s="1">
        <v>0.47860000000000003</v>
      </c>
      <c r="M92" s="1">
        <v>0.3327</v>
      </c>
      <c r="N92" s="1">
        <v>0.49359999999999998</v>
      </c>
      <c r="O92" s="1">
        <v>0.43869999999999998</v>
      </c>
      <c r="P92" s="1">
        <v>0.4904</v>
      </c>
      <c r="Q92" s="1">
        <v>0.40620000000000001</v>
      </c>
      <c r="R92" s="1">
        <v>0.3478</v>
      </c>
      <c r="S92" s="1">
        <v>0.39829999999999999</v>
      </c>
      <c r="T92" s="1">
        <v>0.42849999999999999</v>
      </c>
      <c r="U92" s="1">
        <v>0.29389999999999999</v>
      </c>
    </row>
    <row r="93" spans="1:21" x14ac:dyDescent="0.25">
      <c r="A93" s="5" t="s">
        <v>55</v>
      </c>
      <c r="B93">
        <v>4.2300000000000004</v>
      </c>
      <c r="C93">
        <v>2.5099999999999998</v>
      </c>
      <c r="D93">
        <v>3.41</v>
      </c>
      <c r="E93">
        <v>3.91</v>
      </c>
      <c r="F93">
        <v>4.41</v>
      </c>
      <c r="G93">
        <v>3.47</v>
      </c>
      <c r="H93">
        <v>4.78</v>
      </c>
      <c r="I93">
        <v>3.37</v>
      </c>
      <c r="J93">
        <v>4.05</v>
      </c>
      <c r="K93">
        <v>3.53</v>
      </c>
      <c r="L93">
        <v>4.1500000000000004</v>
      </c>
      <c r="M93">
        <v>2.74</v>
      </c>
      <c r="N93">
        <v>3.96</v>
      </c>
      <c r="O93">
        <v>3.58</v>
      </c>
      <c r="P93">
        <v>3.49</v>
      </c>
      <c r="Q93">
        <v>2.73</v>
      </c>
      <c r="R93">
        <v>2.2599999999999998</v>
      </c>
      <c r="S93">
        <v>2.5499999999999998</v>
      </c>
      <c r="T93">
        <v>2.65</v>
      </c>
      <c r="U93">
        <v>1.71</v>
      </c>
    </row>
    <row r="94" spans="1:21" ht="15" customHeight="1" x14ac:dyDescent="0.25">
      <c r="A94" s="11" t="s">
        <v>96</v>
      </c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</row>
    <row r="95" spans="1:21" ht="15" customHeight="1" x14ac:dyDescent="0.25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</row>
    <row r="96" spans="1:21" x14ac:dyDescent="0.25">
      <c r="A96" s="5" t="s">
        <v>99</v>
      </c>
      <c r="B96" s="8">
        <f>[2]ADBE!$B$2118</f>
        <v>444.76</v>
      </c>
      <c r="C96" s="8">
        <f>[2]ADBE!$B$2055</f>
        <v>570.92999999999995</v>
      </c>
      <c r="D96" s="8">
        <f>[2]ADBE!$B$1994</f>
        <v>612.47</v>
      </c>
      <c r="E96" s="8">
        <f>[2]ADBE!$B$1931</f>
        <v>563.21</v>
      </c>
      <c r="F96" s="8">
        <f>[2]ADBE!$B$1868</f>
        <v>436.37</v>
      </c>
      <c r="G96" s="8">
        <f>[2]ADBE!$B$1805</f>
        <v>344.04</v>
      </c>
      <c r="H96" s="8">
        <f>[2]ADBE!$B$1744</f>
        <v>341.53</v>
      </c>
      <c r="I96" s="8">
        <f>[2]ADBE!$B$1681</f>
        <v>368.14</v>
      </c>
      <c r="J96" s="8">
        <f>[2]ADBE!$B$1618</f>
        <v>429.76</v>
      </c>
      <c r="K96" s="8">
        <f>[2]ADBE!$B$1555</f>
        <v>452.13</v>
      </c>
      <c r="L96" s="8">
        <f>[2]ADBE!$B$1493</f>
        <v>616.53</v>
      </c>
      <c r="M96" s="8">
        <f>[2]ADBE!$B$1430</f>
        <v>666.59</v>
      </c>
      <c r="N96" s="8">
        <f>[2]ADBE!$B$1366</f>
        <v>504.5</v>
      </c>
      <c r="O96" s="8">
        <f>[2]ADBE!$B$1303</f>
        <v>440.83</v>
      </c>
      <c r="P96" s="8">
        <f>[2]ADBE!$B$1237</f>
        <v>477.03</v>
      </c>
      <c r="Q96" s="8">
        <f>[2]ADBE!$B$1174</f>
        <v>516.44000000000005</v>
      </c>
      <c r="R96" s="8">
        <f>[2]ADBE!$B$1110</f>
        <v>386.6</v>
      </c>
      <c r="S96" s="8">
        <f>[2]ADBE!$B$1047</f>
        <v>345.12</v>
      </c>
      <c r="T96" s="8">
        <f>[2]ADBE!$B$986</f>
        <v>309.52999999999997</v>
      </c>
      <c r="U96" s="8">
        <f>[2]ADBE!$B$923</f>
        <v>284.51</v>
      </c>
    </row>
    <row r="97" spans="1:21" x14ac:dyDescent="0.25">
      <c r="A97" s="5" t="s">
        <v>91</v>
      </c>
      <c r="B97" s="8">
        <f>[2]ADBE!$B$2118/B$55</f>
        <v>127.07428571428571</v>
      </c>
      <c r="C97" s="8">
        <f>[2]ADBE!$B$2055/C$55</f>
        <v>416.7372262773722</v>
      </c>
      <c r="D97" s="8">
        <f>[2]ADBE!$B$1994/D$55</f>
        <v>188.4523076923077</v>
      </c>
      <c r="E97" s="8">
        <f>[2]ADBE!$B$1931/E$55</f>
        <v>183.45602605863195</v>
      </c>
      <c r="F97" s="8">
        <f>[2]ADBE!$B$1868/F$55</f>
        <v>154.19434628975264</v>
      </c>
      <c r="G97" s="8">
        <f>[2]ADBE!$B$1805/G$55</f>
        <v>126.48529411764706</v>
      </c>
      <c r="H97" s="8">
        <f>[2]ADBE!$B$1744/H$55</f>
        <v>134.99209486166009</v>
      </c>
      <c r="I97" s="8">
        <f>[2]ADBE!$B$1681/I$55</f>
        <v>152.12396694214877</v>
      </c>
      <c r="J97" s="8">
        <f>[2]ADBE!$B$1618/J$55</f>
        <v>171.904</v>
      </c>
      <c r="K97" s="8">
        <f>[2]ADBE!$B$1555/K$55</f>
        <v>168.705223880597</v>
      </c>
      <c r="L97" s="8">
        <f>[2]ADBE!$B$1493/L$55</f>
        <v>238.04247104247105</v>
      </c>
      <c r="M97" s="8">
        <f>[2]ADBE!$B$1430/M$55</f>
        <v>262.43700787401576</v>
      </c>
      <c r="N97" s="8">
        <f>[2]ADBE!$B$1366/N$55</f>
        <v>215.59829059829062</v>
      </c>
      <c r="O97" s="8">
        <f>[2]ADBE!$B$1303/O$55</f>
        <v>167.61596958174906</v>
      </c>
      <c r="P97" s="8">
        <f>[2]ADBE!$B$1237/P$55</f>
        <v>101.71215351812366</v>
      </c>
      <c r="Q97" s="8">
        <f>[2]ADBE!$B$1174/Q$55</f>
        <v>259.5175879396985</v>
      </c>
      <c r="R97" s="8">
        <f>[2]ADBE!$B$1110/R$55</f>
        <v>169.56140350877195</v>
      </c>
      <c r="S97" s="8">
        <f>[2]ADBE!$B$1047/S$55</f>
        <v>174.30303030303031</v>
      </c>
      <c r="T97" s="8">
        <f>[2]ADBE!$B$986/T$55</f>
        <v>175.86931818181816</v>
      </c>
      <c r="U97" s="8">
        <f>[2]ADBE!$B$923/U$55</f>
        <v>174.54601226993864</v>
      </c>
    </row>
    <row r="98" spans="1:21" x14ac:dyDescent="0.25">
      <c r="A98" s="5" t="s">
        <v>94</v>
      </c>
      <c r="B98" s="8">
        <f t="shared" ref="B98:T98" si="2">B96/B70</f>
        <v>37.61485025428518</v>
      </c>
      <c r="C98" s="8">
        <f t="shared" si="2"/>
        <v>49.909550366653797</v>
      </c>
      <c r="D98" s="8">
        <f t="shared" si="2"/>
        <v>55.083474643423138</v>
      </c>
      <c r="E98" s="8">
        <f t="shared" si="2"/>
        <v>52.52019631901841</v>
      </c>
      <c r="F98" s="8">
        <f t="shared" si="2"/>
        <v>41.498642026578068</v>
      </c>
      <c r="G98" s="8">
        <f t="shared" si="2"/>
        <v>33.923600429645539</v>
      </c>
      <c r="H98" s="8">
        <f t="shared" si="2"/>
        <v>35.247405524861875</v>
      </c>
      <c r="I98" s="8">
        <f t="shared" si="2"/>
        <v>38.948265283103993</v>
      </c>
      <c r="J98" s="8">
        <f t="shared" si="2"/>
        <v>46.248682170542637</v>
      </c>
      <c r="K98" s="8">
        <f t="shared" si="2"/>
        <v>50.177731112153914</v>
      </c>
      <c r="L98" s="8">
        <f t="shared" si="2"/>
        <v>71.103459854014602</v>
      </c>
      <c r="M98" s="8">
        <f t="shared" si="2"/>
        <v>80.803921219822115</v>
      </c>
      <c r="N98" s="8">
        <f t="shared" si="2"/>
        <v>62.881616688396349</v>
      </c>
      <c r="O98" s="8">
        <f t="shared" si="2"/>
        <v>54.073641485275289</v>
      </c>
      <c r="P98" s="8">
        <f t="shared" si="2"/>
        <v>67.012683995327095</v>
      </c>
      <c r="Q98" s="8">
        <f t="shared" si="2"/>
        <v>76.865488372093026</v>
      </c>
      <c r="R98" s="8">
        <f t="shared" si="2"/>
        <v>59.448401534526859</v>
      </c>
      <c r="S98" s="8">
        <f t="shared" si="2"/>
        <v>53.816835975412488</v>
      </c>
      <c r="T98" s="8">
        <f t="shared" si="2"/>
        <v>49.967576871657748</v>
      </c>
      <c r="U98" s="8">
        <f>U96/U70</f>
        <v>48.790352858151017</v>
      </c>
    </row>
    <row r="99" spans="1:21" x14ac:dyDescent="0.25">
      <c r="A99" s="5" t="s">
        <v>90</v>
      </c>
      <c r="B99" s="8">
        <f t="shared" ref="B99:T99" si="3">B96/B34</f>
        <v>13.453115547489412</v>
      </c>
      <c r="C99" s="8">
        <f t="shared" si="3"/>
        <v>16.728098447113972</v>
      </c>
      <c r="D99" s="8">
        <f t="shared" si="3"/>
        <v>16.835349092908192</v>
      </c>
      <c r="E99" s="8">
        <f t="shared" si="3"/>
        <v>16.277745664739886</v>
      </c>
      <c r="F99" s="8">
        <f t="shared" si="3"/>
        <v>13.468209876543211</v>
      </c>
      <c r="G99" s="8">
        <f t="shared" si="3"/>
        <v>11.11599353796446</v>
      </c>
      <c r="H99" s="8">
        <f t="shared" si="3"/>
        <v>11.350282485875706</v>
      </c>
      <c r="I99" s="8">
        <f t="shared" si="3"/>
        <v>12.011092985318108</v>
      </c>
      <c r="J99" s="8">
        <f t="shared" si="3"/>
        <v>14.504218697266284</v>
      </c>
      <c r="K99" s="8">
        <f t="shared" si="3"/>
        <v>15.526442307692307</v>
      </c>
      <c r="L99" s="8">
        <f t="shared" si="3"/>
        <v>19.747918001281231</v>
      </c>
      <c r="M99" s="8">
        <f t="shared" si="3"/>
        <v>22.057908669755133</v>
      </c>
      <c r="N99" s="8">
        <f t="shared" si="3"/>
        <v>17.40855762594893</v>
      </c>
      <c r="O99" s="8">
        <f t="shared" si="3"/>
        <v>15.588048090523337</v>
      </c>
      <c r="P99" s="8">
        <f t="shared" si="3"/>
        <v>17.2962291515591</v>
      </c>
      <c r="Q99" s="8">
        <f t="shared" si="3"/>
        <v>21.165573770491807</v>
      </c>
      <c r="R99" s="8">
        <f t="shared" si="3"/>
        <v>17.091069849690541</v>
      </c>
      <c r="S99" s="8">
        <f t="shared" si="3"/>
        <v>15.896821741133119</v>
      </c>
      <c r="T99" s="8">
        <f t="shared" si="3"/>
        <v>14.198623853211007</v>
      </c>
      <c r="U99" s="8">
        <f>U96/U34</f>
        <v>13.496679316888047</v>
      </c>
    </row>
    <row r="100" spans="1:21" x14ac:dyDescent="0.25">
      <c r="A100" s="5" t="s">
        <v>92</v>
      </c>
      <c r="B100" s="8">
        <f t="shared" ref="B100:T100" si="4">(B25)/B29</f>
        <v>0.41029441487569901</v>
      </c>
      <c r="C100" s="8">
        <f t="shared" si="4"/>
        <v>0.26429495472186287</v>
      </c>
      <c r="D100" s="8">
        <f t="shared" si="4"/>
        <v>0.24700326916091536</v>
      </c>
      <c r="E100" s="8">
        <f t="shared" si="4"/>
        <v>0.25963488843813387</v>
      </c>
      <c r="F100" s="8">
        <f t="shared" si="4"/>
        <v>0.27719369187221998</v>
      </c>
      <c r="G100" s="8">
        <f t="shared" si="4"/>
        <v>0.29044065887653103</v>
      </c>
      <c r="H100" s="8">
        <f t="shared" si="4"/>
        <v>0.32972742153583373</v>
      </c>
      <c r="I100" s="8">
        <f t="shared" si="4"/>
        <v>0.32289709872677935</v>
      </c>
      <c r="J100" s="8">
        <f t="shared" si="4"/>
        <v>0.33307114765820522</v>
      </c>
      <c r="K100" s="8">
        <f t="shared" si="4"/>
        <v>0.33865698729582577</v>
      </c>
      <c r="L100" s="8">
        <f t="shared" si="4"/>
        <v>0.31580725822801919</v>
      </c>
      <c r="M100" s="8">
        <f t="shared" si="4"/>
        <v>0.32503121964756487</v>
      </c>
      <c r="N100" s="8">
        <f t="shared" si="4"/>
        <v>0.33879584175570315</v>
      </c>
      <c r="O100" s="8">
        <f t="shared" si="4"/>
        <v>0.34748265170530046</v>
      </c>
      <c r="P100" s="8">
        <f t="shared" si="4"/>
        <v>0.35494571773220746</v>
      </c>
      <c r="Q100" s="8">
        <f t="shared" si="4"/>
        <v>0.40348330914368652</v>
      </c>
      <c r="R100" s="8">
        <f t="shared" si="4"/>
        <v>0.43166988328278649</v>
      </c>
      <c r="S100" s="8">
        <f t="shared" si="4"/>
        <v>0.45016722408026755</v>
      </c>
      <c r="T100" s="8">
        <f t="shared" si="4"/>
        <v>0.3929724596391263</v>
      </c>
      <c r="U100" s="8">
        <f>(U25)/U29</f>
        <v>0.40388558039636824</v>
      </c>
    </row>
    <row r="101" spans="1:21" x14ac:dyDescent="0.25">
      <c r="A101" s="5" t="s">
        <v>93</v>
      </c>
      <c r="B101" s="8">
        <f t="shared" ref="B101:T101" si="5">B73/B29</f>
        <v>0.10597588088661322</v>
      </c>
      <c r="C101" s="8">
        <f t="shared" si="5"/>
        <v>4.0103492884864166E-2</v>
      </c>
      <c r="D101" s="8">
        <f t="shared" si="5"/>
        <v>8.9780845138636642E-2</v>
      </c>
      <c r="E101" s="8">
        <f t="shared" si="5"/>
        <v>8.8932555780933065E-2</v>
      </c>
      <c r="F101" s="8">
        <f t="shared" si="5"/>
        <v>8.7275913195848501E-2</v>
      </c>
      <c r="G101" s="8">
        <f t="shared" si="5"/>
        <v>8.7779811347318035E-2</v>
      </c>
      <c r="H101" s="8">
        <f t="shared" si="5"/>
        <v>8.3695110668279837E-2</v>
      </c>
      <c r="I101" s="8">
        <f t="shared" si="5"/>
        <v>7.9037083420301954E-2</v>
      </c>
      <c r="J101" s="8">
        <f t="shared" si="5"/>
        <v>8.4233106900250265E-2</v>
      </c>
      <c r="K101" s="8">
        <f t="shared" si="5"/>
        <v>9.1905626134301269E-2</v>
      </c>
      <c r="L101" s="8">
        <f t="shared" si="5"/>
        <v>8.332770156112726E-2</v>
      </c>
      <c r="M101" s="8">
        <f t="shared" si="5"/>
        <v>8.4084917441376444E-2</v>
      </c>
      <c r="N101" s="8">
        <f t="shared" si="5"/>
        <v>8.0565983251516024E-2</v>
      </c>
      <c r="O101" s="8">
        <f t="shared" si="5"/>
        <v>9.3090211132437622E-2</v>
      </c>
      <c r="P101" s="8">
        <f t="shared" si="5"/>
        <v>0.16963208685162848</v>
      </c>
      <c r="Q101" s="8">
        <f t="shared" si="5"/>
        <v>8.1533339025014945E-2</v>
      </c>
      <c r="R101" s="8">
        <f t="shared" si="5"/>
        <v>0.10109364948074626</v>
      </c>
      <c r="S101" s="8">
        <f t="shared" si="5"/>
        <v>9.1256569517439087E-2</v>
      </c>
      <c r="T101" s="8">
        <f t="shared" si="5"/>
        <v>8.0816714150047486E-2</v>
      </c>
      <c r="U101" s="8">
        <f>U73/U29</f>
        <v>7.741872498291516E-2</v>
      </c>
    </row>
    <row r="102" spans="1:21" x14ac:dyDescent="0.25">
      <c r="A102" s="5" t="s">
        <v>67</v>
      </c>
      <c r="B102" s="1">
        <v>0.37130000000000002</v>
      </c>
      <c r="C102" s="1">
        <v>0.192</v>
      </c>
      <c r="D102" s="1">
        <v>0.36370000000000002</v>
      </c>
      <c r="E102" s="1">
        <v>0.36199999999999999</v>
      </c>
      <c r="F102" s="1">
        <v>0.34799999999999998</v>
      </c>
      <c r="G102" s="1">
        <v>0.35020000000000001</v>
      </c>
      <c r="H102" s="1">
        <v>0.34139999999999998</v>
      </c>
      <c r="I102" s="1">
        <v>0.33479999999999999</v>
      </c>
      <c r="J102" s="1">
        <v>0.34660000000000002</v>
      </c>
      <c r="K102" s="1">
        <v>0.36859999999999998</v>
      </c>
      <c r="L102" s="1">
        <v>0.36399999999999999</v>
      </c>
      <c r="M102" s="1">
        <v>0.36720000000000003</v>
      </c>
      <c r="N102" s="1">
        <v>0.36870000000000003</v>
      </c>
      <c r="O102" s="1">
        <v>0.37459999999999999</v>
      </c>
      <c r="P102" s="1">
        <v>0.35749999999999998</v>
      </c>
      <c r="Q102" s="1">
        <v>0.33739999999999998</v>
      </c>
      <c r="R102" s="1">
        <v>0.3286</v>
      </c>
      <c r="S102" s="1">
        <v>0.308</v>
      </c>
      <c r="T102" s="1">
        <v>0.33189999999999997</v>
      </c>
      <c r="U102" s="1">
        <v>0.30880000000000002</v>
      </c>
    </row>
    <row r="103" spans="1:21" x14ac:dyDescent="0.25">
      <c r="A103" s="5" t="s">
        <v>101</v>
      </c>
      <c r="B103" s="8">
        <f>B25/B15</f>
        <v>0.2029526443829773</v>
      </c>
      <c r="C103" s="8">
        <f t="shared" ref="C103:U103" si="6">C25/C15</f>
        <v>0.1421167959375326</v>
      </c>
      <c r="D103" s="8">
        <f t="shared" si="6"/>
        <v>0.13700930185701332</v>
      </c>
      <c r="E103" s="8">
        <f t="shared" si="6"/>
        <v>0.14080440013750431</v>
      </c>
      <c r="F103" s="8">
        <f t="shared" si="6"/>
        <v>0.14774768302320568</v>
      </c>
      <c r="G103" s="8">
        <f t="shared" si="6"/>
        <v>0.15472306596167548</v>
      </c>
      <c r="H103" s="8">
        <f t="shared" si="6"/>
        <v>0.17055034051168783</v>
      </c>
      <c r="I103" s="8">
        <f t="shared" si="6"/>
        <v>0.17353425067304817</v>
      </c>
      <c r="J103" s="8">
        <f t="shared" si="6"/>
        <v>0.17693534908455519</v>
      </c>
      <c r="K103" s="8">
        <f t="shared" si="6"/>
        <v>0.1795888512473052</v>
      </c>
      <c r="L103" s="8">
        <f t="shared" si="6"/>
        <v>0.17154289490106825</v>
      </c>
      <c r="M103" s="8">
        <f t="shared" si="6"/>
        <v>0.17919981640146879</v>
      </c>
      <c r="N103" s="8">
        <f t="shared" si="6"/>
        <v>0.1834493002892659</v>
      </c>
      <c r="O103" s="8">
        <f t="shared" si="6"/>
        <v>0.18839303582149289</v>
      </c>
      <c r="P103" s="8">
        <f t="shared" si="6"/>
        <v>0.19387250864766925</v>
      </c>
      <c r="Q103" s="8">
        <f t="shared" si="6"/>
        <v>0.21085036138127955</v>
      </c>
      <c r="R103" s="8">
        <f t="shared" si="6"/>
        <v>0.2174235059945378</v>
      </c>
      <c r="S103" s="8">
        <f t="shared" si="6"/>
        <v>0.22207033091354766</v>
      </c>
      <c r="T103" s="8">
        <f t="shared" si="6"/>
        <v>0.1993064251998844</v>
      </c>
      <c r="U103" s="8">
        <f t="shared" si="6"/>
        <v>0.20628272251308902</v>
      </c>
    </row>
    <row r="104" spans="1:21" x14ac:dyDescent="0.25">
      <c r="A104" s="5" t="s">
        <v>102</v>
      </c>
      <c r="B104" s="8">
        <f>B15/B24</f>
        <v>1.9788314428910578</v>
      </c>
      <c r="C104" s="8">
        <f t="shared" ref="C104:U104" si="7">C15/C24</f>
        <v>2.163193138213829</v>
      </c>
      <c r="D104" s="8">
        <f t="shared" si="7"/>
        <v>2.2456074202548826</v>
      </c>
      <c r="E104" s="8">
        <f t="shared" si="7"/>
        <v>2.1849181312903712</v>
      </c>
      <c r="F104" s="8">
        <f t="shared" si="7"/>
        <v>2.1413846153846152</v>
      </c>
      <c r="G104" s="8">
        <f t="shared" si="7"/>
        <v>2.1400369151753469</v>
      </c>
      <c r="H104" s="8">
        <f t="shared" si="7"/>
        <v>2.0714503583956079</v>
      </c>
      <c r="I104" s="8">
        <f t="shared" si="7"/>
        <v>2.1618300864926039</v>
      </c>
      <c r="J104" s="8">
        <f t="shared" si="7"/>
        <v>2.1332144882910624</v>
      </c>
      <c r="K104" s="8">
        <f t="shared" si="7"/>
        <v>2.129005819195148</v>
      </c>
      <c r="L104" s="8">
        <f t="shared" si="7"/>
        <v>2.1890871102539378</v>
      </c>
      <c r="M104" s="8">
        <f t="shared" si="7"/>
        <v>2.2288150042625747</v>
      </c>
      <c r="N104" s="8">
        <f t="shared" si="7"/>
        <v>2.1809036658141516</v>
      </c>
      <c r="O104" s="8">
        <f t="shared" si="7"/>
        <v>2.1841944225893872</v>
      </c>
      <c r="P104" s="8">
        <f t="shared" si="7"/>
        <v>2.2036297640653357</v>
      </c>
      <c r="Q104" s="8">
        <f t="shared" si="7"/>
        <v>2.0945706008784226</v>
      </c>
      <c r="R104" s="8">
        <f t="shared" si="7"/>
        <v>2.0148293228875209</v>
      </c>
      <c r="S104" s="8">
        <f t="shared" si="7"/>
        <v>1.9735789375755883</v>
      </c>
      <c r="T104" s="8">
        <f t="shared" si="7"/>
        <v>2.0291243158717749</v>
      </c>
      <c r="U104" s="8">
        <f t="shared" si="7"/>
        <v>2.0439258051365674</v>
      </c>
    </row>
    <row r="105" spans="1:21" x14ac:dyDescent="0.25">
      <c r="A105" s="5" t="s">
        <v>55</v>
      </c>
      <c r="B105">
        <v>4.2300000000000004</v>
      </c>
      <c r="C105">
        <v>2.5099999999999998</v>
      </c>
      <c r="D105">
        <v>3.41</v>
      </c>
      <c r="E105">
        <v>3.91</v>
      </c>
      <c r="F105">
        <v>4.41</v>
      </c>
      <c r="G105">
        <v>3.47</v>
      </c>
      <c r="H105">
        <v>4.78</v>
      </c>
      <c r="I105">
        <v>3.37</v>
      </c>
      <c r="J105">
        <v>4.05</v>
      </c>
      <c r="K105">
        <v>3.53</v>
      </c>
      <c r="L105">
        <v>4.1500000000000004</v>
      </c>
      <c r="M105">
        <v>2.74</v>
      </c>
      <c r="N105">
        <v>3.96</v>
      </c>
      <c r="O105">
        <v>3.58</v>
      </c>
      <c r="P105">
        <v>3.49</v>
      </c>
      <c r="Q105">
        <v>2.73</v>
      </c>
      <c r="R105">
        <v>2.2599999999999998</v>
      </c>
      <c r="S105">
        <v>2.5499999999999998</v>
      </c>
      <c r="T105">
        <v>2.65</v>
      </c>
      <c r="U105">
        <v>1.71</v>
      </c>
    </row>
    <row r="106" spans="1:21" x14ac:dyDescent="0.25">
      <c r="A106" s="5" t="s">
        <v>61</v>
      </c>
      <c r="B106" s="1">
        <v>0.35770000000000002</v>
      </c>
      <c r="C106" s="1">
        <v>0.21940000000000001</v>
      </c>
      <c r="D106" s="1">
        <v>0.30709999999999998</v>
      </c>
      <c r="E106" s="1">
        <v>0.3644</v>
      </c>
      <c r="F106" s="1">
        <v>0.41899999999999998</v>
      </c>
      <c r="G106" s="1">
        <v>0.34200000000000003</v>
      </c>
      <c r="H106" s="1">
        <v>0.49370000000000003</v>
      </c>
      <c r="I106" s="1">
        <v>0.35620000000000002</v>
      </c>
      <c r="J106" s="1">
        <v>0.43640000000000001</v>
      </c>
      <c r="K106" s="1">
        <v>0.3916</v>
      </c>
      <c r="L106" s="1">
        <v>0.47860000000000003</v>
      </c>
      <c r="M106" s="1">
        <v>0.3327</v>
      </c>
      <c r="N106" s="1">
        <v>0.49359999999999998</v>
      </c>
      <c r="O106" s="1">
        <v>0.43869999999999998</v>
      </c>
      <c r="P106" s="1">
        <v>0.4904</v>
      </c>
      <c r="Q106" s="1">
        <v>0.40620000000000001</v>
      </c>
      <c r="R106" s="1">
        <v>0.3478</v>
      </c>
      <c r="S106" s="1">
        <v>0.39829999999999999</v>
      </c>
      <c r="T106" s="1">
        <v>0.42849999999999999</v>
      </c>
      <c r="U106" s="1">
        <v>0.29389999999999999</v>
      </c>
    </row>
  </sheetData>
  <mergeCells count="5">
    <mergeCell ref="A94:U95"/>
    <mergeCell ref="A2:U2"/>
    <mergeCell ref="A35:U35"/>
    <mergeCell ref="A71:U71"/>
    <mergeCell ref="A1:H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9C58B-C77F-478B-BCAD-584B9753E920}">
  <dimension ref="A1:U103"/>
  <sheetViews>
    <sheetView topLeftCell="A69" workbookViewId="0">
      <selection activeCell="U96" sqref="U96"/>
    </sheetView>
  </sheetViews>
  <sheetFormatPr defaultRowHeight="15" x14ac:dyDescent="0.25"/>
  <cols>
    <col min="1" max="1" width="34.28515625" style="4" bestFit="1" customWidth="1"/>
    <col min="2" max="2" width="9.7109375" bestFit="1" customWidth="1"/>
    <col min="3" max="3" width="10.7109375" bestFit="1" customWidth="1"/>
    <col min="4" max="6" width="9.7109375" bestFit="1" customWidth="1"/>
    <col min="7" max="7" width="10.7109375" bestFit="1" customWidth="1"/>
    <col min="8" max="10" width="9.7109375" bestFit="1" customWidth="1"/>
    <col min="11" max="11" width="10.7109375" bestFit="1" customWidth="1"/>
    <col min="12" max="14" width="9.7109375" bestFit="1" customWidth="1"/>
    <col min="15" max="15" width="10.7109375" bestFit="1" customWidth="1"/>
    <col min="16" max="18" width="9.7109375" bestFit="1" customWidth="1"/>
    <col min="19" max="19" width="10.7109375" bestFit="1" customWidth="1"/>
    <col min="20" max="21" width="9.7109375" bestFit="1" customWidth="1"/>
  </cols>
  <sheetData>
    <row r="1" spans="1:21" ht="18.75" x14ac:dyDescent="0.3">
      <c r="A1" s="12" t="s">
        <v>95</v>
      </c>
      <c r="B1" s="12"/>
      <c r="C1" s="12"/>
      <c r="D1" s="12"/>
      <c r="E1" s="12"/>
      <c r="F1" s="12"/>
      <c r="G1" s="12"/>
      <c r="H1" s="12"/>
    </row>
    <row r="2" spans="1:21" x14ac:dyDescent="0.25">
      <c r="A2" s="10" t="s">
        <v>33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</row>
    <row r="3" spans="1:21" x14ac:dyDescent="0.25">
      <c r="A3" s="5" t="s">
        <v>0</v>
      </c>
      <c r="B3" s="6">
        <v>45382</v>
      </c>
      <c r="C3" s="6">
        <v>45291</v>
      </c>
      <c r="D3" s="6">
        <v>45199</v>
      </c>
      <c r="E3" s="6">
        <v>45107</v>
      </c>
      <c r="F3" s="6">
        <v>45016</v>
      </c>
      <c r="G3" s="6">
        <v>44926</v>
      </c>
      <c r="H3" s="6">
        <v>44834</v>
      </c>
      <c r="I3" s="6">
        <v>44742</v>
      </c>
      <c r="J3" s="6">
        <v>44651</v>
      </c>
      <c r="K3" s="6">
        <v>44561</v>
      </c>
      <c r="L3" s="6">
        <v>44469</v>
      </c>
      <c r="M3" s="6">
        <v>44377</v>
      </c>
      <c r="N3" s="6">
        <v>44286</v>
      </c>
      <c r="O3" s="6">
        <v>44196</v>
      </c>
      <c r="P3" s="6">
        <v>44104</v>
      </c>
      <c r="Q3" s="6">
        <v>44012</v>
      </c>
      <c r="R3" s="6">
        <v>43921</v>
      </c>
      <c r="S3" s="6">
        <v>43830</v>
      </c>
      <c r="T3" s="6">
        <v>43738</v>
      </c>
      <c r="U3" s="6">
        <v>43646</v>
      </c>
    </row>
    <row r="4" spans="1:21" x14ac:dyDescent="0.25">
      <c r="A4" s="5" t="s">
        <v>1</v>
      </c>
      <c r="B4">
        <v>72852</v>
      </c>
      <c r="C4">
        <v>73387</v>
      </c>
      <c r="D4">
        <v>49605</v>
      </c>
      <c r="E4">
        <v>49529</v>
      </c>
      <c r="F4">
        <v>49343</v>
      </c>
      <c r="G4">
        <v>53888</v>
      </c>
      <c r="H4">
        <v>34947</v>
      </c>
      <c r="I4">
        <v>37478</v>
      </c>
      <c r="J4">
        <v>36393</v>
      </c>
      <c r="K4">
        <v>36220</v>
      </c>
      <c r="L4">
        <v>29944</v>
      </c>
      <c r="M4">
        <v>40380</v>
      </c>
      <c r="N4">
        <v>33834</v>
      </c>
      <c r="O4">
        <v>42122</v>
      </c>
      <c r="P4">
        <v>29930</v>
      </c>
      <c r="Q4">
        <v>37466</v>
      </c>
      <c r="R4">
        <v>27201</v>
      </c>
      <c r="S4">
        <v>36092</v>
      </c>
      <c r="T4">
        <v>23255</v>
      </c>
      <c r="U4">
        <v>22616</v>
      </c>
    </row>
    <row r="5" spans="1:21" x14ac:dyDescent="0.25">
      <c r="A5" s="5" t="s">
        <v>2</v>
      </c>
      <c r="B5">
        <v>12222</v>
      </c>
      <c r="C5">
        <v>13393</v>
      </c>
      <c r="D5">
        <v>14564</v>
      </c>
      <c r="E5">
        <v>14441</v>
      </c>
      <c r="F5">
        <v>15062</v>
      </c>
      <c r="G5">
        <v>16138</v>
      </c>
      <c r="H5">
        <v>23715</v>
      </c>
      <c r="I5">
        <v>23232</v>
      </c>
      <c r="J5">
        <v>29992</v>
      </c>
      <c r="K5">
        <v>59829</v>
      </c>
      <c r="L5">
        <v>49044</v>
      </c>
      <c r="M5">
        <v>49514</v>
      </c>
      <c r="N5">
        <v>39436</v>
      </c>
      <c r="O5">
        <v>42274</v>
      </c>
      <c r="P5">
        <v>38472</v>
      </c>
      <c r="Q5">
        <v>33925</v>
      </c>
      <c r="R5">
        <v>22091</v>
      </c>
      <c r="S5">
        <v>18929</v>
      </c>
      <c r="T5">
        <v>20146</v>
      </c>
      <c r="U5">
        <v>18847</v>
      </c>
    </row>
    <row r="6" spans="1:21" x14ac:dyDescent="0.25">
      <c r="A6" s="5" t="s">
        <v>3</v>
      </c>
      <c r="B6">
        <v>85074</v>
      </c>
      <c r="C6">
        <v>86780</v>
      </c>
      <c r="D6">
        <v>64169</v>
      </c>
      <c r="E6">
        <v>63970</v>
      </c>
      <c r="F6">
        <v>64405</v>
      </c>
      <c r="G6">
        <v>70026</v>
      </c>
      <c r="H6">
        <v>58662</v>
      </c>
      <c r="I6">
        <v>60710</v>
      </c>
      <c r="J6">
        <v>66385</v>
      </c>
      <c r="K6">
        <v>96049</v>
      </c>
      <c r="L6">
        <v>78988</v>
      </c>
      <c r="M6">
        <v>89894</v>
      </c>
      <c r="N6">
        <v>73270</v>
      </c>
      <c r="O6">
        <v>84396</v>
      </c>
      <c r="P6">
        <v>68402</v>
      </c>
      <c r="Q6">
        <v>71391</v>
      </c>
      <c r="R6">
        <v>49292</v>
      </c>
      <c r="S6">
        <v>55021</v>
      </c>
      <c r="T6">
        <v>43401</v>
      </c>
      <c r="U6">
        <v>41463</v>
      </c>
    </row>
    <row r="7" spans="1:21" x14ac:dyDescent="0.25">
      <c r="A7" s="5" t="s">
        <v>4</v>
      </c>
      <c r="B7" s="1">
        <v>0.32090000000000002</v>
      </c>
      <c r="C7" s="1">
        <v>0.23930000000000001</v>
      </c>
      <c r="D7" s="1">
        <v>9.3899999999999997E-2</v>
      </c>
      <c r="E7" s="1">
        <v>5.3699999999999998E-2</v>
      </c>
      <c r="F7" s="1">
        <v>-2.98E-2</v>
      </c>
      <c r="G7" s="1">
        <v>-0.27089999999999997</v>
      </c>
      <c r="H7" s="1">
        <v>-0.25729999999999997</v>
      </c>
      <c r="I7" s="1">
        <v>-0.3246</v>
      </c>
      <c r="J7" s="1">
        <v>-9.4E-2</v>
      </c>
      <c r="K7" s="1">
        <v>0.1381</v>
      </c>
      <c r="L7" s="1">
        <v>0.15479999999999999</v>
      </c>
      <c r="M7" s="1">
        <v>0.25919999999999999</v>
      </c>
      <c r="N7" s="1">
        <v>0.4864</v>
      </c>
      <c r="O7" s="1">
        <v>0.53390000000000004</v>
      </c>
      <c r="P7" s="1">
        <v>0.57599999999999996</v>
      </c>
      <c r="Q7" s="1">
        <v>0.7218</v>
      </c>
      <c r="R7" s="1">
        <v>0.33150000000000002</v>
      </c>
      <c r="S7" s="1">
        <v>0.33379999999999999</v>
      </c>
      <c r="T7" s="1">
        <v>0.45810000000000001</v>
      </c>
      <c r="U7" s="1">
        <v>0.53280000000000005</v>
      </c>
    </row>
    <row r="8" spans="1:21" x14ac:dyDescent="0.25">
      <c r="A8" s="5" t="s">
        <v>5</v>
      </c>
      <c r="B8">
        <v>47768</v>
      </c>
      <c r="C8">
        <v>52253</v>
      </c>
      <c r="D8">
        <v>43420</v>
      </c>
      <c r="E8">
        <v>39925</v>
      </c>
      <c r="F8">
        <v>37646</v>
      </c>
      <c r="G8">
        <v>42360</v>
      </c>
      <c r="H8">
        <v>36154</v>
      </c>
      <c r="I8">
        <v>34804</v>
      </c>
      <c r="J8">
        <v>32504</v>
      </c>
      <c r="K8">
        <v>32891</v>
      </c>
      <c r="L8">
        <v>28610</v>
      </c>
      <c r="M8">
        <v>26835</v>
      </c>
      <c r="N8">
        <v>24289</v>
      </c>
      <c r="O8">
        <v>24542</v>
      </c>
      <c r="P8">
        <v>20832</v>
      </c>
      <c r="Q8">
        <v>19918</v>
      </c>
      <c r="R8">
        <v>17836</v>
      </c>
      <c r="S8">
        <v>20816</v>
      </c>
      <c r="T8">
        <v>16887</v>
      </c>
      <c r="U8">
        <v>16747</v>
      </c>
    </row>
    <row r="9" spans="1:21" x14ac:dyDescent="0.25">
      <c r="A9" s="5" t="s">
        <v>6</v>
      </c>
      <c r="B9">
        <v>31147</v>
      </c>
      <c r="C9">
        <v>33318</v>
      </c>
      <c r="D9">
        <v>35406</v>
      </c>
      <c r="E9">
        <v>36587</v>
      </c>
      <c r="F9">
        <v>34170</v>
      </c>
      <c r="G9">
        <v>34405</v>
      </c>
      <c r="H9">
        <v>36647</v>
      </c>
      <c r="I9">
        <v>38153</v>
      </c>
      <c r="J9">
        <v>34987</v>
      </c>
      <c r="K9">
        <v>32640</v>
      </c>
      <c r="L9">
        <v>30933</v>
      </c>
      <c r="M9">
        <v>24119</v>
      </c>
      <c r="N9">
        <v>23849</v>
      </c>
      <c r="O9">
        <v>23795</v>
      </c>
      <c r="P9">
        <v>23735</v>
      </c>
      <c r="Q9">
        <v>19599</v>
      </c>
      <c r="R9">
        <v>18857</v>
      </c>
      <c r="S9">
        <v>20497</v>
      </c>
      <c r="T9">
        <v>18766</v>
      </c>
      <c r="U9">
        <v>18580</v>
      </c>
    </row>
    <row r="10" spans="1:21" x14ac:dyDescent="0.25">
      <c r="A10" s="5" t="s">
        <v>8</v>
      </c>
      <c r="B10">
        <v>163989</v>
      </c>
      <c r="C10">
        <v>172351</v>
      </c>
      <c r="D10">
        <v>142995</v>
      </c>
      <c r="E10">
        <v>140482</v>
      </c>
      <c r="F10">
        <v>136221</v>
      </c>
      <c r="G10">
        <v>146791</v>
      </c>
      <c r="H10">
        <v>131463</v>
      </c>
      <c r="I10">
        <v>133667</v>
      </c>
      <c r="J10">
        <v>133876</v>
      </c>
      <c r="K10">
        <v>161580</v>
      </c>
      <c r="L10">
        <v>138531</v>
      </c>
      <c r="M10">
        <v>140848</v>
      </c>
      <c r="N10">
        <v>121408</v>
      </c>
      <c r="O10">
        <v>132733</v>
      </c>
      <c r="P10">
        <v>112969</v>
      </c>
      <c r="Q10">
        <v>110908</v>
      </c>
      <c r="R10">
        <v>85985</v>
      </c>
      <c r="S10">
        <v>96334</v>
      </c>
      <c r="T10">
        <v>79054</v>
      </c>
      <c r="U10">
        <v>76790</v>
      </c>
    </row>
    <row r="11" spans="1:21" x14ac:dyDescent="0.25">
      <c r="A11" s="5" t="s">
        <v>9</v>
      </c>
      <c r="B11">
        <v>283263</v>
      </c>
      <c r="C11">
        <v>276690</v>
      </c>
      <c r="D11">
        <v>267226</v>
      </c>
      <c r="E11">
        <v>264116</v>
      </c>
      <c r="F11">
        <v>259016</v>
      </c>
      <c r="G11">
        <v>252838</v>
      </c>
      <c r="H11">
        <v>239228</v>
      </c>
      <c r="I11">
        <v>232136</v>
      </c>
      <c r="J11">
        <v>224629</v>
      </c>
      <c r="K11">
        <v>216363</v>
      </c>
      <c r="L11">
        <v>199303</v>
      </c>
      <c r="M11">
        <v>176848</v>
      </c>
      <c r="N11">
        <v>160789</v>
      </c>
      <c r="O11">
        <v>150667</v>
      </c>
      <c r="P11">
        <v>134100</v>
      </c>
      <c r="Q11">
        <v>115054</v>
      </c>
      <c r="R11">
        <v>104058</v>
      </c>
      <c r="S11">
        <v>97846</v>
      </c>
      <c r="T11">
        <v>90776</v>
      </c>
      <c r="U11">
        <v>86372</v>
      </c>
    </row>
    <row r="12" spans="1:21" x14ac:dyDescent="0.25">
      <c r="A12" s="5" t="s">
        <v>86</v>
      </c>
      <c r="B12">
        <v>22770</v>
      </c>
      <c r="C12">
        <v>22789</v>
      </c>
      <c r="D12">
        <v>22749</v>
      </c>
      <c r="E12">
        <v>22785</v>
      </c>
      <c r="F12">
        <v>22749</v>
      </c>
      <c r="G12">
        <v>20288</v>
      </c>
      <c r="H12">
        <v>20168</v>
      </c>
      <c r="I12">
        <v>20195</v>
      </c>
      <c r="J12">
        <v>20229</v>
      </c>
      <c r="K12">
        <v>15371</v>
      </c>
      <c r="L12">
        <v>15345</v>
      </c>
      <c r="M12">
        <v>15350</v>
      </c>
      <c r="N12">
        <v>15220</v>
      </c>
      <c r="O12">
        <v>15017</v>
      </c>
      <c r="P12">
        <v>14960</v>
      </c>
      <c r="Q12">
        <v>14751</v>
      </c>
      <c r="R12">
        <v>14739</v>
      </c>
      <c r="S12">
        <v>14754</v>
      </c>
      <c r="T12">
        <v>14734</v>
      </c>
      <c r="U12">
        <v>14727</v>
      </c>
    </row>
    <row r="13" spans="1:21" x14ac:dyDescent="0.25">
      <c r="A13" s="5" t="s">
        <v>11</v>
      </c>
      <c r="B13">
        <v>60947</v>
      </c>
      <c r="C13">
        <v>56024</v>
      </c>
      <c r="D13">
        <v>53913</v>
      </c>
      <c r="E13">
        <v>50224</v>
      </c>
      <c r="F13">
        <v>46392</v>
      </c>
      <c r="G13">
        <v>42758</v>
      </c>
      <c r="H13">
        <v>37503</v>
      </c>
      <c r="I13">
        <v>33730</v>
      </c>
      <c r="J13">
        <v>32033</v>
      </c>
      <c r="K13">
        <v>27235</v>
      </c>
      <c r="L13">
        <v>29227</v>
      </c>
      <c r="M13">
        <v>27273</v>
      </c>
      <c r="N13">
        <v>25660</v>
      </c>
      <c r="O13">
        <v>22778</v>
      </c>
      <c r="P13">
        <v>20150</v>
      </c>
      <c r="Q13">
        <v>17601</v>
      </c>
      <c r="R13">
        <v>16456</v>
      </c>
      <c r="S13">
        <v>16314</v>
      </c>
      <c r="T13">
        <v>14535</v>
      </c>
      <c r="U13">
        <v>13462</v>
      </c>
    </row>
    <row r="14" spans="1:21" x14ac:dyDescent="0.25">
      <c r="A14" s="5" t="s">
        <v>12</v>
      </c>
      <c r="B14">
        <v>366980</v>
      </c>
      <c r="C14">
        <v>355503</v>
      </c>
      <c r="D14">
        <v>343888</v>
      </c>
      <c r="E14">
        <v>337125</v>
      </c>
      <c r="F14">
        <v>328157</v>
      </c>
      <c r="G14">
        <v>315884</v>
      </c>
      <c r="H14">
        <v>296899</v>
      </c>
      <c r="I14">
        <v>286061</v>
      </c>
      <c r="J14">
        <v>276891</v>
      </c>
      <c r="K14">
        <v>258969</v>
      </c>
      <c r="L14">
        <v>243875</v>
      </c>
      <c r="M14">
        <v>219471</v>
      </c>
      <c r="N14">
        <v>201669</v>
      </c>
      <c r="O14">
        <v>188462</v>
      </c>
      <c r="P14">
        <v>169210</v>
      </c>
      <c r="Q14">
        <v>147406</v>
      </c>
      <c r="R14">
        <v>135253</v>
      </c>
      <c r="S14">
        <v>128914</v>
      </c>
      <c r="T14">
        <v>120045</v>
      </c>
      <c r="U14">
        <v>114561</v>
      </c>
    </row>
    <row r="15" spans="1:21" x14ac:dyDescent="0.25">
      <c r="A15" s="5" t="s">
        <v>13</v>
      </c>
      <c r="B15">
        <v>530969</v>
      </c>
      <c r="C15">
        <v>527854</v>
      </c>
      <c r="D15">
        <v>486883</v>
      </c>
      <c r="E15">
        <v>477607</v>
      </c>
      <c r="F15">
        <v>464378</v>
      </c>
      <c r="G15">
        <v>462675</v>
      </c>
      <c r="H15">
        <v>428362</v>
      </c>
      <c r="I15">
        <v>419728</v>
      </c>
      <c r="J15">
        <v>410767</v>
      </c>
      <c r="K15">
        <v>420549</v>
      </c>
      <c r="L15">
        <v>382406</v>
      </c>
      <c r="M15">
        <v>360319</v>
      </c>
      <c r="N15">
        <v>323077</v>
      </c>
      <c r="O15">
        <v>321195</v>
      </c>
      <c r="P15">
        <v>282179</v>
      </c>
      <c r="Q15">
        <v>258314</v>
      </c>
      <c r="R15">
        <v>221238</v>
      </c>
      <c r="S15">
        <v>225248</v>
      </c>
      <c r="T15">
        <v>199099</v>
      </c>
      <c r="U15">
        <v>191351</v>
      </c>
    </row>
    <row r="16" spans="1:21" x14ac:dyDescent="0.25">
      <c r="A16" s="5" t="s">
        <v>14</v>
      </c>
      <c r="B16">
        <v>73068</v>
      </c>
      <c r="C16">
        <v>84981</v>
      </c>
      <c r="D16">
        <v>72004</v>
      </c>
      <c r="E16">
        <v>69481</v>
      </c>
      <c r="F16">
        <v>66907</v>
      </c>
      <c r="G16">
        <v>79600</v>
      </c>
      <c r="H16">
        <v>67760</v>
      </c>
      <c r="I16">
        <v>71219</v>
      </c>
      <c r="J16">
        <v>68547</v>
      </c>
      <c r="K16">
        <v>78664</v>
      </c>
      <c r="L16">
        <v>71474</v>
      </c>
      <c r="M16">
        <v>66090</v>
      </c>
      <c r="N16">
        <v>63926</v>
      </c>
      <c r="O16">
        <v>72539</v>
      </c>
      <c r="P16">
        <v>58334</v>
      </c>
      <c r="Q16">
        <v>51036</v>
      </c>
      <c r="R16">
        <v>40056</v>
      </c>
      <c r="S16">
        <v>47183</v>
      </c>
      <c r="T16">
        <v>35794</v>
      </c>
      <c r="U16">
        <v>36063</v>
      </c>
    </row>
    <row r="17" spans="1:21" x14ac:dyDescent="0.25">
      <c r="A17" s="5" t="s">
        <v>15</v>
      </c>
      <c r="B17">
        <v>15927</v>
      </c>
      <c r="C17">
        <v>15227</v>
      </c>
      <c r="D17">
        <v>14398</v>
      </c>
      <c r="E17">
        <v>14522</v>
      </c>
      <c r="F17">
        <v>14281</v>
      </c>
      <c r="G17">
        <v>13227</v>
      </c>
      <c r="H17">
        <v>12629</v>
      </c>
      <c r="I17">
        <v>12818</v>
      </c>
      <c r="J17">
        <v>12820</v>
      </c>
      <c r="K17">
        <v>11827</v>
      </c>
      <c r="L17">
        <v>10974</v>
      </c>
      <c r="M17">
        <v>10695</v>
      </c>
      <c r="N17">
        <v>10539</v>
      </c>
      <c r="O17">
        <v>9708</v>
      </c>
      <c r="P17">
        <v>9251</v>
      </c>
      <c r="Q17">
        <v>8997</v>
      </c>
      <c r="R17">
        <v>8864</v>
      </c>
      <c r="S17">
        <v>8190</v>
      </c>
      <c r="T17">
        <v>7381</v>
      </c>
      <c r="U17">
        <v>7475</v>
      </c>
    </row>
    <row r="18" spans="1:21" x14ac:dyDescent="0.25">
      <c r="A18" s="5" t="s">
        <v>17</v>
      </c>
      <c r="B18">
        <v>63970</v>
      </c>
      <c r="C18">
        <v>64709</v>
      </c>
      <c r="D18">
        <v>58812</v>
      </c>
      <c r="E18">
        <v>64235</v>
      </c>
      <c r="F18">
        <v>66382</v>
      </c>
      <c r="G18">
        <v>62566</v>
      </c>
      <c r="H18">
        <v>59974</v>
      </c>
      <c r="I18">
        <v>56254</v>
      </c>
      <c r="J18">
        <v>58141</v>
      </c>
      <c r="K18">
        <v>51775</v>
      </c>
      <c r="L18">
        <v>41546</v>
      </c>
      <c r="M18">
        <v>41007</v>
      </c>
      <c r="N18">
        <v>40939</v>
      </c>
      <c r="O18">
        <v>44138</v>
      </c>
      <c r="P18">
        <v>34327</v>
      </c>
      <c r="Q18">
        <v>33863</v>
      </c>
      <c r="R18">
        <v>30791</v>
      </c>
      <c r="S18">
        <v>32439</v>
      </c>
      <c r="T18">
        <v>28961</v>
      </c>
      <c r="U18">
        <v>26140</v>
      </c>
    </row>
    <row r="19" spans="1:21" x14ac:dyDescent="0.25">
      <c r="A19" s="5" t="s">
        <v>18</v>
      </c>
      <c r="B19">
        <v>152965</v>
      </c>
      <c r="C19">
        <v>164917</v>
      </c>
      <c r="D19">
        <v>145214</v>
      </c>
      <c r="E19">
        <v>148238</v>
      </c>
      <c r="F19">
        <v>147570</v>
      </c>
      <c r="G19">
        <v>155393</v>
      </c>
      <c r="H19">
        <v>140363</v>
      </c>
      <c r="I19">
        <v>140291</v>
      </c>
      <c r="J19">
        <v>139508</v>
      </c>
      <c r="K19">
        <v>142266</v>
      </c>
      <c r="L19">
        <v>123994</v>
      </c>
      <c r="M19">
        <v>117792</v>
      </c>
      <c r="N19">
        <v>115404</v>
      </c>
      <c r="O19">
        <v>126385</v>
      </c>
      <c r="P19">
        <v>101912</v>
      </c>
      <c r="Q19">
        <v>93896</v>
      </c>
      <c r="R19">
        <v>79711</v>
      </c>
      <c r="S19">
        <v>87812</v>
      </c>
      <c r="T19">
        <v>72136</v>
      </c>
      <c r="U19">
        <v>69678</v>
      </c>
    </row>
    <row r="20" spans="1:21" x14ac:dyDescent="0.25">
      <c r="A20" s="5" t="s">
        <v>19</v>
      </c>
      <c r="B20">
        <v>134686</v>
      </c>
      <c r="C20">
        <v>135611</v>
      </c>
      <c r="D20">
        <v>136989</v>
      </c>
      <c r="E20">
        <v>138914</v>
      </c>
      <c r="F20">
        <v>141351</v>
      </c>
      <c r="G20">
        <v>140118</v>
      </c>
      <c r="H20">
        <v>128251</v>
      </c>
      <c r="I20">
        <v>124577</v>
      </c>
      <c r="J20">
        <v>113287</v>
      </c>
      <c r="K20">
        <v>116395</v>
      </c>
      <c r="L20">
        <v>113903</v>
      </c>
      <c r="M20">
        <v>106576</v>
      </c>
      <c r="N20">
        <v>84935</v>
      </c>
      <c r="O20">
        <v>84389</v>
      </c>
      <c r="P20">
        <v>81518</v>
      </c>
      <c r="Q20">
        <v>75926</v>
      </c>
      <c r="R20">
        <v>63737</v>
      </c>
      <c r="S20">
        <v>63205</v>
      </c>
      <c r="T20">
        <v>59530</v>
      </c>
      <c r="U20">
        <v>58463</v>
      </c>
    </row>
    <row r="21" spans="1:21" x14ac:dyDescent="0.25">
      <c r="A21" s="5" t="s">
        <v>20</v>
      </c>
      <c r="B21">
        <v>26657</v>
      </c>
      <c r="C21">
        <v>25451</v>
      </c>
      <c r="D21">
        <v>21707</v>
      </c>
      <c r="E21">
        <v>21853</v>
      </c>
      <c r="F21">
        <v>20931</v>
      </c>
      <c r="G21">
        <v>21121</v>
      </c>
      <c r="H21">
        <v>22259</v>
      </c>
      <c r="I21">
        <v>23458</v>
      </c>
      <c r="J21">
        <v>23971</v>
      </c>
      <c r="K21">
        <v>23643</v>
      </c>
      <c r="L21">
        <v>23945</v>
      </c>
      <c r="M21">
        <v>21148</v>
      </c>
      <c r="N21">
        <v>19418</v>
      </c>
      <c r="O21">
        <v>17017</v>
      </c>
      <c r="P21">
        <v>15974</v>
      </c>
      <c r="Q21">
        <v>14764</v>
      </c>
      <c r="R21">
        <v>12518</v>
      </c>
      <c r="S21">
        <v>12171</v>
      </c>
      <c r="T21">
        <v>10925</v>
      </c>
      <c r="U21">
        <v>10149</v>
      </c>
    </row>
    <row r="22" spans="1:21" x14ac:dyDescent="0.25">
      <c r="A22" s="5" t="s">
        <v>21</v>
      </c>
      <c r="B22">
        <v>161343</v>
      </c>
      <c r="C22">
        <v>161062</v>
      </c>
      <c r="D22">
        <v>158696</v>
      </c>
      <c r="E22">
        <v>160767</v>
      </c>
      <c r="F22">
        <v>162282</v>
      </c>
      <c r="G22">
        <v>161239</v>
      </c>
      <c r="H22">
        <v>150510</v>
      </c>
      <c r="I22">
        <v>148035</v>
      </c>
      <c r="J22">
        <v>137258</v>
      </c>
      <c r="K22">
        <v>140038</v>
      </c>
      <c r="L22">
        <v>137848</v>
      </c>
      <c r="M22">
        <v>127724</v>
      </c>
      <c r="N22">
        <v>104353</v>
      </c>
      <c r="O22">
        <v>101406</v>
      </c>
      <c r="P22">
        <v>97492</v>
      </c>
      <c r="Q22">
        <v>90690</v>
      </c>
      <c r="R22">
        <v>76255</v>
      </c>
      <c r="S22">
        <v>75376</v>
      </c>
      <c r="T22">
        <v>70455</v>
      </c>
      <c r="U22">
        <v>68612</v>
      </c>
    </row>
    <row r="23" spans="1:21" x14ac:dyDescent="0.25">
      <c r="A23" s="5" t="s">
        <v>22</v>
      </c>
      <c r="B23">
        <v>314308</v>
      </c>
      <c r="C23">
        <v>325979</v>
      </c>
      <c r="D23">
        <v>303910</v>
      </c>
      <c r="E23">
        <v>309005</v>
      </c>
      <c r="F23">
        <v>309852</v>
      </c>
      <c r="G23">
        <v>316632</v>
      </c>
      <c r="H23">
        <v>290873</v>
      </c>
      <c r="I23">
        <v>288326</v>
      </c>
      <c r="J23">
        <v>276766</v>
      </c>
      <c r="K23">
        <v>282304</v>
      </c>
      <c r="L23">
        <v>261842</v>
      </c>
      <c r="M23">
        <v>245516</v>
      </c>
      <c r="N23">
        <v>219757</v>
      </c>
      <c r="O23">
        <v>227791</v>
      </c>
      <c r="P23">
        <v>199404</v>
      </c>
      <c r="Q23">
        <v>184586</v>
      </c>
      <c r="R23">
        <v>155966</v>
      </c>
      <c r="S23">
        <v>163188</v>
      </c>
      <c r="T23">
        <v>142591</v>
      </c>
      <c r="U23">
        <v>138290</v>
      </c>
    </row>
    <row r="24" spans="1:21" x14ac:dyDescent="0.25">
      <c r="A24" s="5" t="s">
        <v>23</v>
      </c>
      <c r="B24">
        <v>134686</v>
      </c>
      <c r="C24">
        <v>135611</v>
      </c>
      <c r="D24">
        <v>136989</v>
      </c>
      <c r="E24">
        <v>138914</v>
      </c>
      <c r="F24">
        <v>141351</v>
      </c>
      <c r="G24">
        <v>140118</v>
      </c>
      <c r="H24">
        <v>128251</v>
      </c>
      <c r="I24">
        <v>124577</v>
      </c>
      <c r="J24">
        <v>113287</v>
      </c>
      <c r="K24">
        <v>116395</v>
      </c>
      <c r="L24">
        <v>113903</v>
      </c>
      <c r="M24">
        <v>106576</v>
      </c>
      <c r="N24">
        <v>84935</v>
      </c>
      <c r="O24">
        <v>84389</v>
      </c>
      <c r="P24">
        <v>81518</v>
      </c>
      <c r="Q24">
        <v>75926</v>
      </c>
      <c r="R24">
        <v>63737</v>
      </c>
      <c r="S24">
        <v>63205</v>
      </c>
      <c r="T24">
        <v>59530</v>
      </c>
      <c r="U24">
        <v>58463</v>
      </c>
    </row>
    <row r="25" spans="1:21" x14ac:dyDescent="0.25">
      <c r="A25" s="5" t="s">
        <v>24</v>
      </c>
      <c r="B25" s="1">
        <v>-4.7199999999999999E-2</v>
      </c>
      <c r="C25" s="1">
        <v>-3.2199999999999999E-2</v>
      </c>
      <c r="D25" s="1">
        <v>6.8099999999999994E-2</v>
      </c>
      <c r="E25" s="1">
        <v>0.11509999999999999</v>
      </c>
      <c r="F25" s="1">
        <v>0.2477</v>
      </c>
      <c r="G25" s="1">
        <v>0.20380000000000001</v>
      </c>
      <c r="H25" s="1">
        <v>0.126</v>
      </c>
      <c r="I25" s="1">
        <v>0.16889999999999999</v>
      </c>
      <c r="J25" s="1">
        <v>0.33379999999999999</v>
      </c>
      <c r="K25" s="1">
        <v>0.37930000000000003</v>
      </c>
      <c r="L25" s="1">
        <v>0.39729999999999999</v>
      </c>
      <c r="M25" s="1">
        <v>0.4037</v>
      </c>
      <c r="N25" s="1">
        <v>0.33260000000000001</v>
      </c>
      <c r="O25" s="1">
        <v>0.3352</v>
      </c>
      <c r="P25" s="1">
        <v>0.36940000000000001</v>
      </c>
      <c r="Q25" s="1">
        <v>0.29870000000000002</v>
      </c>
      <c r="R25" s="1">
        <v>0.12620000000000001</v>
      </c>
      <c r="S25" s="1">
        <v>0.90690000000000004</v>
      </c>
      <c r="T25" s="1">
        <v>1.4117</v>
      </c>
      <c r="U25" s="1">
        <v>1.3729</v>
      </c>
    </row>
    <row r="26" spans="1:21" x14ac:dyDescent="0.25">
      <c r="A26" s="5" t="s">
        <v>25</v>
      </c>
      <c r="B26">
        <v>124049</v>
      </c>
      <c r="C26">
        <v>113618</v>
      </c>
      <c r="D26">
        <v>102994</v>
      </c>
      <c r="E26">
        <v>93115</v>
      </c>
      <c r="F26">
        <v>86365</v>
      </c>
      <c r="G26">
        <v>83193</v>
      </c>
      <c r="H26">
        <v>82915</v>
      </c>
      <c r="I26">
        <v>80043</v>
      </c>
      <c r="J26">
        <v>82071</v>
      </c>
      <c r="K26">
        <v>85915</v>
      </c>
      <c r="L26">
        <v>71592</v>
      </c>
      <c r="M26">
        <v>68436</v>
      </c>
      <c r="N26">
        <v>60658</v>
      </c>
      <c r="O26">
        <v>52551</v>
      </c>
      <c r="P26">
        <v>45329</v>
      </c>
      <c r="Q26">
        <v>38998</v>
      </c>
      <c r="R26">
        <v>33755</v>
      </c>
      <c r="S26">
        <v>31220</v>
      </c>
      <c r="T26">
        <v>27952</v>
      </c>
      <c r="U26">
        <v>25818</v>
      </c>
    </row>
    <row r="27" spans="1:21" x14ac:dyDescent="0.25">
      <c r="A27" s="5" t="s">
        <v>26</v>
      </c>
      <c r="B27">
        <v>-3598</v>
      </c>
      <c r="C27">
        <v>-3040</v>
      </c>
      <c r="D27">
        <v>-5003</v>
      </c>
      <c r="E27">
        <v>-3680</v>
      </c>
      <c r="F27">
        <v>-3973</v>
      </c>
      <c r="G27">
        <v>-4487</v>
      </c>
      <c r="H27">
        <v>-7115</v>
      </c>
      <c r="I27">
        <v>-4782</v>
      </c>
      <c r="J27">
        <v>-2365</v>
      </c>
      <c r="K27">
        <v>-1376</v>
      </c>
      <c r="L27">
        <v>-1075</v>
      </c>
      <c r="M27">
        <v>-525</v>
      </c>
      <c r="N27">
        <v>-666</v>
      </c>
      <c r="O27">
        <v>-180</v>
      </c>
      <c r="P27">
        <v>-1029</v>
      </c>
      <c r="Q27">
        <v>-1455</v>
      </c>
      <c r="R27">
        <v>-2063</v>
      </c>
      <c r="S27">
        <v>-986</v>
      </c>
      <c r="T27">
        <v>-1429</v>
      </c>
      <c r="U27">
        <v>-960</v>
      </c>
    </row>
    <row r="28" spans="1:21" x14ac:dyDescent="0.25">
      <c r="A28" s="5" t="s">
        <v>27</v>
      </c>
      <c r="B28">
        <v>216661</v>
      </c>
      <c r="C28">
        <v>201875</v>
      </c>
      <c r="D28">
        <v>182973</v>
      </c>
      <c r="E28">
        <v>168602</v>
      </c>
      <c r="F28">
        <v>154526</v>
      </c>
      <c r="G28">
        <v>146043</v>
      </c>
      <c r="H28">
        <v>137489</v>
      </c>
      <c r="I28">
        <v>131402</v>
      </c>
      <c r="J28">
        <v>134001</v>
      </c>
      <c r="K28">
        <v>138245</v>
      </c>
      <c r="L28">
        <v>120564</v>
      </c>
      <c r="M28">
        <v>114803</v>
      </c>
      <c r="N28">
        <v>103320</v>
      </c>
      <c r="O28">
        <v>93404</v>
      </c>
      <c r="P28">
        <v>82775</v>
      </c>
      <c r="Q28">
        <v>73728</v>
      </c>
      <c r="R28">
        <v>65272</v>
      </c>
      <c r="S28">
        <v>62060</v>
      </c>
      <c r="T28">
        <v>56508</v>
      </c>
      <c r="U28">
        <v>53061</v>
      </c>
    </row>
    <row r="29" spans="1:21" x14ac:dyDescent="0.25">
      <c r="A29" s="5" t="s">
        <v>28</v>
      </c>
      <c r="B29">
        <v>-49612</v>
      </c>
      <c r="C29">
        <v>-48831</v>
      </c>
      <c r="D29">
        <v>-72820</v>
      </c>
      <c r="E29">
        <v>-74944</v>
      </c>
      <c r="F29">
        <v>-76946</v>
      </c>
      <c r="G29">
        <v>-70092</v>
      </c>
      <c r="H29">
        <v>-69589</v>
      </c>
      <c r="I29">
        <v>-63867</v>
      </c>
      <c r="J29">
        <v>-46902</v>
      </c>
      <c r="K29">
        <v>-20346</v>
      </c>
      <c r="L29">
        <v>-34915</v>
      </c>
      <c r="M29">
        <v>-16682</v>
      </c>
      <c r="N29">
        <v>-11665</v>
      </c>
      <c r="O29">
        <v>7</v>
      </c>
      <c r="P29">
        <v>-13116</v>
      </c>
      <c r="Q29">
        <v>-4535</v>
      </c>
      <c r="R29">
        <v>-14445</v>
      </c>
      <c r="S29">
        <v>-8184</v>
      </c>
      <c r="T29">
        <v>-16129</v>
      </c>
      <c r="U29">
        <v>-17000</v>
      </c>
    </row>
    <row r="30" spans="1:21" x14ac:dyDescent="0.25">
      <c r="A30" s="5" t="s">
        <v>30</v>
      </c>
      <c r="B30">
        <v>-4.6500000000000004</v>
      </c>
      <c r="C30">
        <v>-4.5999999999999996</v>
      </c>
      <c r="D30">
        <v>-6.9</v>
      </c>
      <c r="E30">
        <v>-7.17</v>
      </c>
      <c r="F30">
        <v>-7.44</v>
      </c>
      <c r="G30">
        <v>-6.86</v>
      </c>
      <c r="H30">
        <v>-6.74</v>
      </c>
      <c r="I30">
        <v>-6.28</v>
      </c>
      <c r="J30">
        <v>-4.6100000000000003</v>
      </c>
      <c r="K30">
        <v>-1.97</v>
      </c>
      <c r="L30">
        <v>-3.39</v>
      </c>
      <c r="M30">
        <v>-1.62</v>
      </c>
      <c r="N30">
        <v>-1.1399999999999999</v>
      </c>
      <c r="O30">
        <v>0</v>
      </c>
      <c r="P30">
        <v>-1.28</v>
      </c>
      <c r="Q30">
        <v>-0.45</v>
      </c>
      <c r="R30">
        <v>-1.43</v>
      </c>
      <c r="S30">
        <v>-0.81</v>
      </c>
      <c r="T30">
        <v>-1.6</v>
      </c>
      <c r="U30">
        <v>-1.69</v>
      </c>
    </row>
    <row r="31" spans="1:21" x14ac:dyDescent="0.25">
      <c r="A31" s="5" t="s">
        <v>31</v>
      </c>
      <c r="B31">
        <v>11024</v>
      </c>
      <c r="C31">
        <v>7434</v>
      </c>
      <c r="D31">
        <v>-2219</v>
      </c>
      <c r="E31">
        <v>-7756</v>
      </c>
      <c r="F31">
        <v>-11349</v>
      </c>
      <c r="G31">
        <v>-8602</v>
      </c>
      <c r="H31">
        <v>-8900</v>
      </c>
      <c r="I31">
        <v>-6624</v>
      </c>
      <c r="J31">
        <v>-5632</v>
      </c>
      <c r="K31">
        <v>19314</v>
      </c>
      <c r="L31">
        <v>14537</v>
      </c>
      <c r="M31">
        <v>23056</v>
      </c>
      <c r="N31">
        <v>6004</v>
      </c>
      <c r="O31">
        <v>6348</v>
      </c>
      <c r="P31">
        <v>11057</v>
      </c>
      <c r="Q31">
        <v>17012</v>
      </c>
      <c r="R31">
        <v>6274</v>
      </c>
      <c r="S31">
        <v>8522</v>
      </c>
      <c r="T31">
        <v>6918</v>
      </c>
      <c r="U31">
        <v>7112</v>
      </c>
    </row>
    <row r="32" spans="1:21" x14ac:dyDescent="0.25">
      <c r="A32" s="5" t="s">
        <v>32</v>
      </c>
      <c r="B32">
        <v>20.85</v>
      </c>
      <c r="C32">
        <v>19.489999999999998</v>
      </c>
      <c r="D32">
        <v>17.73</v>
      </c>
      <c r="E32">
        <v>16.39</v>
      </c>
      <c r="F32">
        <v>15.08</v>
      </c>
      <c r="G32">
        <v>14.29</v>
      </c>
      <c r="H32">
        <v>13.49</v>
      </c>
      <c r="I32">
        <v>12.91</v>
      </c>
      <c r="J32">
        <v>13.18</v>
      </c>
      <c r="K32">
        <v>13.61</v>
      </c>
      <c r="L32">
        <v>11.9</v>
      </c>
      <c r="M32">
        <v>11.36</v>
      </c>
      <c r="N32">
        <v>10.25</v>
      </c>
      <c r="O32">
        <v>9.32</v>
      </c>
      <c r="P32">
        <v>8.26</v>
      </c>
      <c r="Q32">
        <v>7.37</v>
      </c>
      <c r="R32">
        <v>6.55</v>
      </c>
      <c r="S32">
        <v>6.24</v>
      </c>
      <c r="T32">
        <v>5.71</v>
      </c>
      <c r="U32">
        <v>5.38</v>
      </c>
    </row>
    <row r="33" spans="1:21" x14ac:dyDescent="0.25">
      <c r="A33" s="10" t="s">
        <v>68</v>
      </c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</row>
    <row r="34" spans="1:21" x14ac:dyDescent="0.25">
      <c r="A34" s="5" t="s">
        <v>0</v>
      </c>
      <c r="B34" s="6">
        <v>45382</v>
      </c>
      <c r="C34" s="6">
        <v>45291</v>
      </c>
      <c r="D34" s="6">
        <v>45199</v>
      </c>
      <c r="E34" s="6">
        <v>45107</v>
      </c>
      <c r="F34" s="6">
        <v>45016</v>
      </c>
      <c r="G34" s="6">
        <v>44926</v>
      </c>
      <c r="H34" s="6">
        <v>44834</v>
      </c>
      <c r="I34" s="6">
        <v>44742</v>
      </c>
      <c r="J34" s="6">
        <v>44651</v>
      </c>
      <c r="K34" s="6">
        <v>44561</v>
      </c>
      <c r="L34" s="6">
        <v>44469</v>
      </c>
      <c r="M34" s="6">
        <v>44377</v>
      </c>
      <c r="N34" s="6">
        <v>44286</v>
      </c>
      <c r="O34" s="6">
        <v>44196</v>
      </c>
      <c r="P34" s="6">
        <v>44104</v>
      </c>
      <c r="Q34" s="6">
        <v>44012</v>
      </c>
      <c r="R34" s="6">
        <v>43921</v>
      </c>
      <c r="S34" s="6">
        <v>43830</v>
      </c>
      <c r="T34" s="6">
        <v>43738</v>
      </c>
      <c r="U34" s="6">
        <v>43646</v>
      </c>
    </row>
    <row r="35" spans="1:21" x14ac:dyDescent="0.25">
      <c r="A35" s="5" t="s">
        <v>34</v>
      </c>
      <c r="B35">
        <v>143313</v>
      </c>
      <c r="C35">
        <v>169961</v>
      </c>
      <c r="D35">
        <v>143083</v>
      </c>
      <c r="E35">
        <v>134383</v>
      </c>
      <c r="F35">
        <v>127358</v>
      </c>
      <c r="G35">
        <v>149204</v>
      </c>
      <c r="H35">
        <v>127101</v>
      </c>
      <c r="I35">
        <v>121234</v>
      </c>
      <c r="J35">
        <v>116444</v>
      </c>
      <c r="K35">
        <v>137412</v>
      </c>
      <c r="L35">
        <v>110812</v>
      </c>
      <c r="M35">
        <v>113080</v>
      </c>
      <c r="N35">
        <v>108518</v>
      </c>
      <c r="O35">
        <v>125555</v>
      </c>
      <c r="P35">
        <v>96145</v>
      </c>
      <c r="Q35">
        <v>88912</v>
      </c>
      <c r="R35">
        <v>75452</v>
      </c>
      <c r="S35">
        <v>87436</v>
      </c>
      <c r="T35">
        <v>69981</v>
      </c>
      <c r="U35">
        <v>63404</v>
      </c>
    </row>
    <row r="36" spans="1:21" x14ac:dyDescent="0.25">
      <c r="A36" s="5" t="s">
        <v>35</v>
      </c>
      <c r="B36" s="1">
        <v>0.12529999999999999</v>
      </c>
      <c r="C36" s="1">
        <v>0.1391</v>
      </c>
      <c r="D36" s="1">
        <v>0.12570000000000001</v>
      </c>
      <c r="E36" s="1">
        <v>0.1085</v>
      </c>
      <c r="F36" s="1">
        <v>9.3700000000000006E-2</v>
      </c>
      <c r="G36" s="1">
        <v>8.5800000000000001E-2</v>
      </c>
      <c r="H36" s="1">
        <v>0.14699999999999999</v>
      </c>
      <c r="I36" s="1">
        <v>7.2099999999999997E-2</v>
      </c>
      <c r="J36" s="1">
        <v>7.2999999999999995E-2</v>
      </c>
      <c r="K36" s="1">
        <v>9.4399999999999998E-2</v>
      </c>
      <c r="L36" s="1">
        <v>0.15260000000000001</v>
      </c>
      <c r="M36" s="1">
        <v>0.27179999999999999</v>
      </c>
      <c r="N36" s="1">
        <v>0.43819999999999998</v>
      </c>
      <c r="O36" s="1">
        <v>0.436</v>
      </c>
      <c r="P36" s="1">
        <v>0.37390000000000001</v>
      </c>
      <c r="Q36" s="1">
        <v>0.40229999999999999</v>
      </c>
      <c r="R36" s="1">
        <v>0.26390000000000002</v>
      </c>
      <c r="S36" s="1">
        <v>0.20799999999999999</v>
      </c>
      <c r="T36" s="1">
        <v>0.2369</v>
      </c>
      <c r="U36" s="1">
        <v>0.19889999999999999</v>
      </c>
    </row>
    <row r="37" spans="1:21" x14ac:dyDescent="0.25">
      <c r="A37" s="5" t="s">
        <v>36</v>
      </c>
      <c r="B37">
        <v>72633</v>
      </c>
      <c r="C37">
        <v>92553</v>
      </c>
      <c r="D37">
        <v>75022</v>
      </c>
      <c r="E37">
        <v>69373</v>
      </c>
      <c r="F37">
        <v>67791</v>
      </c>
      <c r="G37">
        <v>85640</v>
      </c>
      <c r="H37">
        <v>70268</v>
      </c>
      <c r="I37">
        <v>66424</v>
      </c>
      <c r="J37">
        <v>66499</v>
      </c>
      <c r="K37">
        <v>82835</v>
      </c>
      <c r="L37">
        <v>62930</v>
      </c>
      <c r="M37">
        <v>64176</v>
      </c>
      <c r="N37">
        <v>62403</v>
      </c>
      <c r="O37">
        <v>79284</v>
      </c>
      <c r="P37">
        <v>57106</v>
      </c>
      <c r="Q37">
        <v>52660</v>
      </c>
      <c r="R37">
        <v>44257</v>
      </c>
      <c r="S37">
        <v>53977</v>
      </c>
      <c r="T37">
        <v>41302</v>
      </c>
      <c r="U37">
        <v>36337</v>
      </c>
    </row>
    <row r="38" spans="1:21" x14ac:dyDescent="0.25">
      <c r="A38" s="5" t="s">
        <v>37</v>
      </c>
      <c r="B38">
        <v>70680</v>
      </c>
      <c r="C38">
        <v>77408</v>
      </c>
      <c r="D38">
        <v>68061</v>
      </c>
      <c r="E38">
        <v>65010</v>
      </c>
      <c r="F38">
        <v>59567</v>
      </c>
      <c r="G38">
        <v>63564</v>
      </c>
      <c r="H38">
        <v>56833</v>
      </c>
      <c r="I38">
        <v>54810</v>
      </c>
      <c r="J38">
        <v>49945</v>
      </c>
      <c r="K38">
        <v>54577</v>
      </c>
      <c r="L38">
        <v>47882</v>
      </c>
      <c r="M38">
        <v>48904</v>
      </c>
      <c r="N38">
        <v>46115</v>
      </c>
      <c r="O38">
        <v>46271</v>
      </c>
      <c r="P38">
        <v>39039</v>
      </c>
      <c r="Q38">
        <v>36252</v>
      </c>
      <c r="R38">
        <v>31195</v>
      </c>
      <c r="S38">
        <v>33459</v>
      </c>
      <c r="T38">
        <v>28679</v>
      </c>
      <c r="U38">
        <v>27067</v>
      </c>
    </row>
    <row r="39" spans="1:21" x14ac:dyDescent="0.25">
      <c r="A39" s="5" t="s">
        <v>38</v>
      </c>
      <c r="B39">
        <v>12404</v>
      </c>
      <c r="C39">
        <v>15912</v>
      </c>
      <c r="D39">
        <v>13112</v>
      </c>
      <c r="E39">
        <v>13947</v>
      </c>
      <c r="F39">
        <v>13215</v>
      </c>
      <c r="G39">
        <v>16151</v>
      </c>
      <c r="H39">
        <v>14075</v>
      </c>
      <c r="I39">
        <v>12989</v>
      </c>
      <c r="J39">
        <v>10914</v>
      </c>
      <c r="K39">
        <v>13335</v>
      </c>
      <c r="L39">
        <v>10163</v>
      </c>
      <c r="M39">
        <v>9682</v>
      </c>
      <c r="N39">
        <v>8194</v>
      </c>
      <c r="O39">
        <v>9371</v>
      </c>
      <c r="P39">
        <v>7102</v>
      </c>
      <c r="Q39">
        <v>5925</v>
      </c>
      <c r="R39">
        <v>6280</v>
      </c>
      <c r="S39">
        <v>7583</v>
      </c>
      <c r="T39">
        <v>6100</v>
      </c>
      <c r="U39">
        <v>5561</v>
      </c>
    </row>
    <row r="40" spans="1:21" x14ac:dyDescent="0.25">
      <c r="A40" s="5" t="s">
        <v>39</v>
      </c>
      <c r="B40">
        <v>20424</v>
      </c>
      <c r="C40">
        <v>22038</v>
      </c>
      <c r="D40">
        <v>21203</v>
      </c>
      <c r="E40">
        <v>21931</v>
      </c>
      <c r="F40">
        <v>20450</v>
      </c>
      <c r="G40">
        <v>20814</v>
      </c>
      <c r="H40">
        <v>19485</v>
      </c>
      <c r="I40">
        <v>18072</v>
      </c>
      <c r="J40">
        <v>14842</v>
      </c>
      <c r="K40">
        <v>15313</v>
      </c>
      <c r="L40">
        <v>14380</v>
      </c>
      <c r="M40">
        <v>13871</v>
      </c>
      <c r="N40">
        <v>12488</v>
      </c>
      <c r="O40">
        <v>12049</v>
      </c>
      <c r="P40">
        <v>10976</v>
      </c>
      <c r="Q40">
        <v>10388</v>
      </c>
      <c r="R40">
        <v>9325</v>
      </c>
      <c r="S40">
        <v>9740</v>
      </c>
      <c r="T40">
        <v>9200</v>
      </c>
      <c r="U40">
        <v>9065</v>
      </c>
    </row>
    <row r="41" spans="1:21" x14ac:dyDescent="0.25">
      <c r="A41" s="5" t="s">
        <v>88</v>
      </c>
      <c r="B41">
        <v>22545</v>
      </c>
      <c r="C41">
        <v>26249</v>
      </c>
      <c r="D41">
        <v>22558</v>
      </c>
      <c r="E41">
        <v>21451</v>
      </c>
      <c r="F41">
        <v>21128</v>
      </c>
      <c r="G41">
        <v>23862</v>
      </c>
      <c r="H41">
        <v>20748</v>
      </c>
      <c r="I41">
        <v>20432</v>
      </c>
      <c r="J41">
        <v>20520</v>
      </c>
      <c r="K41">
        <v>22469</v>
      </c>
      <c r="L41">
        <v>18487</v>
      </c>
      <c r="M41">
        <v>17649</v>
      </c>
      <c r="N41">
        <v>16568</v>
      </c>
      <c r="O41">
        <v>17978</v>
      </c>
      <c r="P41">
        <v>14767</v>
      </c>
      <c r="Q41">
        <v>14096</v>
      </c>
      <c r="R41">
        <v>11601</v>
      </c>
      <c r="S41">
        <v>12257</v>
      </c>
      <c r="T41">
        <v>10222</v>
      </c>
      <c r="U41">
        <v>9357</v>
      </c>
    </row>
    <row r="42" spans="1:21" x14ac:dyDescent="0.25">
      <c r="A42" s="5" t="s">
        <v>40</v>
      </c>
      <c r="B42">
        <v>55373</v>
      </c>
      <c r="C42">
        <v>64199</v>
      </c>
      <c r="D42">
        <v>56873</v>
      </c>
      <c r="E42">
        <v>57329</v>
      </c>
      <c r="F42">
        <v>54793</v>
      </c>
      <c r="G42">
        <v>60827</v>
      </c>
      <c r="H42">
        <v>54308</v>
      </c>
      <c r="I42">
        <v>51493</v>
      </c>
      <c r="J42">
        <v>46276</v>
      </c>
      <c r="K42">
        <v>51117</v>
      </c>
      <c r="L42">
        <v>43030</v>
      </c>
      <c r="M42">
        <v>41202</v>
      </c>
      <c r="N42">
        <v>37250</v>
      </c>
      <c r="O42">
        <v>39398</v>
      </c>
      <c r="P42">
        <v>32845</v>
      </c>
      <c r="Q42">
        <v>30409</v>
      </c>
      <c r="R42">
        <v>27206</v>
      </c>
      <c r="S42">
        <v>29580</v>
      </c>
      <c r="T42">
        <v>25522</v>
      </c>
      <c r="U42">
        <v>23983</v>
      </c>
    </row>
    <row r="43" spans="1:21" x14ac:dyDescent="0.25">
      <c r="A43" s="5" t="s">
        <v>41</v>
      </c>
      <c r="B43">
        <v>15307</v>
      </c>
      <c r="C43">
        <v>13209</v>
      </c>
      <c r="D43">
        <v>11188</v>
      </c>
      <c r="E43">
        <v>7681</v>
      </c>
      <c r="F43">
        <v>4774</v>
      </c>
      <c r="G43">
        <v>2737</v>
      </c>
      <c r="H43">
        <v>2525</v>
      </c>
      <c r="I43">
        <v>3317</v>
      </c>
      <c r="J43">
        <v>3669</v>
      </c>
      <c r="K43">
        <v>3460</v>
      </c>
      <c r="L43">
        <v>4852</v>
      </c>
      <c r="M43">
        <v>7702</v>
      </c>
      <c r="N43">
        <v>8865</v>
      </c>
      <c r="O43">
        <v>6873</v>
      </c>
      <c r="P43">
        <v>6194</v>
      </c>
      <c r="Q43">
        <v>5843</v>
      </c>
      <c r="R43">
        <v>3989</v>
      </c>
      <c r="S43">
        <v>3879</v>
      </c>
      <c r="T43">
        <v>3157</v>
      </c>
      <c r="U43">
        <v>3084</v>
      </c>
    </row>
    <row r="44" spans="1:21" x14ac:dyDescent="0.25">
      <c r="A44" s="5" t="s">
        <v>42</v>
      </c>
      <c r="B44">
        <v>644</v>
      </c>
      <c r="C44">
        <v>713</v>
      </c>
      <c r="D44">
        <v>806</v>
      </c>
      <c r="E44">
        <v>840</v>
      </c>
      <c r="F44">
        <v>823</v>
      </c>
      <c r="G44">
        <v>694</v>
      </c>
      <c r="H44">
        <v>617</v>
      </c>
      <c r="I44">
        <v>584</v>
      </c>
      <c r="J44">
        <v>472</v>
      </c>
      <c r="K44">
        <v>482</v>
      </c>
      <c r="L44">
        <v>493</v>
      </c>
      <c r="M44">
        <v>435</v>
      </c>
      <c r="N44">
        <v>399</v>
      </c>
      <c r="O44">
        <v>414</v>
      </c>
      <c r="P44">
        <v>428</v>
      </c>
      <c r="Q44">
        <v>403</v>
      </c>
      <c r="R44">
        <v>402</v>
      </c>
      <c r="S44">
        <v>455</v>
      </c>
      <c r="T44">
        <v>396</v>
      </c>
      <c r="U44">
        <v>383</v>
      </c>
    </row>
    <row r="45" spans="1:21" x14ac:dyDescent="0.25">
      <c r="A45" s="5" t="s">
        <v>43</v>
      </c>
      <c r="B45">
        <v>1765</v>
      </c>
      <c r="C45">
        <v>-1190</v>
      </c>
      <c r="D45">
        <v>-1803</v>
      </c>
      <c r="E45">
        <v>-713</v>
      </c>
      <c r="F45">
        <v>-169</v>
      </c>
      <c r="G45">
        <v>2992</v>
      </c>
      <c r="H45">
        <v>-1033</v>
      </c>
      <c r="I45">
        <v>5398</v>
      </c>
      <c r="J45">
        <v>8463</v>
      </c>
      <c r="K45">
        <v>-11957</v>
      </c>
      <c r="L45">
        <v>48</v>
      </c>
      <c r="M45">
        <v>-1379</v>
      </c>
      <c r="N45">
        <v>-1797</v>
      </c>
      <c r="O45">
        <v>-1328</v>
      </c>
      <c r="P45">
        <v>-1134</v>
      </c>
      <c r="Q45">
        <v>-787</v>
      </c>
      <c r="R45">
        <v>308</v>
      </c>
      <c r="S45">
        <v>-630</v>
      </c>
      <c r="T45">
        <v>133</v>
      </c>
      <c r="U45">
        <v>-181</v>
      </c>
    </row>
    <row r="46" spans="1:21" x14ac:dyDescent="0.25">
      <c r="A46" s="5" t="s">
        <v>44</v>
      </c>
      <c r="B46">
        <v>12898</v>
      </c>
      <c r="C46">
        <v>13686</v>
      </c>
      <c r="D46">
        <v>12185</v>
      </c>
      <c r="E46">
        <v>7554</v>
      </c>
      <c r="F46">
        <v>4120</v>
      </c>
      <c r="G46">
        <v>-949</v>
      </c>
      <c r="H46">
        <v>2941</v>
      </c>
      <c r="I46">
        <v>-2665</v>
      </c>
      <c r="J46">
        <v>-5266</v>
      </c>
      <c r="K46">
        <v>14935</v>
      </c>
      <c r="L46">
        <v>4311</v>
      </c>
      <c r="M46">
        <v>8646</v>
      </c>
      <c r="N46">
        <v>10263</v>
      </c>
      <c r="O46">
        <v>7787</v>
      </c>
      <c r="P46">
        <v>6900</v>
      </c>
      <c r="Q46">
        <v>6227</v>
      </c>
      <c r="R46">
        <v>3279</v>
      </c>
      <c r="S46">
        <v>4054</v>
      </c>
      <c r="T46">
        <v>2628</v>
      </c>
      <c r="U46">
        <v>2882</v>
      </c>
    </row>
    <row r="47" spans="1:21" x14ac:dyDescent="0.25">
      <c r="A47" s="5" t="s">
        <v>45</v>
      </c>
      <c r="B47">
        <v>2467</v>
      </c>
      <c r="C47">
        <v>3062</v>
      </c>
      <c r="D47">
        <v>2306</v>
      </c>
      <c r="E47">
        <v>804</v>
      </c>
      <c r="F47">
        <v>948</v>
      </c>
      <c r="G47">
        <v>-1227</v>
      </c>
      <c r="H47">
        <v>69</v>
      </c>
      <c r="I47">
        <v>-637</v>
      </c>
      <c r="J47">
        <v>-1422</v>
      </c>
      <c r="K47">
        <v>612</v>
      </c>
      <c r="L47">
        <v>1155</v>
      </c>
      <c r="M47">
        <v>868</v>
      </c>
      <c r="N47">
        <v>2156</v>
      </c>
      <c r="O47">
        <v>565</v>
      </c>
      <c r="P47">
        <v>569</v>
      </c>
      <c r="Q47">
        <v>984</v>
      </c>
      <c r="R47">
        <v>744</v>
      </c>
      <c r="S47">
        <v>786</v>
      </c>
      <c r="T47">
        <v>494</v>
      </c>
      <c r="U47">
        <v>257</v>
      </c>
    </row>
    <row r="48" spans="1:21" x14ac:dyDescent="0.25">
      <c r="A48" s="5" t="s">
        <v>46</v>
      </c>
      <c r="B48">
        <v>10431</v>
      </c>
      <c r="C48">
        <v>10624</v>
      </c>
      <c r="D48">
        <v>9879</v>
      </c>
      <c r="E48">
        <v>6750</v>
      </c>
      <c r="F48">
        <v>3172</v>
      </c>
      <c r="G48">
        <v>278</v>
      </c>
      <c r="H48">
        <v>2872</v>
      </c>
      <c r="I48">
        <v>-2028</v>
      </c>
      <c r="J48">
        <v>-3844</v>
      </c>
      <c r="K48">
        <v>14323</v>
      </c>
      <c r="L48">
        <v>3156</v>
      </c>
      <c r="M48">
        <v>7778</v>
      </c>
      <c r="N48">
        <v>8107</v>
      </c>
      <c r="O48">
        <v>7222</v>
      </c>
      <c r="P48">
        <v>6331</v>
      </c>
      <c r="Q48">
        <v>5243</v>
      </c>
      <c r="R48">
        <v>2535</v>
      </c>
      <c r="S48">
        <v>3268</v>
      </c>
      <c r="T48">
        <v>2134</v>
      </c>
      <c r="U48">
        <v>2625</v>
      </c>
    </row>
    <row r="49" spans="1:21" x14ac:dyDescent="0.25">
      <c r="A49" s="5" t="s">
        <v>47</v>
      </c>
      <c r="B49" s="1">
        <v>2.2885</v>
      </c>
      <c r="C49" s="1">
        <v>37.215800000000002</v>
      </c>
      <c r="D49" s="1">
        <v>2.4398</v>
      </c>
      <c r="E49" t="s">
        <v>87</v>
      </c>
      <c r="F49" t="s">
        <v>87</v>
      </c>
      <c r="G49" s="1">
        <v>-0.98060000000000003</v>
      </c>
      <c r="H49" s="1">
        <v>-0.09</v>
      </c>
      <c r="I49" t="s">
        <v>87</v>
      </c>
      <c r="J49" t="s">
        <v>87</v>
      </c>
      <c r="K49" s="1">
        <v>0.98319999999999996</v>
      </c>
      <c r="L49" s="1">
        <v>-0.50149999999999995</v>
      </c>
      <c r="M49" s="1">
        <v>0.48349999999999999</v>
      </c>
      <c r="N49" s="1">
        <v>2.198</v>
      </c>
      <c r="O49" s="1">
        <v>1.2099</v>
      </c>
      <c r="P49" s="1">
        <v>1.9666999999999999</v>
      </c>
      <c r="Q49" s="1">
        <v>0.99729999999999996</v>
      </c>
      <c r="R49" s="1">
        <v>-0.28810000000000002</v>
      </c>
      <c r="S49" s="1">
        <v>7.9600000000000004E-2</v>
      </c>
      <c r="T49" s="1">
        <v>-0.25979999999999998</v>
      </c>
      <c r="U49" s="1">
        <v>3.5900000000000001E-2</v>
      </c>
    </row>
    <row r="50" spans="1:21" x14ac:dyDescent="0.25">
      <c r="A50" s="5" t="s">
        <v>48</v>
      </c>
      <c r="B50">
        <v>10393</v>
      </c>
      <c r="C50">
        <v>10358</v>
      </c>
      <c r="D50">
        <v>10322</v>
      </c>
      <c r="E50">
        <v>10285</v>
      </c>
      <c r="F50">
        <v>10250</v>
      </c>
      <c r="G50">
        <v>10222</v>
      </c>
      <c r="H50">
        <v>10191</v>
      </c>
      <c r="I50">
        <v>10175</v>
      </c>
      <c r="J50">
        <v>10171</v>
      </c>
      <c r="K50">
        <v>10159</v>
      </c>
      <c r="L50">
        <v>10132</v>
      </c>
      <c r="M50">
        <v>10103</v>
      </c>
      <c r="N50">
        <v>10080</v>
      </c>
      <c r="O50">
        <v>10020</v>
      </c>
      <c r="P50">
        <v>10020</v>
      </c>
      <c r="Q50">
        <v>10000</v>
      </c>
      <c r="R50">
        <v>9960</v>
      </c>
      <c r="S50">
        <v>9940</v>
      </c>
      <c r="T50">
        <v>9900</v>
      </c>
      <c r="U50">
        <v>9860</v>
      </c>
    </row>
    <row r="51" spans="1:21" x14ac:dyDescent="0.25">
      <c r="A51" s="5" t="s">
        <v>49</v>
      </c>
      <c r="B51">
        <v>10670</v>
      </c>
      <c r="C51">
        <v>10612</v>
      </c>
      <c r="D51">
        <v>10558</v>
      </c>
      <c r="E51">
        <v>10449</v>
      </c>
      <c r="F51">
        <v>10347</v>
      </c>
      <c r="G51">
        <v>10222</v>
      </c>
      <c r="H51">
        <v>10331</v>
      </c>
      <c r="I51">
        <v>10175</v>
      </c>
      <c r="J51">
        <v>10171</v>
      </c>
      <c r="K51">
        <v>10323</v>
      </c>
      <c r="L51">
        <v>10309</v>
      </c>
      <c r="M51">
        <v>10286</v>
      </c>
      <c r="N51">
        <v>10260</v>
      </c>
      <c r="O51">
        <v>10252</v>
      </c>
      <c r="P51">
        <v>10240</v>
      </c>
      <c r="Q51">
        <v>10180</v>
      </c>
      <c r="R51">
        <v>10120</v>
      </c>
      <c r="S51">
        <v>10140</v>
      </c>
      <c r="T51">
        <v>10080</v>
      </c>
      <c r="U51">
        <v>10060</v>
      </c>
    </row>
    <row r="52" spans="1:21" x14ac:dyDescent="0.25">
      <c r="A52" s="5" t="s">
        <v>50</v>
      </c>
      <c r="B52" s="1">
        <v>3.1199999999999999E-2</v>
      </c>
      <c r="C52" s="1">
        <v>3.8199999999999998E-2</v>
      </c>
      <c r="D52" s="1">
        <v>2.1999999999999999E-2</v>
      </c>
      <c r="E52" s="1">
        <v>2.69E-2</v>
      </c>
      <c r="F52" s="1">
        <v>1.7299999999999999E-2</v>
      </c>
      <c r="G52" s="1">
        <v>-9.7999999999999997E-3</v>
      </c>
      <c r="H52" s="1">
        <v>2.0999999999999999E-3</v>
      </c>
      <c r="I52" s="1">
        <v>-1.0800000000000001E-2</v>
      </c>
      <c r="J52" s="1">
        <v>-8.6999999999999994E-3</v>
      </c>
      <c r="K52" s="1">
        <v>6.8999999999999999E-3</v>
      </c>
      <c r="L52" s="1">
        <v>6.7000000000000002E-3</v>
      </c>
      <c r="M52" s="1">
        <v>1.04E-2</v>
      </c>
      <c r="N52" s="1">
        <v>1.38E-2</v>
      </c>
      <c r="O52" s="1">
        <v>1.0999999999999999E-2</v>
      </c>
      <c r="P52" s="1">
        <v>1.5900000000000001E-2</v>
      </c>
      <c r="Q52" s="1">
        <v>1.1900000000000001E-2</v>
      </c>
      <c r="R52" s="1">
        <v>8.0000000000000002E-3</v>
      </c>
      <c r="S52" s="1">
        <v>1.4E-2</v>
      </c>
      <c r="T52" s="1">
        <v>6.0000000000000001E-3</v>
      </c>
      <c r="U52" s="1">
        <v>6.0000000000000001E-3</v>
      </c>
    </row>
    <row r="53" spans="1:21" x14ac:dyDescent="0.25">
      <c r="A53" s="5" t="s">
        <v>51</v>
      </c>
      <c r="B53">
        <v>1</v>
      </c>
      <c r="C53">
        <v>1.02</v>
      </c>
      <c r="D53">
        <v>0.96</v>
      </c>
      <c r="E53">
        <v>0.66</v>
      </c>
      <c r="F53">
        <v>0.31</v>
      </c>
      <c r="G53">
        <v>0.02</v>
      </c>
      <c r="H53">
        <v>0.28000000000000003</v>
      </c>
      <c r="I53">
        <v>-0.2</v>
      </c>
      <c r="J53">
        <v>-0.38</v>
      </c>
      <c r="K53">
        <v>1.42</v>
      </c>
      <c r="L53">
        <v>0.31</v>
      </c>
      <c r="M53">
        <v>0.77</v>
      </c>
      <c r="N53">
        <v>0.8</v>
      </c>
      <c r="O53">
        <v>0.72</v>
      </c>
      <c r="P53">
        <v>0.63</v>
      </c>
      <c r="Q53">
        <v>0.53</v>
      </c>
      <c r="R53">
        <v>0.26</v>
      </c>
      <c r="S53">
        <v>0.33</v>
      </c>
      <c r="T53">
        <v>0.21</v>
      </c>
      <c r="U53">
        <v>0.27</v>
      </c>
    </row>
    <row r="54" spans="1:21" x14ac:dyDescent="0.25">
      <c r="A54" s="5" t="s">
        <v>52</v>
      </c>
      <c r="B54">
        <v>0.98</v>
      </c>
      <c r="C54">
        <v>1.01</v>
      </c>
      <c r="D54">
        <v>0.94</v>
      </c>
      <c r="E54">
        <v>0.65</v>
      </c>
      <c r="F54">
        <v>0.31</v>
      </c>
      <c r="G54">
        <v>0.02</v>
      </c>
      <c r="H54">
        <v>0.28000000000000003</v>
      </c>
      <c r="I54">
        <v>-0.2</v>
      </c>
      <c r="J54">
        <v>-0.38</v>
      </c>
      <c r="K54">
        <v>1.39</v>
      </c>
      <c r="L54">
        <v>0.31</v>
      </c>
      <c r="M54">
        <v>0.76</v>
      </c>
      <c r="N54">
        <v>0.79</v>
      </c>
      <c r="O54">
        <v>0.7</v>
      </c>
      <c r="P54">
        <v>0.62</v>
      </c>
      <c r="Q54">
        <v>0.52</v>
      </c>
      <c r="R54">
        <v>0.25</v>
      </c>
      <c r="S54">
        <v>0.32</v>
      </c>
      <c r="T54">
        <v>0.21</v>
      </c>
      <c r="U54">
        <v>0.26</v>
      </c>
    </row>
    <row r="55" spans="1:21" x14ac:dyDescent="0.25">
      <c r="A55" s="5" t="s">
        <v>53</v>
      </c>
      <c r="B55" s="1">
        <v>2.1613000000000002</v>
      </c>
      <c r="C55" s="1">
        <v>49.5</v>
      </c>
      <c r="D55" s="1">
        <v>2.3571</v>
      </c>
      <c r="E55" t="s">
        <v>87</v>
      </c>
      <c r="F55" t="s">
        <v>87</v>
      </c>
      <c r="G55" s="1">
        <v>-0.98560000000000003</v>
      </c>
      <c r="H55" s="1">
        <v>-9.6799999999999997E-2</v>
      </c>
      <c r="I55" t="s">
        <v>87</v>
      </c>
      <c r="J55" t="s">
        <v>87</v>
      </c>
      <c r="K55" s="1">
        <v>0.97440000000000004</v>
      </c>
      <c r="L55" s="1">
        <v>-0.49919999999999998</v>
      </c>
      <c r="M55" s="1">
        <v>0.47570000000000001</v>
      </c>
      <c r="N55" s="1">
        <v>2.1434000000000002</v>
      </c>
      <c r="O55" s="1">
        <v>1.1728000000000001</v>
      </c>
      <c r="P55" s="1">
        <v>1.9336</v>
      </c>
      <c r="Q55" s="1">
        <v>0.97319999999999995</v>
      </c>
      <c r="R55" s="1">
        <v>-0.29099999999999998</v>
      </c>
      <c r="S55" s="1">
        <v>7.2800000000000004E-2</v>
      </c>
      <c r="T55" s="1">
        <v>-0.26479999999999998</v>
      </c>
      <c r="U55" s="1">
        <v>2.76E-2</v>
      </c>
    </row>
    <row r="56" spans="1:21" x14ac:dyDescent="0.25">
      <c r="A56" s="5" t="s">
        <v>54</v>
      </c>
      <c r="B56">
        <v>5054</v>
      </c>
      <c r="C56">
        <v>29112</v>
      </c>
      <c r="D56">
        <v>9919</v>
      </c>
      <c r="E56">
        <v>6064</v>
      </c>
      <c r="F56">
        <v>-8282</v>
      </c>
      <c r="G56">
        <v>13733</v>
      </c>
      <c r="H56">
        <v>-3637</v>
      </c>
      <c r="I56">
        <v>-5133</v>
      </c>
      <c r="J56">
        <v>-16532</v>
      </c>
      <c r="K56">
        <v>5616</v>
      </c>
      <c r="L56">
        <v>-7438</v>
      </c>
      <c r="M56">
        <v>-273</v>
      </c>
      <c r="N56">
        <v>-6974</v>
      </c>
      <c r="O56">
        <v>17237</v>
      </c>
      <c r="P56">
        <v>2156</v>
      </c>
      <c r="Q56">
        <v>13991</v>
      </c>
      <c r="R56">
        <v>-2364</v>
      </c>
      <c r="S56">
        <v>15719</v>
      </c>
      <c r="T56">
        <v>4507</v>
      </c>
      <c r="U56">
        <v>6475</v>
      </c>
    </row>
    <row r="57" spans="1:21" x14ac:dyDescent="0.25">
      <c r="A57" s="5" t="s">
        <v>55</v>
      </c>
      <c r="B57">
        <v>0.49</v>
      </c>
      <c r="C57">
        <v>2.81</v>
      </c>
      <c r="D57">
        <v>0.96</v>
      </c>
      <c r="E57">
        <v>0.59</v>
      </c>
      <c r="F57">
        <v>-0.81</v>
      </c>
      <c r="G57">
        <v>1.34</v>
      </c>
      <c r="H57">
        <v>-0.36</v>
      </c>
      <c r="I57">
        <v>-0.5</v>
      </c>
      <c r="J57">
        <v>-1.63</v>
      </c>
      <c r="K57">
        <v>0.55000000000000004</v>
      </c>
      <c r="L57">
        <v>-0.73</v>
      </c>
      <c r="M57">
        <v>-0.03</v>
      </c>
      <c r="N57">
        <v>-0.69</v>
      </c>
      <c r="O57">
        <v>1.72</v>
      </c>
      <c r="P57">
        <v>0.21</v>
      </c>
      <c r="Q57">
        <v>1.4</v>
      </c>
      <c r="R57">
        <v>-0.24</v>
      </c>
      <c r="S57">
        <v>1.58</v>
      </c>
      <c r="T57">
        <v>0.46</v>
      </c>
      <c r="U57">
        <v>0.66</v>
      </c>
    </row>
    <row r="58" spans="1:21" x14ac:dyDescent="0.25">
      <c r="A58" s="5" t="s">
        <v>58</v>
      </c>
      <c r="B58" s="1">
        <v>0.49320000000000003</v>
      </c>
      <c r="C58" s="1">
        <v>0.45540000000000003</v>
      </c>
      <c r="D58" s="1">
        <v>0.47570000000000001</v>
      </c>
      <c r="E58" s="1">
        <v>0.48380000000000001</v>
      </c>
      <c r="F58" s="1">
        <v>0.4677</v>
      </c>
      <c r="G58" s="1">
        <v>0.42599999999999999</v>
      </c>
      <c r="H58" s="1">
        <v>0.4471</v>
      </c>
      <c r="I58" s="1">
        <v>0.4521</v>
      </c>
      <c r="J58" s="1">
        <v>0.4289</v>
      </c>
      <c r="K58" s="1">
        <v>0.3972</v>
      </c>
      <c r="L58" s="1">
        <v>0.43209999999999998</v>
      </c>
      <c r="M58" s="1">
        <v>0.4325</v>
      </c>
      <c r="N58" s="1">
        <v>0.42499999999999999</v>
      </c>
      <c r="O58" s="1">
        <v>0.36849999999999999</v>
      </c>
      <c r="P58" s="1">
        <v>0.40600000000000003</v>
      </c>
      <c r="Q58" s="1">
        <v>0.40770000000000001</v>
      </c>
      <c r="R58" s="1">
        <v>0.41339999999999999</v>
      </c>
      <c r="S58" s="1">
        <v>0.38269999999999998</v>
      </c>
      <c r="T58" s="1">
        <v>0.4098</v>
      </c>
      <c r="U58" s="1">
        <v>0.4269</v>
      </c>
    </row>
    <row r="59" spans="1:21" x14ac:dyDescent="0.25">
      <c r="A59" s="5" t="s">
        <v>59</v>
      </c>
      <c r="B59" s="1">
        <v>0.10680000000000001</v>
      </c>
      <c r="C59" s="1">
        <v>7.7700000000000005E-2</v>
      </c>
      <c r="D59" s="1">
        <v>7.8200000000000006E-2</v>
      </c>
      <c r="E59" s="1">
        <v>5.7200000000000001E-2</v>
      </c>
      <c r="F59" s="1">
        <v>3.7499999999999999E-2</v>
      </c>
      <c r="G59" s="1">
        <v>1.83E-2</v>
      </c>
      <c r="H59" s="1">
        <v>1.9900000000000001E-2</v>
      </c>
      <c r="I59" s="1">
        <v>2.7400000000000001E-2</v>
      </c>
      <c r="J59" s="1">
        <v>3.15E-2</v>
      </c>
      <c r="K59" s="1">
        <v>2.52E-2</v>
      </c>
      <c r="L59" s="1">
        <v>4.3799999999999999E-2</v>
      </c>
      <c r="M59" s="1">
        <v>6.8099999999999994E-2</v>
      </c>
      <c r="N59" s="1">
        <v>8.1699999999999995E-2</v>
      </c>
      <c r="O59" s="1">
        <v>5.4699999999999999E-2</v>
      </c>
      <c r="P59" s="1">
        <v>6.4399999999999999E-2</v>
      </c>
      <c r="Q59" s="1">
        <v>6.5699999999999995E-2</v>
      </c>
      <c r="R59" s="1">
        <v>5.2900000000000003E-2</v>
      </c>
      <c r="S59" s="1">
        <v>4.4400000000000002E-2</v>
      </c>
      <c r="T59" s="1">
        <v>4.5100000000000001E-2</v>
      </c>
      <c r="U59" s="1">
        <v>4.8599999999999997E-2</v>
      </c>
    </row>
    <row r="60" spans="1:21" x14ac:dyDescent="0.25">
      <c r="A60" s="5" t="s">
        <v>60</v>
      </c>
      <c r="B60" s="1">
        <v>7.2800000000000004E-2</v>
      </c>
      <c r="C60" s="1">
        <v>6.25E-2</v>
      </c>
      <c r="D60" s="1">
        <v>6.9000000000000006E-2</v>
      </c>
      <c r="E60" s="1">
        <v>5.0200000000000002E-2</v>
      </c>
      <c r="F60" s="1">
        <v>2.4899999999999999E-2</v>
      </c>
      <c r="G60" s="1">
        <v>1.9E-3</v>
      </c>
      <c r="H60" s="1">
        <v>2.2599999999999999E-2</v>
      </c>
      <c r="I60" s="1">
        <v>-1.67E-2</v>
      </c>
      <c r="J60" s="1">
        <v>-3.3000000000000002E-2</v>
      </c>
      <c r="K60" s="1">
        <v>0.1042</v>
      </c>
      <c r="L60" s="1">
        <v>2.8500000000000001E-2</v>
      </c>
      <c r="M60" s="1">
        <v>6.88E-2</v>
      </c>
      <c r="N60" s="1">
        <v>7.4700000000000003E-2</v>
      </c>
      <c r="O60" s="1">
        <v>5.7500000000000002E-2</v>
      </c>
      <c r="P60" s="1">
        <v>6.5799999999999997E-2</v>
      </c>
      <c r="Q60" s="1">
        <v>5.8999999999999997E-2</v>
      </c>
      <c r="R60" s="1">
        <v>3.3599999999999998E-2</v>
      </c>
      <c r="S60" s="1">
        <v>3.7400000000000003E-2</v>
      </c>
      <c r="T60" s="1">
        <v>3.0499999999999999E-2</v>
      </c>
      <c r="U60" s="1">
        <v>4.1399999999999999E-2</v>
      </c>
    </row>
    <row r="61" spans="1:21" x14ac:dyDescent="0.25">
      <c r="A61" s="5" t="s">
        <v>61</v>
      </c>
      <c r="B61" s="1">
        <v>3.5299999999999998E-2</v>
      </c>
      <c r="C61" s="1">
        <v>0.17130000000000001</v>
      </c>
      <c r="D61" s="1">
        <v>6.93E-2</v>
      </c>
      <c r="E61" s="1">
        <v>4.5100000000000001E-2</v>
      </c>
      <c r="F61" s="1">
        <v>-6.5000000000000002E-2</v>
      </c>
      <c r="G61" s="1">
        <v>9.1999999999999998E-2</v>
      </c>
      <c r="H61" s="1">
        <v>-2.86E-2</v>
      </c>
      <c r="I61" s="1">
        <v>-4.2299999999999997E-2</v>
      </c>
      <c r="J61" s="1">
        <v>-0.14199999999999999</v>
      </c>
      <c r="K61" s="1">
        <v>4.0899999999999999E-2</v>
      </c>
      <c r="L61" s="1">
        <v>-6.7100000000000007E-2</v>
      </c>
      <c r="M61" s="1">
        <v>-2.3999999999999998E-3</v>
      </c>
      <c r="N61" s="1">
        <v>-6.4299999999999996E-2</v>
      </c>
      <c r="O61" s="1">
        <v>0.13730000000000001</v>
      </c>
      <c r="P61" s="1">
        <v>2.24E-2</v>
      </c>
      <c r="Q61" s="1">
        <v>0.15740000000000001</v>
      </c>
      <c r="R61" s="1">
        <v>-3.1300000000000001E-2</v>
      </c>
      <c r="S61" s="1">
        <v>0.17979999999999999</v>
      </c>
      <c r="T61" s="1">
        <v>6.4399999999999999E-2</v>
      </c>
      <c r="U61" s="1">
        <v>0.1021</v>
      </c>
    </row>
    <row r="62" spans="1:21" x14ac:dyDescent="0.25">
      <c r="A62" s="5" t="s">
        <v>62</v>
      </c>
      <c r="B62" s="1">
        <v>0.1913</v>
      </c>
      <c r="C62" s="1">
        <v>0.22370000000000001</v>
      </c>
      <c r="D62" s="1">
        <v>0.18920000000000001</v>
      </c>
      <c r="E62" s="1">
        <v>0.10639999999999999</v>
      </c>
      <c r="F62" s="1">
        <v>0.2301</v>
      </c>
      <c r="G62" t="s">
        <v>87</v>
      </c>
      <c r="H62" s="1">
        <v>2.35E-2</v>
      </c>
      <c r="I62" t="s">
        <v>87</v>
      </c>
      <c r="J62" t="s">
        <v>87</v>
      </c>
      <c r="K62" s="1">
        <v>4.1000000000000002E-2</v>
      </c>
      <c r="L62" s="1">
        <v>0.26790000000000003</v>
      </c>
      <c r="M62" s="1">
        <v>0.1004</v>
      </c>
      <c r="N62" s="1">
        <v>0.21010000000000001</v>
      </c>
      <c r="O62" s="1">
        <v>7.2599999999999998E-2</v>
      </c>
      <c r="P62" s="1">
        <v>8.2500000000000004E-2</v>
      </c>
      <c r="Q62" s="1">
        <v>0.158</v>
      </c>
      <c r="R62" s="1">
        <v>0.22689999999999999</v>
      </c>
      <c r="S62" s="1">
        <v>0.19389999999999999</v>
      </c>
      <c r="T62" s="1">
        <v>0.188</v>
      </c>
      <c r="U62" s="1">
        <v>8.9200000000000002E-2</v>
      </c>
    </row>
    <row r="63" spans="1:21" x14ac:dyDescent="0.25">
      <c r="A63" s="5" t="s">
        <v>63</v>
      </c>
      <c r="B63">
        <v>25226</v>
      </c>
      <c r="C63">
        <v>28219</v>
      </c>
      <c r="D63">
        <v>25122</v>
      </c>
      <c r="E63">
        <v>19983</v>
      </c>
      <c r="F63">
        <v>16066</v>
      </c>
      <c r="G63">
        <v>12430</v>
      </c>
      <c r="H63">
        <v>13885</v>
      </c>
      <c r="I63">
        <v>7635</v>
      </c>
      <c r="J63">
        <v>4399</v>
      </c>
      <c r="K63">
        <v>25356</v>
      </c>
      <c r="L63">
        <v>13752</v>
      </c>
      <c r="M63">
        <v>17119</v>
      </c>
      <c r="N63">
        <v>18170</v>
      </c>
      <c r="O63">
        <v>15748</v>
      </c>
      <c r="P63">
        <v>13851</v>
      </c>
      <c r="Q63">
        <v>12378</v>
      </c>
      <c r="R63">
        <v>9043</v>
      </c>
      <c r="S63">
        <v>10679</v>
      </c>
      <c r="T63">
        <v>8587</v>
      </c>
      <c r="U63">
        <v>8467</v>
      </c>
    </row>
    <row r="64" spans="1:21" x14ac:dyDescent="0.25">
      <c r="A64" s="5" t="s">
        <v>64</v>
      </c>
      <c r="B64" s="1">
        <v>0.17599999999999999</v>
      </c>
      <c r="C64" s="1">
        <v>0.16600000000000001</v>
      </c>
      <c r="D64" s="1">
        <v>0.17560000000000001</v>
      </c>
      <c r="E64" s="1">
        <v>0.1487</v>
      </c>
      <c r="F64" s="1">
        <v>0.12609999999999999</v>
      </c>
      <c r="G64" s="1">
        <v>8.3299999999999999E-2</v>
      </c>
      <c r="H64" s="1">
        <v>0.10920000000000001</v>
      </c>
      <c r="I64" s="1">
        <v>6.3E-2</v>
      </c>
      <c r="J64" s="1">
        <v>3.78E-2</v>
      </c>
      <c r="K64" s="1">
        <v>0.1845</v>
      </c>
      <c r="L64" s="1">
        <v>0.1241</v>
      </c>
      <c r="M64" s="1">
        <v>0.15140000000000001</v>
      </c>
      <c r="N64" s="1">
        <v>0.16739999999999999</v>
      </c>
      <c r="O64" s="1">
        <v>0.12540000000000001</v>
      </c>
      <c r="P64" s="1">
        <v>0.14410000000000001</v>
      </c>
      <c r="Q64" s="1">
        <v>0.13919999999999999</v>
      </c>
      <c r="R64" s="1">
        <v>0.11990000000000001</v>
      </c>
      <c r="S64" s="1">
        <v>0.1221</v>
      </c>
      <c r="T64" s="1">
        <v>0.1227</v>
      </c>
      <c r="U64" s="1">
        <v>0.13350000000000001</v>
      </c>
    </row>
    <row r="65" spans="1:21" x14ac:dyDescent="0.25">
      <c r="A65" s="5" t="s">
        <v>65</v>
      </c>
      <c r="B65">
        <v>11684</v>
      </c>
      <c r="C65">
        <v>13820</v>
      </c>
      <c r="D65">
        <v>12131</v>
      </c>
      <c r="E65">
        <v>11589</v>
      </c>
      <c r="F65">
        <v>11123</v>
      </c>
      <c r="G65">
        <v>12685</v>
      </c>
      <c r="H65">
        <v>10327</v>
      </c>
      <c r="I65">
        <v>9716</v>
      </c>
      <c r="J65">
        <v>9193</v>
      </c>
      <c r="K65">
        <v>9939</v>
      </c>
      <c r="L65">
        <v>8948</v>
      </c>
      <c r="M65">
        <v>8038</v>
      </c>
      <c r="N65">
        <v>7508</v>
      </c>
      <c r="O65">
        <v>7547</v>
      </c>
      <c r="P65">
        <v>6523</v>
      </c>
      <c r="Q65">
        <v>5748</v>
      </c>
      <c r="R65">
        <v>5362</v>
      </c>
      <c r="S65">
        <v>6170</v>
      </c>
      <c r="T65">
        <v>5563</v>
      </c>
      <c r="U65">
        <v>5202</v>
      </c>
    </row>
    <row r="66" spans="1:21" x14ac:dyDescent="0.25">
      <c r="A66" s="5" t="s">
        <v>66</v>
      </c>
      <c r="B66">
        <v>13542</v>
      </c>
      <c r="C66">
        <v>14399</v>
      </c>
      <c r="D66">
        <v>12991</v>
      </c>
      <c r="E66">
        <v>8394</v>
      </c>
      <c r="F66">
        <v>4943</v>
      </c>
      <c r="G66">
        <v>-255</v>
      </c>
      <c r="H66">
        <v>3558</v>
      </c>
      <c r="I66">
        <v>-2081</v>
      </c>
      <c r="J66">
        <v>-4794</v>
      </c>
      <c r="K66">
        <v>15417</v>
      </c>
      <c r="L66">
        <v>4804</v>
      </c>
      <c r="M66">
        <v>9081</v>
      </c>
      <c r="N66">
        <v>10662</v>
      </c>
      <c r="O66">
        <v>8201</v>
      </c>
      <c r="P66">
        <v>7328</v>
      </c>
      <c r="Q66">
        <v>6630</v>
      </c>
      <c r="R66">
        <v>3681</v>
      </c>
      <c r="S66">
        <v>4509</v>
      </c>
      <c r="T66">
        <v>3024</v>
      </c>
      <c r="U66">
        <v>3265</v>
      </c>
    </row>
    <row r="67" spans="1:21" x14ac:dyDescent="0.25">
      <c r="A67" s="5" t="s">
        <v>67</v>
      </c>
      <c r="B67" s="1">
        <v>9.4500000000000001E-2</v>
      </c>
      <c r="C67" s="1">
        <v>8.4699999999999998E-2</v>
      </c>
      <c r="D67" s="1">
        <v>9.0800000000000006E-2</v>
      </c>
      <c r="E67" s="1">
        <v>6.25E-2</v>
      </c>
      <c r="F67" s="1">
        <v>3.8800000000000001E-2</v>
      </c>
      <c r="G67" s="1">
        <v>-1.6999999999999999E-3</v>
      </c>
      <c r="H67" s="1">
        <v>2.8000000000000001E-2</v>
      </c>
      <c r="I67" s="1">
        <v>-1.72E-2</v>
      </c>
      <c r="J67" s="1">
        <v>-4.1200000000000001E-2</v>
      </c>
      <c r="K67" s="1">
        <v>0.11219999999999999</v>
      </c>
      <c r="L67" s="1">
        <v>4.3400000000000001E-2</v>
      </c>
      <c r="M67" s="1">
        <v>8.0299999999999996E-2</v>
      </c>
      <c r="N67" s="1">
        <v>9.8299999999999998E-2</v>
      </c>
      <c r="O67" s="1">
        <v>6.5299999999999997E-2</v>
      </c>
      <c r="P67" s="1">
        <v>7.6200000000000004E-2</v>
      </c>
      <c r="Q67" s="1">
        <v>7.46E-2</v>
      </c>
      <c r="R67" s="1">
        <v>4.8800000000000003E-2</v>
      </c>
      <c r="S67" s="1">
        <v>5.16E-2</v>
      </c>
      <c r="T67" s="1">
        <v>4.3200000000000002E-2</v>
      </c>
      <c r="U67" s="1">
        <v>5.1499999999999997E-2</v>
      </c>
    </row>
    <row r="68" spans="1:21" x14ac:dyDescent="0.25">
      <c r="A68" s="5" t="s">
        <v>98</v>
      </c>
      <c r="B68" s="1">
        <f t="shared" ref="B68:T68" si="0">B35/B50</f>
        <v>13.789377465601847</v>
      </c>
      <c r="C68" s="1">
        <f t="shared" si="0"/>
        <v>16.408669627341187</v>
      </c>
      <c r="D68" s="1">
        <f t="shared" si="0"/>
        <v>13.861945359426468</v>
      </c>
      <c r="E68" s="1">
        <f t="shared" si="0"/>
        <v>13.06592124453087</v>
      </c>
      <c r="F68" s="1">
        <f t="shared" si="0"/>
        <v>12.425170731707317</v>
      </c>
      <c r="G68" s="1">
        <f t="shared" si="0"/>
        <v>14.596360790451966</v>
      </c>
      <c r="H68" s="1">
        <f t="shared" si="0"/>
        <v>12.471886959081543</v>
      </c>
      <c r="I68" s="1">
        <f t="shared" si="0"/>
        <v>11.914889434889435</v>
      </c>
      <c r="J68" s="1">
        <f t="shared" si="0"/>
        <v>11.448628453446073</v>
      </c>
      <c r="K68" s="1">
        <f t="shared" si="0"/>
        <v>13.526134462053351</v>
      </c>
      <c r="L68" s="1">
        <f t="shared" si="0"/>
        <v>10.936833793920252</v>
      </c>
      <c r="M68" s="1">
        <f t="shared" si="0"/>
        <v>11.192715035138077</v>
      </c>
      <c r="N68" s="1">
        <f t="shared" si="0"/>
        <v>10.765674603174602</v>
      </c>
      <c r="O68" s="1">
        <f t="shared" si="0"/>
        <v>12.530439121756487</v>
      </c>
      <c r="P68" s="1">
        <f t="shared" si="0"/>
        <v>9.5953093812375254</v>
      </c>
      <c r="Q68" s="1">
        <f t="shared" si="0"/>
        <v>8.8911999999999995</v>
      </c>
      <c r="R68" s="1">
        <f t="shared" si="0"/>
        <v>7.5755020080321289</v>
      </c>
      <c r="S68" s="1">
        <f t="shared" si="0"/>
        <v>8.7963782696177066</v>
      </c>
      <c r="T68" s="1">
        <f t="shared" si="0"/>
        <v>7.0687878787878784</v>
      </c>
      <c r="U68" s="1">
        <f>U35/U50</f>
        <v>6.4304259634888439</v>
      </c>
    </row>
    <row r="69" spans="1:21" x14ac:dyDescent="0.25">
      <c r="A69" s="10" t="s">
        <v>85</v>
      </c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</row>
    <row r="70" spans="1:21" x14ac:dyDescent="0.25">
      <c r="A70" s="5" t="s">
        <v>0</v>
      </c>
      <c r="B70" s="7">
        <v>45382</v>
      </c>
      <c r="C70" s="7">
        <v>45291</v>
      </c>
      <c r="D70" s="7">
        <v>45199</v>
      </c>
      <c r="E70" s="7">
        <v>45107</v>
      </c>
      <c r="F70" s="7">
        <v>45016</v>
      </c>
      <c r="G70" s="7">
        <v>44926</v>
      </c>
      <c r="H70" s="7">
        <v>44834</v>
      </c>
      <c r="I70" s="7">
        <v>44742</v>
      </c>
      <c r="J70" s="7">
        <v>44651</v>
      </c>
      <c r="K70" s="7">
        <v>44561</v>
      </c>
      <c r="L70" s="7">
        <v>44469</v>
      </c>
      <c r="M70" s="7">
        <v>44377</v>
      </c>
      <c r="N70" s="7">
        <v>44286</v>
      </c>
      <c r="O70" s="7">
        <v>44196</v>
      </c>
      <c r="P70" s="7">
        <v>44104</v>
      </c>
      <c r="Q70" s="7">
        <v>44012</v>
      </c>
      <c r="R70" s="7">
        <v>43921</v>
      </c>
      <c r="S70" s="7">
        <v>43830</v>
      </c>
      <c r="T70" s="7">
        <v>43738</v>
      </c>
      <c r="U70" s="7">
        <v>43646</v>
      </c>
    </row>
    <row r="71" spans="1:21" x14ac:dyDescent="0.25">
      <c r="A71" s="5" t="s">
        <v>46</v>
      </c>
      <c r="B71">
        <v>10431</v>
      </c>
      <c r="C71">
        <v>10624</v>
      </c>
      <c r="D71">
        <v>9879</v>
      </c>
      <c r="E71">
        <v>6750</v>
      </c>
      <c r="F71">
        <v>3172</v>
      </c>
      <c r="G71">
        <v>278</v>
      </c>
      <c r="H71">
        <v>2872</v>
      </c>
      <c r="I71">
        <v>-2028</v>
      </c>
      <c r="J71">
        <v>-3844</v>
      </c>
      <c r="K71">
        <v>14323</v>
      </c>
      <c r="L71">
        <v>3156</v>
      </c>
      <c r="M71">
        <v>7778</v>
      </c>
      <c r="N71">
        <v>8107</v>
      </c>
      <c r="O71">
        <v>7222</v>
      </c>
      <c r="P71">
        <v>6331</v>
      </c>
      <c r="Q71">
        <v>5243</v>
      </c>
      <c r="R71">
        <v>2535</v>
      </c>
      <c r="S71">
        <v>3268</v>
      </c>
      <c r="T71">
        <v>2134</v>
      </c>
      <c r="U71">
        <v>2625</v>
      </c>
    </row>
    <row r="72" spans="1:21" x14ac:dyDescent="0.25">
      <c r="A72" s="5" t="s">
        <v>97</v>
      </c>
      <c r="B72" s="9">
        <f t="shared" ref="B72:S72" si="1">((B71-C71)/C71)</f>
        <v>-1.8166415662650603E-2</v>
      </c>
      <c r="C72" s="9">
        <f t="shared" si="1"/>
        <v>7.541249114282822E-2</v>
      </c>
      <c r="D72" s="9">
        <f t="shared" si="1"/>
        <v>0.46355555555555555</v>
      </c>
      <c r="E72" s="9">
        <f t="shared" si="1"/>
        <v>1.1279949558638083</v>
      </c>
      <c r="F72" s="9">
        <f t="shared" si="1"/>
        <v>10.410071942446043</v>
      </c>
      <c r="G72" s="9">
        <f t="shared" si="1"/>
        <v>-0.90320334261838442</v>
      </c>
      <c r="H72" s="9">
        <f t="shared" si="1"/>
        <v>-2.416173570019724</v>
      </c>
      <c r="I72" s="9">
        <f t="shared" si="1"/>
        <v>-0.47242455775234132</v>
      </c>
      <c r="J72" s="9">
        <f t="shared" si="1"/>
        <v>-1.2683795294281923</v>
      </c>
      <c r="K72" s="9">
        <f t="shared" si="1"/>
        <v>3.538339670468948</v>
      </c>
      <c r="L72" s="9">
        <f t="shared" si="1"/>
        <v>-0.59424016456672668</v>
      </c>
      <c r="M72" s="9">
        <f t="shared" si="1"/>
        <v>-4.0582212902429998E-2</v>
      </c>
      <c r="N72" s="9">
        <f t="shared" si="1"/>
        <v>0.12254223206867904</v>
      </c>
      <c r="O72" s="9">
        <f t="shared" si="1"/>
        <v>0.14073606065392513</v>
      </c>
      <c r="P72" s="9">
        <f t="shared" si="1"/>
        <v>0.20751478161358</v>
      </c>
      <c r="Q72" s="9">
        <f t="shared" si="1"/>
        <v>1.0682445759368837</v>
      </c>
      <c r="R72" s="9">
        <f t="shared" si="1"/>
        <v>-0.22429620563035496</v>
      </c>
      <c r="S72" s="9">
        <f t="shared" si="1"/>
        <v>0.53139643861293351</v>
      </c>
      <c r="T72" s="9">
        <f>((T71-U71)/U71)</f>
        <v>-0.18704761904761905</v>
      </c>
    </row>
    <row r="73" spans="1:21" x14ac:dyDescent="0.25">
      <c r="A73" s="5" t="s">
        <v>65</v>
      </c>
      <c r="B73">
        <v>11684</v>
      </c>
      <c r="C73">
        <v>13820</v>
      </c>
      <c r="D73">
        <v>12131</v>
      </c>
      <c r="E73">
        <v>11589</v>
      </c>
      <c r="F73">
        <v>11123</v>
      </c>
      <c r="G73">
        <v>12685</v>
      </c>
      <c r="H73">
        <v>10327</v>
      </c>
      <c r="I73">
        <v>9716</v>
      </c>
      <c r="J73">
        <v>9193</v>
      </c>
      <c r="K73">
        <v>9939</v>
      </c>
      <c r="L73">
        <v>8948</v>
      </c>
      <c r="M73">
        <v>8038</v>
      </c>
      <c r="N73">
        <v>7508</v>
      </c>
      <c r="O73">
        <v>7547</v>
      </c>
      <c r="P73">
        <v>6523</v>
      </c>
      <c r="Q73">
        <v>5748</v>
      </c>
      <c r="R73">
        <v>5362</v>
      </c>
      <c r="S73">
        <v>6170</v>
      </c>
      <c r="T73">
        <v>5563</v>
      </c>
      <c r="U73">
        <v>5202</v>
      </c>
    </row>
    <row r="74" spans="1:21" x14ac:dyDescent="0.25">
      <c r="A74" s="5" t="s">
        <v>69</v>
      </c>
      <c r="B74">
        <v>4961</v>
      </c>
      <c r="C74">
        <v>6319</v>
      </c>
      <c r="D74">
        <v>5829</v>
      </c>
      <c r="E74">
        <v>7127</v>
      </c>
      <c r="F74">
        <v>4748</v>
      </c>
      <c r="G74">
        <v>5606</v>
      </c>
      <c r="H74">
        <v>5556</v>
      </c>
      <c r="I74">
        <v>5209</v>
      </c>
      <c r="J74">
        <v>3250</v>
      </c>
      <c r="K74">
        <v>3680</v>
      </c>
      <c r="L74">
        <v>3180</v>
      </c>
      <c r="M74">
        <v>3591</v>
      </c>
      <c r="N74">
        <v>2306</v>
      </c>
      <c r="O74">
        <v>2562</v>
      </c>
      <c r="P74">
        <v>2288</v>
      </c>
      <c r="Q74">
        <v>2601</v>
      </c>
      <c r="R74">
        <v>1757</v>
      </c>
      <c r="S74">
        <v>1840</v>
      </c>
      <c r="T74">
        <v>1779</v>
      </c>
      <c r="U74">
        <v>1971</v>
      </c>
    </row>
    <row r="75" spans="1:21" x14ac:dyDescent="0.25">
      <c r="A75" s="5" t="s">
        <v>70</v>
      </c>
      <c r="B75">
        <v>-8087</v>
      </c>
      <c r="C75">
        <v>11702</v>
      </c>
      <c r="D75">
        <v>-6622</v>
      </c>
      <c r="E75">
        <v>-8990</v>
      </c>
      <c r="F75">
        <v>-14255</v>
      </c>
      <c r="G75">
        <v>10604</v>
      </c>
      <c r="H75">
        <v>-7351</v>
      </c>
      <c r="I75">
        <v>-3932</v>
      </c>
      <c r="J75">
        <v>-11389</v>
      </c>
      <c r="K75">
        <v>-5856</v>
      </c>
      <c r="L75">
        <v>-7971</v>
      </c>
      <c r="M75">
        <v>-6692</v>
      </c>
      <c r="N75">
        <v>-13708</v>
      </c>
      <c r="O75">
        <v>13100</v>
      </c>
      <c r="P75">
        <v>-3178</v>
      </c>
      <c r="Q75">
        <v>7014</v>
      </c>
      <c r="R75">
        <v>-6590</v>
      </c>
      <c r="S75">
        <v>8381</v>
      </c>
      <c r="T75">
        <v>-1584</v>
      </c>
      <c r="U75">
        <v>-680</v>
      </c>
    </row>
    <row r="76" spans="1:21" x14ac:dyDescent="0.25">
      <c r="A76" s="5" t="s">
        <v>71</v>
      </c>
      <c r="B76">
        <v>18989</v>
      </c>
      <c r="C76">
        <v>42465</v>
      </c>
      <c r="D76">
        <v>21217</v>
      </c>
      <c r="E76">
        <v>16476</v>
      </c>
      <c r="F76">
        <v>4788</v>
      </c>
      <c r="G76">
        <v>29173</v>
      </c>
      <c r="H76">
        <v>11404</v>
      </c>
      <c r="I76">
        <v>8965</v>
      </c>
      <c r="J76">
        <v>-2790</v>
      </c>
      <c r="K76">
        <v>22086</v>
      </c>
      <c r="L76">
        <v>7313</v>
      </c>
      <c r="M76">
        <v>12715</v>
      </c>
      <c r="N76">
        <v>4213</v>
      </c>
      <c r="O76">
        <v>30431</v>
      </c>
      <c r="P76">
        <v>11964</v>
      </c>
      <c r="Q76">
        <v>20606</v>
      </c>
      <c r="R76">
        <v>3064</v>
      </c>
      <c r="S76">
        <v>19659</v>
      </c>
      <c r="T76">
        <v>7892</v>
      </c>
      <c r="U76">
        <v>9118</v>
      </c>
    </row>
    <row r="77" spans="1:21" x14ac:dyDescent="0.25">
      <c r="A77" s="5" t="s">
        <v>72</v>
      </c>
      <c r="B77" s="1">
        <v>2.9660000000000002</v>
      </c>
      <c r="C77" s="1">
        <v>0.4556</v>
      </c>
      <c r="D77" s="1">
        <v>0.86050000000000004</v>
      </c>
      <c r="E77" s="1">
        <v>0.83779999999999999</v>
      </c>
      <c r="F77" t="s">
        <v>87</v>
      </c>
      <c r="G77" s="1">
        <v>0.32090000000000002</v>
      </c>
      <c r="H77" s="1">
        <v>0.55940000000000001</v>
      </c>
      <c r="I77" s="1">
        <v>-0.2949</v>
      </c>
      <c r="J77" t="s">
        <v>87</v>
      </c>
      <c r="K77" s="1">
        <v>-0.2742</v>
      </c>
      <c r="L77" s="1">
        <v>-0.38869999999999999</v>
      </c>
      <c r="M77" s="1">
        <v>-0.38290000000000002</v>
      </c>
      <c r="N77" s="1">
        <v>0.375</v>
      </c>
      <c r="O77" s="1">
        <v>0.54790000000000005</v>
      </c>
      <c r="P77" s="1">
        <v>0.51600000000000001</v>
      </c>
      <c r="Q77" s="1">
        <v>1.2599</v>
      </c>
      <c r="R77" s="1">
        <v>0.65980000000000005</v>
      </c>
      <c r="S77" s="1">
        <v>0.19309999999999999</v>
      </c>
      <c r="T77" s="1">
        <v>-8.1000000000000003E-2</v>
      </c>
      <c r="U77" s="1">
        <v>0.22409999999999999</v>
      </c>
    </row>
    <row r="78" spans="1:21" x14ac:dyDescent="0.25">
      <c r="A78" s="5" t="s">
        <v>73</v>
      </c>
      <c r="B78">
        <v>-13935</v>
      </c>
      <c r="C78">
        <v>-13353</v>
      </c>
      <c r="D78">
        <v>-11298</v>
      </c>
      <c r="E78">
        <v>-10412</v>
      </c>
      <c r="F78">
        <v>-13070</v>
      </c>
      <c r="G78">
        <v>-15440</v>
      </c>
      <c r="H78">
        <v>-15041</v>
      </c>
      <c r="I78">
        <v>-14098</v>
      </c>
      <c r="J78">
        <v>-13742</v>
      </c>
      <c r="K78">
        <v>-16470</v>
      </c>
      <c r="L78">
        <v>-14751</v>
      </c>
      <c r="M78">
        <v>-12988</v>
      </c>
      <c r="N78">
        <v>-11187</v>
      </c>
      <c r="O78">
        <v>-13194</v>
      </c>
      <c r="P78">
        <v>-9808</v>
      </c>
      <c r="Q78">
        <v>-6615</v>
      </c>
      <c r="R78">
        <v>-5428</v>
      </c>
      <c r="S78">
        <v>-3940</v>
      </c>
      <c r="T78">
        <v>-3385</v>
      </c>
      <c r="U78">
        <v>-2643</v>
      </c>
    </row>
    <row r="79" spans="1:21" x14ac:dyDescent="0.25">
      <c r="A79" s="5" t="s">
        <v>74</v>
      </c>
      <c r="B79">
        <v>-3354</v>
      </c>
      <c r="C79">
        <v>-381</v>
      </c>
      <c r="D79">
        <v>-1629</v>
      </c>
      <c r="E79">
        <v>-316</v>
      </c>
      <c r="F79">
        <v>-3513</v>
      </c>
      <c r="G79">
        <v>-831</v>
      </c>
      <c r="H79">
        <v>-885</v>
      </c>
      <c r="I79">
        <v>-259</v>
      </c>
      <c r="J79">
        <v>-6341</v>
      </c>
      <c r="K79">
        <v>-381</v>
      </c>
      <c r="L79">
        <v>-654</v>
      </c>
      <c r="M79">
        <v>-320</v>
      </c>
      <c r="N79">
        <v>-630</v>
      </c>
      <c r="O79">
        <v>-380</v>
      </c>
      <c r="P79">
        <v>-1735</v>
      </c>
      <c r="Q79">
        <v>-118</v>
      </c>
      <c r="R79">
        <v>-91</v>
      </c>
      <c r="S79">
        <v>-777</v>
      </c>
      <c r="T79">
        <v>-398</v>
      </c>
      <c r="U79">
        <v>-117</v>
      </c>
    </row>
    <row r="80" spans="1:21" x14ac:dyDescent="0.25">
      <c r="A80" s="5" t="s">
        <v>75</v>
      </c>
      <c r="B80">
        <v>-573</v>
      </c>
      <c r="C80">
        <v>1133</v>
      </c>
      <c r="D80">
        <v>1174</v>
      </c>
      <c r="E80">
        <v>1055</v>
      </c>
      <c r="F80">
        <v>777</v>
      </c>
      <c r="G80">
        <v>5450</v>
      </c>
      <c r="H80">
        <v>318</v>
      </c>
      <c r="I80">
        <v>2279</v>
      </c>
      <c r="J80">
        <v>20989</v>
      </c>
      <c r="K80">
        <v>4271</v>
      </c>
      <c r="L80">
        <v>577</v>
      </c>
      <c r="M80">
        <v>-8772</v>
      </c>
      <c r="N80">
        <v>3151</v>
      </c>
      <c r="O80">
        <v>-3463</v>
      </c>
      <c r="P80">
        <v>-4333</v>
      </c>
      <c r="Q80">
        <v>-11071</v>
      </c>
      <c r="R80">
        <v>-3375</v>
      </c>
      <c r="S80">
        <v>1181</v>
      </c>
      <c r="T80">
        <v>-1291</v>
      </c>
      <c r="U80">
        <v>-4789</v>
      </c>
    </row>
    <row r="81" spans="1:21" x14ac:dyDescent="0.25">
      <c r="A81" s="5" t="s">
        <v>77</v>
      </c>
      <c r="B81">
        <v>-17862</v>
      </c>
      <c r="C81">
        <v>-12601</v>
      </c>
      <c r="D81">
        <v>-11753</v>
      </c>
      <c r="E81">
        <v>-9673</v>
      </c>
      <c r="F81">
        <v>-15806</v>
      </c>
      <c r="G81">
        <v>-10821</v>
      </c>
      <c r="H81">
        <v>-15608</v>
      </c>
      <c r="I81">
        <v>-12078</v>
      </c>
      <c r="J81">
        <v>906</v>
      </c>
      <c r="K81">
        <v>-12580</v>
      </c>
      <c r="L81">
        <v>-14828</v>
      </c>
      <c r="M81">
        <v>-22080</v>
      </c>
      <c r="N81">
        <v>-8666</v>
      </c>
      <c r="O81">
        <v>-17037</v>
      </c>
      <c r="P81">
        <v>-15876</v>
      </c>
      <c r="Q81">
        <v>-17804</v>
      </c>
      <c r="R81">
        <v>-8894</v>
      </c>
      <c r="S81">
        <v>-3536</v>
      </c>
      <c r="T81">
        <v>-5074</v>
      </c>
      <c r="U81">
        <v>-7549</v>
      </c>
    </row>
    <row r="82" spans="1:21" x14ac:dyDescent="0.25">
      <c r="A82" s="5" t="s">
        <v>79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-3334</v>
      </c>
      <c r="J82">
        <v>-2666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</row>
    <row r="83" spans="1:21" x14ac:dyDescent="0.25">
      <c r="A83" s="5" t="s">
        <v>80</v>
      </c>
      <c r="B83">
        <v>-1256</v>
      </c>
      <c r="C83">
        <v>-6746</v>
      </c>
      <c r="D83">
        <v>-8948</v>
      </c>
      <c r="E83">
        <v>-6539</v>
      </c>
      <c r="F83">
        <v>6354</v>
      </c>
      <c r="G83">
        <v>86</v>
      </c>
      <c r="H83">
        <v>3016</v>
      </c>
      <c r="I83">
        <v>7960</v>
      </c>
      <c r="J83">
        <v>4656</v>
      </c>
      <c r="K83">
        <v>-3100</v>
      </c>
      <c r="L83">
        <v>-2776</v>
      </c>
      <c r="M83">
        <v>15643</v>
      </c>
      <c r="N83">
        <v>-3476</v>
      </c>
      <c r="O83">
        <v>-1816</v>
      </c>
      <c r="P83">
        <v>-4105</v>
      </c>
      <c r="Q83">
        <v>7408</v>
      </c>
      <c r="R83">
        <v>-2591</v>
      </c>
      <c r="S83">
        <v>-3571</v>
      </c>
      <c r="T83">
        <v>-1960</v>
      </c>
      <c r="U83">
        <v>-2158</v>
      </c>
    </row>
    <row r="84" spans="1:21" x14ac:dyDescent="0.25">
      <c r="A84" s="5" t="s">
        <v>82</v>
      </c>
      <c r="B84">
        <v>-1256</v>
      </c>
      <c r="C84">
        <v>-6746</v>
      </c>
      <c r="D84">
        <v>-8948</v>
      </c>
      <c r="E84">
        <v>-6539</v>
      </c>
      <c r="F84">
        <v>6354</v>
      </c>
      <c r="G84">
        <v>86</v>
      </c>
      <c r="H84">
        <v>3016</v>
      </c>
      <c r="I84">
        <v>4626</v>
      </c>
      <c r="J84">
        <v>1990</v>
      </c>
      <c r="K84">
        <v>-3100</v>
      </c>
      <c r="L84">
        <v>-2776</v>
      </c>
      <c r="M84">
        <v>15643</v>
      </c>
      <c r="N84">
        <v>-3476</v>
      </c>
      <c r="O84">
        <v>-1816</v>
      </c>
      <c r="P84">
        <v>-4105</v>
      </c>
      <c r="Q84">
        <v>7408</v>
      </c>
      <c r="R84">
        <v>-2591</v>
      </c>
      <c r="S84">
        <v>-3571</v>
      </c>
      <c r="T84">
        <v>-1960</v>
      </c>
      <c r="U84">
        <v>-2158</v>
      </c>
    </row>
    <row r="85" spans="1:21" x14ac:dyDescent="0.25">
      <c r="A85" s="5" t="s">
        <v>89</v>
      </c>
      <c r="B85">
        <v>-429</v>
      </c>
      <c r="C85">
        <v>691</v>
      </c>
      <c r="D85">
        <v>-502</v>
      </c>
      <c r="E85">
        <v>69</v>
      </c>
      <c r="F85">
        <v>145</v>
      </c>
      <c r="G85">
        <v>637</v>
      </c>
      <c r="H85">
        <v>-1334</v>
      </c>
      <c r="I85">
        <v>-412</v>
      </c>
      <c r="J85">
        <v>16</v>
      </c>
      <c r="K85">
        <v>-106</v>
      </c>
      <c r="L85">
        <v>-199</v>
      </c>
      <c r="M85">
        <v>234</v>
      </c>
      <c r="N85">
        <v>-293</v>
      </c>
      <c r="O85">
        <v>597</v>
      </c>
      <c r="P85">
        <v>377</v>
      </c>
      <c r="Q85">
        <v>127</v>
      </c>
      <c r="R85">
        <v>-484</v>
      </c>
      <c r="S85">
        <v>304</v>
      </c>
      <c r="T85">
        <v>-269</v>
      </c>
      <c r="U85">
        <v>47</v>
      </c>
    </row>
    <row r="86" spans="1:21" x14ac:dyDescent="0.25">
      <c r="A86" s="5" t="s">
        <v>83</v>
      </c>
      <c r="B86">
        <v>-558</v>
      </c>
      <c r="C86">
        <v>23809</v>
      </c>
      <c r="D86">
        <v>14</v>
      </c>
      <c r="E86">
        <v>333</v>
      </c>
      <c r="F86">
        <v>-4519</v>
      </c>
      <c r="G86">
        <v>19075</v>
      </c>
      <c r="H86">
        <v>-2522</v>
      </c>
      <c r="I86">
        <v>1101</v>
      </c>
      <c r="J86">
        <v>122</v>
      </c>
      <c r="K86">
        <v>6300</v>
      </c>
      <c r="L86">
        <v>-10490</v>
      </c>
      <c r="M86">
        <v>6512</v>
      </c>
      <c r="N86">
        <v>-8222</v>
      </c>
      <c r="O86">
        <v>12175</v>
      </c>
      <c r="P86">
        <v>-7640</v>
      </c>
      <c r="Q86">
        <v>10337</v>
      </c>
      <c r="R86">
        <v>-8905</v>
      </c>
      <c r="S86">
        <v>12856</v>
      </c>
      <c r="T86">
        <v>589</v>
      </c>
      <c r="U86">
        <v>-542</v>
      </c>
    </row>
    <row r="87" spans="1:21" x14ac:dyDescent="0.25">
      <c r="A87" s="5" t="s">
        <v>54</v>
      </c>
      <c r="B87">
        <v>5054</v>
      </c>
      <c r="C87">
        <v>29112</v>
      </c>
      <c r="D87">
        <v>9919</v>
      </c>
      <c r="E87">
        <v>6064</v>
      </c>
      <c r="F87">
        <v>-8282</v>
      </c>
      <c r="G87">
        <v>13733</v>
      </c>
      <c r="H87">
        <v>-3637</v>
      </c>
      <c r="I87">
        <v>-5133</v>
      </c>
      <c r="J87">
        <v>-16532</v>
      </c>
      <c r="K87">
        <v>5616</v>
      </c>
      <c r="L87">
        <v>-7438</v>
      </c>
      <c r="M87">
        <v>-273</v>
      </c>
      <c r="N87">
        <v>-6974</v>
      </c>
      <c r="O87">
        <v>17237</v>
      </c>
      <c r="P87">
        <v>2156</v>
      </c>
      <c r="Q87">
        <v>13991</v>
      </c>
      <c r="R87">
        <v>-2364</v>
      </c>
      <c r="S87">
        <v>15719</v>
      </c>
      <c r="T87">
        <v>4507</v>
      </c>
      <c r="U87">
        <v>6475</v>
      </c>
    </row>
    <row r="88" spans="1:21" x14ac:dyDescent="0.25">
      <c r="A88" s="5" t="s">
        <v>84</v>
      </c>
      <c r="B88" t="s">
        <v>87</v>
      </c>
      <c r="C88" s="1">
        <v>1.1198999999999999</v>
      </c>
      <c r="D88" t="s">
        <v>87</v>
      </c>
      <c r="E88" t="s">
        <v>87</v>
      </c>
      <c r="F88" t="s">
        <v>87</v>
      </c>
      <c r="G88" s="1">
        <v>1.4453</v>
      </c>
      <c r="H88" t="s">
        <v>87</v>
      </c>
      <c r="I88" t="s">
        <v>87</v>
      </c>
      <c r="J88" t="s">
        <v>87</v>
      </c>
      <c r="K88" s="1">
        <v>-0.67420000000000002</v>
      </c>
      <c r="L88" t="s">
        <v>87</v>
      </c>
      <c r="M88" t="s">
        <v>87</v>
      </c>
      <c r="N88" t="s">
        <v>87</v>
      </c>
      <c r="O88" s="1">
        <v>9.6600000000000005E-2</v>
      </c>
      <c r="P88" s="1">
        <v>-0.52159999999999995</v>
      </c>
      <c r="Q88" s="1">
        <v>1.1608000000000001</v>
      </c>
      <c r="R88" t="s">
        <v>87</v>
      </c>
      <c r="S88" s="1">
        <v>0.17680000000000001</v>
      </c>
      <c r="T88" s="1">
        <v>-0.25640000000000002</v>
      </c>
      <c r="U88" s="1">
        <v>0.43890000000000001</v>
      </c>
    </row>
    <row r="89" spans="1:21" x14ac:dyDescent="0.25">
      <c r="A89" s="5" t="s">
        <v>61</v>
      </c>
      <c r="B89" s="1">
        <v>3.5299999999999998E-2</v>
      </c>
      <c r="C89" s="1">
        <v>0.17130000000000001</v>
      </c>
      <c r="D89" s="1">
        <v>6.93E-2</v>
      </c>
      <c r="E89" s="1">
        <v>4.5100000000000001E-2</v>
      </c>
      <c r="F89" s="1">
        <v>-6.5000000000000002E-2</v>
      </c>
      <c r="G89" s="1">
        <v>9.1999999999999998E-2</v>
      </c>
      <c r="H89" s="1">
        <v>-2.86E-2</v>
      </c>
      <c r="I89" s="1">
        <v>-4.2299999999999997E-2</v>
      </c>
      <c r="J89" s="1">
        <v>-0.14199999999999999</v>
      </c>
      <c r="K89" s="1">
        <v>4.0899999999999999E-2</v>
      </c>
      <c r="L89" s="1">
        <v>-6.7100000000000007E-2</v>
      </c>
      <c r="M89" s="1">
        <v>-2.3999999999999998E-3</v>
      </c>
      <c r="N89" s="1">
        <v>-6.4299999999999996E-2</v>
      </c>
      <c r="O89" s="1">
        <v>0.13730000000000001</v>
      </c>
      <c r="P89" s="1">
        <v>2.24E-2</v>
      </c>
      <c r="Q89" s="1">
        <v>0.15740000000000001</v>
      </c>
      <c r="R89" s="1">
        <v>-3.1300000000000001E-2</v>
      </c>
      <c r="S89" s="1">
        <v>0.17979999999999999</v>
      </c>
      <c r="T89" s="1">
        <v>6.4399999999999999E-2</v>
      </c>
      <c r="U89" s="1">
        <v>0.1021</v>
      </c>
    </row>
    <row r="90" spans="1:21" x14ac:dyDescent="0.25">
      <c r="A90" s="5" t="s">
        <v>55</v>
      </c>
      <c r="B90">
        <v>0.49</v>
      </c>
      <c r="C90">
        <v>2.81</v>
      </c>
      <c r="D90">
        <v>0.96</v>
      </c>
      <c r="E90">
        <v>0.59</v>
      </c>
      <c r="F90">
        <v>-0.81</v>
      </c>
      <c r="G90">
        <v>1.34</v>
      </c>
      <c r="H90">
        <v>-0.36</v>
      </c>
      <c r="I90">
        <v>-0.5</v>
      </c>
      <c r="J90">
        <v>-1.63</v>
      </c>
      <c r="K90">
        <v>0.55000000000000004</v>
      </c>
      <c r="L90">
        <v>-0.73</v>
      </c>
      <c r="M90">
        <v>-0.03</v>
      </c>
      <c r="N90">
        <v>-0.69</v>
      </c>
      <c r="O90">
        <v>1.72</v>
      </c>
      <c r="P90">
        <v>0.21</v>
      </c>
      <c r="Q90">
        <v>1.4</v>
      </c>
      <c r="R90">
        <v>-0.24</v>
      </c>
      <c r="S90">
        <v>1.58</v>
      </c>
      <c r="T90">
        <v>0.46</v>
      </c>
      <c r="U90">
        <v>0.66</v>
      </c>
    </row>
    <row r="91" spans="1:21" ht="15" customHeight="1" x14ac:dyDescent="0.25">
      <c r="A91" s="11" t="s">
        <v>96</v>
      </c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</row>
    <row r="92" spans="1:21" ht="15" customHeight="1" x14ac:dyDescent="0.25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</row>
    <row r="93" spans="1:21" x14ac:dyDescent="0.25">
      <c r="A93" s="5" t="s">
        <v>99</v>
      </c>
      <c r="B93" s="8">
        <f>[3]AMZN!$B$2074</f>
        <v>180.38</v>
      </c>
      <c r="C93" s="8">
        <f>[3]AMZN!$B$2013</f>
        <v>151.94</v>
      </c>
      <c r="D93" s="8">
        <f>[3]AMZN!$B$1950</f>
        <v>127.12</v>
      </c>
      <c r="E93" s="8">
        <f>[3]AMZN!$B$1887</f>
        <v>130.36000000000001</v>
      </c>
      <c r="F93" s="8">
        <f>[3]AMZN!$B$1825</f>
        <v>103.29</v>
      </c>
      <c r="G93" s="8">
        <f>[3]AMZN!$B$1763</f>
        <v>84</v>
      </c>
      <c r="H93" s="8">
        <f>[3]AMZN!$B$1700</f>
        <v>113</v>
      </c>
      <c r="I93" s="8">
        <f>[3]AMZN!$B$1636</f>
        <v>106.21</v>
      </c>
      <c r="J93" s="8">
        <f>[3]AMZN!$B$1574</f>
        <v>163</v>
      </c>
      <c r="K93" s="8">
        <f>[3]AMZN!$B$1512</f>
        <v>166.72</v>
      </c>
      <c r="L93" s="8">
        <f>[3]AMZN!$B$1448</f>
        <v>164.25</v>
      </c>
      <c r="M93" s="8">
        <f>[3]AMZN!$B$1384</f>
        <v>172.01</v>
      </c>
      <c r="N93" s="8">
        <f>[3]AMZN!$B$1321</f>
        <v>154.69999999999999</v>
      </c>
      <c r="O93" s="8">
        <f>[3]AMZN!$B$1260</f>
        <v>162.85</v>
      </c>
      <c r="P93" s="8">
        <f>[3]AMZN!$B$1196</f>
        <v>157.44</v>
      </c>
      <c r="Q93" s="8">
        <f>[3]AMZN!$B$1132</f>
        <v>137.94</v>
      </c>
      <c r="R93" s="8">
        <f>[3]AMZN!$B$1069</f>
        <v>97.49</v>
      </c>
      <c r="S93" s="8">
        <f>[3]AMZN!$B$1007</f>
        <v>92.39</v>
      </c>
      <c r="T93" s="8">
        <f>[3]AMZN!$B$943</f>
        <v>86.8</v>
      </c>
      <c r="U93" s="8">
        <f>[3]AMZN!$B$879</f>
        <v>94.68</v>
      </c>
    </row>
    <row r="94" spans="1:21" x14ac:dyDescent="0.25">
      <c r="A94" s="5" t="s">
        <v>91</v>
      </c>
      <c r="B94" s="8">
        <f>[3]AMZN!$B$2074/B$53</f>
        <v>180.38</v>
      </c>
      <c r="C94" s="8">
        <f>[3]AMZN!$B$2013/C$53</f>
        <v>148.9607843137255</v>
      </c>
      <c r="D94" s="8">
        <f>[3]AMZN!$B$1950/D$53</f>
        <v>132.41666666666669</v>
      </c>
      <c r="E94" s="8">
        <f>[3]AMZN!$B$1887/E$53</f>
        <v>197.51515151515153</v>
      </c>
      <c r="F94" s="8">
        <f>[3]AMZN!$B$1825/F$53</f>
        <v>333.19354838709677</v>
      </c>
      <c r="G94" s="8">
        <f>[3]AMZN!$B$1763/G$53</f>
        <v>4200</v>
      </c>
      <c r="H94" s="8">
        <f>[3]AMZN!$B$1700/H$53</f>
        <v>403.57142857142856</v>
      </c>
      <c r="I94" s="8">
        <f>[3]AMZN!$B$1636/I$53</f>
        <v>-531.04999999999995</v>
      </c>
      <c r="J94" s="8">
        <f>[3]AMZN!$B$1574/J$53</f>
        <v>-428.9473684210526</v>
      </c>
      <c r="K94" s="8">
        <f>[3]AMZN!$B$1512/K$53</f>
        <v>117.40845070422536</v>
      </c>
      <c r="L94" s="8">
        <f>[3]AMZN!$B$1448/L$53</f>
        <v>529.83870967741939</v>
      </c>
      <c r="M94" s="8">
        <f>[3]AMZN!$B$1384/M$53</f>
        <v>223.38961038961037</v>
      </c>
      <c r="N94" s="8">
        <f>[3]AMZN!$B$1321/N$53</f>
        <v>193.37499999999997</v>
      </c>
      <c r="O94" s="8">
        <f>[3]AMZN!$B$1260/O$53</f>
        <v>226.18055555555554</v>
      </c>
      <c r="P94" s="8">
        <f>[3]AMZN!$B$1196/P$53</f>
        <v>249.9047619047619</v>
      </c>
      <c r="Q94" s="8">
        <f>[3]AMZN!$B$1132/Q$53</f>
        <v>260.2641509433962</v>
      </c>
      <c r="R94" s="8">
        <f>[3]AMZN!$B$1069/R$53</f>
        <v>374.96153846153845</v>
      </c>
      <c r="S94" s="8">
        <f>[3]AMZN!$B$1007/S$53</f>
        <v>279.96969696969694</v>
      </c>
      <c r="T94" s="8">
        <f>[3]AMZN!$B$943/T$53</f>
        <v>413.33333333333331</v>
      </c>
      <c r="U94" s="8">
        <f>[3]AMZN!$B$879/U$53</f>
        <v>350.66666666666669</v>
      </c>
    </row>
    <row r="95" spans="1:21" x14ac:dyDescent="0.25">
      <c r="A95" s="5" t="s">
        <v>94</v>
      </c>
      <c r="B95" s="8">
        <f t="shared" ref="B95:T95" si="2">B93/B68</f>
        <v>13.081083642098065</v>
      </c>
      <c r="C95" s="8">
        <f t="shared" si="2"/>
        <v>9.2597391166208709</v>
      </c>
      <c r="D95" s="8">
        <f t="shared" si="2"/>
        <v>9.1704300301223771</v>
      </c>
      <c r="E95" s="8">
        <f t="shared" si="2"/>
        <v>9.9770997819664711</v>
      </c>
      <c r="F95" s="8">
        <f t="shared" si="2"/>
        <v>8.3129642425289347</v>
      </c>
      <c r="G95" s="8">
        <f t="shared" si="2"/>
        <v>5.7548591190584704</v>
      </c>
      <c r="H95" s="8">
        <f t="shared" si="2"/>
        <v>9.0603771803526332</v>
      </c>
      <c r="I95" s="8">
        <f t="shared" si="2"/>
        <v>8.9140567002656006</v>
      </c>
      <c r="J95" s="8">
        <f t="shared" si="2"/>
        <v>14.237513311119507</v>
      </c>
      <c r="K95" s="8">
        <f t="shared" si="2"/>
        <v>12.325768346287079</v>
      </c>
      <c r="L95" s="8">
        <f t="shared" si="2"/>
        <v>15.018057611089052</v>
      </c>
      <c r="M95" s="8">
        <f t="shared" si="2"/>
        <v>15.368031747435444</v>
      </c>
      <c r="N95" s="8">
        <f t="shared" si="2"/>
        <v>14.369745111410088</v>
      </c>
      <c r="O95" s="8">
        <f t="shared" si="2"/>
        <v>12.996352196248656</v>
      </c>
      <c r="P95" s="8">
        <f t="shared" si="2"/>
        <v>16.408017057569296</v>
      </c>
      <c r="Q95" s="8">
        <f t="shared" si="2"/>
        <v>15.514216303761023</v>
      </c>
      <c r="R95" s="8">
        <f t="shared" si="2"/>
        <v>12.869114138790223</v>
      </c>
      <c r="S95" s="8">
        <f t="shared" si="2"/>
        <v>10.503186330573218</v>
      </c>
      <c r="T95" s="8">
        <f t="shared" si="2"/>
        <v>12.279332961803918</v>
      </c>
      <c r="U95" s="8">
        <f>U93/U68</f>
        <v>14.723752444640718</v>
      </c>
    </row>
    <row r="96" spans="1:21" x14ac:dyDescent="0.25">
      <c r="A96" s="5" t="s">
        <v>90</v>
      </c>
      <c r="B96" s="8">
        <f t="shared" ref="B96:T96" si="3">B93/B32</f>
        <v>8.6513189448441246</v>
      </c>
      <c r="C96" s="8">
        <f t="shared" si="3"/>
        <v>7.7957927142124168</v>
      </c>
      <c r="D96" s="8">
        <f t="shared" si="3"/>
        <v>7.1697687535250987</v>
      </c>
      <c r="E96" s="8">
        <f t="shared" si="3"/>
        <v>7.9536302623550954</v>
      </c>
      <c r="F96" s="8">
        <f t="shared" si="3"/>
        <v>6.8494694960212206</v>
      </c>
      <c r="G96" s="8">
        <f t="shared" si="3"/>
        <v>5.8782365290412883</v>
      </c>
      <c r="H96" s="8">
        <f t="shared" si="3"/>
        <v>8.3765752409192</v>
      </c>
      <c r="I96" s="8">
        <f t="shared" si="3"/>
        <v>8.2269558481797045</v>
      </c>
      <c r="J96" s="8">
        <f t="shared" si="3"/>
        <v>12.36722306525038</v>
      </c>
      <c r="K96" s="8">
        <f t="shared" si="3"/>
        <v>12.249816311535636</v>
      </c>
      <c r="L96" s="8">
        <f t="shared" si="3"/>
        <v>13.80252100840336</v>
      </c>
      <c r="M96" s="8">
        <f t="shared" si="3"/>
        <v>15.141725352112676</v>
      </c>
      <c r="N96" s="8">
        <f t="shared" si="3"/>
        <v>15.092682926829267</v>
      </c>
      <c r="O96" s="8">
        <f t="shared" si="3"/>
        <v>17.473175965665234</v>
      </c>
      <c r="P96" s="8">
        <f t="shared" si="3"/>
        <v>19.060532687651332</v>
      </c>
      <c r="Q96" s="8">
        <f t="shared" si="3"/>
        <v>18.71641791044776</v>
      </c>
      <c r="R96" s="8">
        <f t="shared" si="3"/>
        <v>14.883969465648855</v>
      </c>
      <c r="S96" s="8">
        <f t="shared" si="3"/>
        <v>14.806089743589743</v>
      </c>
      <c r="T96" s="8">
        <f t="shared" si="3"/>
        <v>15.201401050788091</v>
      </c>
      <c r="U96" s="8">
        <f>U93/U32</f>
        <v>17.598513011152416</v>
      </c>
    </row>
    <row r="97" spans="1:21" x14ac:dyDescent="0.25">
      <c r="A97" s="5" t="s">
        <v>92</v>
      </c>
      <c r="B97" s="8">
        <f t="shared" ref="B97:T97" si="4">(B24)/B28</f>
        <v>0.62164395068794109</v>
      </c>
      <c r="C97" s="8">
        <f t="shared" si="4"/>
        <v>0.67175727554179565</v>
      </c>
      <c r="D97" s="8">
        <f t="shared" si="4"/>
        <v>0.74868423209981805</v>
      </c>
      <c r="E97" s="8">
        <f t="shared" si="4"/>
        <v>0.82391667951744341</v>
      </c>
      <c r="F97" s="8">
        <f t="shared" si="4"/>
        <v>0.91473926717833887</v>
      </c>
      <c r="G97" s="8">
        <f t="shared" si="4"/>
        <v>0.95942975698937982</v>
      </c>
      <c r="H97" s="8">
        <f t="shared" si="4"/>
        <v>0.93280917018816045</v>
      </c>
      <c r="I97" s="8">
        <f t="shared" si="4"/>
        <v>0.94806015129145671</v>
      </c>
      <c r="J97" s="8">
        <f t="shared" si="4"/>
        <v>0.84541906403683553</v>
      </c>
      <c r="K97" s="8">
        <f t="shared" si="4"/>
        <v>0.84194726753227966</v>
      </c>
      <c r="L97" s="8">
        <f t="shared" si="4"/>
        <v>0.94475133539033207</v>
      </c>
      <c r="M97" s="8">
        <f t="shared" si="4"/>
        <v>0.92833810963128138</v>
      </c>
      <c r="N97" s="8">
        <f t="shared" si="4"/>
        <v>0.82205768486256292</v>
      </c>
      <c r="O97" s="8">
        <f t="shared" si="4"/>
        <v>0.90348379084407515</v>
      </c>
      <c r="P97" s="8">
        <f t="shared" si="4"/>
        <v>0.98481425551192991</v>
      </c>
      <c r="Q97" s="8">
        <f t="shared" si="4"/>
        <v>1.0298122829861112</v>
      </c>
      <c r="R97" s="8">
        <f t="shared" si="4"/>
        <v>0.97648302488050009</v>
      </c>
      <c r="S97" s="8">
        <f t="shared" si="4"/>
        <v>1.0184498872059298</v>
      </c>
      <c r="T97" s="8">
        <f t="shared" si="4"/>
        <v>1.0534791533942096</v>
      </c>
      <c r="U97" s="8">
        <f>(U24)/U28</f>
        <v>1.101807353800343</v>
      </c>
    </row>
    <row r="98" spans="1:21" x14ac:dyDescent="0.25">
      <c r="A98" s="5" t="s">
        <v>93</v>
      </c>
      <c r="B98" s="8">
        <f t="shared" ref="B98:T98" si="5">B71/B28</f>
        <v>4.8144336082636005E-2</v>
      </c>
      <c r="C98" s="8">
        <f t="shared" si="5"/>
        <v>5.2626625386996903E-2</v>
      </c>
      <c r="D98" s="8">
        <f t="shared" si="5"/>
        <v>5.3991572527094162E-2</v>
      </c>
      <c r="E98" s="8">
        <f t="shared" si="5"/>
        <v>4.0035112276248203E-2</v>
      </c>
      <c r="F98" s="8">
        <f t="shared" si="5"/>
        <v>2.0527289905905802E-2</v>
      </c>
      <c r="G98" s="8">
        <f t="shared" si="5"/>
        <v>1.9035489547598995E-3</v>
      </c>
      <c r="H98" s="8">
        <f t="shared" si="5"/>
        <v>2.0888943842780151E-2</v>
      </c>
      <c r="I98" s="8">
        <f t="shared" si="5"/>
        <v>-1.543355504482428E-2</v>
      </c>
      <c r="J98" s="8">
        <f t="shared" si="5"/>
        <v>-2.8686353086917263E-2</v>
      </c>
      <c r="K98" s="8">
        <f t="shared" si="5"/>
        <v>0.10360591703135737</v>
      </c>
      <c r="L98" s="8">
        <f t="shared" si="5"/>
        <v>2.6176968249228626E-2</v>
      </c>
      <c r="M98" s="8">
        <f t="shared" si="5"/>
        <v>6.7750842748011811E-2</v>
      </c>
      <c r="N98" s="8">
        <f t="shared" si="5"/>
        <v>7.8464963221060779E-2</v>
      </c>
      <c r="O98" s="8">
        <f t="shared" si="5"/>
        <v>7.7320029120808528E-2</v>
      </c>
      <c r="P98" s="8">
        <f t="shared" si="5"/>
        <v>7.6484445786771368E-2</v>
      </c>
      <c r="Q98" s="8">
        <f t="shared" si="5"/>
        <v>7.1112738715277776E-2</v>
      </c>
      <c r="R98" s="8">
        <f t="shared" si="5"/>
        <v>3.8837480083343548E-2</v>
      </c>
      <c r="S98" s="8">
        <f t="shared" si="5"/>
        <v>5.2658717370286816E-2</v>
      </c>
      <c r="T98" s="8">
        <f t="shared" si="5"/>
        <v>3.7764564309478305E-2</v>
      </c>
      <c r="U98" s="8">
        <f>U71/U28</f>
        <v>4.9471363148074855E-2</v>
      </c>
    </row>
    <row r="99" spans="1:21" x14ac:dyDescent="0.25">
      <c r="A99" s="5" t="s">
        <v>67</v>
      </c>
      <c r="B99" s="1">
        <v>9.4500000000000001E-2</v>
      </c>
      <c r="C99" s="1">
        <v>8.4699999999999998E-2</v>
      </c>
      <c r="D99" s="1">
        <v>9.0800000000000006E-2</v>
      </c>
      <c r="E99" s="1">
        <v>6.25E-2</v>
      </c>
      <c r="F99" s="1">
        <v>3.8800000000000001E-2</v>
      </c>
      <c r="G99" s="1">
        <v>-1.6999999999999999E-3</v>
      </c>
      <c r="H99" s="1">
        <v>2.8000000000000001E-2</v>
      </c>
      <c r="I99" s="1">
        <v>-1.72E-2</v>
      </c>
      <c r="J99" s="1">
        <v>-4.1200000000000001E-2</v>
      </c>
      <c r="K99" s="1">
        <v>0.11219999999999999</v>
      </c>
      <c r="L99" s="1">
        <v>4.3400000000000001E-2</v>
      </c>
      <c r="M99" s="1">
        <v>8.0299999999999996E-2</v>
      </c>
      <c r="N99" s="1">
        <v>9.8299999999999998E-2</v>
      </c>
      <c r="O99" s="1">
        <v>6.5299999999999997E-2</v>
      </c>
      <c r="P99" s="1">
        <v>7.6200000000000004E-2</v>
      </c>
      <c r="Q99" s="1">
        <v>7.46E-2</v>
      </c>
      <c r="R99" s="1">
        <v>4.8800000000000003E-2</v>
      </c>
      <c r="S99" s="1">
        <v>5.16E-2</v>
      </c>
      <c r="T99" s="1">
        <v>4.3200000000000002E-2</v>
      </c>
      <c r="U99" s="1">
        <v>5.1499999999999997E-2</v>
      </c>
    </row>
    <row r="100" spans="1:21" x14ac:dyDescent="0.25">
      <c r="A100" s="5" t="s">
        <v>101</v>
      </c>
      <c r="B100" s="8">
        <f>B24/B15</f>
        <v>0.25366075985603681</v>
      </c>
      <c r="C100" s="8">
        <f t="shared" ref="C100:U100" si="6">C24/C15</f>
        <v>0.25691005467420913</v>
      </c>
      <c r="D100" s="8">
        <f t="shared" si="6"/>
        <v>0.28135917663997306</v>
      </c>
      <c r="E100" s="8">
        <f t="shared" si="6"/>
        <v>0.29085419602309009</v>
      </c>
      <c r="F100" s="8">
        <f t="shared" si="6"/>
        <v>0.30438780476249949</v>
      </c>
      <c r="G100" s="8">
        <f t="shared" si="6"/>
        <v>0.30284324850056737</v>
      </c>
      <c r="H100" s="8">
        <f t="shared" si="6"/>
        <v>0.29939863946848694</v>
      </c>
      <c r="I100" s="8">
        <f t="shared" si="6"/>
        <v>0.29680412076392332</v>
      </c>
      <c r="J100" s="8">
        <f t="shared" si="6"/>
        <v>0.27579381985407786</v>
      </c>
      <c r="K100" s="8">
        <f t="shared" si="6"/>
        <v>0.2767691755300809</v>
      </c>
      <c r="L100" s="8">
        <f t="shared" si="6"/>
        <v>0.29785882020679594</v>
      </c>
      <c r="M100" s="8">
        <f t="shared" si="6"/>
        <v>0.29578234841903978</v>
      </c>
      <c r="N100" s="8">
        <f t="shared" si="6"/>
        <v>0.26289398502524164</v>
      </c>
      <c r="O100" s="8">
        <f t="shared" si="6"/>
        <v>0.26273447594140631</v>
      </c>
      <c r="P100" s="8">
        <f t="shared" si="6"/>
        <v>0.28888755010117689</v>
      </c>
      <c r="Q100" s="8">
        <f t="shared" si="6"/>
        <v>0.29392909404832879</v>
      </c>
      <c r="R100" s="8">
        <f t="shared" si="6"/>
        <v>0.28809246151203682</v>
      </c>
      <c r="S100" s="8">
        <f t="shared" si="6"/>
        <v>0.28060182554340107</v>
      </c>
      <c r="T100" s="8">
        <f t="shared" si="6"/>
        <v>0.29899698140121245</v>
      </c>
      <c r="U100" s="8">
        <f t="shared" si="6"/>
        <v>0.30552753839802249</v>
      </c>
    </row>
    <row r="101" spans="1:21" x14ac:dyDescent="0.25">
      <c r="A101" s="5" t="s">
        <v>102</v>
      </c>
      <c r="B101" s="8">
        <f>B15/B23</f>
        <v>1.6893270295379055</v>
      </c>
      <c r="C101" s="8">
        <f t="shared" ref="C101:U101" si="7">C15/C23</f>
        <v>1.6192883590660747</v>
      </c>
      <c r="D101" s="8">
        <f t="shared" si="7"/>
        <v>1.6020631107893784</v>
      </c>
      <c r="E101" s="8">
        <f t="shared" si="7"/>
        <v>1.5456287115095224</v>
      </c>
      <c r="F101" s="8">
        <f t="shared" si="7"/>
        <v>1.4987090611001381</v>
      </c>
      <c r="G101" s="8">
        <f t="shared" si="7"/>
        <v>1.4612389145759115</v>
      </c>
      <c r="H101" s="8">
        <f t="shared" si="7"/>
        <v>1.4726770790001134</v>
      </c>
      <c r="I101" s="8">
        <f t="shared" si="7"/>
        <v>1.4557410708711667</v>
      </c>
      <c r="J101" s="8">
        <f t="shared" si="7"/>
        <v>1.4841671303556072</v>
      </c>
      <c r="K101" s="8">
        <f t="shared" si="7"/>
        <v>1.48970259011562</v>
      </c>
      <c r="L101" s="8">
        <f t="shared" si="7"/>
        <v>1.460445612239442</v>
      </c>
      <c r="M101" s="8">
        <f t="shared" si="7"/>
        <v>1.4675988530279085</v>
      </c>
      <c r="N101" s="8">
        <f t="shared" si="7"/>
        <v>1.4701556719467412</v>
      </c>
      <c r="O101" s="8">
        <f t="shared" si="7"/>
        <v>1.4100425389940778</v>
      </c>
      <c r="P101" s="8">
        <f t="shared" si="7"/>
        <v>1.4151120338609056</v>
      </c>
      <c r="Q101" s="8">
        <f t="shared" si="7"/>
        <v>1.399423574919008</v>
      </c>
      <c r="R101" s="8">
        <f t="shared" si="7"/>
        <v>1.4185014682687251</v>
      </c>
      <c r="S101" s="8">
        <f t="shared" si="7"/>
        <v>1.3802975708998211</v>
      </c>
      <c r="T101" s="8">
        <f t="shared" si="7"/>
        <v>1.3962942962739584</v>
      </c>
      <c r="U101" s="8">
        <f t="shared" si="7"/>
        <v>1.3836936871791163</v>
      </c>
    </row>
    <row r="102" spans="1:21" x14ac:dyDescent="0.25">
      <c r="A102" s="5" t="s">
        <v>55</v>
      </c>
      <c r="B102">
        <v>0.49</v>
      </c>
      <c r="C102">
        <v>2.81</v>
      </c>
      <c r="D102">
        <v>0.96</v>
      </c>
      <c r="E102">
        <v>0.59</v>
      </c>
      <c r="F102">
        <v>-0.81</v>
      </c>
      <c r="G102">
        <v>1.34</v>
      </c>
      <c r="H102">
        <v>-0.36</v>
      </c>
      <c r="I102">
        <v>-0.5</v>
      </c>
      <c r="J102">
        <v>-1.63</v>
      </c>
      <c r="K102">
        <v>0.55000000000000004</v>
      </c>
      <c r="L102">
        <v>-0.73</v>
      </c>
      <c r="M102">
        <v>-0.03</v>
      </c>
      <c r="N102">
        <v>-0.69</v>
      </c>
      <c r="O102">
        <v>1.72</v>
      </c>
      <c r="P102">
        <v>0.21</v>
      </c>
      <c r="Q102">
        <v>1.4</v>
      </c>
      <c r="R102">
        <v>-0.24</v>
      </c>
      <c r="S102">
        <v>1.58</v>
      </c>
      <c r="T102">
        <v>0.46</v>
      </c>
      <c r="U102">
        <v>0.66</v>
      </c>
    </row>
    <row r="103" spans="1:21" x14ac:dyDescent="0.25">
      <c r="A103" s="5" t="s">
        <v>61</v>
      </c>
      <c r="B103" s="1">
        <v>3.5299999999999998E-2</v>
      </c>
      <c r="C103" s="1">
        <v>0.17130000000000001</v>
      </c>
      <c r="D103" s="1">
        <v>6.93E-2</v>
      </c>
      <c r="E103" s="1">
        <v>4.5100000000000001E-2</v>
      </c>
      <c r="F103" s="1">
        <v>-6.5000000000000002E-2</v>
      </c>
      <c r="G103" s="1">
        <v>9.1999999999999998E-2</v>
      </c>
      <c r="H103" s="1">
        <v>-2.86E-2</v>
      </c>
      <c r="I103" s="1">
        <v>-4.2299999999999997E-2</v>
      </c>
      <c r="J103" s="1">
        <v>-0.14199999999999999</v>
      </c>
      <c r="K103" s="1">
        <v>4.0899999999999999E-2</v>
      </c>
      <c r="L103" s="1">
        <v>-6.7100000000000007E-2</v>
      </c>
      <c r="M103" s="1">
        <v>-2.3999999999999998E-3</v>
      </c>
      <c r="N103" s="1">
        <v>-6.4299999999999996E-2</v>
      </c>
      <c r="O103" s="1">
        <v>0.13730000000000001</v>
      </c>
      <c r="P103" s="1">
        <v>2.24E-2</v>
      </c>
      <c r="Q103" s="1">
        <v>0.15740000000000001</v>
      </c>
      <c r="R103" s="1">
        <v>-3.1300000000000001E-2</v>
      </c>
      <c r="S103" s="1">
        <v>0.17979999999999999</v>
      </c>
      <c r="T103" s="1">
        <v>6.4399999999999999E-2</v>
      </c>
      <c r="U103" s="1">
        <v>0.1021</v>
      </c>
    </row>
  </sheetData>
  <mergeCells count="5">
    <mergeCell ref="A91:U92"/>
    <mergeCell ref="A2:U2"/>
    <mergeCell ref="A33:U33"/>
    <mergeCell ref="A69:U69"/>
    <mergeCell ref="A1:H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A2E5B-0A96-4B22-B9F2-EB87501CE700}">
  <dimension ref="A1:U110"/>
  <sheetViews>
    <sheetView topLeftCell="A82" workbookViewId="0">
      <selection activeCell="T103" sqref="T103"/>
    </sheetView>
  </sheetViews>
  <sheetFormatPr defaultRowHeight="15" x14ac:dyDescent="0.25"/>
  <cols>
    <col min="1" max="1" width="34.28515625" style="4" bestFit="1" customWidth="1"/>
    <col min="2" max="2" width="9.7109375" bestFit="1" customWidth="1"/>
    <col min="3" max="3" width="10.7109375" bestFit="1" customWidth="1"/>
    <col min="4" max="6" width="9.7109375" bestFit="1" customWidth="1"/>
    <col min="7" max="7" width="10.7109375" bestFit="1" customWidth="1"/>
    <col min="8" max="10" width="9.7109375" bestFit="1" customWidth="1"/>
    <col min="11" max="11" width="10.7109375" bestFit="1" customWidth="1"/>
    <col min="12" max="14" width="9.7109375" bestFit="1" customWidth="1"/>
    <col min="15" max="15" width="10.7109375" bestFit="1" customWidth="1"/>
    <col min="16" max="18" width="9.7109375" bestFit="1" customWidth="1"/>
    <col min="19" max="19" width="10.7109375" bestFit="1" customWidth="1"/>
    <col min="20" max="21" width="9.7109375" bestFit="1" customWidth="1"/>
  </cols>
  <sheetData>
    <row r="1" spans="1:21" ht="18.75" x14ac:dyDescent="0.3">
      <c r="A1" s="12" t="s">
        <v>95</v>
      </c>
      <c r="B1" s="12"/>
      <c r="C1" s="12"/>
      <c r="D1" s="12"/>
      <c r="E1" s="12"/>
      <c r="F1" s="12"/>
      <c r="G1" s="12"/>
      <c r="H1" s="12"/>
    </row>
    <row r="2" spans="1:21" x14ac:dyDescent="0.25">
      <c r="A2" s="10" t="s">
        <v>33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</row>
    <row r="3" spans="1:21" x14ac:dyDescent="0.25">
      <c r="A3" s="5" t="s">
        <v>0</v>
      </c>
      <c r="B3" s="7">
        <v>45382</v>
      </c>
      <c r="C3" s="7">
        <v>45291</v>
      </c>
      <c r="D3" s="7">
        <v>45199</v>
      </c>
      <c r="E3" s="7">
        <v>45107</v>
      </c>
      <c r="F3" s="7">
        <v>45016</v>
      </c>
      <c r="G3" s="7">
        <v>44926</v>
      </c>
      <c r="H3" s="7">
        <v>44834</v>
      </c>
      <c r="I3" s="7">
        <v>44742</v>
      </c>
      <c r="J3" s="7">
        <v>44651</v>
      </c>
      <c r="K3" s="7">
        <v>44561</v>
      </c>
      <c r="L3" s="7">
        <v>44469</v>
      </c>
      <c r="M3" s="7">
        <v>44377</v>
      </c>
      <c r="N3" s="7">
        <v>44286</v>
      </c>
      <c r="O3" s="7">
        <v>44196</v>
      </c>
      <c r="P3" s="7">
        <v>44104</v>
      </c>
      <c r="Q3" s="7">
        <v>44012</v>
      </c>
      <c r="R3" s="7">
        <v>43921</v>
      </c>
      <c r="S3" s="7">
        <v>43830</v>
      </c>
      <c r="T3" s="7">
        <v>43738</v>
      </c>
      <c r="U3" s="7">
        <v>43646</v>
      </c>
    </row>
    <row r="4" spans="1:21" x14ac:dyDescent="0.25">
      <c r="A4" s="5" t="s">
        <v>1</v>
      </c>
      <c r="B4">
        <v>80021</v>
      </c>
      <c r="C4">
        <v>81017</v>
      </c>
      <c r="D4">
        <v>143951</v>
      </c>
      <c r="E4">
        <v>111262</v>
      </c>
      <c r="F4">
        <v>104427</v>
      </c>
      <c r="G4">
        <v>99508</v>
      </c>
      <c r="H4">
        <v>107262</v>
      </c>
      <c r="I4">
        <v>104757</v>
      </c>
      <c r="J4">
        <v>104693</v>
      </c>
      <c r="K4">
        <v>125369</v>
      </c>
      <c r="L4">
        <v>130615</v>
      </c>
      <c r="M4">
        <v>130334</v>
      </c>
      <c r="N4">
        <v>125407</v>
      </c>
      <c r="O4">
        <v>131968</v>
      </c>
      <c r="P4">
        <v>137977</v>
      </c>
      <c r="Q4">
        <v>136527</v>
      </c>
      <c r="R4">
        <v>137626</v>
      </c>
      <c r="S4">
        <v>134253</v>
      </c>
      <c r="T4">
        <v>136636</v>
      </c>
      <c r="U4">
        <v>133819</v>
      </c>
    </row>
    <row r="5" spans="1:21" x14ac:dyDescent="0.25">
      <c r="A5" s="5" t="s">
        <v>3</v>
      </c>
      <c r="B5">
        <v>80021</v>
      </c>
      <c r="C5">
        <v>81017</v>
      </c>
      <c r="D5">
        <v>143951</v>
      </c>
      <c r="E5">
        <v>111262</v>
      </c>
      <c r="F5">
        <v>104427</v>
      </c>
      <c r="G5">
        <v>99508</v>
      </c>
      <c r="H5">
        <v>107262</v>
      </c>
      <c r="I5">
        <v>104757</v>
      </c>
      <c r="J5">
        <v>104693</v>
      </c>
      <c r="K5">
        <v>125369</v>
      </c>
      <c r="L5">
        <v>130615</v>
      </c>
      <c r="M5">
        <v>130334</v>
      </c>
      <c r="N5">
        <v>125407</v>
      </c>
      <c r="O5">
        <v>131968</v>
      </c>
      <c r="P5">
        <v>137977</v>
      </c>
      <c r="Q5">
        <v>136527</v>
      </c>
      <c r="R5">
        <v>137626</v>
      </c>
      <c r="S5">
        <v>134253</v>
      </c>
      <c r="T5">
        <v>136636</v>
      </c>
      <c r="U5">
        <v>133819</v>
      </c>
    </row>
    <row r="6" spans="1:21" x14ac:dyDescent="0.25">
      <c r="A6" s="5" t="s">
        <v>4</v>
      </c>
      <c r="B6" s="1">
        <v>-0.23369999999999999</v>
      </c>
      <c r="C6" s="1">
        <v>-0.18579999999999999</v>
      </c>
      <c r="D6" s="1">
        <v>0.34210000000000002</v>
      </c>
      <c r="E6" s="1">
        <v>6.2100000000000002E-2</v>
      </c>
      <c r="F6" s="1">
        <v>-2.5000000000000001E-3</v>
      </c>
      <c r="G6" s="1">
        <v>-0.20630000000000001</v>
      </c>
      <c r="H6" s="1">
        <v>-0.17879999999999999</v>
      </c>
      <c r="I6" s="1">
        <v>-0.19620000000000001</v>
      </c>
      <c r="J6" s="1">
        <v>-0.16520000000000001</v>
      </c>
      <c r="K6" s="1">
        <v>-0.05</v>
      </c>
      <c r="L6" s="1">
        <v>-5.3400000000000003E-2</v>
      </c>
      <c r="M6" s="1">
        <v>-4.5400000000000003E-2</v>
      </c>
      <c r="N6" s="1">
        <v>-8.8800000000000004E-2</v>
      </c>
      <c r="O6" s="1">
        <v>-1.7000000000000001E-2</v>
      </c>
      <c r="P6" s="1">
        <v>9.7999999999999997E-3</v>
      </c>
      <c r="Q6" s="1">
        <v>2.0199999999999999E-2</v>
      </c>
      <c r="R6" s="1">
        <v>4.5600000000000002E-2</v>
      </c>
      <c r="S6" s="1">
        <v>5.16E-2</v>
      </c>
      <c r="T6" s="1">
        <v>5.5999999999999999E-3</v>
      </c>
      <c r="U6" s="1">
        <v>4.0000000000000002E-4</v>
      </c>
    </row>
    <row r="7" spans="1:21" x14ac:dyDescent="0.25">
      <c r="A7" s="5" t="s">
        <v>5</v>
      </c>
      <c r="B7">
        <v>44029</v>
      </c>
      <c r="C7">
        <v>42831</v>
      </c>
      <c r="D7">
        <v>36953</v>
      </c>
      <c r="E7">
        <v>48688</v>
      </c>
      <c r="F7">
        <v>37420</v>
      </c>
      <c r="G7">
        <v>35833</v>
      </c>
      <c r="H7">
        <v>31279</v>
      </c>
      <c r="I7">
        <v>44261</v>
      </c>
      <c r="J7">
        <v>32613</v>
      </c>
      <c r="K7">
        <v>33520</v>
      </c>
      <c r="L7">
        <v>27349</v>
      </c>
      <c r="M7">
        <v>38043</v>
      </c>
      <c r="N7">
        <v>26322</v>
      </c>
      <c r="O7">
        <v>27312</v>
      </c>
      <c r="P7">
        <v>22851</v>
      </c>
      <c r="Q7">
        <v>32011</v>
      </c>
      <c r="R7">
        <v>22699</v>
      </c>
      <c r="S7">
        <v>23525</v>
      </c>
      <c r="T7">
        <v>19087</v>
      </c>
      <c r="U7">
        <v>29524</v>
      </c>
    </row>
    <row r="8" spans="1:21" x14ac:dyDescent="0.25">
      <c r="A8" s="5" t="s">
        <v>6</v>
      </c>
      <c r="B8">
        <v>1304</v>
      </c>
      <c r="C8">
        <v>1615</v>
      </c>
      <c r="D8">
        <v>3000</v>
      </c>
      <c r="E8">
        <v>2500</v>
      </c>
      <c r="F8">
        <v>2877</v>
      </c>
      <c r="G8">
        <v>2980</v>
      </c>
      <c r="H8">
        <v>4268</v>
      </c>
      <c r="I8">
        <v>3742</v>
      </c>
      <c r="J8">
        <v>3296</v>
      </c>
      <c r="K8">
        <v>3019</v>
      </c>
      <c r="L8">
        <v>3411</v>
      </c>
      <c r="M8">
        <v>2636</v>
      </c>
      <c r="N8">
        <v>2245</v>
      </c>
      <c r="O8">
        <v>1924</v>
      </c>
      <c r="P8">
        <v>2705</v>
      </c>
      <c r="Q8">
        <v>1895</v>
      </c>
      <c r="R8">
        <v>1644</v>
      </c>
      <c r="S8">
        <v>1823</v>
      </c>
      <c r="T8">
        <v>2622</v>
      </c>
      <c r="U8">
        <v>2063</v>
      </c>
    </row>
    <row r="9" spans="1:21" x14ac:dyDescent="0.25">
      <c r="A9" s="5" t="s">
        <v>7</v>
      </c>
      <c r="B9">
        <v>21826</v>
      </c>
      <c r="C9">
        <v>21930</v>
      </c>
      <c r="D9">
        <v>23682</v>
      </c>
      <c r="E9">
        <v>21807</v>
      </c>
      <c r="F9">
        <v>19165</v>
      </c>
      <c r="G9">
        <v>19502</v>
      </c>
      <c r="H9">
        <v>18003</v>
      </c>
      <c r="I9">
        <v>16924</v>
      </c>
      <c r="J9">
        <v>13320</v>
      </c>
      <c r="K9">
        <v>12280</v>
      </c>
      <c r="L9">
        <v>12951</v>
      </c>
      <c r="M9">
        <v>13393</v>
      </c>
      <c r="N9">
        <v>11640</v>
      </c>
      <c r="O9">
        <v>12769</v>
      </c>
      <c r="P9">
        <v>13544</v>
      </c>
      <c r="Q9">
        <v>11482</v>
      </c>
      <c r="R9">
        <v>8536</v>
      </c>
      <c r="S9">
        <v>7473</v>
      </c>
      <c r="T9">
        <v>7551</v>
      </c>
      <c r="U9">
        <v>10146</v>
      </c>
    </row>
    <row r="10" spans="1:21" x14ac:dyDescent="0.25">
      <c r="A10" s="5" t="s">
        <v>8</v>
      </c>
      <c r="B10">
        <v>147180</v>
      </c>
      <c r="C10">
        <v>147393</v>
      </c>
      <c r="D10">
        <v>207586</v>
      </c>
      <c r="E10">
        <v>184257</v>
      </c>
      <c r="F10">
        <v>163889</v>
      </c>
      <c r="G10">
        <v>157823</v>
      </c>
      <c r="H10">
        <v>160812</v>
      </c>
      <c r="I10">
        <v>169684</v>
      </c>
      <c r="J10">
        <v>153922</v>
      </c>
      <c r="K10">
        <v>174188</v>
      </c>
      <c r="L10">
        <v>174326</v>
      </c>
      <c r="M10">
        <v>184406</v>
      </c>
      <c r="N10">
        <v>165614</v>
      </c>
      <c r="O10">
        <v>173973</v>
      </c>
      <c r="P10">
        <v>177077</v>
      </c>
      <c r="Q10">
        <v>181915</v>
      </c>
      <c r="R10">
        <v>170505</v>
      </c>
      <c r="S10">
        <v>167074</v>
      </c>
      <c r="T10">
        <v>165896</v>
      </c>
      <c r="U10">
        <v>175552</v>
      </c>
    </row>
    <row r="11" spans="1:21" x14ac:dyDescent="0.25">
      <c r="A11" s="5" t="s">
        <v>9</v>
      </c>
      <c r="B11">
        <v>138746</v>
      </c>
      <c r="C11">
        <v>128706</v>
      </c>
      <c r="D11">
        <v>117937</v>
      </c>
      <c r="E11">
        <v>109987</v>
      </c>
      <c r="F11">
        <v>102011</v>
      </c>
      <c r="G11">
        <v>96379</v>
      </c>
      <c r="H11">
        <v>90384</v>
      </c>
      <c r="I11">
        <v>87546</v>
      </c>
      <c r="J11">
        <v>83214</v>
      </c>
      <c r="K11">
        <v>79568</v>
      </c>
      <c r="L11">
        <v>75347</v>
      </c>
      <c r="M11">
        <v>70803</v>
      </c>
      <c r="N11">
        <v>65618</v>
      </c>
      <c r="O11">
        <v>62035</v>
      </c>
      <c r="P11">
        <v>56974</v>
      </c>
      <c r="Q11">
        <v>52904</v>
      </c>
      <c r="R11">
        <v>49669</v>
      </c>
      <c r="S11">
        <v>48961</v>
      </c>
      <c r="T11">
        <v>46299</v>
      </c>
      <c r="U11">
        <v>43856</v>
      </c>
    </row>
    <row r="12" spans="1:21" x14ac:dyDescent="0.25">
      <c r="A12" s="5" t="s">
        <v>10</v>
      </c>
      <c r="B12">
        <v>14807</v>
      </c>
      <c r="C12">
        <v>13367</v>
      </c>
      <c r="D12">
        <v>11423</v>
      </c>
      <c r="E12">
        <v>9879</v>
      </c>
      <c r="F12">
        <v>9415</v>
      </c>
      <c r="G12">
        <v>7097</v>
      </c>
      <c r="H12">
        <v>6839</v>
      </c>
      <c r="I12">
        <v>6891</v>
      </c>
      <c r="J12">
        <v>6907</v>
      </c>
      <c r="K12">
        <v>6994</v>
      </c>
      <c r="L12">
        <v>6393</v>
      </c>
      <c r="M12">
        <v>5984</v>
      </c>
      <c r="N12">
        <v>5395</v>
      </c>
      <c r="O12">
        <v>3794</v>
      </c>
      <c r="P12">
        <v>3103</v>
      </c>
      <c r="Q12">
        <v>2965</v>
      </c>
      <c r="R12">
        <v>2660</v>
      </c>
      <c r="S12">
        <v>2755</v>
      </c>
      <c r="T12">
        <v>2684</v>
      </c>
      <c r="U12">
        <v>2649</v>
      </c>
    </row>
    <row r="13" spans="1:21" x14ac:dyDescent="0.25">
      <c r="A13" s="5" t="s">
        <v>86</v>
      </c>
      <c r="B13">
        <v>147991</v>
      </c>
      <c r="C13">
        <v>148827</v>
      </c>
      <c r="D13">
        <v>76685</v>
      </c>
      <c r="E13">
        <v>77252</v>
      </c>
      <c r="F13">
        <v>77819</v>
      </c>
      <c r="G13">
        <v>78259</v>
      </c>
      <c r="H13">
        <v>78267</v>
      </c>
      <c r="I13">
        <v>78822</v>
      </c>
      <c r="J13">
        <v>78719</v>
      </c>
      <c r="K13">
        <v>58383</v>
      </c>
      <c r="L13">
        <v>58249</v>
      </c>
      <c r="M13">
        <v>57511</v>
      </c>
      <c r="N13">
        <v>57825</v>
      </c>
      <c r="O13">
        <v>50774</v>
      </c>
      <c r="P13">
        <v>50813</v>
      </c>
      <c r="Q13">
        <v>50389</v>
      </c>
      <c r="R13">
        <v>48919</v>
      </c>
      <c r="S13">
        <v>49374</v>
      </c>
      <c r="T13">
        <v>49621</v>
      </c>
      <c r="U13">
        <v>49776</v>
      </c>
    </row>
    <row r="14" spans="1:21" x14ac:dyDescent="0.25">
      <c r="A14" s="5" t="s">
        <v>11</v>
      </c>
      <c r="B14">
        <v>35551</v>
      </c>
      <c r="C14">
        <v>32265</v>
      </c>
      <c r="D14">
        <v>32154</v>
      </c>
      <c r="E14">
        <v>30601</v>
      </c>
      <c r="F14">
        <v>26954</v>
      </c>
      <c r="G14">
        <v>24994</v>
      </c>
      <c r="H14">
        <v>23482</v>
      </c>
      <c r="I14">
        <v>21897</v>
      </c>
      <c r="J14">
        <v>21845</v>
      </c>
      <c r="K14">
        <v>21256</v>
      </c>
      <c r="L14">
        <v>21103</v>
      </c>
      <c r="M14">
        <v>15075</v>
      </c>
      <c r="N14">
        <v>14427</v>
      </c>
      <c r="O14">
        <v>13561</v>
      </c>
      <c r="P14">
        <v>13034</v>
      </c>
      <c r="Q14">
        <v>13138</v>
      </c>
      <c r="R14">
        <v>13696</v>
      </c>
      <c r="S14">
        <v>14630</v>
      </c>
      <c r="T14">
        <v>14455</v>
      </c>
      <c r="U14">
        <v>14723</v>
      </c>
    </row>
    <row r="15" spans="1:21" x14ac:dyDescent="0.25">
      <c r="A15" s="5" t="s">
        <v>12</v>
      </c>
      <c r="B15">
        <v>337095</v>
      </c>
      <c r="C15">
        <v>323165</v>
      </c>
      <c r="D15">
        <v>238199</v>
      </c>
      <c r="E15">
        <v>227719</v>
      </c>
      <c r="F15">
        <v>216199</v>
      </c>
      <c r="G15">
        <v>206729</v>
      </c>
      <c r="H15">
        <v>198972</v>
      </c>
      <c r="I15">
        <v>195156</v>
      </c>
      <c r="J15">
        <v>190685</v>
      </c>
      <c r="K15">
        <v>166201</v>
      </c>
      <c r="L15">
        <v>161092</v>
      </c>
      <c r="M15">
        <v>149373</v>
      </c>
      <c r="N15">
        <v>143265</v>
      </c>
      <c r="O15">
        <v>130164</v>
      </c>
      <c r="P15">
        <v>123924</v>
      </c>
      <c r="Q15">
        <v>119396</v>
      </c>
      <c r="R15">
        <v>114944</v>
      </c>
      <c r="S15">
        <v>115720</v>
      </c>
      <c r="T15">
        <v>113059</v>
      </c>
      <c r="U15">
        <v>111004</v>
      </c>
    </row>
    <row r="16" spans="1:21" x14ac:dyDescent="0.25">
      <c r="A16" s="5" t="s">
        <v>13</v>
      </c>
      <c r="B16">
        <v>484275</v>
      </c>
      <c r="C16">
        <v>470558</v>
      </c>
      <c r="D16">
        <v>445785</v>
      </c>
      <c r="E16">
        <v>411976</v>
      </c>
      <c r="F16">
        <v>380088</v>
      </c>
      <c r="G16">
        <v>364552</v>
      </c>
      <c r="H16">
        <v>359784</v>
      </c>
      <c r="I16">
        <v>364840</v>
      </c>
      <c r="J16">
        <v>344607</v>
      </c>
      <c r="K16">
        <v>340389</v>
      </c>
      <c r="L16">
        <v>335418</v>
      </c>
      <c r="M16">
        <v>333779</v>
      </c>
      <c r="N16">
        <v>308879</v>
      </c>
      <c r="O16">
        <v>304137</v>
      </c>
      <c r="P16">
        <v>301001</v>
      </c>
      <c r="Q16">
        <v>301311</v>
      </c>
      <c r="R16">
        <v>285449</v>
      </c>
      <c r="S16">
        <v>282794</v>
      </c>
      <c r="T16">
        <v>278955</v>
      </c>
      <c r="U16">
        <v>286556</v>
      </c>
    </row>
    <row r="17" spans="1:21" x14ac:dyDescent="0.25">
      <c r="A17" s="5" t="s">
        <v>14</v>
      </c>
      <c r="B17">
        <v>18087</v>
      </c>
      <c r="C17">
        <v>17695</v>
      </c>
      <c r="D17">
        <v>19307</v>
      </c>
      <c r="E17">
        <v>18095</v>
      </c>
      <c r="F17">
        <v>15305</v>
      </c>
      <c r="G17">
        <v>15354</v>
      </c>
      <c r="H17">
        <v>16609</v>
      </c>
      <c r="I17">
        <v>19000</v>
      </c>
      <c r="J17">
        <v>16085</v>
      </c>
      <c r="K17">
        <v>15314</v>
      </c>
      <c r="L17">
        <v>14832</v>
      </c>
      <c r="M17">
        <v>15163</v>
      </c>
      <c r="N17">
        <v>13412</v>
      </c>
      <c r="O17">
        <v>12770</v>
      </c>
      <c r="P17">
        <v>12509</v>
      </c>
      <c r="Q17">
        <v>12530</v>
      </c>
      <c r="R17">
        <v>9246</v>
      </c>
      <c r="S17">
        <v>8811</v>
      </c>
      <c r="T17">
        <v>8574</v>
      </c>
      <c r="U17">
        <v>9382</v>
      </c>
    </row>
    <row r="18" spans="1:21" x14ac:dyDescent="0.25">
      <c r="A18" s="5" t="s">
        <v>15</v>
      </c>
      <c r="B18">
        <v>44833</v>
      </c>
      <c r="C18">
        <v>46034</v>
      </c>
      <c r="D18">
        <v>49188</v>
      </c>
      <c r="E18">
        <v>53813</v>
      </c>
      <c r="F18">
        <v>39601</v>
      </c>
      <c r="G18">
        <v>39626</v>
      </c>
      <c r="H18">
        <v>43889</v>
      </c>
      <c r="I18">
        <v>48408</v>
      </c>
      <c r="J18">
        <v>36796</v>
      </c>
      <c r="K18">
        <v>36769</v>
      </c>
      <c r="L18">
        <v>41015</v>
      </c>
      <c r="M18">
        <v>44141</v>
      </c>
      <c r="N18">
        <v>32714</v>
      </c>
      <c r="O18">
        <v>33387</v>
      </c>
      <c r="P18">
        <v>36305</v>
      </c>
      <c r="Q18">
        <v>39180</v>
      </c>
      <c r="R18">
        <v>30397</v>
      </c>
      <c r="S18">
        <v>31221</v>
      </c>
      <c r="T18">
        <v>34026</v>
      </c>
      <c r="U18">
        <v>37206</v>
      </c>
    </row>
    <row r="19" spans="1:21" x14ac:dyDescent="0.25">
      <c r="A19" s="5" t="s">
        <v>16</v>
      </c>
      <c r="B19">
        <v>22784</v>
      </c>
      <c r="C19">
        <v>29291</v>
      </c>
      <c r="D19">
        <v>29556</v>
      </c>
      <c r="E19">
        <v>5247</v>
      </c>
      <c r="F19">
        <v>6245</v>
      </c>
      <c r="G19">
        <v>3997</v>
      </c>
      <c r="H19">
        <v>3248</v>
      </c>
      <c r="I19">
        <v>2749</v>
      </c>
      <c r="J19">
        <v>1749</v>
      </c>
      <c r="K19">
        <v>4998</v>
      </c>
      <c r="L19">
        <v>3249</v>
      </c>
      <c r="M19">
        <v>8072</v>
      </c>
      <c r="N19">
        <v>8051</v>
      </c>
      <c r="O19">
        <v>5387</v>
      </c>
      <c r="P19">
        <v>6497</v>
      </c>
      <c r="Q19">
        <v>3749</v>
      </c>
      <c r="R19">
        <v>3748</v>
      </c>
      <c r="S19">
        <v>6247</v>
      </c>
      <c r="T19">
        <v>3017</v>
      </c>
      <c r="U19">
        <v>5516</v>
      </c>
    </row>
    <row r="20" spans="1:21" x14ac:dyDescent="0.25">
      <c r="A20" s="5" t="s">
        <v>17</v>
      </c>
      <c r="B20">
        <v>32821</v>
      </c>
      <c r="C20">
        <v>27996</v>
      </c>
      <c r="D20">
        <v>26741</v>
      </c>
      <c r="E20">
        <v>26994</v>
      </c>
      <c r="F20">
        <v>24540</v>
      </c>
      <c r="G20">
        <v>22741</v>
      </c>
      <c r="H20">
        <v>23643</v>
      </c>
      <c r="I20">
        <v>24925</v>
      </c>
      <c r="J20">
        <v>22809</v>
      </c>
      <c r="K20">
        <v>20429</v>
      </c>
      <c r="L20">
        <v>21432</v>
      </c>
      <c r="M20">
        <v>21281</v>
      </c>
      <c r="N20">
        <v>18016</v>
      </c>
      <c r="O20">
        <v>15942</v>
      </c>
      <c r="P20">
        <v>14745</v>
      </c>
      <c r="Q20">
        <v>16851</v>
      </c>
      <c r="R20">
        <v>15316</v>
      </c>
      <c r="S20">
        <v>13361</v>
      </c>
      <c r="T20">
        <v>12501</v>
      </c>
      <c r="U20">
        <v>17316</v>
      </c>
    </row>
    <row r="21" spans="1:21" x14ac:dyDescent="0.25">
      <c r="A21" s="5" t="s">
        <v>18</v>
      </c>
      <c r="B21">
        <v>118525</v>
      </c>
      <c r="C21">
        <v>121016</v>
      </c>
      <c r="D21">
        <v>124792</v>
      </c>
      <c r="E21">
        <v>104149</v>
      </c>
      <c r="F21">
        <v>85691</v>
      </c>
      <c r="G21">
        <v>81718</v>
      </c>
      <c r="H21">
        <v>87389</v>
      </c>
      <c r="I21">
        <v>95082</v>
      </c>
      <c r="J21">
        <v>77439</v>
      </c>
      <c r="K21">
        <v>77510</v>
      </c>
      <c r="L21">
        <v>80528</v>
      </c>
      <c r="M21">
        <v>88657</v>
      </c>
      <c r="N21">
        <v>72193</v>
      </c>
      <c r="O21">
        <v>67486</v>
      </c>
      <c r="P21">
        <v>70056</v>
      </c>
      <c r="Q21">
        <v>72310</v>
      </c>
      <c r="R21">
        <v>58707</v>
      </c>
      <c r="S21">
        <v>59640</v>
      </c>
      <c r="T21">
        <v>58118</v>
      </c>
      <c r="U21">
        <v>69420</v>
      </c>
    </row>
    <row r="22" spans="1:21" x14ac:dyDescent="0.25">
      <c r="A22" s="5" t="s">
        <v>19</v>
      </c>
      <c r="B22">
        <v>57127</v>
      </c>
      <c r="C22">
        <v>59083</v>
      </c>
      <c r="D22">
        <v>55433</v>
      </c>
      <c r="E22">
        <v>54718</v>
      </c>
      <c r="F22">
        <v>54277</v>
      </c>
      <c r="G22">
        <v>56117</v>
      </c>
      <c r="H22">
        <v>57034</v>
      </c>
      <c r="I22">
        <v>58521</v>
      </c>
      <c r="J22">
        <v>59534</v>
      </c>
      <c r="K22">
        <v>59034</v>
      </c>
      <c r="L22">
        <v>60089</v>
      </c>
      <c r="M22">
        <v>59703</v>
      </c>
      <c r="N22">
        <v>59279</v>
      </c>
      <c r="O22">
        <v>64011</v>
      </c>
      <c r="P22">
        <v>64808</v>
      </c>
      <c r="Q22">
        <v>67249</v>
      </c>
      <c r="R22">
        <v>70110</v>
      </c>
      <c r="S22">
        <v>70533</v>
      </c>
      <c r="T22">
        <v>73137</v>
      </c>
      <c r="U22">
        <v>72850</v>
      </c>
    </row>
    <row r="23" spans="1:21" x14ac:dyDescent="0.25">
      <c r="A23" s="5" t="s">
        <v>20</v>
      </c>
      <c r="B23">
        <v>55471</v>
      </c>
      <c r="C23">
        <v>52191</v>
      </c>
      <c r="D23">
        <v>44846</v>
      </c>
      <c r="E23">
        <v>46886</v>
      </c>
      <c r="F23">
        <v>45437</v>
      </c>
      <c r="G23">
        <v>43581</v>
      </c>
      <c r="H23">
        <v>41795</v>
      </c>
      <c r="I23">
        <v>44695</v>
      </c>
      <c r="J23">
        <v>44710</v>
      </c>
      <c r="K23">
        <v>43835</v>
      </c>
      <c r="L23">
        <v>42823</v>
      </c>
      <c r="M23">
        <v>43431</v>
      </c>
      <c r="N23">
        <v>42902</v>
      </c>
      <c r="O23">
        <v>42404</v>
      </c>
      <c r="P23">
        <v>42745</v>
      </c>
      <c r="Q23">
        <v>43448</v>
      </c>
      <c r="R23">
        <v>42131</v>
      </c>
      <c r="S23">
        <v>42512</v>
      </c>
      <c r="T23">
        <v>41639</v>
      </c>
      <c r="U23">
        <v>41956</v>
      </c>
    </row>
    <row r="24" spans="1:21" x14ac:dyDescent="0.25">
      <c r="A24" s="5" t="s">
        <v>21</v>
      </c>
      <c r="B24">
        <v>112598</v>
      </c>
      <c r="C24">
        <v>111274</v>
      </c>
      <c r="D24">
        <v>100279</v>
      </c>
      <c r="E24">
        <v>101604</v>
      </c>
      <c r="F24">
        <v>99714</v>
      </c>
      <c r="G24">
        <v>99698</v>
      </c>
      <c r="H24">
        <v>98829</v>
      </c>
      <c r="I24">
        <v>103216</v>
      </c>
      <c r="J24">
        <v>104244</v>
      </c>
      <c r="K24">
        <v>102869</v>
      </c>
      <c r="L24">
        <v>102912</v>
      </c>
      <c r="M24">
        <v>103134</v>
      </c>
      <c r="N24">
        <v>102181</v>
      </c>
      <c r="O24">
        <v>106415</v>
      </c>
      <c r="P24">
        <v>107553</v>
      </c>
      <c r="Q24">
        <v>110697</v>
      </c>
      <c r="R24">
        <v>112241</v>
      </c>
      <c r="S24">
        <v>113045</v>
      </c>
      <c r="T24">
        <v>114776</v>
      </c>
      <c r="U24">
        <v>114806</v>
      </c>
    </row>
    <row r="25" spans="1:21" x14ac:dyDescent="0.25">
      <c r="A25" s="5" t="s">
        <v>22</v>
      </c>
      <c r="B25">
        <v>231123</v>
      </c>
      <c r="C25">
        <v>232290</v>
      </c>
      <c r="D25">
        <v>225071</v>
      </c>
      <c r="E25">
        <v>205753</v>
      </c>
      <c r="F25">
        <v>185405</v>
      </c>
      <c r="G25">
        <v>181416</v>
      </c>
      <c r="H25">
        <v>186218</v>
      </c>
      <c r="I25">
        <v>198298</v>
      </c>
      <c r="J25">
        <v>181683</v>
      </c>
      <c r="K25">
        <v>180379</v>
      </c>
      <c r="L25">
        <v>183440</v>
      </c>
      <c r="M25">
        <v>191791</v>
      </c>
      <c r="N25">
        <v>174374</v>
      </c>
      <c r="O25">
        <v>173901</v>
      </c>
      <c r="P25">
        <v>177609</v>
      </c>
      <c r="Q25">
        <v>183007</v>
      </c>
      <c r="R25">
        <v>170948</v>
      </c>
      <c r="S25">
        <v>172685</v>
      </c>
      <c r="T25">
        <v>172894</v>
      </c>
      <c r="U25">
        <v>184226</v>
      </c>
    </row>
    <row r="26" spans="1:21" x14ac:dyDescent="0.25">
      <c r="A26" s="5" t="s">
        <v>23</v>
      </c>
      <c r="B26">
        <v>79911</v>
      </c>
      <c r="C26">
        <v>88374</v>
      </c>
      <c r="D26">
        <v>84989</v>
      </c>
      <c r="E26">
        <v>59965</v>
      </c>
      <c r="F26">
        <v>60522</v>
      </c>
      <c r="G26">
        <v>60114</v>
      </c>
      <c r="H26">
        <v>60282</v>
      </c>
      <c r="I26">
        <v>61270</v>
      </c>
      <c r="J26">
        <v>61283</v>
      </c>
      <c r="K26">
        <v>64032</v>
      </c>
      <c r="L26">
        <v>63338</v>
      </c>
      <c r="M26">
        <v>67775</v>
      </c>
      <c r="N26">
        <v>67330</v>
      </c>
      <c r="O26">
        <v>69398</v>
      </c>
      <c r="P26">
        <v>71305</v>
      </c>
      <c r="Q26">
        <v>70998</v>
      </c>
      <c r="R26">
        <v>73858</v>
      </c>
      <c r="S26">
        <v>76780</v>
      </c>
      <c r="T26">
        <v>76154</v>
      </c>
      <c r="U26">
        <v>78366</v>
      </c>
    </row>
    <row r="27" spans="1:21" x14ac:dyDescent="0.25">
      <c r="A27" s="5" t="s">
        <v>24</v>
      </c>
      <c r="B27" s="1">
        <v>0.32040000000000002</v>
      </c>
      <c r="C27" s="1">
        <v>0.47010000000000002</v>
      </c>
      <c r="D27" s="1">
        <v>0.40989999999999999</v>
      </c>
      <c r="E27" s="1">
        <v>-2.1299999999999999E-2</v>
      </c>
      <c r="F27" s="1">
        <v>-1.24E-2</v>
      </c>
      <c r="G27" s="1">
        <v>-6.1199999999999997E-2</v>
      </c>
      <c r="H27" s="1">
        <v>-4.82E-2</v>
      </c>
      <c r="I27" s="1">
        <v>-9.6000000000000002E-2</v>
      </c>
      <c r="J27" s="1">
        <v>-8.9800000000000005E-2</v>
      </c>
      <c r="K27" s="1">
        <v>-7.7299999999999994E-2</v>
      </c>
      <c r="L27" s="1">
        <v>-0.11169999999999999</v>
      </c>
      <c r="M27" s="1">
        <v>-4.5400000000000003E-2</v>
      </c>
      <c r="N27" s="1">
        <v>-8.8400000000000006E-2</v>
      </c>
      <c r="O27" s="1">
        <v>-9.6100000000000005E-2</v>
      </c>
      <c r="P27" s="1">
        <v>-6.3700000000000007E-2</v>
      </c>
      <c r="Q27" s="1">
        <v>-9.4E-2</v>
      </c>
      <c r="R27" s="1">
        <v>-6.59E-2</v>
      </c>
      <c r="S27" s="1">
        <v>-2.63E-2</v>
      </c>
      <c r="T27" s="1">
        <v>-7.0000000000000007E-2</v>
      </c>
      <c r="U27" s="1">
        <v>-4.2099999999999999E-2</v>
      </c>
    </row>
    <row r="28" spans="1:21" x14ac:dyDescent="0.25">
      <c r="A28" s="5" t="s">
        <v>25</v>
      </c>
      <c r="B28">
        <v>159394</v>
      </c>
      <c r="C28">
        <v>145737</v>
      </c>
      <c r="D28">
        <v>132143</v>
      </c>
      <c r="E28">
        <v>118848</v>
      </c>
      <c r="F28">
        <v>108234</v>
      </c>
      <c r="G28">
        <v>99368</v>
      </c>
      <c r="H28">
        <v>92374</v>
      </c>
      <c r="I28">
        <v>84281</v>
      </c>
      <c r="J28">
        <v>79633</v>
      </c>
      <c r="K28">
        <v>75045</v>
      </c>
      <c r="L28">
        <v>66944</v>
      </c>
      <c r="M28">
        <v>57055</v>
      </c>
      <c r="N28">
        <v>50735</v>
      </c>
      <c r="O28">
        <v>44973</v>
      </c>
      <c r="P28">
        <v>39193</v>
      </c>
      <c r="Q28">
        <v>34566</v>
      </c>
      <c r="R28">
        <v>32012</v>
      </c>
      <c r="S28">
        <v>30739</v>
      </c>
      <c r="T28">
        <v>27240</v>
      </c>
      <c r="U28">
        <v>24150</v>
      </c>
    </row>
    <row r="29" spans="1:21" x14ac:dyDescent="0.25">
      <c r="A29" s="5" t="s">
        <v>26</v>
      </c>
      <c r="B29">
        <v>-5435</v>
      </c>
      <c r="C29">
        <v>-4949</v>
      </c>
      <c r="D29">
        <v>-6937</v>
      </c>
      <c r="E29">
        <v>-6343</v>
      </c>
      <c r="F29">
        <v>-5644</v>
      </c>
      <c r="G29">
        <v>-6457</v>
      </c>
      <c r="H29">
        <v>-7343</v>
      </c>
      <c r="I29">
        <v>-4678</v>
      </c>
      <c r="J29">
        <v>-2476</v>
      </c>
      <c r="K29">
        <v>437</v>
      </c>
      <c r="L29">
        <v>1283</v>
      </c>
      <c r="M29">
        <v>1822</v>
      </c>
      <c r="N29">
        <v>1462</v>
      </c>
      <c r="O29">
        <v>3367</v>
      </c>
      <c r="P29">
        <v>3110</v>
      </c>
      <c r="Q29">
        <v>3186</v>
      </c>
      <c r="R29">
        <v>2676</v>
      </c>
      <c r="S29">
        <v>-255</v>
      </c>
      <c r="T29">
        <v>-61</v>
      </c>
      <c r="U29">
        <v>-340</v>
      </c>
    </row>
    <row r="30" spans="1:21" x14ac:dyDescent="0.25">
      <c r="A30" s="5" t="s">
        <v>27</v>
      </c>
      <c r="B30">
        <v>253152</v>
      </c>
      <c r="C30">
        <v>238268</v>
      </c>
      <c r="D30">
        <v>220714</v>
      </c>
      <c r="E30">
        <v>206223</v>
      </c>
      <c r="F30">
        <v>194683</v>
      </c>
      <c r="G30">
        <v>183136</v>
      </c>
      <c r="H30">
        <v>173566</v>
      </c>
      <c r="I30">
        <v>166542</v>
      </c>
      <c r="J30">
        <v>162924</v>
      </c>
      <c r="K30">
        <v>160010</v>
      </c>
      <c r="L30">
        <v>151978</v>
      </c>
      <c r="M30">
        <v>141988</v>
      </c>
      <c r="N30">
        <v>134505</v>
      </c>
      <c r="O30">
        <v>130236</v>
      </c>
      <c r="P30">
        <v>123392</v>
      </c>
      <c r="Q30">
        <v>118304</v>
      </c>
      <c r="R30">
        <v>114501</v>
      </c>
      <c r="S30">
        <v>110109</v>
      </c>
      <c r="T30">
        <v>106061</v>
      </c>
      <c r="U30">
        <v>102330</v>
      </c>
    </row>
    <row r="31" spans="1:21" x14ac:dyDescent="0.25">
      <c r="A31" s="5" t="s">
        <v>28</v>
      </c>
      <c r="B31">
        <v>110</v>
      </c>
      <c r="C31">
        <v>-7357</v>
      </c>
      <c r="D31">
        <v>58962</v>
      </c>
      <c r="E31">
        <v>51297</v>
      </c>
      <c r="F31">
        <v>43905</v>
      </c>
      <c r="G31">
        <v>39394</v>
      </c>
      <c r="H31">
        <v>46980</v>
      </c>
      <c r="I31">
        <v>43487</v>
      </c>
      <c r="J31">
        <v>43410</v>
      </c>
      <c r="K31">
        <v>61337</v>
      </c>
      <c r="L31">
        <v>67277</v>
      </c>
      <c r="M31">
        <v>62559</v>
      </c>
      <c r="N31">
        <v>58077</v>
      </c>
      <c r="O31">
        <v>62570</v>
      </c>
      <c r="P31">
        <v>66672</v>
      </c>
      <c r="Q31">
        <v>65529</v>
      </c>
      <c r="R31">
        <v>63768</v>
      </c>
      <c r="S31">
        <v>57473</v>
      </c>
      <c r="T31">
        <v>60482</v>
      </c>
      <c r="U31">
        <v>55453</v>
      </c>
    </row>
    <row r="32" spans="1:21" x14ac:dyDescent="0.25">
      <c r="A32" s="5" t="s">
        <v>29</v>
      </c>
      <c r="B32" s="1">
        <v>-0.99750000000000005</v>
      </c>
      <c r="C32" t="s">
        <v>87</v>
      </c>
      <c r="D32" s="1">
        <v>0.255</v>
      </c>
      <c r="E32" s="1">
        <v>0.17960000000000001</v>
      </c>
      <c r="F32" s="1">
        <v>1.14E-2</v>
      </c>
      <c r="G32" s="1">
        <v>-0.35770000000000002</v>
      </c>
      <c r="H32" s="1">
        <v>-0.30170000000000002</v>
      </c>
      <c r="I32" s="1">
        <v>-0.3049</v>
      </c>
      <c r="J32" s="1">
        <v>-0.2525</v>
      </c>
      <c r="K32" s="1">
        <v>-1.9699999999999999E-2</v>
      </c>
      <c r="L32" s="1">
        <v>9.1000000000000004E-3</v>
      </c>
      <c r="M32" s="1">
        <v>-4.53E-2</v>
      </c>
      <c r="N32" s="1">
        <v>-8.9200000000000002E-2</v>
      </c>
      <c r="O32" s="1">
        <v>8.8700000000000001E-2</v>
      </c>
      <c r="P32" s="1">
        <v>0.1023</v>
      </c>
      <c r="Q32" s="1">
        <v>0.1817</v>
      </c>
      <c r="R32" s="1">
        <v>0.21360000000000001</v>
      </c>
      <c r="S32" s="1">
        <v>0.17749999999999999</v>
      </c>
      <c r="T32" s="1">
        <v>0.1201</v>
      </c>
      <c r="U32" s="1">
        <v>6.7199999999999996E-2</v>
      </c>
    </row>
    <row r="33" spans="1:21" x14ac:dyDescent="0.25">
      <c r="A33" s="5" t="s">
        <v>30</v>
      </c>
      <c r="B33">
        <v>0.01</v>
      </c>
      <c r="C33">
        <v>-0.99</v>
      </c>
      <c r="D33">
        <v>7.9</v>
      </c>
      <c r="E33">
        <v>6.87</v>
      </c>
      <c r="F33">
        <v>5.88</v>
      </c>
      <c r="G33">
        <v>5.27</v>
      </c>
      <c r="H33">
        <v>6.28</v>
      </c>
      <c r="I33">
        <v>5.8</v>
      </c>
      <c r="J33">
        <v>5.76</v>
      </c>
      <c r="K33">
        <v>8.1199999999999992</v>
      </c>
      <c r="L33">
        <v>8.89</v>
      </c>
      <c r="M33">
        <v>8.25</v>
      </c>
      <c r="N33">
        <v>7.64</v>
      </c>
      <c r="O33">
        <v>8.2200000000000006</v>
      </c>
      <c r="P33">
        <v>8.73</v>
      </c>
      <c r="Q33">
        <v>8.56</v>
      </c>
      <c r="R33">
        <v>8.31</v>
      </c>
      <c r="S33">
        <v>7.47</v>
      </c>
      <c r="T33">
        <v>7.84</v>
      </c>
      <c r="U33">
        <v>7.17</v>
      </c>
    </row>
    <row r="34" spans="1:21" x14ac:dyDescent="0.25">
      <c r="A34" s="5" t="s">
        <v>31</v>
      </c>
      <c r="B34">
        <v>28655</v>
      </c>
      <c r="C34">
        <v>26377</v>
      </c>
      <c r="D34">
        <v>82794</v>
      </c>
      <c r="E34">
        <v>80108</v>
      </c>
      <c r="F34">
        <v>78198</v>
      </c>
      <c r="G34">
        <v>76105</v>
      </c>
      <c r="H34">
        <v>73423</v>
      </c>
      <c r="I34">
        <v>74602</v>
      </c>
      <c r="J34">
        <v>76483</v>
      </c>
      <c r="K34">
        <v>96678</v>
      </c>
      <c r="L34">
        <v>93798</v>
      </c>
      <c r="M34">
        <v>95749</v>
      </c>
      <c r="N34">
        <v>93421</v>
      </c>
      <c r="O34">
        <v>106487</v>
      </c>
      <c r="P34">
        <v>107021</v>
      </c>
      <c r="Q34">
        <v>109605</v>
      </c>
      <c r="R34">
        <v>111798</v>
      </c>
      <c r="S34">
        <v>107434</v>
      </c>
      <c r="T34">
        <v>107778</v>
      </c>
      <c r="U34">
        <v>106132</v>
      </c>
    </row>
    <row r="35" spans="1:21" x14ac:dyDescent="0.25">
      <c r="A35" s="5" t="s">
        <v>32</v>
      </c>
      <c r="B35">
        <v>34.07</v>
      </c>
      <c r="C35">
        <v>32.06</v>
      </c>
      <c r="D35">
        <v>29.71</v>
      </c>
      <c r="E35">
        <v>27.74</v>
      </c>
      <c r="F35">
        <v>26.16</v>
      </c>
      <c r="G35">
        <v>24.58</v>
      </c>
      <c r="H35">
        <v>23.28</v>
      </c>
      <c r="I35">
        <v>22.29</v>
      </c>
      <c r="J35">
        <v>21.74</v>
      </c>
      <c r="K35">
        <v>21.32</v>
      </c>
      <c r="L35">
        <v>20.23</v>
      </c>
      <c r="M35">
        <v>18.87</v>
      </c>
      <c r="N35">
        <v>17.84</v>
      </c>
      <c r="O35">
        <v>17.239999999999998</v>
      </c>
      <c r="P35">
        <v>16.309999999999999</v>
      </c>
      <c r="Q35">
        <v>15.6</v>
      </c>
      <c r="R35">
        <v>15.06</v>
      </c>
      <c r="S35">
        <v>14.45</v>
      </c>
      <c r="T35">
        <v>13.89</v>
      </c>
      <c r="U35">
        <v>13.37</v>
      </c>
    </row>
    <row r="36" spans="1:21" x14ac:dyDescent="0.25">
      <c r="A36" s="10" t="s">
        <v>68</v>
      </c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</row>
    <row r="37" spans="1:21" x14ac:dyDescent="0.25">
      <c r="A37" s="5" t="s">
        <v>0</v>
      </c>
      <c r="B37" s="7">
        <v>45382</v>
      </c>
      <c r="C37" s="7">
        <v>45291</v>
      </c>
      <c r="D37" s="7">
        <v>45199</v>
      </c>
      <c r="E37" s="7">
        <v>45107</v>
      </c>
      <c r="F37" s="7">
        <v>45016</v>
      </c>
      <c r="G37" s="7">
        <v>44926</v>
      </c>
      <c r="H37" s="7">
        <v>44834</v>
      </c>
      <c r="I37" s="7">
        <v>44742</v>
      </c>
      <c r="J37" s="7">
        <v>44651</v>
      </c>
      <c r="K37" s="7">
        <v>44561</v>
      </c>
      <c r="L37" s="7">
        <v>44469</v>
      </c>
      <c r="M37" s="7">
        <v>44377</v>
      </c>
      <c r="N37" s="7">
        <v>44286</v>
      </c>
      <c r="O37" s="7">
        <v>44196</v>
      </c>
      <c r="P37" s="7">
        <v>44104</v>
      </c>
      <c r="Q37" s="7">
        <v>44012</v>
      </c>
      <c r="R37" s="7">
        <v>43921</v>
      </c>
      <c r="S37" s="7">
        <v>43830</v>
      </c>
      <c r="T37" s="7">
        <v>43738</v>
      </c>
      <c r="U37" s="7">
        <v>43646</v>
      </c>
    </row>
    <row r="38" spans="1:21" x14ac:dyDescent="0.25">
      <c r="A38" s="5" t="s">
        <v>34</v>
      </c>
      <c r="B38">
        <v>61858</v>
      </c>
      <c r="C38">
        <v>62020</v>
      </c>
      <c r="D38">
        <v>56517</v>
      </c>
      <c r="E38">
        <v>56189</v>
      </c>
      <c r="F38">
        <v>52857</v>
      </c>
      <c r="G38">
        <v>52747</v>
      </c>
      <c r="H38">
        <v>50122</v>
      </c>
      <c r="I38">
        <v>51865</v>
      </c>
      <c r="J38">
        <v>49360</v>
      </c>
      <c r="K38">
        <v>51728</v>
      </c>
      <c r="L38">
        <v>45317</v>
      </c>
      <c r="M38">
        <v>46152</v>
      </c>
      <c r="N38">
        <v>41706</v>
      </c>
      <c r="O38">
        <v>43076</v>
      </c>
      <c r="P38">
        <v>37154</v>
      </c>
      <c r="Q38">
        <v>38033</v>
      </c>
      <c r="R38">
        <v>35021</v>
      </c>
      <c r="S38">
        <v>36906</v>
      </c>
      <c r="T38">
        <v>33055</v>
      </c>
      <c r="U38">
        <v>33717</v>
      </c>
    </row>
    <row r="39" spans="1:21" x14ac:dyDescent="0.25">
      <c r="A39" s="5" t="s">
        <v>35</v>
      </c>
      <c r="B39" s="1">
        <v>0.17030000000000001</v>
      </c>
      <c r="C39" s="1">
        <v>0.17580000000000001</v>
      </c>
      <c r="D39" s="1">
        <v>0.12759999999999999</v>
      </c>
      <c r="E39" s="1">
        <v>8.3400000000000002E-2</v>
      </c>
      <c r="F39" s="1">
        <v>7.0800000000000002E-2</v>
      </c>
      <c r="G39" s="1">
        <v>1.9699999999999999E-2</v>
      </c>
      <c r="H39" s="1">
        <v>0.106</v>
      </c>
      <c r="I39" s="1">
        <v>0.12379999999999999</v>
      </c>
      <c r="J39" s="1">
        <v>0.1835</v>
      </c>
      <c r="K39" s="1">
        <v>0.2009</v>
      </c>
      <c r="L39" s="1">
        <v>0.21970000000000001</v>
      </c>
      <c r="M39" s="1">
        <v>0.2135</v>
      </c>
      <c r="N39" s="1">
        <v>0.19089999999999999</v>
      </c>
      <c r="O39" s="1">
        <v>0.16719999999999999</v>
      </c>
      <c r="P39" s="1">
        <v>0.124</v>
      </c>
      <c r="Q39" s="1">
        <v>0.128</v>
      </c>
      <c r="R39" s="1">
        <v>0.14560000000000001</v>
      </c>
      <c r="S39" s="1">
        <v>0.1366</v>
      </c>
      <c r="T39" s="1">
        <v>0.13650000000000001</v>
      </c>
      <c r="U39" s="1">
        <v>0.1207</v>
      </c>
    </row>
    <row r="40" spans="1:21" x14ac:dyDescent="0.25">
      <c r="A40" s="5" t="s">
        <v>36</v>
      </c>
      <c r="B40">
        <v>18505</v>
      </c>
      <c r="C40">
        <v>19623</v>
      </c>
      <c r="D40">
        <v>16302</v>
      </c>
      <c r="E40">
        <v>16795</v>
      </c>
      <c r="F40">
        <v>16128</v>
      </c>
      <c r="G40">
        <v>17488</v>
      </c>
      <c r="H40">
        <v>15452</v>
      </c>
      <c r="I40">
        <v>16429</v>
      </c>
      <c r="J40">
        <v>15615</v>
      </c>
      <c r="K40">
        <v>16960</v>
      </c>
      <c r="L40">
        <v>13646</v>
      </c>
      <c r="M40">
        <v>13991</v>
      </c>
      <c r="N40">
        <v>13045</v>
      </c>
      <c r="O40">
        <v>14194</v>
      </c>
      <c r="P40">
        <v>11002</v>
      </c>
      <c r="Q40">
        <v>12339</v>
      </c>
      <c r="R40">
        <v>10975</v>
      </c>
      <c r="S40">
        <v>12358</v>
      </c>
      <c r="T40">
        <v>10406</v>
      </c>
      <c r="U40">
        <v>10412</v>
      </c>
    </row>
    <row r="41" spans="1:21" x14ac:dyDescent="0.25">
      <c r="A41" s="5" t="s">
        <v>37</v>
      </c>
      <c r="B41">
        <v>43353</v>
      </c>
      <c r="C41">
        <v>42397</v>
      </c>
      <c r="D41">
        <v>40215</v>
      </c>
      <c r="E41">
        <v>39394</v>
      </c>
      <c r="F41">
        <v>36729</v>
      </c>
      <c r="G41">
        <v>35259</v>
      </c>
      <c r="H41">
        <v>34670</v>
      </c>
      <c r="I41">
        <v>35436</v>
      </c>
      <c r="J41">
        <v>33745</v>
      </c>
      <c r="K41">
        <v>34768</v>
      </c>
      <c r="L41">
        <v>31671</v>
      </c>
      <c r="M41">
        <v>32161</v>
      </c>
      <c r="N41">
        <v>28661</v>
      </c>
      <c r="O41">
        <v>28882</v>
      </c>
      <c r="P41">
        <v>26152</v>
      </c>
      <c r="Q41">
        <v>25694</v>
      </c>
      <c r="R41">
        <v>24046</v>
      </c>
      <c r="S41">
        <v>24548</v>
      </c>
      <c r="T41">
        <v>22649</v>
      </c>
      <c r="U41">
        <v>23305</v>
      </c>
    </row>
    <row r="42" spans="1:21" x14ac:dyDescent="0.25">
      <c r="A42" s="5" t="s">
        <v>38</v>
      </c>
      <c r="B42">
        <v>8119</v>
      </c>
      <c r="C42">
        <v>8223</v>
      </c>
      <c r="D42">
        <v>6661</v>
      </c>
      <c r="E42">
        <v>8401</v>
      </c>
      <c r="F42">
        <v>7393</v>
      </c>
      <c r="G42">
        <v>8016</v>
      </c>
      <c r="H42">
        <v>6524</v>
      </c>
      <c r="I42">
        <v>8053</v>
      </c>
      <c r="J42">
        <v>7075</v>
      </c>
      <c r="K42">
        <v>6763</v>
      </c>
      <c r="L42">
        <v>5834</v>
      </c>
      <c r="M42">
        <v>7379</v>
      </c>
      <c r="N42">
        <v>6409</v>
      </c>
      <c r="O42">
        <v>6086</v>
      </c>
      <c r="P42">
        <v>5350</v>
      </c>
      <c r="Q42">
        <v>7073</v>
      </c>
      <c r="R42">
        <v>6184</v>
      </c>
      <c r="S42">
        <v>6054</v>
      </c>
      <c r="T42">
        <v>5398</v>
      </c>
      <c r="U42">
        <v>6387</v>
      </c>
    </row>
    <row r="43" spans="1:21" x14ac:dyDescent="0.25">
      <c r="A43" s="5" t="s">
        <v>39</v>
      </c>
      <c r="B43">
        <v>7653</v>
      </c>
      <c r="C43">
        <v>7142</v>
      </c>
      <c r="D43">
        <v>6659</v>
      </c>
      <c r="E43">
        <v>6739</v>
      </c>
      <c r="F43">
        <v>6984</v>
      </c>
      <c r="G43">
        <v>6844</v>
      </c>
      <c r="H43">
        <v>6628</v>
      </c>
      <c r="I43">
        <v>6849</v>
      </c>
      <c r="J43">
        <v>6306</v>
      </c>
      <c r="K43">
        <v>5758</v>
      </c>
      <c r="L43">
        <v>5599</v>
      </c>
      <c r="M43">
        <v>5687</v>
      </c>
      <c r="N43">
        <v>5204</v>
      </c>
      <c r="O43">
        <v>4899</v>
      </c>
      <c r="P43">
        <v>4926</v>
      </c>
      <c r="Q43">
        <v>5214</v>
      </c>
      <c r="R43">
        <v>4887</v>
      </c>
      <c r="S43">
        <v>4603</v>
      </c>
      <c r="T43">
        <v>4565</v>
      </c>
      <c r="U43">
        <v>4513</v>
      </c>
    </row>
    <row r="44" spans="1:21" x14ac:dyDescent="0.25">
      <c r="A44" s="5" t="s">
        <v>40</v>
      </c>
      <c r="B44">
        <v>15772</v>
      </c>
      <c r="C44">
        <v>15365</v>
      </c>
      <c r="D44">
        <v>13320</v>
      </c>
      <c r="E44">
        <v>15140</v>
      </c>
      <c r="F44">
        <v>14377</v>
      </c>
      <c r="G44">
        <v>14860</v>
      </c>
      <c r="H44">
        <v>13152</v>
      </c>
      <c r="I44">
        <v>14902</v>
      </c>
      <c r="J44">
        <v>13381</v>
      </c>
      <c r="K44">
        <v>12521</v>
      </c>
      <c r="L44">
        <v>11433</v>
      </c>
      <c r="M44">
        <v>13066</v>
      </c>
      <c r="N44">
        <v>11613</v>
      </c>
      <c r="O44">
        <v>10985</v>
      </c>
      <c r="P44">
        <v>10276</v>
      </c>
      <c r="Q44">
        <v>12287</v>
      </c>
      <c r="R44">
        <v>11071</v>
      </c>
      <c r="S44">
        <v>10657</v>
      </c>
      <c r="T44">
        <v>9963</v>
      </c>
      <c r="U44">
        <v>10900</v>
      </c>
    </row>
    <row r="45" spans="1:21" x14ac:dyDescent="0.25">
      <c r="A45" s="5" t="s">
        <v>41</v>
      </c>
      <c r="B45">
        <v>27581</v>
      </c>
      <c r="C45">
        <v>27032</v>
      </c>
      <c r="D45">
        <v>26895</v>
      </c>
      <c r="E45">
        <v>24254</v>
      </c>
      <c r="F45">
        <v>22352</v>
      </c>
      <c r="G45">
        <v>20399</v>
      </c>
      <c r="H45">
        <v>21518</v>
      </c>
      <c r="I45">
        <v>20534</v>
      </c>
      <c r="J45">
        <v>20364</v>
      </c>
      <c r="K45">
        <v>22247</v>
      </c>
      <c r="L45">
        <v>20238</v>
      </c>
      <c r="M45">
        <v>19095</v>
      </c>
      <c r="N45">
        <v>17048</v>
      </c>
      <c r="O45">
        <v>17897</v>
      </c>
      <c r="P45">
        <v>15876</v>
      </c>
      <c r="Q45">
        <v>13407</v>
      </c>
      <c r="R45">
        <v>12975</v>
      </c>
      <c r="S45">
        <v>13891</v>
      </c>
      <c r="T45">
        <v>12686</v>
      </c>
      <c r="U45">
        <v>12405</v>
      </c>
    </row>
    <row r="46" spans="1:21" x14ac:dyDescent="0.25">
      <c r="A46" s="5" t="s">
        <v>42</v>
      </c>
      <c r="B46">
        <v>800</v>
      </c>
      <c r="C46">
        <v>909</v>
      </c>
      <c r="D46">
        <v>525</v>
      </c>
      <c r="E46">
        <v>482</v>
      </c>
      <c r="F46">
        <v>496</v>
      </c>
      <c r="G46">
        <v>490</v>
      </c>
      <c r="H46">
        <v>500</v>
      </c>
      <c r="I46">
        <v>496</v>
      </c>
      <c r="J46">
        <v>503</v>
      </c>
      <c r="K46">
        <v>525</v>
      </c>
      <c r="L46">
        <v>539</v>
      </c>
      <c r="M46">
        <v>553</v>
      </c>
      <c r="N46">
        <v>633</v>
      </c>
      <c r="O46">
        <v>571</v>
      </c>
      <c r="P46">
        <v>589</v>
      </c>
      <c r="Q46">
        <v>686</v>
      </c>
      <c r="R46">
        <v>614</v>
      </c>
      <c r="S46">
        <v>654</v>
      </c>
      <c r="T46">
        <v>637</v>
      </c>
      <c r="U46">
        <v>669</v>
      </c>
    </row>
    <row r="47" spans="1:21" x14ac:dyDescent="0.25">
      <c r="A47" s="5" t="s">
        <v>43</v>
      </c>
      <c r="B47">
        <v>54</v>
      </c>
      <c r="C47">
        <v>-403</v>
      </c>
      <c r="D47">
        <v>-914</v>
      </c>
      <c r="E47">
        <v>-955</v>
      </c>
      <c r="F47">
        <v>-817</v>
      </c>
      <c r="G47">
        <v>-430</v>
      </c>
      <c r="H47">
        <v>-554</v>
      </c>
      <c r="I47">
        <v>-449</v>
      </c>
      <c r="J47">
        <v>-329</v>
      </c>
      <c r="K47">
        <v>-793</v>
      </c>
      <c r="L47">
        <v>-825</v>
      </c>
      <c r="M47">
        <v>-863</v>
      </c>
      <c r="N47">
        <v>-821</v>
      </c>
      <c r="O47">
        <v>-1011</v>
      </c>
      <c r="P47">
        <v>-837</v>
      </c>
      <c r="Q47">
        <v>-701</v>
      </c>
      <c r="R47">
        <v>-482</v>
      </c>
      <c r="S47">
        <v>-848</v>
      </c>
      <c r="T47">
        <v>-637</v>
      </c>
      <c r="U47">
        <v>-860</v>
      </c>
    </row>
    <row r="48" spans="1:21" x14ac:dyDescent="0.25">
      <c r="A48" s="5" t="s">
        <v>44</v>
      </c>
      <c r="B48">
        <v>26727</v>
      </c>
      <c r="C48">
        <v>26526</v>
      </c>
      <c r="D48">
        <v>27284</v>
      </c>
      <c r="E48">
        <v>24727</v>
      </c>
      <c r="F48">
        <v>22673</v>
      </c>
      <c r="G48">
        <v>20339</v>
      </c>
      <c r="H48">
        <v>21572</v>
      </c>
      <c r="I48">
        <v>20487</v>
      </c>
      <c r="J48">
        <v>20190</v>
      </c>
      <c r="K48">
        <v>22515</v>
      </c>
      <c r="L48">
        <v>20524</v>
      </c>
      <c r="M48">
        <v>19405</v>
      </c>
      <c r="N48">
        <v>17236</v>
      </c>
      <c r="O48">
        <v>18337</v>
      </c>
      <c r="P48">
        <v>16124</v>
      </c>
      <c r="Q48">
        <v>13422</v>
      </c>
      <c r="R48">
        <v>12843</v>
      </c>
      <c r="S48">
        <v>14085</v>
      </c>
      <c r="T48">
        <v>12686</v>
      </c>
      <c r="U48">
        <v>12596</v>
      </c>
    </row>
    <row r="49" spans="1:21" x14ac:dyDescent="0.25">
      <c r="A49" s="5" t="s">
        <v>45</v>
      </c>
      <c r="B49">
        <v>4788</v>
      </c>
      <c r="C49">
        <v>4656</v>
      </c>
      <c r="D49">
        <v>4993</v>
      </c>
      <c r="E49">
        <v>4646</v>
      </c>
      <c r="F49">
        <v>4374</v>
      </c>
      <c r="G49">
        <v>3914</v>
      </c>
      <c r="H49">
        <v>4016</v>
      </c>
      <c r="I49">
        <v>3747</v>
      </c>
      <c r="J49">
        <v>3462</v>
      </c>
      <c r="K49">
        <v>3750</v>
      </c>
      <c r="L49">
        <v>19</v>
      </c>
      <c r="M49">
        <v>2947</v>
      </c>
      <c r="N49">
        <v>1779</v>
      </c>
      <c r="O49">
        <v>2874</v>
      </c>
      <c r="P49">
        <v>2231</v>
      </c>
      <c r="Q49">
        <v>2220</v>
      </c>
      <c r="R49">
        <v>2091</v>
      </c>
      <c r="S49">
        <v>2436</v>
      </c>
      <c r="T49">
        <v>2008</v>
      </c>
      <c r="U49">
        <v>-591</v>
      </c>
    </row>
    <row r="50" spans="1:21" x14ac:dyDescent="0.25">
      <c r="A50" s="5" t="s">
        <v>46</v>
      </c>
      <c r="B50">
        <v>21939</v>
      </c>
      <c r="C50">
        <v>21870</v>
      </c>
      <c r="D50">
        <v>22291</v>
      </c>
      <c r="E50">
        <v>20081</v>
      </c>
      <c r="F50">
        <v>18299</v>
      </c>
      <c r="G50">
        <v>16425</v>
      </c>
      <c r="H50">
        <v>17556</v>
      </c>
      <c r="I50">
        <v>16740</v>
      </c>
      <c r="J50">
        <v>16728</v>
      </c>
      <c r="K50">
        <v>18765</v>
      </c>
      <c r="L50">
        <v>20505</v>
      </c>
      <c r="M50">
        <v>16458</v>
      </c>
      <c r="N50">
        <v>15457</v>
      </c>
      <c r="O50">
        <v>15463</v>
      </c>
      <c r="P50">
        <v>13893</v>
      </c>
      <c r="Q50">
        <v>11202</v>
      </c>
      <c r="R50">
        <v>10752</v>
      </c>
      <c r="S50">
        <v>11649</v>
      </c>
      <c r="T50">
        <v>10678</v>
      </c>
      <c r="U50">
        <v>13187</v>
      </c>
    </row>
    <row r="51" spans="1:21" x14ac:dyDescent="0.25">
      <c r="A51" s="5" t="s">
        <v>47</v>
      </c>
      <c r="B51" s="1">
        <v>0.19889999999999999</v>
      </c>
      <c r="C51" s="1">
        <v>0.33150000000000002</v>
      </c>
      <c r="D51" s="1">
        <v>0.2697</v>
      </c>
      <c r="E51" s="1">
        <v>0.1996</v>
      </c>
      <c r="F51" s="1">
        <v>9.3899999999999997E-2</v>
      </c>
      <c r="G51" s="1">
        <v>-0.12470000000000001</v>
      </c>
      <c r="H51" s="1">
        <v>-0.14380000000000001</v>
      </c>
      <c r="I51" s="1">
        <v>1.7100000000000001E-2</v>
      </c>
      <c r="J51" s="1">
        <v>8.2199999999999995E-2</v>
      </c>
      <c r="K51" s="1">
        <v>0.2135</v>
      </c>
      <c r="L51" s="1">
        <v>0.47589999999999999</v>
      </c>
      <c r="M51" s="1">
        <v>0.46920000000000001</v>
      </c>
      <c r="N51" s="1">
        <v>0.43759999999999999</v>
      </c>
      <c r="O51" s="1">
        <v>0.32740000000000002</v>
      </c>
      <c r="P51" s="1">
        <v>0.30109999999999998</v>
      </c>
      <c r="Q51" s="1">
        <v>-0.15049999999999999</v>
      </c>
      <c r="R51" s="1">
        <v>0.22059999999999999</v>
      </c>
      <c r="S51" s="1">
        <v>0.38350000000000001</v>
      </c>
      <c r="T51" s="1">
        <v>0.21010000000000001</v>
      </c>
      <c r="U51" s="1">
        <v>0.48620000000000002</v>
      </c>
    </row>
    <row r="52" spans="1:21" x14ac:dyDescent="0.25">
      <c r="A52" s="5" t="s">
        <v>48</v>
      </c>
      <c r="B52">
        <v>7431</v>
      </c>
      <c r="C52">
        <v>7432</v>
      </c>
      <c r="D52">
        <v>7429</v>
      </c>
      <c r="E52">
        <v>7434</v>
      </c>
      <c r="F52">
        <v>7441</v>
      </c>
      <c r="G52">
        <v>7451</v>
      </c>
      <c r="H52">
        <v>7457</v>
      </c>
      <c r="I52">
        <v>7472</v>
      </c>
      <c r="J52">
        <v>7493</v>
      </c>
      <c r="K52">
        <v>7505</v>
      </c>
      <c r="L52">
        <v>7513</v>
      </c>
      <c r="M52">
        <v>7526</v>
      </c>
      <c r="N52">
        <v>7539</v>
      </c>
      <c r="O52">
        <v>7555</v>
      </c>
      <c r="P52">
        <v>7566</v>
      </c>
      <c r="Q52">
        <v>7583</v>
      </c>
      <c r="R52">
        <v>7602</v>
      </c>
      <c r="S52">
        <v>7621</v>
      </c>
      <c r="T52">
        <v>7634</v>
      </c>
      <c r="U52">
        <v>7655</v>
      </c>
    </row>
    <row r="53" spans="1:21" x14ac:dyDescent="0.25">
      <c r="A53" s="5" t="s">
        <v>49</v>
      </c>
      <c r="B53">
        <v>7472</v>
      </c>
      <c r="C53">
        <v>7468</v>
      </c>
      <c r="D53">
        <v>7462</v>
      </c>
      <c r="E53">
        <v>7466</v>
      </c>
      <c r="F53">
        <v>7464</v>
      </c>
      <c r="G53">
        <v>7473</v>
      </c>
      <c r="H53">
        <v>7485</v>
      </c>
      <c r="I53">
        <v>7504</v>
      </c>
      <c r="J53">
        <v>7534</v>
      </c>
      <c r="K53">
        <v>7555</v>
      </c>
      <c r="L53">
        <v>7567</v>
      </c>
      <c r="M53">
        <v>7581</v>
      </c>
      <c r="N53">
        <v>7597</v>
      </c>
      <c r="O53">
        <v>7616</v>
      </c>
      <c r="P53">
        <v>7637</v>
      </c>
      <c r="Q53">
        <v>7653</v>
      </c>
      <c r="R53">
        <v>7675</v>
      </c>
      <c r="S53">
        <v>7691</v>
      </c>
      <c r="T53">
        <v>7710</v>
      </c>
      <c r="U53">
        <v>7735</v>
      </c>
    </row>
    <row r="54" spans="1:21" x14ac:dyDescent="0.25">
      <c r="A54" s="5" t="s">
        <v>50</v>
      </c>
      <c r="B54" s="1">
        <v>1.1000000000000001E-3</v>
      </c>
      <c r="C54" s="1">
        <v>-6.9999999999999999E-4</v>
      </c>
      <c r="D54" s="1">
        <v>-3.0999999999999999E-3</v>
      </c>
      <c r="E54" s="1">
        <v>-5.1000000000000004E-3</v>
      </c>
      <c r="F54" s="1">
        <v>-9.2999999999999992E-3</v>
      </c>
      <c r="G54" s="1">
        <v>-1.09E-2</v>
      </c>
      <c r="H54" s="1">
        <v>-1.0800000000000001E-2</v>
      </c>
      <c r="I54" s="1">
        <v>-1.0200000000000001E-2</v>
      </c>
      <c r="J54" s="1">
        <v>-8.3000000000000001E-3</v>
      </c>
      <c r="K54" s="1">
        <v>-8.0000000000000002E-3</v>
      </c>
      <c r="L54" s="1">
        <v>-9.1999999999999998E-3</v>
      </c>
      <c r="M54" s="1">
        <v>-9.4000000000000004E-3</v>
      </c>
      <c r="N54" s="1">
        <v>-1.0200000000000001E-2</v>
      </c>
      <c r="O54" s="1">
        <v>-9.7999999999999997E-3</v>
      </c>
      <c r="P54" s="1">
        <v>-9.4999999999999998E-3</v>
      </c>
      <c r="Q54" s="1">
        <v>-1.06E-2</v>
      </c>
      <c r="R54" s="1">
        <v>-8.8999999999999999E-3</v>
      </c>
      <c r="S54" s="1">
        <v>-9.9000000000000008E-3</v>
      </c>
      <c r="T54" s="1">
        <v>-7.1999999999999998E-3</v>
      </c>
      <c r="U54" s="1">
        <v>-6.0000000000000001E-3</v>
      </c>
    </row>
    <row r="55" spans="1:21" x14ac:dyDescent="0.25">
      <c r="A55" s="5" t="s">
        <v>51</v>
      </c>
      <c r="B55">
        <v>2.95</v>
      </c>
      <c r="C55">
        <v>2.94</v>
      </c>
      <c r="D55">
        <v>3</v>
      </c>
      <c r="E55">
        <v>2.7</v>
      </c>
      <c r="F55">
        <v>2.46</v>
      </c>
      <c r="G55">
        <v>2.2000000000000002</v>
      </c>
      <c r="H55">
        <v>2.35</v>
      </c>
      <c r="I55">
        <v>2.2400000000000002</v>
      </c>
      <c r="J55">
        <v>2.23</v>
      </c>
      <c r="K55">
        <v>2.5</v>
      </c>
      <c r="L55">
        <v>2.73</v>
      </c>
      <c r="M55">
        <v>2.19</v>
      </c>
      <c r="N55">
        <v>2.0499999999999998</v>
      </c>
      <c r="O55">
        <v>2.0499999999999998</v>
      </c>
      <c r="P55">
        <v>1.84</v>
      </c>
      <c r="Q55">
        <v>1.48</v>
      </c>
      <c r="R55">
        <v>1.41</v>
      </c>
      <c r="S55">
        <v>1.53</v>
      </c>
      <c r="T55">
        <v>1.4</v>
      </c>
      <c r="U55">
        <v>1.72</v>
      </c>
    </row>
    <row r="56" spans="1:21" x14ac:dyDescent="0.25">
      <c r="A56" s="5" t="s">
        <v>52</v>
      </c>
      <c r="B56">
        <v>2.94</v>
      </c>
      <c r="C56">
        <v>2.93</v>
      </c>
      <c r="D56">
        <v>2.99</v>
      </c>
      <c r="E56">
        <v>2.69</v>
      </c>
      <c r="F56">
        <v>2.4500000000000002</v>
      </c>
      <c r="G56">
        <v>2.2000000000000002</v>
      </c>
      <c r="H56">
        <v>2.35</v>
      </c>
      <c r="I56">
        <v>2.2400000000000002</v>
      </c>
      <c r="J56">
        <v>2.2200000000000002</v>
      </c>
      <c r="K56">
        <v>2.48</v>
      </c>
      <c r="L56">
        <v>2.71</v>
      </c>
      <c r="M56">
        <v>2.17</v>
      </c>
      <c r="N56">
        <v>2.0299999999999998</v>
      </c>
      <c r="O56">
        <v>2.0299999999999998</v>
      </c>
      <c r="P56">
        <v>1.82</v>
      </c>
      <c r="Q56">
        <v>1.46</v>
      </c>
      <c r="R56">
        <v>1.4</v>
      </c>
      <c r="S56">
        <v>1.51</v>
      </c>
      <c r="T56">
        <v>1.38</v>
      </c>
      <c r="U56">
        <v>1.7</v>
      </c>
    </row>
    <row r="57" spans="1:21" x14ac:dyDescent="0.25">
      <c r="A57" s="5" t="s">
        <v>53</v>
      </c>
      <c r="B57" s="1">
        <v>0.2</v>
      </c>
      <c r="C57" s="1">
        <v>0.33179999999999998</v>
      </c>
      <c r="D57" s="1">
        <v>0.27229999999999999</v>
      </c>
      <c r="E57" s="1">
        <v>0.2009</v>
      </c>
      <c r="F57" s="1">
        <v>0.1036</v>
      </c>
      <c r="G57" s="1">
        <v>-0.1129</v>
      </c>
      <c r="H57" s="1">
        <v>-0.1328</v>
      </c>
      <c r="I57" s="1">
        <v>3.2300000000000002E-2</v>
      </c>
      <c r="J57" s="1">
        <v>9.3600000000000003E-2</v>
      </c>
      <c r="K57" s="1">
        <v>0.22170000000000001</v>
      </c>
      <c r="L57" s="1">
        <v>0.48899999999999999</v>
      </c>
      <c r="M57" s="1">
        <v>0.48630000000000001</v>
      </c>
      <c r="N57" s="1">
        <v>0.45</v>
      </c>
      <c r="O57" s="1">
        <v>0.34439999999999998</v>
      </c>
      <c r="P57" s="1">
        <v>0.31879999999999997</v>
      </c>
      <c r="Q57" s="1">
        <v>-0.14119999999999999</v>
      </c>
      <c r="R57" s="1">
        <v>0.2281</v>
      </c>
      <c r="S57" s="1">
        <v>0.39810000000000001</v>
      </c>
      <c r="T57" s="1">
        <v>0.21049999999999999</v>
      </c>
      <c r="U57" s="1">
        <v>0.49120000000000003</v>
      </c>
    </row>
    <row r="58" spans="1:21" x14ac:dyDescent="0.25">
      <c r="A58" s="5" t="s">
        <v>54</v>
      </c>
      <c r="B58">
        <v>20965</v>
      </c>
      <c r="C58">
        <v>9118</v>
      </c>
      <c r="D58">
        <v>20666</v>
      </c>
      <c r="E58">
        <v>19827</v>
      </c>
      <c r="F58">
        <v>17834</v>
      </c>
      <c r="G58">
        <v>4899</v>
      </c>
      <c r="H58">
        <v>16915</v>
      </c>
      <c r="I58">
        <v>17758</v>
      </c>
      <c r="J58">
        <v>20046</v>
      </c>
      <c r="K58">
        <v>8615</v>
      </c>
      <c r="L58">
        <v>18730</v>
      </c>
      <c r="M58">
        <v>16258</v>
      </c>
      <c r="N58">
        <v>17090</v>
      </c>
      <c r="O58">
        <v>8342</v>
      </c>
      <c r="P58">
        <v>14428</v>
      </c>
      <c r="Q58">
        <v>13929</v>
      </c>
      <c r="R58">
        <v>13737</v>
      </c>
      <c r="S58">
        <v>7135</v>
      </c>
      <c r="T58">
        <v>10433</v>
      </c>
      <c r="U58">
        <v>12057</v>
      </c>
    </row>
    <row r="59" spans="1:21" x14ac:dyDescent="0.25">
      <c r="A59" s="5" t="s">
        <v>55</v>
      </c>
      <c r="B59">
        <v>2.82</v>
      </c>
      <c r="C59">
        <v>1.23</v>
      </c>
      <c r="D59">
        <v>2.78</v>
      </c>
      <c r="E59">
        <v>2.67</v>
      </c>
      <c r="F59">
        <v>2.4</v>
      </c>
      <c r="G59">
        <v>0.66</v>
      </c>
      <c r="H59">
        <v>2.27</v>
      </c>
      <c r="I59">
        <v>2.38</v>
      </c>
      <c r="J59">
        <v>2.67</v>
      </c>
      <c r="K59">
        <v>1.1499999999999999</v>
      </c>
      <c r="L59">
        <v>2.4900000000000002</v>
      </c>
      <c r="M59">
        <v>2.16</v>
      </c>
      <c r="N59">
        <v>2.27</v>
      </c>
      <c r="O59">
        <v>1.1000000000000001</v>
      </c>
      <c r="P59">
        <v>1.91</v>
      </c>
      <c r="Q59">
        <v>1.84</v>
      </c>
      <c r="R59">
        <v>1.81</v>
      </c>
      <c r="S59">
        <v>0.94</v>
      </c>
      <c r="T59">
        <v>1.37</v>
      </c>
      <c r="U59">
        <v>1.57</v>
      </c>
    </row>
    <row r="60" spans="1:21" x14ac:dyDescent="0.25">
      <c r="A60" s="5" t="s">
        <v>56</v>
      </c>
      <c r="B60">
        <v>0.75</v>
      </c>
      <c r="C60">
        <v>0.75</v>
      </c>
      <c r="D60">
        <v>0.68</v>
      </c>
      <c r="E60">
        <v>0.68</v>
      </c>
      <c r="F60">
        <v>0.68</v>
      </c>
      <c r="G60">
        <v>0.68</v>
      </c>
      <c r="H60">
        <v>0.62</v>
      </c>
      <c r="I60">
        <v>0.62</v>
      </c>
      <c r="J60">
        <v>0.62</v>
      </c>
      <c r="K60">
        <v>0.62</v>
      </c>
      <c r="L60">
        <v>0.56000000000000005</v>
      </c>
      <c r="M60">
        <v>0.56000000000000005</v>
      </c>
      <c r="N60">
        <v>0.56000000000000005</v>
      </c>
      <c r="O60">
        <v>0.56000000000000005</v>
      </c>
      <c r="P60">
        <v>0.51</v>
      </c>
      <c r="Q60">
        <v>0.51</v>
      </c>
      <c r="R60">
        <v>0.51</v>
      </c>
      <c r="S60">
        <v>0.51</v>
      </c>
      <c r="T60">
        <v>0.46</v>
      </c>
      <c r="U60">
        <v>0.46</v>
      </c>
    </row>
    <row r="61" spans="1:21" x14ac:dyDescent="0.25">
      <c r="A61" s="5" t="s">
        <v>57</v>
      </c>
      <c r="B61" s="1">
        <v>0.10290000000000001</v>
      </c>
      <c r="C61" s="1">
        <v>0.10290000000000001</v>
      </c>
      <c r="D61" s="1">
        <v>9.6799999999999997E-2</v>
      </c>
      <c r="E61" s="1">
        <v>9.6799999999999997E-2</v>
      </c>
      <c r="F61" s="1">
        <v>9.6799999999999997E-2</v>
      </c>
      <c r="G61" s="1">
        <v>9.6799999999999997E-2</v>
      </c>
      <c r="H61" s="1">
        <v>0.1071</v>
      </c>
      <c r="I61" s="1">
        <v>0.1071</v>
      </c>
      <c r="J61" s="1">
        <v>0.1071</v>
      </c>
      <c r="K61" s="1">
        <v>0.1071</v>
      </c>
      <c r="L61" s="1">
        <v>9.8000000000000004E-2</v>
      </c>
      <c r="M61" s="1">
        <v>9.8000000000000004E-2</v>
      </c>
      <c r="N61" s="1">
        <v>9.8000000000000004E-2</v>
      </c>
      <c r="O61" s="1">
        <v>9.8000000000000004E-2</v>
      </c>
      <c r="P61" s="1">
        <v>0.1087</v>
      </c>
      <c r="Q61" s="1">
        <v>0.1087</v>
      </c>
      <c r="R61" s="1">
        <v>0.1087</v>
      </c>
      <c r="S61" s="1">
        <v>0.1087</v>
      </c>
      <c r="T61" s="1">
        <v>9.5200000000000007E-2</v>
      </c>
      <c r="U61" s="1">
        <v>9.5200000000000007E-2</v>
      </c>
    </row>
    <row r="62" spans="1:21" x14ac:dyDescent="0.25">
      <c r="A62" s="5" t="s">
        <v>58</v>
      </c>
      <c r="B62" s="1">
        <v>0.70079999999999998</v>
      </c>
      <c r="C62" s="1">
        <v>0.68359999999999999</v>
      </c>
      <c r="D62" s="1">
        <v>0.71160000000000001</v>
      </c>
      <c r="E62" s="1">
        <v>0.70109999999999995</v>
      </c>
      <c r="F62" s="1">
        <v>0.69489999999999996</v>
      </c>
      <c r="G62" s="1">
        <v>0.66849999999999998</v>
      </c>
      <c r="H62" s="1">
        <v>0.69169999999999998</v>
      </c>
      <c r="I62" s="1">
        <v>0.68320000000000003</v>
      </c>
      <c r="J62" s="1">
        <v>0.68369999999999997</v>
      </c>
      <c r="K62" s="1">
        <v>0.67210000000000003</v>
      </c>
      <c r="L62" s="1">
        <v>0.69889999999999997</v>
      </c>
      <c r="M62" s="1">
        <v>0.69679999999999997</v>
      </c>
      <c r="N62" s="1">
        <v>0.68720000000000003</v>
      </c>
      <c r="O62" s="1">
        <v>0.67049999999999998</v>
      </c>
      <c r="P62" s="1">
        <v>0.70389999999999997</v>
      </c>
      <c r="Q62" s="1">
        <v>0.67559999999999998</v>
      </c>
      <c r="R62" s="1">
        <v>0.68659999999999999</v>
      </c>
      <c r="S62" s="1">
        <v>0.66510000000000002</v>
      </c>
      <c r="T62" s="1">
        <v>0.68520000000000003</v>
      </c>
      <c r="U62" s="1">
        <v>0.69120000000000004</v>
      </c>
    </row>
    <row r="63" spans="1:21" x14ac:dyDescent="0.25">
      <c r="A63" s="5" t="s">
        <v>59</v>
      </c>
      <c r="B63" s="1">
        <v>0.44590000000000002</v>
      </c>
      <c r="C63" s="1">
        <v>0.43590000000000001</v>
      </c>
      <c r="D63" s="1">
        <v>0.47589999999999999</v>
      </c>
      <c r="E63" s="1">
        <v>0.43169999999999997</v>
      </c>
      <c r="F63" s="1">
        <v>0.4229</v>
      </c>
      <c r="G63" s="1">
        <v>0.38669999999999999</v>
      </c>
      <c r="H63" s="1">
        <v>0.42930000000000001</v>
      </c>
      <c r="I63" s="1">
        <v>0.39589999999999997</v>
      </c>
      <c r="J63" s="1">
        <v>0.41260000000000002</v>
      </c>
      <c r="K63" s="1">
        <v>0.43009999999999998</v>
      </c>
      <c r="L63" s="1">
        <v>0.4466</v>
      </c>
      <c r="M63" s="1">
        <v>0.41370000000000001</v>
      </c>
      <c r="N63" s="1">
        <v>0.4088</v>
      </c>
      <c r="O63" s="1">
        <v>0.41549999999999998</v>
      </c>
      <c r="P63" s="1">
        <v>0.42730000000000001</v>
      </c>
      <c r="Q63" s="1">
        <v>0.35249999999999998</v>
      </c>
      <c r="R63" s="1">
        <v>0.3705</v>
      </c>
      <c r="S63" s="1">
        <v>0.37640000000000001</v>
      </c>
      <c r="T63" s="1">
        <v>0.38379999999999997</v>
      </c>
      <c r="U63" s="1">
        <v>0.3679</v>
      </c>
    </row>
    <row r="64" spans="1:21" x14ac:dyDescent="0.25">
      <c r="A64" s="5" t="s">
        <v>60</v>
      </c>
      <c r="B64" s="1">
        <v>0.35470000000000002</v>
      </c>
      <c r="C64" s="1">
        <v>0.35260000000000002</v>
      </c>
      <c r="D64" s="1">
        <v>0.39439999999999997</v>
      </c>
      <c r="E64" s="1">
        <v>0.3574</v>
      </c>
      <c r="F64" s="1">
        <v>0.34620000000000001</v>
      </c>
      <c r="G64" s="1">
        <v>0.31140000000000001</v>
      </c>
      <c r="H64" s="1">
        <v>0.3503</v>
      </c>
      <c r="I64" s="1">
        <v>0.32279999999999998</v>
      </c>
      <c r="J64" s="1">
        <v>0.33889999999999998</v>
      </c>
      <c r="K64" s="1">
        <v>0.36280000000000001</v>
      </c>
      <c r="L64" s="1">
        <v>0.45250000000000001</v>
      </c>
      <c r="M64" s="1">
        <v>0.35659999999999997</v>
      </c>
      <c r="N64" s="1">
        <v>0.37059999999999998</v>
      </c>
      <c r="O64" s="1">
        <v>0.35899999999999999</v>
      </c>
      <c r="P64" s="1">
        <v>0.37390000000000001</v>
      </c>
      <c r="Q64" s="1">
        <v>0.29449999999999998</v>
      </c>
      <c r="R64" s="1">
        <v>0.307</v>
      </c>
      <c r="S64" s="1">
        <v>0.31559999999999999</v>
      </c>
      <c r="T64" s="1">
        <v>0.32300000000000001</v>
      </c>
      <c r="U64" s="1">
        <v>0.3911</v>
      </c>
    </row>
    <row r="65" spans="1:21" x14ac:dyDescent="0.25">
      <c r="A65" s="5" t="s">
        <v>61</v>
      </c>
      <c r="B65" s="1">
        <v>0.33889999999999998</v>
      </c>
      <c r="C65" s="1">
        <v>0.14699999999999999</v>
      </c>
      <c r="D65" s="1">
        <v>0.36570000000000003</v>
      </c>
      <c r="E65" s="1">
        <v>0.35289999999999999</v>
      </c>
      <c r="F65" s="1">
        <v>0.33739999999999998</v>
      </c>
      <c r="G65" s="1">
        <v>9.2899999999999996E-2</v>
      </c>
      <c r="H65" s="1">
        <v>0.33750000000000002</v>
      </c>
      <c r="I65" s="1">
        <v>0.34239999999999998</v>
      </c>
      <c r="J65" s="1">
        <v>0.40610000000000002</v>
      </c>
      <c r="K65" s="1">
        <v>0.16650000000000001</v>
      </c>
      <c r="L65" s="1">
        <v>0.4133</v>
      </c>
      <c r="M65" s="1">
        <v>0.3523</v>
      </c>
      <c r="N65" s="1">
        <v>0.4098</v>
      </c>
      <c r="O65" s="1">
        <v>0.19370000000000001</v>
      </c>
      <c r="P65" s="1">
        <v>0.38829999999999998</v>
      </c>
      <c r="Q65" s="1">
        <v>0.36620000000000003</v>
      </c>
      <c r="R65" s="1">
        <v>0.39229999999999998</v>
      </c>
      <c r="S65" s="1">
        <v>0.1933</v>
      </c>
      <c r="T65" s="1">
        <v>0.31559999999999999</v>
      </c>
      <c r="U65" s="1">
        <v>0.35759999999999997</v>
      </c>
    </row>
    <row r="66" spans="1:21" x14ac:dyDescent="0.25">
      <c r="A66" s="5" t="s">
        <v>62</v>
      </c>
      <c r="B66" s="1">
        <v>0.17910000000000001</v>
      </c>
      <c r="C66" s="1">
        <v>0.17549999999999999</v>
      </c>
      <c r="D66" s="1">
        <v>0.183</v>
      </c>
      <c r="E66" s="1">
        <v>0.18790000000000001</v>
      </c>
      <c r="F66" s="1">
        <v>0.19289999999999999</v>
      </c>
      <c r="G66" s="1">
        <v>0.19239999999999999</v>
      </c>
      <c r="H66" s="1">
        <v>0.1862</v>
      </c>
      <c r="I66" s="1">
        <v>0.18290000000000001</v>
      </c>
      <c r="J66" s="1">
        <v>0.17150000000000001</v>
      </c>
      <c r="K66" s="1">
        <v>0.1666</v>
      </c>
      <c r="L66" s="1">
        <v>8.9999999999999998E-4</v>
      </c>
      <c r="M66" s="1">
        <v>0.15190000000000001</v>
      </c>
      <c r="N66" s="1">
        <v>0.1032</v>
      </c>
      <c r="O66" s="1">
        <v>0.15670000000000001</v>
      </c>
      <c r="P66" s="1">
        <v>0.1384</v>
      </c>
      <c r="Q66" s="1">
        <v>0.16539999999999999</v>
      </c>
      <c r="R66" s="1">
        <v>0.1628</v>
      </c>
      <c r="S66" s="1">
        <v>0.1729</v>
      </c>
      <c r="T66" s="1">
        <v>0.1583</v>
      </c>
      <c r="U66" s="1">
        <v>-4.6899999999999997E-2</v>
      </c>
    </row>
    <row r="67" spans="1:21" x14ac:dyDescent="0.25">
      <c r="A67" s="5" t="s">
        <v>63</v>
      </c>
      <c r="B67">
        <v>33554</v>
      </c>
      <c r="C67">
        <v>33394</v>
      </c>
      <c r="D67">
        <v>31730</v>
      </c>
      <c r="E67">
        <v>29083</v>
      </c>
      <c r="F67">
        <v>26718</v>
      </c>
      <c r="G67">
        <v>24477</v>
      </c>
      <c r="H67">
        <v>24862</v>
      </c>
      <c r="I67">
        <v>24962</v>
      </c>
      <c r="J67">
        <v>24466</v>
      </c>
      <c r="K67">
        <v>26536</v>
      </c>
      <c r="L67">
        <v>24275</v>
      </c>
      <c r="M67">
        <v>23302</v>
      </c>
      <c r="N67">
        <v>20805</v>
      </c>
      <c r="O67">
        <v>21669</v>
      </c>
      <c r="P67">
        <v>19358</v>
      </c>
      <c r="Q67">
        <v>17612</v>
      </c>
      <c r="R67">
        <v>16575</v>
      </c>
      <c r="S67">
        <v>17942</v>
      </c>
      <c r="T67">
        <v>16294</v>
      </c>
      <c r="U67">
        <v>16189</v>
      </c>
    </row>
    <row r="68" spans="1:21" x14ac:dyDescent="0.25">
      <c r="A68" s="5" t="s">
        <v>64</v>
      </c>
      <c r="B68" s="1">
        <v>0.54239999999999999</v>
      </c>
      <c r="C68" s="1">
        <v>0.53839999999999999</v>
      </c>
      <c r="D68" s="1">
        <v>0.56140000000000001</v>
      </c>
      <c r="E68" s="1">
        <v>0.51759999999999995</v>
      </c>
      <c r="F68" s="1">
        <v>0.50549999999999995</v>
      </c>
      <c r="G68" s="1">
        <v>0.46400000000000002</v>
      </c>
      <c r="H68" s="1">
        <v>0.496</v>
      </c>
      <c r="I68" s="1">
        <v>0.48130000000000001</v>
      </c>
      <c r="J68" s="1">
        <v>0.49569999999999997</v>
      </c>
      <c r="K68" s="1">
        <v>0.51300000000000001</v>
      </c>
      <c r="L68" s="1">
        <v>0.53569999999999995</v>
      </c>
      <c r="M68" s="1">
        <v>0.50490000000000002</v>
      </c>
      <c r="N68" s="1">
        <v>0.49880000000000002</v>
      </c>
      <c r="O68" s="1">
        <v>0.503</v>
      </c>
      <c r="P68" s="1">
        <v>0.52100000000000002</v>
      </c>
      <c r="Q68" s="1">
        <v>0.46310000000000001</v>
      </c>
      <c r="R68" s="1">
        <v>0.4733</v>
      </c>
      <c r="S68" s="1">
        <v>0.48620000000000002</v>
      </c>
      <c r="T68" s="1">
        <v>0.4929</v>
      </c>
      <c r="U68" s="1">
        <v>0.48010000000000003</v>
      </c>
    </row>
    <row r="69" spans="1:21" x14ac:dyDescent="0.25">
      <c r="A69" s="5" t="s">
        <v>65</v>
      </c>
      <c r="B69">
        <v>6027</v>
      </c>
      <c r="C69">
        <v>5959</v>
      </c>
      <c r="D69">
        <v>3921</v>
      </c>
      <c r="E69">
        <v>3874</v>
      </c>
      <c r="F69">
        <v>3549</v>
      </c>
      <c r="G69">
        <v>3648</v>
      </c>
      <c r="H69">
        <v>2790</v>
      </c>
      <c r="I69">
        <v>3979</v>
      </c>
      <c r="J69">
        <v>3773</v>
      </c>
      <c r="K69">
        <v>3496</v>
      </c>
      <c r="L69">
        <v>3212</v>
      </c>
      <c r="M69">
        <v>3344</v>
      </c>
      <c r="N69">
        <v>2936</v>
      </c>
      <c r="O69">
        <v>2761</v>
      </c>
      <c r="P69">
        <v>2645</v>
      </c>
      <c r="Q69">
        <v>3504</v>
      </c>
      <c r="R69">
        <v>3118</v>
      </c>
      <c r="S69">
        <v>3203</v>
      </c>
      <c r="T69">
        <v>2971</v>
      </c>
      <c r="U69">
        <v>2924</v>
      </c>
    </row>
    <row r="70" spans="1:21" x14ac:dyDescent="0.25">
      <c r="A70" s="5" t="s">
        <v>66</v>
      </c>
      <c r="B70">
        <v>27527</v>
      </c>
      <c r="C70">
        <v>27435</v>
      </c>
      <c r="D70">
        <v>27809</v>
      </c>
      <c r="E70">
        <v>25209</v>
      </c>
      <c r="F70">
        <v>23169</v>
      </c>
      <c r="G70">
        <v>20829</v>
      </c>
      <c r="H70">
        <v>22072</v>
      </c>
      <c r="I70">
        <v>20983</v>
      </c>
      <c r="J70">
        <v>20693</v>
      </c>
      <c r="K70">
        <v>23040</v>
      </c>
      <c r="L70">
        <v>21063</v>
      </c>
      <c r="M70">
        <v>19958</v>
      </c>
      <c r="N70">
        <v>17869</v>
      </c>
      <c r="O70">
        <v>18908</v>
      </c>
      <c r="P70">
        <v>16713</v>
      </c>
      <c r="Q70">
        <v>14108</v>
      </c>
      <c r="R70">
        <v>13457</v>
      </c>
      <c r="S70">
        <v>14739</v>
      </c>
      <c r="T70">
        <v>13323</v>
      </c>
      <c r="U70">
        <v>13265</v>
      </c>
    </row>
    <row r="71" spans="1:21" x14ac:dyDescent="0.25">
      <c r="A71" s="5" t="s">
        <v>67</v>
      </c>
      <c r="B71" s="1">
        <v>0.44500000000000001</v>
      </c>
      <c r="C71" s="1">
        <v>0.44240000000000002</v>
      </c>
      <c r="D71" s="1">
        <v>0.49199999999999999</v>
      </c>
      <c r="E71" s="1">
        <v>0.4486</v>
      </c>
      <c r="F71" s="1">
        <v>0.43830000000000002</v>
      </c>
      <c r="G71" s="1">
        <v>0.39489999999999997</v>
      </c>
      <c r="H71" s="1">
        <v>0.44040000000000001</v>
      </c>
      <c r="I71" s="1">
        <v>0.40460000000000002</v>
      </c>
      <c r="J71" s="1">
        <v>0.41920000000000002</v>
      </c>
      <c r="K71" s="1">
        <v>0.44540000000000002</v>
      </c>
      <c r="L71" s="1">
        <v>0.46479999999999999</v>
      </c>
      <c r="M71" s="1">
        <v>0.43240000000000001</v>
      </c>
      <c r="N71" s="1">
        <v>0.42849999999999999</v>
      </c>
      <c r="O71" s="1">
        <v>0.43890000000000001</v>
      </c>
      <c r="P71" s="1">
        <v>0.44979999999999998</v>
      </c>
      <c r="Q71" s="1">
        <v>0.37090000000000001</v>
      </c>
      <c r="R71" s="1">
        <v>0.38429999999999997</v>
      </c>
      <c r="S71" s="1">
        <v>0.39939999999999998</v>
      </c>
      <c r="T71" s="1">
        <v>0.40310000000000001</v>
      </c>
      <c r="U71" s="1">
        <v>0.39340000000000003</v>
      </c>
    </row>
    <row r="72" spans="1:21" x14ac:dyDescent="0.25">
      <c r="A72" s="5" t="s">
        <v>98</v>
      </c>
      <c r="B72" s="1">
        <f t="shared" ref="B72:T72" si="0">B38/B52</f>
        <v>8.3243170501951287</v>
      </c>
      <c r="C72" s="1">
        <f t="shared" si="0"/>
        <v>8.3449946178686751</v>
      </c>
      <c r="D72" s="1">
        <f t="shared" si="0"/>
        <v>7.6076187912235831</v>
      </c>
      <c r="E72" s="1">
        <f t="shared" si="0"/>
        <v>7.5583804143126176</v>
      </c>
      <c r="F72" s="1">
        <f t="shared" si="0"/>
        <v>7.1034807149576666</v>
      </c>
      <c r="G72" s="1">
        <f t="shared" si="0"/>
        <v>7.0791840021473629</v>
      </c>
      <c r="H72" s="1">
        <f t="shared" si="0"/>
        <v>6.7214697599570874</v>
      </c>
      <c r="I72" s="1">
        <f t="shared" si="0"/>
        <v>6.9412473233404715</v>
      </c>
      <c r="J72" s="1">
        <f t="shared" si="0"/>
        <v>6.58748164953957</v>
      </c>
      <c r="K72" s="1">
        <f t="shared" si="0"/>
        <v>6.8924716855429713</v>
      </c>
      <c r="L72" s="1">
        <f t="shared" si="0"/>
        <v>6.0318115266870755</v>
      </c>
      <c r="M72" s="1">
        <f t="shared" si="0"/>
        <v>6.1323412171140044</v>
      </c>
      <c r="N72" s="1">
        <f t="shared" si="0"/>
        <v>5.532033426183844</v>
      </c>
      <c r="O72" s="1">
        <f t="shared" si="0"/>
        <v>5.7016545334215749</v>
      </c>
      <c r="P72" s="1">
        <f t="shared" si="0"/>
        <v>4.9106529209621996</v>
      </c>
      <c r="Q72" s="1">
        <f t="shared" si="0"/>
        <v>5.0155611235658712</v>
      </c>
      <c r="R72" s="1">
        <f t="shared" si="0"/>
        <v>4.6068139963167587</v>
      </c>
      <c r="S72" s="1">
        <f t="shared" si="0"/>
        <v>4.8426715654113632</v>
      </c>
      <c r="T72" s="1">
        <f t="shared" si="0"/>
        <v>4.3299711815561963</v>
      </c>
      <c r="U72" s="1">
        <f>U38/U52</f>
        <v>4.4045721750489877</v>
      </c>
    </row>
    <row r="73" spans="1:21" x14ac:dyDescent="0.25">
      <c r="A73" s="10" t="s">
        <v>85</v>
      </c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</row>
    <row r="74" spans="1:21" x14ac:dyDescent="0.25">
      <c r="A74" s="5" t="s">
        <v>0</v>
      </c>
      <c r="B74" s="7">
        <v>45382</v>
      </c>
      <c r="C74" s="7">
        <v>45291</v>
      </c>
      <c r="D74" s="7">
        <v>45199</v>
      </c>
      <c r="E74" s="7">
        <v>45107</v>
      </c>
      <c r="F74" s="7">
        <v>45016</v>
      </c>
      <c r="G74" s="7">
        <v>44926</v>
      </c>
      <c r="H74" s="7">
        <v>44834</v>
      </c>
      <c r="I74" s="7">
        <v>44742</v>
      </c>
      <c r="J74" s="7">
        <v>44651</v>
      </c>
      <c r="K74" s="7">
        <v>44561</v>
      </c>
      <c r="L74" s="7">
        <v>44469</v>
      </c>
      <c r="M74" s="7">
        <v>44377</v>
      </c>
      <c r="N74" s="7">
        <v>44286</v>
      </c>
      <c r="O74" s="7">
        <v>44196</v>
      </c>
      <c r="P74" s="7">
        <v>44104</v>
      </c>
      <c r="Q74" s="7">
        <v>44012</v>
      </c>
      <c r="R74" s="7">
        <v>43921</v>
      </c>
      <c r="S74" s="7">
        <v>43830</v>
      </c>
      <c r="T74" s="7">
        <v>43738</v>
      </c>
      <c r="U74" s="7">
        <v>43646</v>
      </c>
    </row>
    <row r="75" spans="1:21" x14ac:dyDescent="0.25">
      <c r="A75" s="5" t="s">
        <v>46</v>
      </c>
      <c r="B75">
        <v>21939</v>
      </c>
      <c r="C75">
        <v>21870</v>
      </c>
      <c r="D75">
        <v>22291</v>
      </c>
      <c r="E75">
        <v>20081</v>
      </c>
      <c r="F75">
        <v>18299</v>
      </c>
      <c r="G75">
        <v>16425</v>
      </c>
      <c r="H75">
        <v>17556</v>
      </c>
      <c r="I75">
        <v>16740</v>
      </c>
      <c r="J75">
        <v>16728</v>
      </c>
      <c r="K75">
        <v>18765</v>
      </c>
      <c r="L75">
        <v>20505</v>
      </c>
      <c r="M75">
        <v>16458</v>
      </c>
      <c r="N75">
        <v>15457</v>
      </c>
      <c r="O75">
        <v>15463</v>
      </c>
      <c r="P75">
        <v>13893</v>
      </c>
      <c r="Q75">
        <v>11202</v>
      </c>
      <c r="R75">
        <v>10752</v>
      </c>
      <c r="S75">
        <v>11649</v>
      </c>
      <c r="T75">
        <v>10678</v>
      </c>
      <c r="U75">
        <v>13187</v>
      </c>
    </row>
    <row r="76" spans="1:21" x14ac:dyDescent="0.25">
      <c r="A76" s="5" t="s">
        <v>97</v>
      </c>
      <c r="B76" s="9">
        <f>((B75-C75)/C75)</f>
        <v>3.1550068587105624E-3</v>
      </c>
      <c r="C76" s="9">
        <f t="shared" ref="C76:S76" si="1">((C75-D75)/D75)</f>
        <v>-1.8886546139697636E-2</v>
      </c>
      <c r="D76" s="9">
        <f t="shared" si="1"/>
        <v>0.11005428016533041</v>
      </c>
      <c r="E76" s="9">
        <f t="shared" si="1"/>
        <v>9.7382370621345429E-2</v>
      </c>
      <c r="F76" s="9">
        <f t="shared" si="1"/>
        <v>0.11409436834094368</v>
      </c>
      <c r="G76" s="9">
        <f t="shared" si="1"/>
        <v>-6.4422419685577575E-2</v>
      </c>
      <c r="H76" s="9">
        <f t="shared" si="1"/>
        <v>4.8745519713261652E-2</v>
      </c>
      <c r="I76" s="9">
        <f t="shared" si="1"/>
        <v>7.173601147776184E-4</v>
      </c>
      <c r="J76" s="9">
        <f t="shared" si="1"/>
        <v>-0.10855315747402078</v>
      </c>
      <c r="K76" s="9">
        <f t="shared" si="1"/>
        <v>-8.4857351865398681E-2</v>
      </c>
      <c r="L76" s="9">
        <f t="shared" si="1"/>
        <v>0.24589865111192125</v>
      </c>
      <c r="M76" s="9">
        <f t="shared" si="1"/>
        <v>6.476030277544155E-2</v>
      </c>
      <c r="N76" s="9">
        <f t="shared" si="1"/>
        <v>-3.8802302269934683E-4</v>
      </c>
      <c r="O76" s="9">
        <f t="shared" si="1"/>
        <v>0.11300655006118189</v>
      </c>
      <c r="P76" s="9">
        <f t="shared" si="1"/>
        <v>0.24022495982860204</v>
      </c>
      <c r="Q76" s="9">
        <f t="shared" si="1"/>
        <v>4.1852678571428568E-2</v>
      </c>
      <c r="R76" s="9">
        <f t="shared" si="1"/>
        <v>-7.7002317795518929E-2</v>
      </c>
      <c r="S76" s="9">
        <f t="shared" si="1"/>
        <v>9.0934631953549352E-2</v>
      </c>
      <c r="T76" s="9">
        <f>((T75-U75)/U75)</f>
        <v>-0.1902631379388792</v>
      </c>
    </row>
    <row r="77" spans="1:21" x14ac:dyDescent="0.25">
      <c r="A77" s="5" t="s">
        <v>65</v>
      </c>
      <c r="B77">
        <v>6027</v>
      </c>
      <c r="C77">
        <v>5959</v>
      </c>
      <c r="D77">
        <v>3921</v>
      </c>
      <c r="E77">
        <v>3874</v>
      </c>
      <c r="F77">
        <v>3549</v>
      </c>
      <c r="G77">
        <v>3648</v>
      </c>
      <c r="H77">
        <v>2790</v>
      </c>
      <c r="I77">
        <v>3979</v>
      </c>
      <c r="J77">
        <v>3773</v>
      </c>
      <c r="K77">
        <v>3496</v>
      </c>
      <c r="L77">
        <v>3212</v>
      </c>
      <c r="M77">
        <v>3344</v>
      </c>
      <c r="N77">
        <v>2936</v>
      </c>
      <c r="O77">
        <v>2761</v>
      </c>
      <c r="P77">
        <v>2645</v>
      </c>
      <c r="Q77">
        <v>3504</v>
      </c>
      <c r="R77">
        <v>3118</v>
      </c>
      <c r="S77">
        <v>3203</v>
      </c>
      <c r="T77">
        <v>2971</v>
      </c>
      <c r="U77">
        <v>2924</v>
      </c>
    </row>
    <row r="78" spans="1:21" x14ac:dyDescent="0.25">
      <c r="A78" s="5" t="s">
        <v>69</v>
      </c>
      <c r="B78">
        <v>2703</v>
      </c>
      <c r="C78">
        <v>2828</v>
      </c>
      <c r="D78">
        <v>2507</v>
      </c>
      <c r="E78">
        <v>2416</v>
      </c>
      <c r="F78">
        <v>2465</v>
      </c>
      <c r="G78">
        <v>2538</v>
      </c>
      <c r="H78">
        <v>2192</v>
      </c>
      <c r="I78">
        <v>1997</v>
      </c>
      <c r="J78">
        <v>1906</v>
      </c>
      <c r="K78">
        <v>1897</v>
      </c>
      <c r="L78">
        <v>1702</v>
      </c>
      <c r="M78">
        <v>1571</v>
      </c>
      <c r="N78">
        <v>1525</v>
      </c>
      <c r="O78">
        <v>1566</v>
      </c>
      <c r="P78">
        <v>1456</v>
      </c>
      <c r="Q78">
        <v>1349</v>
      </c>
      <c r="R78">
        <v>1338</v>
      </c>
      <c r="S78">
        <v>1340</v>
      </c>
      <c r="T78">
        <v>1262</v>
      </c>
      <c r="U78">
        <v>1190</v>
      </c>
    </row>
    <row r="79" spans="1:21" x14ac:dyDescent="0.25">
      <c r="A79" s="5" t="s">
        <v>70</v>
      </c>
      <c r="B79">
        <v>1248</v>
      </c>
      <c r="C79">
        <v>-11804</v>
      </c>
      <c r="D79">
        <v>1864</v>
      </c>
      <c r="E79">
        <v>2399</v>
      </c>
      <c r="F79">
        <v>128</v>
      </c>
      <c r="G79">
        <v>-11438</v>
      </c>
      <c r="H79">
        <v>660</v>
      </c>
      <c r="I79">
        <v>1913</v>
      </c>
      <c r="J79">
        <v>2979</v>
      </c>
      <c r="K79">
        <v>-9678</v>
      </c>
      <c r="L79">
        <v>-879</v>
      </c>
      <c r="M79">
        <v>1337</v>
      </c>
      <c r="N79">
        <v>2261</v>
      </c>
      <c r="O79">
        <v>-7274</v>
      </c>
      <c r="P79">
        <v>1341</v>
      </c>
      <c r="Q79">
        <v>2618</v>
      </c>
      <c r="R79">
        <v>2296</v>
      </c>
      <c r="S79">
        <v>-5512</v>
      </c>
      <c r="T79">
        <v>-1093</v>
      </c>
      <c r="U79">
        <v>-1193</v>
      </c>
    </row>
    <row r="80" spans="1:21" x14ac:dyDescent="0.25">
      <c r="A80" s="5" t="s">
        <v>71</v>
      </c>
      <c r="B80">
        <v>31917</v>
      </c>
      <c r="C80">
        <v>18853</v>
      </c>
      <c r="D80">
        <v>30583</v>
      </c>
      <c r="E80">
        <v>28770</v>
      </c>
      <c r="F80">
        <v>24441</v>
      </c>
      <c r="G80">
        <v>11173</v>
      </c>
      <c r="H80">
        <v>23198</v>
      </c>
      <c r="I80">
        <v>24629</v>
      </c>
      <c r="J80">
        <v>25386</v>
      </c>
      <c r="K80">
        <v>14480</v>
      </c>
      <c r="L80">
        <v>24540</v>
      </c>
      <c r="M80">
        <v>22710</v>
      </c>
      <c r="N80">
        <v>22179</v>
      </c>
      <c r="O80">
        <v>12516</v>
      </c>
      <c r="P80">
        <v>19335</v>
      </c>
      <c r="Q80">
        <v>18673</v>
      </c>
      <c r="R80">
        <v>17504</v>
      </c>
      <c r="S80">
        <v>10680</v>
      </c>
      <c r="T80">
        <v>13818</v>
      </c>
      <c r="U80">
        <v>16108</v>
      </c>
    </row>
    <row r="81" spans="1:21" x14ac:dyDescent="0.25">
      <c r="A81" s="5" t="s">
        <v>72</v>
      </c>
      <c r="B81" s="1">
        <v>0.30590000000000001</v>
      </c>
      <c r="C81" s="1">
        <v>0.68740000000000001</v>
      </c>
      <c r="D81" s="1">
        <v>0.31830000000000003</v>
      </c>
      <c r="E81" s="1">
        <v>0.1681</v>
      </c>
      <c r="F81" s="1">
        <v>-3.7199999999999997E-2</v>
      </c>
      <c r="G81" s="1">
        <v>-0.22839999999999999</v>
      </c>
      <c r="H81" s="1">
        <v>-5.4699999999999999E-2</v>
      </c>
      <c r="I81" s="1">
        <v>8.4500000000000006E-2</v>
      </c>
      <c r="J81" s="1">
        <v>0.14460000000000001</v>
      </c>
      <c r="K81" s="1">
        <v>0.15690000000000001</v>
      </c>
      <c r="L81" s="1">
        <v>0.26919999999999999</v>
      </c>
      <c r="M81" s="1">
        <v>0.2162</v>
      </c>
      <c r="N81" s="1">
        <v>0.2671</v>
      </c>
      <c r="O81" s="1">
        <v>0.1719</v>
      </c>
      <c r="P81" s="1">
        <v>0.39929999999999999</v>
      </c>
      <c r="Q81" s="1">
        <v>0.15920000000000001</v>
      </c>
      <c r="R81" s="1">
        <v>0.29470000000000002</v>
      </c>
      <c r="S81" s="1">
        <v>0.2</v>
      </c>
      <c r="T81" s="1">
        <v>1.18E-2</v>
      </c>
      <c r="U81" s="1">
        <v>0.4108</v>
      </c>
    </row>
    <row r="82" spans="1:21" x14ac:dyDescent="0.25">
      <c r="A82" s="5" t="s">
        <v>73</v>
      </c>
      <c r="B82">
        <v>-10952</v>
      </c>
      <c r="C82">
        <v>-9735</v>
      </c>
      <c r="D82">
        <v>-9917</v>
      </c>
      <c r="E82">
        <v>-8943</v>
      </c>
      <c r="F82">
        <v>-6607</v>
      </c>
      <c r="G82">
        <v>-6274</v>
      </c>
      <c r="H82">
        <v>-6283</v>
      </c>
      <c r="I82">
        <v>-6871</v>
      </c>
      <c r="J82">
        <v>-5340</v>
      </c>
      <c r="K82">
        <v>-5865</v>
      </c>
      <c r="L82">
        <v>-5810</v>
      </c>
      <c r="M82">
        <v>-6452</v>
      </c>
      <c r="N82">
        <v>-5089</v>
      </c>
      <c r="O82">
        <v>-4174</v>
      </c>
      <c r="P82">
        <v>-4907</v>
      </c>
      <c r="Q82">
        <v>-4744</v>
      </c>
      <c r="R82">
        <v>-3767</v>
      </c>
      <c r="S82">
        <v>-3545</v>
      </c>
      <c r="T82">
        <v>-3385</v>
      </c>
      <c r="U82">
        <v>-4051</v>
      </c>
    </row>
    <row r="83" spans="1:21" x14ac:dyDescent="0.25">
      <c r="A83" s="5" t="s">
        <v>74</v>
      </c>
      <c r="B83">
        <v>-1575</v>
      </c>
      <c r="C83">
        <v>-65029</v>
      </c>
      <c r="D83">
        <v>-1186</v>
      </c>
      <c r="E83">
        <v>-341</v>
      </c>
      <c r="F83">
        <v>-301</v>
      </c>
      <c r="G83">
        <v>-679</v>
      </c>
      <c r="H83">
        <v>-349</v>
      </c>
      <c r="I83">
        <v>-1263</v>
      </c>
      <c r="J83">
        <v>-18719</v>
      </c>
      <c r="K83">
        <v>-850</v>
      </c>
      <c r="L83">
        <v>-1206</v>
      </c>
      <c r="M83">
        <v>-501</v>
      </c>
      <c r="N83">
        <v>-7512</v>
      </c>
      <c r="O83">
        <v>-415</v>
      </c>
      <c r="P83">
        <v>-481</v>
      </c>
      <c r="Q83">
        <v>-1650</v>
      </c>
      <c r="R83">
        <v>-329</v>
      </c>
      <c r="S83">
        <v>-80</v>
      </c>
      <c r="T83">
        <v>-462</v>
      </c>
      <c r="U83">
        <v>-281</v>
      </c>
    </row>
    <row r="84" spans="1:21" x14ac:dyDescent="0.25">
      <c r="A84" s="5" t="s">
        <v>75</v>
      </c>
      <c r="B84">
        <v>3108</v>
      </c>
      <c r="C84">
        <v>1492</v>
      </c>
      <c r="D84">
        <v>12588</v>
      </c>
      <c r="E84">
        <v>419</v>
      </c>
      <c r="F84">
        <v>5330</v>
      </c>
      <c r="G84">
        <v>104</v>
      </c>
      <c r="H84">
        <v>4360</v>
      </c>
      <c r="I84">
        <v>-457</v>
      </c>
      <c r="J84">
        <v>9069</v>
      </c>
      <c r="K84">
        <v>5643</v>
      </c>
      <c r="L84">
        <v>4183</v>
      </c>
      <c r="M84">
        <v>-4334</v>
      </c>
      <c r="N84">
        <v>2517</v>
      </c>
      <c r="O84">
        <v>2593</v>
      </c>
      <c r="P84">
        <v>2100</v>
      </c>
      <c r="Q84">
        <v>3173</v>
      </c>
      <c r="R84">
        <v>4147</v>
      </c>
      <c r="S84">
        <v>-2411</v>
      </c>
      <c r="T84">
        <v>2071</v>
      </c>
      <c r="U84">
        <v>-2925</v>
      </c>
    </row>
    <row r="85" spans="1:21" x14ac:dyDescent="0.25">
      <c r="A85" s="5" t="s">
        <v>76</v>
      </c>
      <c r="B85">
        <v>-1281</v>
      </c>
      <c r="C85">
        <v>1347</v>
      </c>
      <c r="D85">
        <v>-982</v>
      </c>
      <c r="E85">
        <v>-269</v>
      </c>
      <c r="F85">
        <v>-1686</v>
      </c>
      <c r="G85">
        <v>-301</v>
      </c>
      <c r="H85">
        <v>-860</v>
      </c>
      <c r="I85">
        <v>-1138</v>
      </c>
      <c r="J85">
        <v>-1181</v>
      </c>
      <c r="K85">
        <v>-89</v>
      </c>
      <c r="L85">
        <v>-417</v>
      </c>
      <c r="M85">
        <v>434</v>
      </c>
      <c r="N85">
        <v>400</v>
      </c>
      <c r="O85">
        <v>327</v>
      </c>
      <c r="P85">
        <v>-2083</v>
      </c>
      <c r="Q85">
        <v>-1241</v>
      </c>
      <c r="R85" t="s">
        <v>87</v>
      </c>
      <c r="S85" t="s">
        <v>87</v>
      </c>
      <c r="T85" t="s">
        <v>87</v>
      </c>
      <c r="U85" t="s">
        <v>87</v>
      </c>
    </row>
    <row r="86" spans="1:21" x14ac:dyDescent="0.25">
      <c r="A86" s="5" t="s">
        <v>77</v>
      </c>
      <c r="B86">
        <v>-10700</v>
      </c>
      <c r="C86">
        <v>-71925</v>
      </c>
      <c r="D86">
        <v>503</v>
      </c>
      <c r="E86">
        <v>-9134</v>
      </c>
      <c r="F86">
        <v>-3264</v>
      </c>
      <c r="G86">
        <v>-7150</v>
      </c>
      <c r="H86">
        <v>-3132</v>
      </c>
      <c r="I86">
        <v>-9729</v>
      </c>
      <c r="J86">
        <v>-16171</v>
      </c>
      <c r="K86">
        <v>-1161</v>
      </c>
      <c r="L86">
        <v>-3250</v>
      </c>
      <c r="M86">
        <v>-10853</v>
      </c>
      <c r="N86">
        <v>-9684</v>
      </c>
      <c r="O86">
        <v>-1669</v>
      </c>
      <c r="P86">
        <v>-5371</v>
      </c>
      <c r="Q86">
        <v>-4462</v>
      </c>
      <c r="R86">
        <v>51</v>
      </c>
      <c r="S86">
        <v>-6036</v>
      </c>
      <c r="T86">
        <v>-1776</v>
      </c>
      <c r="U86">
        <v>-7257</v>
      </c>
    </row>
    <row r="87" spans="1:21" x14ac:dyDescent="0.25">
      <c r="A87" s="5" t="s">
        <v>78</v>
      </c>
      <c r="B87">
        <v>-5572</v>
      </c>
      <c r="C87">
        <v>-5574</v>
      </c>
      <c r="D87">
        <v>-5051</v>
      </c>
      <c r="E87">
        <v>-5054</v>
      </c>
      <c r="F87">
        <v>-5059</v>
      </c>
      <c r="G87">
        <v>-5066</v>
      </c>
      <c r="H87">
        <v>-4621</v>
      </c>
      <c r="I87">
        <v>-4632</v>
      </c>
      <c r="J87">
        <v>-4645</v>
      </c>
      <c r="K87">
        <v>-4652</v>
      </c>
      <c r="L87">
        <v>-4206</v>
      </c>
      <c r="M87">
        <v>-4214</v>
      </c>
      <c r="N87">
        <v>-4221</v>
      </c>
      <c r="O87">
        <v>-4230</v>
      </c>
      <c r="P87">
        <v>-3856</v>
      </c>
      <c r="Q87">
        <v>-3865</v>
      </c>
      <c r="R87">
        <v>-3876</v>
      </c>
      <c r="S87">
        <v>-3886</v>
      </c>
      <c r="T87">
        <v>-3510</v>
      </c>
      <c r="U87">
        <v>-3521</v>
      </c>
    </row>
    <row r="88" spans="1:21" x14ac:dyDescent="0.25">
      <c r="A88" s="5" t="s">
        <v>79</v>
      </c>
      <c r="B88">
        <v>-3691</v>
      </c>
      <c r="C88">
        <v>-3739</v>
      </c>
      <c r="D88">
        <v>-4146</v>
      </c>
      <c r="E88">
        <v>-5192</v>
      </c>
      <c r="F88">
        <v>-4973</v>
      </c>
      <c r="G88">
        <v>-5216</v>
      </c>
      <c r="H88">
        <v>-4998</v>
      </c>
      <c r="I88">
        <v>-8296</v>
      </c>
      <c r="J88">
        <v>-8345</v>
      </c>
      <c r="K88">
        <v>-7142</v>
      </c>
      <c r="L88">
        <v>-7072</v>
      </c>
      <c r="M88">
        <v>-6727</v>
      </c>
      <c r="N88">
        <v>-6534</v>
      </c>
      <c r="O88">
        <v>-6233</v>
      </c>
      <c r="P88">
        <v>-6198</v>
      </c>
      <c r="Q88">
        <v>-5451</v>
      </c>
      <c r="R88">
        <v>-6717</v>
      </c>
      <c r="S88">
        <v>-4972</v>
      </c>
      <c r="T88">
        <v>-4485</v>
      </c>
      <c r="U88">
        <v>-4325</v>
      </c>
    </row>
    <row r="89" spans="1:21" x14ac:dyDescent="0.25">
      <c r="A89" s="5" t="s">
        <v>80</v>
      </c>
      <c r="B89">
        <v>-9047</v>
      </c>
      <c r="C89">
        <v>-633</v>
      </c>
      <c r="D89">
        <v>24265</v>
      </c>
      <c r="E89">
        <v>-1000</v>
      </c>
      <c r="F89">
        <v>0</v>
      </c>
      <c r="G89">
        <v>-750</v>
      </c>
      <c r="H89">
        <v>-1000</v>
      </c>
      <c r="I89">
        <v>0</v>
      </c>
      <c r="J89">
        <v>-4197</v>
      </c>
      <c r="K89">
        <v>0</v>
      </c>
      <c r="L89">
        <v>-4826</v>
      </c>
      <c r="M89">
        <v>0</v>
      </c>
      <c r="N89">
        <v>-2254</v>
      </c>
      <c r="O89">
        <v>-3250</v>
      </c>
      <c r="P89">
        <v>0</v>
      </c>
      <c r="Q89">
        <v>-3417</v>
      </c>
      <c r="R89">
        <v>-3000</v>
      </c>
      <c r="S89">
        <v>-18</v>
      </c>
      <c r="T89">
        <v>-2500</v>
      </c>
      <c r="U89">
        <v>-1000</v>
      </c>
    </row>
    <row r="90" spans="1:21" x14ac:dyDescent="0.25">
      <c r="A90" s="5" t="s">
        <v>81</v>
      </c>
      <c r="B90">
        <v>-498</v>
      </c>
      <c r="C90">
        <v>-201</v>
      </c>
      <c r="D90">
        <v>-307</v>
      </c>
      <c r="E90">
        <v>-167</v>
      </c>
      <c r="F90">
        <v>-258</v>
      </c>
      <c r="G90">
        <v>-317</v>
      </c>
      <c r="H90">
        <v>-264</v>
      </c>
      <c r="I90">
        <v>-341</v>
      </c>
      <c r="J90">
        <v>-158</v>
      </c>
      <c r="K90">
        <v>-192</v>
      </c>
      <c r="L90">
        <v>-172</v>
      </c>
      <c r="M90">
        <v>-430</v>
      </c>
      <c r="N90">
        <v>-183</v>
      </c>
      <c r="O90">
        <v>79</v>
      </c>
      <c r="P90">
        <v>-235</v>
      </c>
      <c r="Q90">
        <v>471</v>
      </c>
      <c r="R90">
        <v>-1052</v>
      </c>
      <c r="S90">
        <v>-39</v>
      </c>
      <c r="T90">
        <v>286</v>
      </c>
      <c r="U90">
        <v>160</v>
      </c>
    </row>
    <row r="91" spans="1:21" x14ac:dyDescent="0.25">
      <c r="A91" s="5" t="s">
        <v>82</v>
      </c>
      <c r="B91">
        <v>-18808</v>
      </c>
      <c r="C91">
        <v>-10147</v>
      </c>
      <c r="D91">
        <v>14761</v>
      </c>
      <c r="E91">
        <v>-11413</v>
      </c>
      <c r="F91">
        <v>-10290</v>
      </c>
      <c r="G91">
        <v>-11349</v>
      </c>
      <c r="H91">
        <v>-10883</v>
      </c>
      <c r="I91">
        <v>-13269</v>
      </c>
      <c r="J91">
        <v>-17345</v>
      </c>
      <c r="K91">
        <v>-11986</v>
      </c>
      <c r="L91">
        <v>-16276</v>
      </c>
      <c r="M91">
        <v>-11371</v>
      </c>
      <c r="N91">
        <v>-13192</v>
      </c>
      <c r="O91">
        <v>-13634</v>
      </c>
      <c r="P91">
        <v>-10289</v>
      </c>
      <c r="Q91">
        <v>-12262</v>
      </c>
      <c r="R91">
        <v>-14645</v>
      </c>
      <c r="S91">
        <v>-8915</v>
      </c>
      <c r="T91">
        <v>-10209</v>
      </c>
      <c r="U91">
        <v>-8686</v>
      </c>
    </row>
    <row r="92" spans="1:21" x14ac:dyDescent="0.25">
      <c r="A92" s="5" t="s">
        <v>89</v>
      </c>
      <c r="B92">
        <v>-80</v>
      </c>
      <c r="C92">
        <v>72</v>
      </c>
      <c r="D92">
        <v>-99</v>
      </c>
      <c r="E92">
        <v>-81</v>
      </c>
      <c r="F92">
        <v>29</v>
      </c>
      <c r="G92">
        <v>88</v>
      </c>
      <c r="H92">
        <v>-230</v>
      </c>
      <c r="I92">
        <v>-198</v>
      </c>
      <c r="J92">
        <v>24</v>
      </c>
      <c r="K92">
        <v>106</v>
      </c>
      <c r="L92">
        <v>-73</v>
      </c>
      <c r="M92">
        <v>36</v>
      </c>
      <c r="N92">
        <v>-33</v>
      </c>
      <c r="O92">
        <v>14</v>
      </c>
      <c r="P92">
        <v>-46</v>
      </c>
      <c r="Q92">
        <v>-83</v>
      </c>
      <c r="R92">
        <v>-64</v>
      </c>
      <c r="S92">
        <v>18</v>
      </c>
      <c r="T92">
        <v>-72</v>
      </c>
      <c r="U92">
        <v>-21</v>
      </c>
    </row>
    <row r="93" spans="1:21" x14ac:dyDescent="0.25">
      <c r="A93" s="5" t="s">
        <v>83</v>
      </c>
      <c r="B93">
        <v>2329</v>
      </c>
      <c r="C93">
        <v>-63147</v>
      </c>
      <c r="D93">
        <v>45748</v>
      </c>
      <c r="E93">
        <v>8142</v>
      </c>
      <c r="F93">
        <v>10916</v>
      </c>
      <c r="G93">
        <v>-7238</v>
      </c>
      <c r="H93">
        <v>8953</v>
      </c>
      <c r="I93">
        <v>1433</v>
      </c>
      <c r="J93">
        <v>-8106</v>
      </c>
      <c r="K93">
        <v>1439</v>
      </c>
      <c r="L93">
        <v>4941</v>
      </c>
      <c r="M93">
        <v>522</v>
      </c>
      <c r="N93">
        <v>-730</v>
      </c>
      <c r="O93">
        <v>-2773</v>
      </c>
      <c r="P93">
        <v>3629</v>
      </c>
      <c r="Q93">
        <v>1866</v>
      </c>
      <c r="R93">
        <v>2846</v>
      </c>
      <c r="S93">
        <v>-4253</v>
      </c>
      <c r="T93">
        <v>1761</v>
      </c>
      <c r="U93">
        <v>144</v>
      </c>
    </row>
    <row r="94" spans="1:21" x14ac:dyDescent="0.25">
      <c r="A94" s="5" t="s">
        <v>54</v>
      </c>
      <c r="B94">
        <v>20965</v>
      </c>
      <c r="C94">
        <v>9118</v>
      </c>
      <c r="D94">
        <v>20666</v>
      </c>
      <c r="E94">
        <v>19827</v>
      </c>
      <c r="F94">
        <v>17834</v>
      </c>
      <c r="G94">
        <v>4899</v>
      </c>
      <c r="H94">
        <v>16915</v>
      </c>
      <c r="I94">
        <v>17758</v>
      </c>
      <c r="J94">
        <v>20046</v>
      </c>
      <c r="K94">
        <v>8615</v>
      </c>
      <c r="L94">
        <v>18730</v>
      </c>
      <c r="M94">
        <v>16258</v>
      </c>
      <c r="N94">
        <v>17090</v>
      </c>
      <c r="O94">
        <v>8342</v>
      </c>
      <c r="P94">
        <v>14428</v>
      </c>
      <c r="Q94">
        <v>13929</v>
      </c>
      <c r="R94">
        <v>13737</v>
      </c>
      <c r="S94">
        <v>7135</v>
      </c>
      <c r="T94">
        <v>10433</v>
      </c>
      <c r="U94">
        <v>12057</v>
      </c>
    </row>
    <row r="95" spans="1:21" x14ac:dyDescent="0.25">
      <c r="A95" s="5" t="s">
        <v>84</v>
      </c>
      <c r="B95" s="1">
        <v>0.17560000000000001</v>
      </c>
      <c r="C95" s="1">
        <v>0.86119999999999997</v>
      </c>
      <c r="D95" s="1">
        <v>0.2218</v>
      </c>
      <c r="E95" s="1">
        <v>0.11650000000000001</v>
      </c>
      <c r="F95" s="1">
        <v>-0.1103</v>
      </c>
      <c r="G95" s="1">
        <v>-0.43130000000000002</v>
      </c>
      <c r="H95" s="1">
        <v>-9.69E-2</v>
      </c>
      <c r="I95" s="1">
        <v>9.2299999999999993E-2</v>
      </c>
      <c r="J95" s="1">
        <v>0.17299999999999999</v>
      </c>
      <c r="K95" s="1">
        <v>3.27E-2</v>
      </c>
      <c r="L95" s="1">
        <v>0.29820000000000002</v>
      </c>
      <c r="M95" s="1">
        <v>0.16719999999999999</v>
      </c>
      <c r="N95" s="1">
        <v>0.24410000000000001</v>
      </c>
      <c r="O95" s="1">
        <v>0.16919999999999999</v>
      </c>
      <c r="P95" s="1">
        <v>0.38290000000000002</v>
      </c>
      <c r="Q95" s="1">
        <v>0.15529999999999999</v>
      </c>
      <c r="R95" s="1">
        <v>0.25390000000000001</v>
      </c>
      <c r="S95" s="1">
        <v>0.374</v>
      </c>
      <c r="T95" s="1">
        <v>3.7600000000000001E-2</v>
      </c>
      <c r="U95" s="1">
        <v>0.621</v>
      </c>
    </row>
    <row r="96" spans="1:21" x14ac:dyDescent="0.25">
      <c r="A96" s="5" t="s">
        <v>61</v>
      </c>
      <c r="B96" s="1">
        <v>0.33889999999999998</v>
      </c>
      <c r="C96" s="1">
        <v>0.14699999999999999</v>
      </c>
      <c r="D96" s="1">
        <v>0.36570000000000003</v>
      </c>
      <c r="E96" s="1">
        <v>0.35289999999999999</v>
      </c>
      <c r="F96" s="1">
        <v>0.33739999999999998</v>
      </c>
      <c r="G96" s="1">
        <v>9.2899999999999996E-2</v>
      </c>
      <c r="H96" s="1">
        <v>0.33750000000000002</v>
      </c>
      <c r="I96" s="1">
        <v>0.34239999999999998</v>
      </c>
      <c r="J96" s="1">
        <v>0.40610000000000002</v>
      </c>
      <c r="K96" s="1">
        <v>0.16650000000000001</v>
      </c>
      <c r="L96" s="1">
        <v>0.4133</v>
      </c>
      <c r="M96" s="1">
        <v>0.3523</v>
      </c>
      <c r="N96" s="1">
        <v>0.4098</v>
      </c>
      <c r="O96" s="1">
        <v>0.19370000000000001</v>
      </c>
      <c r="P96" s="1">
        <v>0.38829999999999998</v>
      </c>
      <c r="Q96" s="1">
        <v>0.36620000000000003</v>
      </c>
      <c r="R96" s="1">
        <v>0.39229999999999998</v>
      </c>
      <c r="S96" s="1">
        <v>0.1933</v>
      </c>
      <c r="T96" s="1">
        <v>0.31559999999999999</v>
      </c>
      <c r="U96" s="1">
        <v>0.35759999999999997</v>
      </c>
    </row>
    <row r="97" spans="1:21" x14ac:dyDescent="0.25">
      <c r="A97" s="5" t="s">
        <v>55</v>
      </c>
      <c r="B97">
        <v>2.82</v>
      </c>
      <c r="C97">
        <v>1.23</v>
      </c>
      <c r="D97">
        <v>2.78</v>
      </c>
      <c r="E97">
        <v>2.67</v>
      </c>
      <c r="F97">
        <v>2.4</v>
      </c>
      <c r="G97">
        <v>0.66</v>
      </c>
      <c r="H97">
        <v>2.27</v>
      </c>
      <c r="I97">
        <v>2.38</v>
      </c>
      <c r="J97">
        <v>2.67</v>
      </c>
      <c r="K97">
        <v>1.1499999999999999</v>
      </c>
      <c r="L97">
        <v>2.4900000000000002</v>
      </c>
      <c r="M97">
        <v>2.16</v>
      </c>
      <c r="N97">
        <v>2.27</v>
      </c>
      <c r="O97">
        <v>1.1000000000000001</v>
      </c>
      <c r="P97">
        <v>1.91</v>
      </c>
      <c r="Q97">
        <v>1.84</v>
      </c>
      <c r="R97">
        <v>1.81</v>
      </c>
      <c r="S97">
        <v>0.94</v>
      </c>
      <c r="T97">
        <v>1.37</v>
      </c>
      <c r="U97">
        <v>1.57</v>
      </c>
    </row>
    <row r="98" spans="1:21" x14ac:dyDescent="0.25">
      <c r="A98" s="11" t="s">
        <v>96</v>
      </c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</row>
    <row r="99" spans="1:21" x14ac:dyDescent="0.25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</row>
    <row r="100" spans="1:21" x14ac:dyDescent="0.25">
      <c r="A100" s="5" t="s">
        <v>99</v>
      </c>
      <c r="B100" s="8">
        <f>[4]MSFT!$B$2074</f>
        <v>419.96</v>
      </c>
      <c r="C100" s="8">
        <f>[4]MSFT!$B$2013</f>
        <v>374.67</v>
      </c>
      <c r="D100" s="8">
        <f>[4]MSFT!$B$1950</f>
        <v>313.95999999999998</v>
      </c>
      <c r="E100" s="8">
        <f>[4]MSFT!$B$1887</f>
        <v>337.9</v>
      </c>
      <c r="F100" s="8">
        <f>[4]MSFT!$B$1825</f>
        <v>285.44</v>
      </c>
      <c r="G100" s="8">
        <f>[4]MSFT!$B$1763</f>
        <v>236.85</v>
      </c>
      <c r="H100" s="8">
        <f>[4]MSFT!$B$1700</f>
        <v>229.37</v>
      </c>
      <c r="I100" s="8">
        <f>[4]MSFT!$B$1636</f>
        <v>252.4</v>
      </c>
      <c r="J100" s="8">
        <f>[4]MSFT!$B$1574</f>
        <v>302.27999999999997</v>
      </c>
      <c r="K100" s="8">
        <f>[4]MSFT!$B$1512</f>
        <v>329.07</v>
      </c>
      <c r="L100" s="8">
        <f>[4]MSFT!$B$1448</f>
        <v>275.33999999999997</v>
      </c>
      <c r="M100" s="8">
        <f>[4]MSFT!$B$1384</f>
        <v>264.07</v>
      </c>
      <c r="N100" s="8">
        <f>[4]MSFT!$B$1321</f>
        <v>229.29</v>
      </c>
      <c r="O100" s="8">
        <f>[4]MSFT!$B$1260</f>
        <v>215.81</v>
      </c>
      <c r="P100" s="8">
        <f>[4]MSFT!$B$1196</f>
        <v>203.55</v>
      </c>
      <c r="Q100" s="8">
        <f>[4]MSFT!$B$1132</f>
        <v>196.47</v>
      </c>
      <c r="R100" s="8">
        <f>[4]MSFT!$B$1069</f>
        <v>151.84</v>
      </c>
      <c r="S100" s="8">
        <f>[4]MSFT!$B$1007</f>
        <v>151.41</v>
      </c>
      <c r="T100" s="8">
        <f>[4]MSFT!$B$943</f>
        <v>133.03</v>
      </c>
      <c r="U100" s="8">
        <f>[4]MSFT!$B$879</f>
        <v>127.76</v>
      </c>
    </row>
    <row r="101" spans="1:21" x14ac:dyDescent="0.25">
      <c r="A101" s="5" t="s">
        <v>91</v>
      </c>
      <c r="B101" s="8">
        <f>[4]MSFT!$B$2074/B$55</f>
        <v>142.35932203389828</v>
      </c>
      <c r="C101" s="8">
        <f>[4]MSFT!$B$2013/C$55</f>
        <v>127.4387755102041</v>
      </c>
      <c r="D101" s="8">
        <f>[4]MSFT!$B$1950/D$55</f>
        <v>104.65333333333332</v>
      </c>
      <c r="E101" s="8">
        <f>[4]MSFT!$B$1887/E$55</f>
        <v>125.14814814814814</v>
      </c>
      <c r="F101" s="8">
        <f>[4]MSFT!$B$1825/F$55</f>
        <v>116.03252032520325</v>
      </c>
      <c r="G101" s="8">
        <f>[4]MSFT!$B$1763/G$55</f>
        <v>107.65909090909089</v>
      </c>
      <c r="H101" s="8">
        <f>[4]MSFT!$B$1700/H$55</f>
        <v>97.604255319148933</v>
      </c>
      <c r="I101" s="8">
        <f>[4]MSFT!$B$1636/I$55</f>
        <v>112.67857142857142</v>
      </c>
      <c r="J101" s="8">
        <f>[4]MSFT!$B$1574/J$55</f>
        <v>135.55156950672645</v>
      </c>
      <c r="K101" s="8">
        <f>[4]MSFT!$B$1512/K$55</f>
        <v>131.62799999999999</v>
      </c>
      <c r="L101" s="8">
        <f>[4]MSFT!$B$1448/L$55</f>
        <v>100.85714285714285</v>
      </c>
      <c r="M101" s="8">
        <f>[4]MSFT!$B$1384/M$55</f>
        <v>120.57990867579909</v>
      </c>
      <c r="N101" s="8">
        <f>[4]MSFT!$B$1321/N$55</f>
        <v>111.84878048780489</v>
      </c>
      <c r="O101" s="8">
        <f>[4]MSFT!$B$1260/O$55</f>
        <v>105.27317073170732</v>
      </c>
      <c r="P101" s="8">
        <f>[4]MSFT!$B$1196/P$55</f>
        <v>110.625</v>
      </c>
      <c r="Q101" s="8">
        <f>[4]MSFT!$B$1132/Q$55</f>
        <v>132.75</v>
      </c>
      <c r="R101" s="8">
        <f>[4]MSFT!$B$1069/R$55</f>
        <v>107.68794326241135</v>
      </c>
      <c r="S101" s="8">
        <f>[4]MSFT!$B$1007/S$55</f>
        <v>98.960784313725483</v>
      </c>
      <c r="T101" s="8">
        <f>[4]MSFT!$B$943/T$55</f>
        <v>95.021428571428572</v>
      </c>
      <c r="U101" s="8">
        <f>[4]MSFT!$B$879/U$55</f>
        <v>74.279069767441868</v>
      </c>
    </row>
    <row r="102" spans="1:21" x14ac:dyDescent="0.25">
      <c r="A102" s="5" t="s">
        <v>94</v>
      </c>
      <c r="B102" s="8">
        <f t="shared" ref="B102:T102" si="2">B100/B72</f>
        <v>50.449784344789677</v>
      </c>
      <c r="C102" s="8">
        <f t="shared" si="2"/>
        <v>44.897572396001294</v>
      </c>
      <c r="D102" s="8">
        <f t="shared" si="2"/>
        <v>41.269155121467875</v>
      </c>
      <c r="E102" s="8">
        <f t="shared" si="2"/>
        <v>44.705344462439264</v>
      </c>
      <c r="F102" s="8">
        <f t="shared" si="2"/>
        <v>40.183117467885047</v>
      </c>
      <c r="G102" s="8">
        <f t="shared" si="2"/>
        <v>33.45724590971998</v>
      </c>
      <c r="H102" s="8">
        <f t="shared" si="2"/>
        <v>34.124976856470212</v>
      </c>
      <c r="I102" s="8">
        <f t="shared" si="2"/>
        <v>36.362340692181625</v>
      </c>
      <c r="J102" s="8">
        <f t="shared" si="2"/>
        <v>45.887034846029174</v>
      </c>
      <c r="K102" s="8">
        <f t="shared" si="2"/>
        <v>47.743395259820602</v>
      </c>
      <c r="L102" s="8">
        <f t="shared" si="2"/>
        <v>45.647978021493039</v>
      </c>
      <c r="M102" s="8">
        <f t="shared" si="2"/>
        <v>43.061856907609638</v>
      </c>
      <c r="N102" s="8">
        <f t="shared" si="2"/>
        <v>41.447688821752266</v>
      </c>
      <c r="O102" s="8">
        <f t="shared" si="2"/>
        <v>37.850416705357972</v>
      </c>
      <c r="P102" s="8">
        <f t="shared" si="2"/>
        <v>41.450699790062984</v>
      </c>
      <c r="Q102" s="8">
        <f t="shared" si="2"/>
        <v>39.17208766071569</v>
      </c>
      <c r="R102" s="8">
        <f t="shared" si="2"/>
        <v>32.959872076753946</v>
      </c>
      <c r="S102" s="8">
        <f t="shared" si="2"/>
        <v>31.265799869939848</v>
      </c>
      <c r="T102" s="8">
        <f t="shared" si="2"/>
        <v>30.723068219633941</v>
      </c>
      <c r="U102" s="8">
        <f>U100/U72</f>
        <v>29.006222380401578</v>
      </c>
    </row>
    <row r="103" spans="1:21" x14ac:dyDescent="0.25">
      <c r="A103" s="5" t="s">
        <v>90</v>
      </c>
      <c r="B103" s="8">
        <f t="shared" ref="B103:T103" si="3">B100/B35</f>
        <v>12.326386850601702</v>
      </c>
      <c r="C103" s="8">
        <f t="shared" si="3"/>
        <v>11.686525265127885</v>
      </c>
      <c r="D103" s="8">
        <f t="shared" si="3"/>
        <v>10.56748569505217</v>
      </c>
      <c r="E103" s="8">
        <f t="shared" si="3"/>
        <v>12.180966113914923</v>
      </c>
      <c r="F103" s="8">
        <f t="shared" si="3"/>
        <v>10.911314984709479</v>
      </c>
      <c r="G103" s="8">
        <f t="shared" si="3"/>
        <v>9.6358828315703828</v>
      </c>
      <c r="H103" s="8">
        <f t="shared" si="3"/>
        <v>9.8526632302405499</v>
      </c>
      <c r="I103" s="8">
        <f t="shared" si="3"/>
        <v>11.323463436518619</v>
      </c>
      <c r="J103" s="8">
        <f t="shared" si="3"/>
        <v>13.904323827046918</v>
      </c>
      <c r="K103" s="8">
        <f t="shared" si="3"/>
        <v>15.434803001876173</v>
      </c>
      <c r="L103" s="8">
        <f t="shared" si="3"/>
        <v>13.610479485912011</v>
      </c>
      <c r="M103" s="8">
        <f t="shared" si="3"/>
        <v>13.994170641229463</v>
      </c>
      <c r="N103" s="8">
        <f t="shared" si="3"/>
        <v>12.852578475336323</v>
      </c>
      <c r="O103" s="8">
        <f t="shared" si="3"/>
        <v>12.517981438515083</v>
      </c>
      <c r="P103" s="8">
        <f t="shared" si="3"/>
        <v>12.480073574494178</v>
      </c>
      <c r="Q103" s="8">
        <f t="shared" si="3"/>
        <v>12.594230769230769</v>
      </c>
      <c r="R103" s="8">
        <f t="shared" si="3"/>
        <v>10.082337317397078</v>
      </c>
      <c r="S103" s="8">
        <f t="shared" si="3"/>
        <v>10.478200692041522</v>
      </c>
      <c r="T103" s="8">
        <f t="shared" si="3"/>
        <v>9.5773938084953194</v>
      </c>
      <c r="U103" s="8">
        <f>U100/U35</f>
        <v>9.555721765145849</v>
      </c>
    </row>
    <row r="104" spans="1:21" x14ac:dyDescent="0.25">
      <c r="A104" s="5" t="s">
        <v>92</v>
      </c>
      <c r="B104" s="8">
        <f t="shared" ref="B104:T104" si="4">(B26)/B30</f>
        <v>0.3156641069397042</v>
      </c>
      <c r="C104" s="8">
        <f t="shared" si="4"/>
        <v>0.37090167374553024</v>
      </c>
      <c r="D104" s="8">
        <f t="shared" si="4"/>
        <v>0.38506392888534485</v>
      </c>
      <c r="E104" s="8">
        <f t="shared" si="4"/>
        <v>0.29077745935225457</v>
      </c>
      <c r="F104" s="8">
        <f t="shared" si="4"/>
        <v>0.31087460127489303</v>
      </c>
      <c r="G104" s="8">
        <f t="shared" si="4"/>
        <v>0.32824785951424079</v>
      </c>
      <c r="H104" s="8">
        <f t="shared" si="4"/>
        <v>0.34731456621688578</v>
      </c>
      <c r="I104" s="8">
        <f t="shared" si="4"/>
        <v>0.36789518559882795</v>
      </c>
      <c r="J104" s="8">
        <f t="shared" si="4"/>
        <v>0.37614470550686208</v>
      </c>
      <c r="K104" s="8">
        <f t="shared" si="4"/>
        <v>0.40017498906318355</v>
      </c>
      <c r="L104" s="8">
        <f t="shared" si="4"/>
        <v>0.41675768861282553</v>
      </c>
      <c r="M104" s="8">
        <f t="shared" si="4"/>
        <v>0.47732907006225878</v>
      </c>
      <c r="N104" s="8">
        <f t="shared" si="4"/>
        <v>0.50057618675885651</v>
      </c>
      <c r="O104" s="8">
        <f t="shared" si="4"/>
        <v>0.5328634171811174</v>
      </c>
      <c r="P104" s="8">
        <f t="shared" si="4"/>
        <v>0.57787376815352698</v>
      </c>
      <c r="Q104" s="8">
        <f t="shared" si="4"/>
        <v>0.60013186367324856</v>
      </c>
      <c r="R104" s="8">
        <f t="shared" si="4"/>
        <v>0.64504240137640723</v>
      </c>
      <c r="S104" s="8">
        <f t="shared" si="4"/>
        <v>0.69730903014285839</v>
      </c>
      <c r="T104" s="8">
        <f t="shared" si="4"/>
        <v>0.7180207616371711</v>
      </c>
      <c r="U104" s="8">
        <f>(U26)/U30</f>
        <v>0.76581647610671355</v>
      </c>
    </row>
    <row r="105" spans="1:21" x14ac:dyDescent="0.25">
      <c r="A105" s="5" t="s">
        <v>93</v>
      </c>
      <c r="B105" s="8">
        <f t="shared" ref="B105:T105" si="5">B75/B30</f>
        <v>8.6663348502085708E-2</v>
      </c>
      <c r="C105" s="8">
        <f t="shared" si="5"/>
        <v>9.1787399063239711E-2</v>
      </c>
      <c r="D105" s="8">
        <f t="shared" si="5"/>
        <v>0.10099495274427539</v>
      </c>
      <c r="E105" s="8">
        <f t="shared" si="5"/>
        <v>9.7375171537607344E-2</v>
      </c>
      <c r="F105" s="8">
        <f t="shared" si="5"/>
        <v>9.3993825860501437E-2</v>
      </c>
      <c r="G105" s="8">
        <f t="shared" si="5"/>
        <v>8.9687445395771448E-2</v>
      </c>
      <c r="H105" s="8">
        <f t="shared" si="5"/>
        <v>0.10114884251523916</v>
      </c>
      <c r="I105" s="8">
        <f t="shared" si="5"/>
        <v>0.10051518535864827</v>
      </c>
      <c r="J105" s="8">
        <f t="shared" si="5"/>
        <v>0.10267363924283715</v>
      </c>
      <c r="K105" s="8">
        <f t="shared" si="5"/>
        <v>0.11727392037997625</v>
      </c>
      <c r="L105" s="8">
        <f t="shared" si="5"/>
        <v>0.1349208438063404</v>
      </c>
      <c r="M105" s="8">
        <f t="shared" si="5"/>
        <v>0.11591120376369834</v>
      </c>
      <c r="N105" s="8">
        <f t="shared" si="5"/>
        <v>0.11491766105349244</v>
      </c>
      <c r="O105" s="8">
        <f t="shared" si="5"/>
        <v>0.11873061211953684</v>
      </c>
      <c r="P105" s="8">
        <f t="shared" si="5"/>
        <v>0.11259238848547717</v>
      </c>
      <c r="Q105" s="8">
        <f t="shared" si="5"/>
        <v>9.4688260751961045E-2</v>
      </c>
      <c r="R105" s="8">
        <f t="shared" si="5"/>
        <v>9.3903110016506405E-2</v>
      </c>
      <c r="S105" s="8">
        <f t="shared" si="5"/>
        <v>0.10579516660763426</v>
      </c>
      <c r="T105" s="8">
        <f t="shared" si="5"/>
        <v>0.1006779117677563</v>
      </c>
      <c r="U105" s="8">
        <f>U75/U30</f>
        <v>0.1288673898172579</v>
      </c>
    </row>
    <row r="106" spans="1:21" x14ac:dyDescent="0.25">
      <c r="A106" s="5" t="s">
        <v>67</v>
      </c>
      <c r="B106" s="1">
        <v>0.44500000000000001</v>
      </c>
      <c r="C106" s="1">
        <v>0.44240000000000002</v>
      </c>
      <c r="D106" s="1">
        <v>0.49199999999999999</v>
      </c>
      <c r="E106" s="1">
        <v>0.4486</v>
      </c>
      <c r="F106" s="1">
        <v>0.43830000000000002</v>
      </c>
      <c r="G106" s="1">
        <v>0.39489999999999997</v>
      </c>
      <c r="H106" s="1">
        <v>0.44040000000000001</v>
      </c>
      <c r="I106" s="1">
        <v>0.40460000000000002</v>
      </c>
      <c r="J106" s="1">
        <v>0.41920000000000002</v>
      </c>
      <c r="K106" s="1">
        <v>0.44540000000000002</v>
      </c>
      <c r="L106" s="1">
        <v>0.46479999999999999</v>
      </c>
      <c r="M106" s="1">
        <v>0.43240000000000001</v>
      </c>
      <c r="N106" s="1">
        <v>0.42849999999999999</v>
      </c>
      <c r="O106" s="1">
        <v>0.43890000000000001</v>
      </c>
      <c r="P106" s="1">
        <v>0.44979999999999998</v>
      </c>
      <c r="Q106" s="1">
        <v>0.37090000000000001</v>
      </c>
      <c r="R106" s="1">
        <v>0.38429999999999997</v>
      </c>
      <c r="S106" s="1">
        <v>0.39939999999999998</v>
      </c>
      <c r="T106" s="1">
        <v>0.40310000000000001</v>
      </c>
      <c r="U106" s="1">
        <v>0.39340000000000003</v>
      </c>
    </row>
    <row r="107" spans="1:21" x14ac:dyDescent="0.25">
      <c r="A107" s="5" t="s">
        <v>101</v>
      </c>
      <c r="B107" s="8">
        <f>B26/B16</f>
        <v>0.16501161530122349</v>
      </c>
      <c r="C107" s="8">
        <f t="shared" ref="C107:U107" si="6">C26/C16</f>
        <v>0.18780681658796577</v>
      </c>
      <c r="D107" s="8">
        <f t="shared" si="6"/>
        <v>0.19065020133023766</v>
      </c>
      <c r="E107" s="8">
        <f t="shared" si="6"/>
        <v>0.14555459541332505</v>
      </c>
      <c r="F107" s="8">
        <f t="shared" si="6"/>
        <v>0.15923154637873335</v>
      </c>
      <c r="G107" s="8">
        <f t="shared" si="6"/>
        <v>0.16489828611556101</v>
      </c>
      <c r="H107" s="8">
        <f t="shared" si="6"/>
        <v>0.16755053031819092</v>
      </c>
      <c r="I107" s="8">
        <f t="shared" si="6"/>
        <v>0.16793662975550927</v>
      </c>
      <c r="J107" s="8">
        <f t="shared" si="6"/>
        <v>0.17783446070451267</v>
      </c>
      <c r="K107" s="8">
        <f t="shared" si="6"/>
        <v>0.18811418700369284</v>
      </c>
      <c r="L107" s="8">
        <f t="shared" si="6"/>
        <v>0.18883303817922711</v>
      </c>
      <c r="M107" s="8">
        <f t="shared" si="6"/>
        <v>0.20305351744717312</v>
      </c>
      <c r="N107" s="8">
        <f t="shared" si="6"/>
        <v>0.21798179869787199</v>
      </c>
      <c r="O107" s="8">
        <f t="shared" si="6"/>
        <v>0.22818006358976384</v>
      </c>
      <c r="P107" s="8">
        <f t="shared" si="6"/>
        <v>0.23689290068803759</v>
      </c>
      <c r="Q107" s="8">
        <f t="shared" si="6"/>
        <v>0.23563029560819221</v>
      </c>
      <c r="R107" s="8">
        <f t="shared" si="6"/>
        <v>0.25874324310121949</v>
      </c>
      <c r="S107" s="8">
        <f t="shared" si="6"/>
        <v>0.27150505314822804</v>
      </c>
      <c r="T107" s="8">
        <f t="shared" si="6"/>
        <v>0.27299743686257638</v>
      </c>
      <c r="U107" s="8">
        <f t="shared" si="6"/>
        <v>0.27347534164351822</v>
      </c>
    </row>
    <row r="108" spans="1:21" x14ac:dyDescent="0.25">
      <c r="A108" s="5" t="s">
        <v>102</v>
      </c>
      <c r="B108" s="8">
        <f>B16/B25</f>
        <v>2.0953128853467633</v>
      </c>
      <c r="C108" s="8">
        <f t="shared" ref="C108:U108" si="7">C16/C25</f>
        <v>2.0257350725386369</v>
      </c>
      <c r="D108" s="8">
        <f t="shared" si="7"/>
        <v>1.9806416641859679</v>
      </c>
      <c r="E108" s="8">
        <f t="shared" si="7"/>
        <v>2.0022842923310962</v>
      </c>
      <c r="F108" s="8">
        <f t="shared" si="7"/>
        <v>2.0500418003829455</v>
      </c>
      <c r="G108" s="8">
        <f t="shared" si="7"/>
        <v>2.0094809719098645</v>
      </c>
      <c r="H108" s="8">
        <f t="shared" si="7"/>
        <v>1.9320581254228915</v>
      </c>
      <c r="I108" s="8">
        <f t="shared" si="7"/>
        <v>1.8398571846412974</v>
      </c>
      <c r="J108" s="8">
        <f t="shared" si="7"/>
        <v>1.8967487326827497</v>
      </c>
      <c r="K108" s="8">
        <f t="shared" si="7"/>
        <v>1.8870766552647482</v>
      </c>
      <c r="L108" s="8">
        <f t="shared" si="7"/>
        <v>1.8284888791975578</v>
      </c>
      <c r="M108" s="8">
        <f t="shared" si="7"/>
        <v>1.740326709803901</v>
      </c>
      <c r="N108" s="8">
        <f t="shared" si="7"/>
        <v>1.7713592622753391</v>
      </c>
      <c r="O108" s="8">
        <f t="shared" si="7"/>
        <v>1.7489088619386892</v>
      </c>
      <c r="P108" s="8">
        <f t="shared" si="7"/>
        <v>1.6947395683777287</v>
      </c>
      <c r="Q108" s="8">
        <f t="shared" si="7"/>
        <v>1.6464452179424831</v>
      </c>
      <c r="R108" s="8">
        <f t="shared" si="7"/>
        <v>1.6698001731520697</v>
      </c>
      <c r="S108" s="8">
        <f t="shared" si="7"/>
        <v>1.6376292092538438</v>
      </c>
      <c r="T108" s="8">
        <f t="shared" si="7"/>
        <v>1.6134452323388897</v>
      </c>
      <c r="U108" s="8">
        <f t="shared" si="7"/>
        <v>1.5554590557250334</v>
      </c>
    </row>
    <row r="109" spans="1:21" x14ac:dyDescent="0.25">
      <c r="A109" s="5" t="s">
        <v>55</v>
      </c>
      <c r="B109">
        <v>2.82</v>
      </c>
      <c r="C109">
        <v>1.23</v>
      </c>
      <c r="D109">
        <v>2.78</v>
      </c>
      <c r="E109">
        <v>2.67</v>
      </c>
      <c r="F109">
        <v>2.4</v>
      </c>
      <c r="G109">
        <v>0.66</v>
      </c>
      <c r="H109">
        <v>2.27</v>
      </c>
      <c r="I109">
        <v>2.38</v>
      </c>
      <c r="J109">
        <v>2.67</v>
      </c>
      <c r="K109">
        <v>1.1499999999999999</v>
      </c>
      <c r="L109">
        <v>2.4900000000000002</v>
      </c>
      <c r="M109">
        <v>2.16</v>
      </c>
      <c r="N109">
        <v>2.27</v>
      </c>
      <c r="O109">
        <v>1.1000000000000001</v>
      </c>
      <c r="P109">
        <v>1.91</v>
      </c>
      <c r="Q109">
        <v>1.84</v>
      </c>
      <c r="R109">
        <v>1.81</v>
      </c>
      <c r="S109">
        <v>0.94</v>
      </c>
      <c r="T109">
        <v>1.37</v>
      </c>
      <c r="U109">
        <v>1.57</v>
      </c>
    </row>
    <row r="110" spans="1:21" x14ac:dyDescent="0.25">
      <c r="A110" s="5" t="s">
        <v>61</v>
      </c>
      <c r="B110" s="1">
        <v>0.33889999999999998</v>
      </c>
      <c r="C110" s="1">
        <v>0.14699999999999999</v>
      </c>
      <c r="D110" s="1">
        <v>0.36570000000000003</v>
      </c>
      <c r="E110" s="1">
        <v>0.35289999999999999</v>
      </c>
      <c r="F110" s="1">
        <v>0.33739999999999998</v>
      </c>
      <c r="G110" s="1">
        <v>9.2899999999999996E-2</v>
      </c>
      <c r="H110" s="1">
        <v>0.33750000000000002</v>
      </c>
      <c r="I110" s="1">
        <v>0.34239999999999998</v>
      </c>
      <c r="J110" s="1">
        <v>0.40610000000000002</v>
      </c>
      <c r="K110" s="1">
        <v>0.16650000000000001</v>
      </c>
      <c r="L110" s="1">
        <v>0.4133</v>
      </c>
      <c r="M110" s="1">
        <v>0.3523</v>
      </c>
      <c r="N110" s="1">
        <v>0.4098</v>
      </c>
      <c r="O110" s="1">
        <v>0.19370000000000001</v>
      </c>
      <c r="P110" s="1">
        <v>0.38829999999999998</v>
      </c>
      <c r="Q110" s="1">
        <v>0.36620000000000003</v>
      </c>
      <c r="R110" s="1">
        <v>0.39229999999999998</v>
      </c>
      <c r="S110" s="1">
        <v>0.1933</v>
      </c>
      <c r="T110" s="1">
        <v>0.31559999999999999</v>
      </c>
      <c r="U110" s="1">
        <v>0.35759999999999997</v>
      </c>
    </row>
  </sheetData>
  <mergeCells count="5">
    <mergeCell ref="A2:U2"/>
    <mergeCell ref="A36:U36"/>
    <mergeCell ref="A73:U73"/>
    <mergeCell ref="A98:U99"/>
    <mergeCell ref="A1:H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BE5A58-C821-4AA8-83B3-181422743579}">
  <dimension ref="A1:U107"/>
  <sheetViews>
    <sheetView topLeftCell="A73" workbookViewId="0">
      <selection activeCell="S100" sqref="S100"/>
    </sheetView>
  </sheetViews>
  <sheetFormatPr defaultRowHeight="15" x14ac:dyDescent="0.25"/>
  <cols>
    <col min="1" max="1" width="34.28515625" style="4" bestFit="1" customWidth="1"/>
    <col min="2" max="3" width="9.7109375" bestFit="1" customWidth="1"/>
    <col min="4" max="4" width="10.7109375" bestFit="1" customWidth="1"/>
    <col min="5" max="7" width="9.7109375" bestFit="1" customWidth="1"/>
    <col min="8" max="8" width="10.7109375" bestFit="1" customWidth="1"/>
    <col min="9" max="9" width="9.7109375" bestFit="1" customWidth="1"/>
    <col min="10" max="10" width="8.7109375" bestFit="1" customWidth="1"/>
    <col min="11" max="11" width="9.7109375" bestFit="1" customWidth="1"/>
    <col min="12" max="12" width="10.7109375" bestFit="1" customWidth="1"/>
    <col min="13" max="14" width="8.7109375" bestFit="1" customWidth="1"/>
    <col min="15" max="15" width="9.7109375" bestFit="1" customWidth="1"/>
    <col min="16" max="16" width="10.7109375" bestFit="1" customWidth="1"/>
    <col min="17" max="19" width="9.7109375" bestFit="1" customWidth="1"/>
    <col min="20" max="20" width="10.7109375" bestFit="1" customWidth="1"/>
    <col min="21" max="21" width="9.7109375" bestFit="1" customWidth="1"/>
  </cols>
  <sheetData>
    <row r="1" spans="1:21" ht="18.75" x14ac:dyDescent="0.3">
      <c r="A1" s="12" t="s">
        <v>95</v>
      </c>
      <c r="B1" s="12"/>
      <c r="C1" s="12"/>
      <c r="D1" s="12"/>
      <c r="E1" s="12"/>
      <c r="F1" s="12"/>
      <c r="G1" s="12"/>
      <c r="H1" s="12"/>
    </row>
    <row r="2" spans="1:21" x14ac:dyDescent="0.25">
      <c r="A2" s="10" t="s">
        <v>33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</row>
    <row r="3" spans="1:21" x14ac:dyDescent="0.25">
      <c r="A3" s="5" t="s">
        <v>0</v>
      </c>
      <c r="B3" s="7">
        <v>45410</v>
      </c>
      <c r="C3" s="7">
        <v>45319</v>
      </c>
      <c r="D3" s="7">
        <v>45228</v>
      </c>
      <c r="E3" s="7">
        <v>45137</v>
      </c>
      <c r="F3" s="7">
        <v>45046</v>
      </c>
      <c r="G3" s="7">
        <v>44955</v>
      </c>
      <c r="H3" s="7">
        <v>44864</v>
      </c>
      <c r="I3" s="7">
        <v>44773</v>
      </c>
      <c r="J3" s="7">
        <v>44682</v>
      </c>
      <c r="K3" s="7">
        <v>44591</v>
      </c>
      <c r="L3" s="7">
        <v>44500</v>
      </c>
      <c r="M3" s="7">
        <v>44409</v>
      </c>
      <c r="N3" s="7">
        <v>44318</v>
      </c>
      <c r="O3" s="7">
        <v>44227</v>
      </c>
      <c r="P3" s="7">
        <v>44129</v>
      </c>
      <c r="Q3" s="7">
        <v>44038</v>
      </c>
      <c r="R3" s="7">
        <v>43947</v>
      </c>
      <c r="S3" s="7">
        <v>43856</v>
      </c>
      <c r="T3" s="7">
        <v>43765</v>
      </c>
      <c r="U3" s="7">
        <v>43674</v>
      </c>
    </row>
    <row r="4" spans="1:21" x14ac:dyDescent="0.25">
      <c r="A4" s="5" t="s">
        <v>1</v>
      </c>
      <c r="B4">
        <v>7587</v>
      </c>
      <c r="C4">
        <v>7280</v>
      </c>
      <c r="D4">
        <v>5519</v>
      </c>
      <c r="E4">
        <v>5783</v>
      </c>
      <c r="F4">
        <v>5079</v>
      </c>
      <c r="G4">
        <v>3389</v>
      </c>
      <c r="H4">
        <v>2800</v>
      </c>
      <c r="I4">
        <v>3013</v>
      </c>
      <c r="J4">
        <v>3887</v>
      </c>
      <c r="K4">
        <v>1990</v>
      </c>
      <c r="L4">
        <v>1288</v>
      </c>
      <c r="M4">
        <v>5628</v>
      </c>
      <c r="N4">
        <v>978</v>
      </c>
      <c r="O4">
        <v>847</v>
      </c>
      <c r="P4">
        <v>2251</v>
      </c>
      <c r="Q4">
        <v>3274</v>
      </c>
      <c r="R4">
        <v>15494</v>
      </c>
      <c r="S4">
        <v>10896</v>
      </c>
      <c r="T4">
        <v>9765</v>
      </c>
      <c r="U4">
        <v>7105</v>
      </c>
    </row>
    <row r="5" spans="1:21" x14ac:dyDescent="0.25">
      <c r="A5" s="5" t="s">
        <v>2</v>
      </c>
      <c r="B5">
        <v>23851</v>
      </c>
      <c r="C5">
        <v>18704</v>
      </c>
      <c r="D5">
        <v>12762</v>
      </c>
      <c r="E5">
        <v>10240</v>
      </c>
      <c r="F5">
        <v>10241</v>
      </c>
      <c r="G5">
        <v>9907</v>
      </c>
      <c r="H5">
        <v>10343</v>
      </c>
      <c r="I5">
        <v>14024</v>
      </c>
      <c r="J5">
        <v>16451</v>
      </c>
      <c r="K5">
        <v>19218</v>
      </c>
      <c r="L5">
        <v>18010</v>
      </c>
      <c r="M5">
        <v>14026</v>
      </c>
      <c r="N5">
        <v>11689</v>
      </c>
      <c r="O5">
        <v>10714</v>
      </c>
      <c r="P5">
        <v>7888</v>
      </c>
      <c r="Q5">
        <v>7707</v>
      </c>
      <c r="R5">
        <v>860</v>
      </c>
      <c r="S5">
        <v>1</v>
      </c>
      <c r="T5">
        <v>4</v>
      </c>
      <c r="U5">
        <v>1370</v>
      </c>
    </row>
    <row r="6" spans="1:21" x14ac:dyDescent="0.25">
      <c r="A6" s="5" t="s">
        <v>3</v>
      </c>
      <c r="B6">
        <v>31438</v>
      </c>
      <c r="C6">
        <v>25984</v>
      </c>
      <c r="D6">
        <v>18281</v>
      </c>
      <c r="E6">
        <v>16023</v>
      </c>
      <c r="F6">
        <v>15320</v>
      </c>
      <c r="G6">
        <v>13296</v>
      </c>
      <c r="H6">
        <v>13143</v>
      </c>
      <c r="I6">
        <v>17037</v>
      </c>
      <c r="J6">
        <v>20338</v>
      </c>
      <c r="K6">
        <v>21208</v>
      </c>
      <c r="L6">
        <v>19298</v>
      </c>
      <c r="M6">
        <v>19654</v>
      </c>
      <c r="N6">
        <v>12667</v>
      </c>
      <c r="O6">
        <v>11561</v>
      </c>
      <c r="P6">
        <v>10139</v>
      </c>
      <c r="Q6">
        <v>10981</v>
      </c>
      <c r="R6">
        <v>16354</v>
      </c>
      <c r="S6">
        <v>10897</v>
      </c>
      <c r="T6">
        <v>9769</v>
      </c>
      <c r="U6">
        <v>8475</v>
      </c>
    </row>
    <row r="7" spans="1:21" x14ac:dyDescent="0.25">
      <c r="A7" s="5" t="s">
        <v>4</v>
      </c>
      <c r="B7" s="1">
        <v>1.0521</v>
      </c>
      <c r="C7" s="1">
        <v>0.95430000000000004</v>
      </c>
      <c r="D7" s="1">
        <v>0.39090000000000003</v>
      </c>
      <c r="E7" s="1">
        <v>-5.9499999999999997E-2</v>
      </c>
      <c r="F7" s="1">
        <v>-0.2467</v>
      </c>
      <c r="G7" s="1">
        <v>-0.37309999999999999</v>
      </c>
      <c r="H7" s="1">
        <v>-0.31890000000000002</v>
      </c>
      <c r="I7" s="1">
        <v>-0.13320000000000001</v>
      </c>
      <c r="J7" s="1">
        <v>0.60560000000000003</v>
      </c>
      <c r="K7" s="1">
        <v>0.83440000000000003</v>
      </c>
      <c r="L7" s="1">
        <v>0.90329999999999999</v>
      </c>
      <c r="M7" s="1">
        <v>0.78979999999999995</v>
      </c>
      <c r="N7" s="1">
        <v>-0.22539999999999999</v>
      </c>
      <c r="O7" s="1">
        <v>6.0900000000000003E-2</v>
      </c>
      <c r="P7" s="1">
        <v>3.7900000000000003E-2</v>
      </c>
      <c r="Q7" s="1">
        <v>0.29570000000000002</v>
      </c>
      <c r="R7" s="1">
        <v>1.0961000000000001</v>
      </c>
      <c r="S7" s="1">
        <v>0.46820000000000001</v>
      </c>
      <c r="T7" s="1">
        <v>0.28689999999999999</v>
      </c>
      <c r="U7" s="1">
        <v>6.7000000000000004E-2</v>
      </c>
    </row>
    <row r="8" spans="1:21" x14ac:dyDescent="0.25">
      <c r="A8" s="5" t="s">
        <v>5</v>
      </c>
      <c r="B8">
        <v>12365</v>
      </c>
      <c r="C8">
        <v>9999</v>
      </c>
      <c r="D8">
        <v>8309</v>
      </c>
      <c r="E8">
        <v>7066</v>
      </c>
      <c r="F8">
        <v>4080</v>
      </c>
      <c r="G8">
        <v>3827</v>
      </c>
      <c r="H8">
        <v>4908</v>
      </c>
      <c r="I8">
        <v>5317</v>
      </c>
      <c r="J8">
        <v>5438</v>
      </c>
      <c r="K8">
        <v>4650</v>
      </c>
      <c r="L8">
        <v>3954</v>
      </c>
      <c r="M8">
        <v>3586</v>
      </c>
      <c r="N8">
        <v>3024</v>
      </c>
      <c r="O8">
        <v>2429</v>
      </c>
      <c r="P8">
        <v>2546</v>
      </c>
      <c r="Q8">
        <v>2084</v>
      </c>
      <c r="R8">
        <v>1907</v>
      </c>
      <c r="S8">
        <v>1657</v>
      </c>
      <c r="T8">
        <v>1455</v>
      </c>
      <c r="U8">
        <v>1561</v>
      </c>
    </row>
    <row r="9" spans="1:21" x14ac:dyDescent="0.25">
      <c r="A9" s="5" t="s">
        <v>6</v>
      </c>
      <c r="B9">
        <v>5864</v>
      </c>
      <c r="C9">
        <v>5282</v>
      </c>
      <c r="D9">
        <v>4779</v>
      </c>
      <c r="E9">
        <v>4319</v>
      </c>
      <c r="F9">
        <v>4611</v>
      </c>
      <c r="G9">
        <v>5159</v>
      </c>
      <c r="H9">
        <v>4454</v>
      </c>
      <c r="I9">
        <v>3889</v>
      </c>
      <c r="J9">
        <v>3163</v>
      </c>
      <c r="K9">
        <v>2605</v>
      </c>
      <c r="L9">
        <v>2233</v>
      </c>
      <c r="M9">
        <v>2114</v>
      </c>
      <c r="N9">
        <v>1992</v>
      </c>
      <c r="O9">
        <v>1826</v>
      </c>
      <c r="P9">
        <v>1495</v>
      </c>
      <c r="Q9">
        <v>1401</v>
      </c>
      <c r="R9">
        <v>1128</v>
      </c>
      <c r="S9">
        <v>979</v>
      </c>
      <c r="T9">
        <v>1047</v>
      </c>
      <c r="U9">
        <v>1204</v>
      </c>
    </row>
    <row r="10" spans="1:21" x14ac:dyDescent="0.25">
      <c r="A10" s="5" t="s">
        <v>7</v>
      </c>
      <c r="B10">
        <v>4062</v>
      </c>
      <c r="C10">
        <v>3080</v>
      </c>
      <c r="D10">
        <v>1289</v>
      </c>
      <c r="E10">
        <v>1389</v>
      </c>
      <c r="F10">
        <v>872</v>
      </c>
      <c r="G10">
        <v>791</v>
      </c>
      <c r="H10">
        <v>718</v>
      </c>
      <c r="I10">
        <v>1175</v>
      </c>
      <c r="J10">
        <v>636</v>
      </c>
      <c r="K10">
        <v>366</v>
      </c>
      <c r="L10">
        <v>321</v>
      </c>
      <c r="M10">
        <v>452</v>
      </c>
      <c r="N10">
        <v>444</v>
      </c>
      <c r="O10">
        <v>239</v>
      </c>
      <c r="P10">
        <v>213</v>
      </c>
      <c r="Q10">
        <v>215</v>
      </c>
      <c r="R10">
        <v>195</v>
      </c>
      <c r="S10">
        <v>157</v>
      </c>
      <c r="T10">
        <v>149</v>
      </c>
      <c r="U10">
        <v>151</v>
      </c>
    </row>
    <row r="11" spans="1:21" x14ac:dyDescent="0.25">
      <c r="A11" s="5" t="s">
        <v>8</v>
      </c>
      <c r="B11">
        <v>53729</v>
      </c>
      <c r="C11">
        <v>44345</v>
      </c>
      <c r="D11">
        <v>32658</v>
      </c>
      <c r="E11">
        <v>28797</v>
      </c>
      <c r="F11">
        <v>24883</v>
      </c>
      <c r="G11">
        <v>23073</v>
      </c>
      <c r="H11">
        <v>23223</v>
      </c>
      <c r="I11">
        <v>27418</v>
      </c>
      <c r="J11">
        <v>29575</v>
      </c>
      <c r="K11">
        <v>28829</v>
      </c>
      <c r="L11">
        <v>25806</v>
      </c>
      <c r="M11">
        <v>25806</v>
      </c>
      <c r="N11">
        <v>18127</v>
      </c>
      <c r="O11">
        <v>16055</v>
      </c>
      <c r="P11">
        <v>14393</v>
      </c>
      <c r="Q11">
        <v>14681</v>
      </c>
      <c r="R11">
        <v>19584</v>
      </c>
      <c r="S11">
        <v>13690</v>
      </c>
      <c r="T11">
        <v>12420</v>
      </c>
      <c r="U11">
        <v>11391</v>
      </c>
    </row>
    <row r="12" spans="1:21" x14ac:dyDescent="0.25">
      <c r="A12" s="5" t="s">
        <v>9</v>
      </c>
      <c r="B12">
        <v>5538</v>
      </c>
      <c r="C12">
        <v>5260</v>
      </c>
      <c r="D12">
        <v>5160</v>
      </c>
      <c r="E12">
        <v>5034</v>
      </c>
      <c r="F12">
        <v>4834</v>
      </c>
      <c r="G12">
        <v>4845</v>
      </c>
      <c r="H12">
        <v>4701</v>
      </c>
      <c r="I12">
        <v>4085</v>
      </c>
      <c r="J12">
        <v>3772</v>
      </c>
      <c r="K12">
        <v>3607</v>
      </c>
      <c r="L12">
        <v>3339</v>
      </c>
      <c r="M12">
        <v>3165</v>
      </c>
      <c r="N12">
        <v>2995</v>
      </c>
      <c r="O12">
        <v>2856</v>
      </c>
      <c r="P12">
        <v>2740</v>
      </c>
      <c r="Q12">
        <v>2665</v>
      </c>
      <c r="R12">
        <v>2310</v>
      </c>
      <c r="S12">
        <v>2292</v>
      </c>
      <c r="T12">
        <v>2044</v>
      </c>
      <c r="U12">
        <v>2019</v>
      </c>
    </row>
    <row r="13" spans="1:21" x14ac:dyDescent="0.25">
      <c r="A13" s="5" t="s">
        <v>86</v>
      </c>
      <c r="B13">
        <v>5439</v>
      </c>
      <c r="C13">
        <v>5542</v>
      </c>
      <c r="D13">
        <v>5681</v>
      </c>
      <c r="E13">
        <v>5825</v>
      </c>
      <c r="F13">
        <v>5971</v>
      </c>
      <c r="G13">
        <v>6048</v>
      </c>
      <c r="H13">
        <v>6222</v>
      </c>
      <c r="I13">
        <v>6408</v>
      </c>
      <c r="J13">
        <v>6576</v>
      </c>
      <c r="K13">
        <v>6688</v>
      </c>
      <c r="L13">
        <v>6756</v>
      </c>
      <c r="M13">
        <v>6671</v>
      </c>
      <c r="N13">
        <v>6806</v>
      </c>
      <c r="O13">
        <v>6930</v>
      </c>
      <c r="P13">
        <v>7054</v>
      </c>
      <c r="Q13">
        <v>7047</v>
      </c>
      <c r="R13">
        <v>708</v>
      </c>
      <c r="S13">
        <v>667</v>
      </c>
      <c r="T13">
        <v>661</v>
      </c>
      <c r="U13">
        <v>667</v>
      </c>
    </row>
    <row r="14" spans="1:21" x14ac:dyDescent="0.25">
      <c r="A14" s="5" t="s">
        <v>11</v>
      </c>
      <c r="B14">
        <v>12366</v>
      </c>
      <c r="C14">
        <v>10581</v>
      </c>
      <c r="D14">
        <v>10649</v>
      </c>
      <c r="E14">
        <v>9899</v>
      </c>
      <c r="F14">
        <v>8772</v>
      </c>
      <c r="G14">
        <v>7216</v>
      </c>
      <c r="H14">
        <v>6342</v>
      </c>
      <c r="I14">
        <v>5565</v>
      </c>
      <c r="J14">
        <v>5289</v>
      </c>
      <c r="K14">
        <v>5063</v>
      </c>
      <c r="L14">
        <v>4731</v>
      </c>
      <c r="M14">
        <v>3008</v>
      </c>
      <c r="N14">
        <v>2868</v>
      </c>
      <c r="O14">
        <v>2950</v>
      </c>
      <c r="P14">
        <v>2694</v>
      </c>
      <c r="Q14">
        <v>787</v>
      </c>
      <c r="R14">
        <v>652</v>
      </c>
      <c r="S14">
        <v>666</v>
      </c>
      <c r="T14">
        <v>685</v>
      </c>
      <c r="U14">
        <v>698</v>
      </c>
    </row>
    <row r="15" spans="1:21" x14ac:dyDescent="0.25">
      <c r="A15" s="5" t="s">
        <v>12</v>
      </c>
      <c r="B15">
        <v>23343</v>
      </c>
      <c r="C15">
        <v>21383</v>
      </c>
      <c r="D15">
        <v>21490</v>
      </c>
      <c r="E15">
        <v>20758</v>
      </c>
      <c r="F15">
        <v>19577</v>
      </c>
      <c r="G15">
        <v>18109</v>
      </c>
      <c r="H15">
        <v>17265</v>
      </c>
      <c r="I15">
        <v>16058</v>
      </c>
      <c r="J15">
        <v>15637</v>
      </c>
      <c r="K15">
        <v>15358</v>
      </c>
      <c r="L15">
        <v>14826</v>
      </c>
      <c r="M15">
        <v>12844</v>
      </c>
      <c r="N15">
        <v>12669</v>
      </c>
      <c r="O15">
        <v>12736</v>
      </c>
      <c r="P15">
        <v>12488</v>
      </c>
      <c r="Q15">
        <v>10499</v>
      </c>
      <c r="R15">
        <v>3670</v>
      </c>
      <c r="S15">
        <v>3625</v>
      </c>
      <c r="T15">
        <v>3390</v>
      </c>
      <c r="U15">
        <v>3384</v>
      </c>
    </row>
    <row r="16" spans="1:21" x14ac:dyDescent="0.25">
      <c r="A16" s="5" t="s">
        <v>13</v>
      </c>
      <c r="B16">
        <v>77072</v>
      </c>
      <c r="C16">
        <v>65728</v>
      </c>
      <c r="D16">
        <v>54148</v>
      </c>
      <c r="E16">
        <v>49555</v>
      </c>
      <c r="F16">
        <v>44460</v>
      </c>
      <c r="G16">
        <v>41182</v>
      </c>
      <c r="H16">
        <v>40488</v>
      </c>
      <c r="I16">
        <v>43476</v>
      </c>
      <c r="J16">
        <v>45212</v>
      </c>
      <c r="K16">
        <v>44187</v>
      </c>
      <c r="L16">
        <v>40632</v>
      </c>
      <c r="M16">
        <v>38650</v>
      </c>
      <c r="N16">
        <v>30796</v>
      </c>
      <c r="O16">
        <v>28791</v>
      </c>
      <c r="P16">
        <v>26881</v>
      </c>
      <c r="Q16">
        <v>25180</v>
      </c>
      <c r="R16">
        <v>23254</v>
      </c>
      <c r="S16">
        <v>17315</v>
      </c>
      <c r="T16">
        <v>15810</v>
      </c>
      <c r="U16">
        <v>14775</v>
      </c>
    </row>
    <row r="17" spans="1:21" x14ac:dyDescent="0.25">
      <c r="A17" s="5" t="s">
        <v>14</v>
      </c>
      <c r="B17">
        <v>2715</v>
      </c>
      <c r="C17">
        <v>2699</v>
      </c>
      <c r="D17">
        <v>2380</v>
      </c>
      <c r="E17">
        <v>1929</v>
      </c>
      <c r="F17">
        <v>1141</v>
      </c>
      <c r="G17">
        <v>1193</v>
      </c>
      <c r="H17">
        <v>1491</v>
      </c>
      <c r="I17">
        <v>2421</v>
      </c>
      <c r="J17">
        <v>1999</v>
      </c>
      <c r="K17">
        <v>1783</v>
      </c>
      <c r="L17">
        <v>1664</v>
      </c>
      <c r="M17">
        <v>1474</v>
      </c>
      <c r="N17">
        <v>1218</v>
      </c>
      <c r="O17">
        <v>1149</v>
      </c>
      <c r="P17">
        <v>1097</v>
      </c>
      <c r="Q17">
        <v>893</v>
      </c>
      <c r="R17">
        <v>761</v>
      </c>
      <c r="S17">
        <v>687</v>
      </c>
      <c r="T17">
        <v>591</v>
      </c>
      <c r="U17">
        <v>437</v>
      </c>
    </row>
    <row r="18" spans="1:21" x14ac:dyDescent="0.25">
      <c r="A18" s="5" t="s">
        <v>16</v>
      </c>
      <c r="B18">
        <v>1250</v>
      </c>
      <c r="C18">
        <v>1250</v>
      </c>
      <c r="D18">
        <v>1249</v>
      </c>
      <c r="E18">
        <v>1249</v>
      </c>
      <c r="F18">
        <v>1250</v>
      </c>
      <c r="G18">
        <v>1250</v>
      </c>
      <c r="H18">
        <v>1249</v>
      </c>
      <c r="I18">
        <v>1249</v>
      </c>
      <c r="J18">
        <v>0</v>
      </c>
      <c r="K18">
        <v>0</v>
      </c>
      <c r="L18">
        <v>0</v>
      </c>
      <c r="M18">
        <v>1000</v>
      </c>
      <c r="N18">
        <v>999</v>
      </c>
      <c r="O18">
        <v>999</v>
      </c>
      <c r="P18">
        <v>998</v>
      </c>
      <c r="Q18">
        <v>0</v>
      </c>
      <c r="R18">
        <v>0</v>
      </c>
      <c r="S18">
        <v>0</v>
      </c>
      <c r="T18">
        <v>0</v>
      </c>
      <c r="U18">
        <v>0</v>
      </c>
    </row>
    <row r="19" spans="1:21" x14ac:dyDescent="0.25">
      <c r="A19" s="5" t="s">
        <v>17</v>
      </c>
      <c r="B19">
        <v>11258</v>
      </c>
      <c r="C19">
        <v>6682</v>
      </c>
      <c r="D19">
        <v>5472</v>
      </c>
      <c r="E19">
        <v>7156</v>
      </c>
      <c r="F19">
        <v>4869</v>
      </c>
      <c r="G19">
        <v>4120</v>
      </c>
      <c r="H19">
        <v>4115</v>
      </c>
      <c r="I19">
        <v>3903</v>
      </c>
      <c r="J19">
        <v>3563</v>
      </c>
      <c r="K19">
        <v>2552</v>
      </c>
      <c r="L19">
        <v>1948</v>
      </c>
      <c r="M19">
        <v>1974</v>
      </c>
      <c r="N19">
        <v>1787</v>
      </c>
      <c r="O19">
        <v>1777</v>
      </c>
      <c r="P19">
        <v>1574</v>
      </c>
      <c r="Q19">
        <v>1517</v>
      </c>
      <c r="R19">
        <v>1142</v>
      </c>
      <c r="S19">
        <v>1097</v>
      </c>
      <c r="T19">
        <v>884</v>
      </c>
      <c r="U19">
        <v>880</v>
      </c>
    </row>
    <row r="20" spans="1:21" x14ac:dyDescent="0.25">
      <c r="A20" s="5" t="s">
        <v>18</v>
      </c>
      <c r="B20">
        <v>15223</v>
      </c>
      <c r="C20">
        <v>10631</v>
      </c>
      <c r="D20">
        <v>9101</v>
      </c>
      <c r="E20">
        <v>10334</v>
      </c>
      <c r="F20">
        <v>7260</v>
      </c>
      <c r="G20">
        <v>6563</v>
      </c>
      <c r="H20">
        <v>6855</v>
      </c>
      <c r="I20">
        <v>7573</v>
      </c>
      <c r="J20">
        <v>5562</v>
      </c>
      <c r="K20">
        <v>4335</v>
      </c>
      <c r="L20">
        <v>3612</v>
      </c>
      <c r="M20">
        <v>4448</v>
      </c>
      <c r="N20">
        <v>4004</v>
      </c>
      <c r="O20">
        <v>3925</v>
      </c>
      <c r="P20">
        <v>3669</v>
      </c>
      <c r="Q20">
        <v>2410</v>
      </c>
      <c r="R20">
        <v>1903</v>
      </c>
      <c r="S20">
        <v>1784</v>
      </c>
      <c r="T20">
        <v>1475</v>
      </c>
      <c r="U20">
        <v>1317</v>
      </c>
    </row>
    <row r="21" spans="1:21" x14ac:dyDescent="0.25">
      <c r="A21" s="5" t="s">
        <v>19</v>
      </c>
      <c r="B21">
        <v>9741</v>
      </c>
      <c r="C21">
        <v>9578</v>
      </c>
      <c r="D21">
        <v>9548</v>
      </c>
      <c r="E21">
        <v>9497</v>
      </c>
      <c r="F21">
        <v>10643</v>
      </c>
      <c r="G21">
        <v>10605</v>
      </c>
      <c r="H21">
        <v>10499</v>
      </c>
      <c r="I21">
        <v>10443</v>
      </c>
      <c r="J21">
        <v>11699</v>
      </c>
      <c r="K21">
        <v>11687</v>
      </c>
      <c r="L21">
        <v>11687</v>
      </c>
      <c r="M21">
        <v>11659</v>
      </c>
      <c r="N21">
        <v>6604</v>
      </c>
      <c r="O21">
        <v>6598</v>
      </c>
      <c r="P21">
        <v>6567</v>
      </c>
      <c r="Q21">
        <v>7571</v>
      </c>
      <c r="R21">
        <v>7478</v>
      </c>
      <c r="S21">
        <v>2552</v>
      </c>
      <c r="T21">
        <v>2459</v>
      </c>
      <c r="U21">
        <v>2472</v>
      </c>
    </row>
    <row r="22" spans="1:21" x14ac:dyDescent="0.25">
      <c r="A22" s="5" t="s">
        <v>20</v>
      </c>
      <c r="B22">
        <v>2966</v>
      </c>
      <c r="C22">
        <v>2541</v>
      </c>
      <c r="D22">
        <v>2234</v>
      </c>
      <c r="E22">
        <v>2223</v>
      </c>
      <c r="F22">
        <v>2037</v>
      </c>
      <c r="G22">
        <v>1913</v>
      </c>
      <c r="H22">
        <v>1785</v>
      </c>
      <c r="I22">
        <v>1609</v>
      </c>
      <c r="J22">
        <v>1631</v>
      </c>
      <c r="K22">
        <v>1553</v>
      </c>
      <c r="L22">
        <v>1535</v>
      </c>
      <c r="M22">
        <v>1396</v>
      </c>
      <c r="N22">
        <v>1414</v>
      </c>
      <c r="O22">
        <v>1375</v>
      </c>
      <c r="P22">
        <v>1311</v>
      </c>
      <c r="Q22">
        <v>1285</v>
      </c>
      <c r="R22">
        <v>774</v>
      </c>
      <c r="S22">
        <v>775</v>
      </c>
      <c r="T22">
        <v>662</v>
      </c>
      <c r="U22">
        <v>650</v>
      </c>
    </row>
    <row r="23" spans="1:21" x14ac:dyDescent="0.25">
      <c r="A23" s="5" t="s">
        <v>21</v>
      </c>
      <c r="B23">
        <v>12707</v>
      </c>
      <c r="C23">
        <v>12119</v>
      </c>
      <c r="D23">
        <v>11782</v>
      </c>
      <c r="E23">
        <v>11720</v>
      </c>
      <c r="F23">
        <v>12680</v>
      </c>
      <c r="G23">
        <v>12518</v>
      </c>
      <c r="H23">
        <v>12284</v>
      </c>
      <c r="I23">
        <v>12052</v>
      </c>
      <c r="J23">
        <v>13330</v>
      </c>
      <c r="K23">
        <v>13240</v>
      </c>
      <c r="L23">
        <v>13222</v>
      </c>
      <c r="M23">
        <v>13055</v>
      </c>
      <c r="N23">
        <v>8018</v>
      </c>
      <c r="O23">
        <v>7973</v>
      </c>
      <c r="P23">
        <v>7878</v>
      </c>
      <c r="Q23">
        <v>8856</v>
      </c>
      <c r="R23">
        <v>8252</v>
      </c>
      <c r="S23">
        <v>3327</v>
      </c>
      <c r="T23">
        <v>3121</v>
      </c>
      <c r="U23">
        <v>3122</v>
      </c>
    </row>
    <row r="24" spans="1:21" x14ac:dyDescent="0.25">
      <c r="A24" s="5" t="s">
        <v>22</v>
      </c>
      <c r="B24">
        <v>27930</v>
      </c>
      <c r="C24">
        <v>22750</v>
      </c>
      <c r="D24">
        <v>20883</v>
      </c>
      <c r="E24">
        <v>22054</v>
      </c>
      <c r="F24">
        <v>19940</v>
      </c>
      <c r="G24">
        <v>19081</v>
      </c>
      <c r="H24">
        <v>19139</v>
      </c>
      <c r="I24">
        <v>19625</v>
      </c>
      <c r="J24">
        <v>18892</v>
      </c>
      <c r="K24">
        <v>17575</v>
      </c>
      <c r="L24">
        <v>16834</v>
      </c>
      <c r="M24">
        <v>17503</v>
      </c>
      <c r="N24">
        <v>12022</v>
      </c>
      <c r="O24">
        <v>11898</v>
      </c>
      <c r="P24">
        <v>11547</v>
      </c>
      <c r="Q24">
        <v>11266</v>
      </c>
      <c r="R24">
        <v>10155</v>
      </c>
      <c r="S24">
        <v>5111</v>
      </c>
      <c r="T24">
        <v>4596</v>
      </c>
      <c r="U24">
        <v>4439</v>
      </c>
    </row>
    <row r="25" spans="1:21" x14ac:dyDescent="0.25">
      <c r="A25" s="5" t="s">
        <v>23</v>
      </c>
      <c r="B25">
        <v>10991</v>
      </c>
      <c r="C25">
        <v>10828</v>
      </c>
      <c r="D25">
        <v>10797</v>
      </c>
      <c r="E25">
        <v>10746</v>
      </c>
      <c r="F25">
        <v>11893</v>
      </c>
      <c r="G25">
        <v>11855</v>
      </c>
      <c r="H25">
        <v>11748</v>
      </c>
      <c r="I25">
        <v>11692</v>
      </c>
      <c r="J25">
        <v>11699</v>
      </c>
      <c r="K25">
        <v>11687</v>
      </c>
      <c r="L25">
        <v>11687</v>
      </c>
      <c r="M25">
        <v>12659</v>
      </c>
      <c r="N25">
        <v>7603</v>
      </c>
      <c r="O25">
        <v>7597</v>
      </c>
      <c r="P25">
        <v>7565</v>
      </c>
      <c r="Q25">
        <v>7571</v>
      </c>
      <c r="R25">
        <v>7478</v>
      </c>
      <c r="S25">
        <v>2552</v>
      </c>
      <c r="T25">
        <v>2459</v>
      </c>
      <c r="U25">
        <v>2472</v>
      </c>
    </row>
    <row r="26" spans="1:21" x14ac:dyDescent="0.25">
      <c r="A26" s="5" t="s">
        <v>24</v>
      </c>
      <c r="B26" s="1">
        <v>-7.5800000000000006E-2</v>
      </c>
      <c r="C26" s="1">
        <v>-8.6599999999999996E-2</v>
      </c>
      <c r="D26" s="1">
        <v>-8.09E-2</v>
      </c>
      <c r="E26" s="1">
        <v>-8.09E-2</v>
      </c>
      <c r="F26" s="1">
        <v>1.66E-2</v>
      </c>
      <c r="G26" s="1">
        <v>1.44E-2</v>
      </c>
      <c r="H26" s="1">
        <v>5.1999999999999998E-3</v>
      </c>
      <c r="I26" s="1">
        <v>-7.6399999999999996E-2</v>
      </c>
      <c r="J26" s="1">
        <v>0.53869999999999996</v>
      </c>
      <c r="K26" s="1">
        <v>0.53839999999999999</v>
      </c>
      <c r="L26" s="1">
        <v>0.54490000000000005</v>
      </c>
      <c r="M26" s="1">
        <v>0.67200000000000004</v>
      </c>
      <c r="N26" s="1">
        <v>1.67E-2</v>
      </c>
      <c r="O26" s="1">
        <v>1.9769000000000001</v>
      </c>
      <c r="P26" s="1">
        <v>2.0764999999999998</v>
      </c>
      <c r="Q26" s="1">
        <v>2.0627</v>
      </c>
      <c r="R26" s="1">
        <v>2.0226000000000002</v>
      </c>
      <c r="S26" s="1">
        <v>0.28370000000000001</v>
      </c>
      <c r="T26" s="1">
        <v>0.23569999999999999</v>
      </c>
      <c r="U26" s="1">
        <v>0.2354</v>
      </c>
    </row>
    <row r="27" spans="1:21" x14ac:dyDescent="0.25">
      <c r="A27" s="5" t="s">
        <v>25</v>
      </c>
      <c r="B27">
        <v>36598</v>
      </c>
      <c r="C27">
        <v>29817</v>
      </c>
      <c r="D27">
        <v>20360</v>
      </c>
      <c r="E27">
        <v>14921</v>
      </c>
      <c r="F27">
        <v>12115</v>
      </c>
      <c r="G27">
        <v>10171</v>
      </c>
      <c r="H27">
        <v>9905</v>
      </c>
      <c r="I27">
        <v>12971</v>
      </c>
      <c r="J27">
        <v>15758</v>
      </c>
      <c r="K27">
        <v>16235</v>
      </c>
      <c r="L27">
        <v>25359</v>
      </c>
      <c r="M27">
        <v>22995</v>
      </c>
      <c r="N27">
        <v>20721</v>
      </c>
      <c r="O27">
        <v>18908</v>
      </c>
      <c r="P27">
        <v>17550</v>
      </c>
      <c r="Q27">
        <v>16313</v>
      </c>
      <c r="R27">
        <v>15790</v>
      </c>
      <c r="S27">
        <v>14971</v>
      </c>
      <c r="T27">
        <v>14118</v>
      </c>
      <c r="U27">
        <v>13317</v>
      </c>
    </row>
    <row r="28" spans="1:21" x14ac:dyDescent="0.25">
      <c r="A28" s="5" t="s">
        <v>26</v>
      </c>
      <c r="B28">
        <v>-109</v>
      </c>
      <c r="C28">
        <v>27</v>
      </c>
      <c r="D28">
        <v>-88</v>
      </c>
      <c r="E28">
        <v>-51</v>
      </c>
      <c r="F28">
        <v>-50</v>
      </c>
      <c r="G28">
        <v>-43</v>
      </c>
      <c r="H28">
        <v>-123</v>
      </c>
      <c r="I28">
        <v>-90</v>
      </c>
      <c r="J28">
        <v>-64</v>
      </c>
      <c r="K28">
        <v>-11</v>
      </c>
      <c r="L28">
        <v>9</v>
      </c>
      <c r="M28">
        <v>8</v>
      </c>
      <c r="N28">
        <v>14</v>
      </c>
      <c r="O28">
        <v>19</v>
      </c>
      <c r="P28">
        <v>12</v>
      </c>
      <c r="Q28">
        <v>4</v>
      </c>
      <c r="R28">
        <v>-10</v>
      </c>
      <c r="S28">
        <v>1</v>
      </c>
      <c r="T28">
        <v>-3</v>
      </c>
      <c r="U28">
        <v>-1</v>
      </c>
    </row>
    <row r="29" spans="1:21" x14ac:dyDescent="0.25">
      <c r="A29" s="5" t="s">
        <v>27</v>
      </c>
      <c r="B29">
        <v>49142</v>
      </c>
      <c r="C29">
        <v>42978</v>
      </c>
      <c r="D29">
        <v>33265</v>
      </c>
      <c r="E29">
        <v>27501</v>
      </c>
      <c r="F29">
        <v>24520</v>
      </c>
      <c r="G29">
        <v>22101</v>
      </c>
      <c r="H29">
        <v>21349</v>
      </c>
      <c r="I29">
        <v>23851</v>
      </c>
      <c r="J29">
        <v>26320</v>
      </c>
      <c r="K29">
        <v>26612</v>
      </c>
      <c r="L29">
        <v>23798</v>
      </c>
      <c r="M29">
        <v>21147</v>
      </c>
      <c r="N29">
        <v>18774</v>
      </c>
      <c r="O29">
        <v>16893</v>
      </c>
      <c r="P29">
        <v>15334</v>
      </c>
      <c r="Q29">
        <v>13914</v>
      </c>
      <c r="R29">
        <v>13099</v>
      </c>
      <c r="S29">
        <v>12204</v>
      </c>
      <c r="T29">
        <v>11214</v>
      </c>
      <c r="U29">
        <v>10336</v>
      </c>
    </row>
    <row r="30" spans="1:21" x14ac:dyDescent="0.25">
      <c r="A30" s="5" t="s">
        <v>28</v>
      </c>
      <c r="B30">
        <v>20447</v>
      </c>
      <c r="C30">
        <v>15156</v>
      </c>
      <c r="D30">
        <v>7484</v>
      </c>
      <c r="E30">
        <v>5277</v>
      </c>
      <c r="F30">
        <v>3427</v>
      </c>
      <c r="G30">
        <v>1441</v>
      </c>
      <c r="H30">
        <v>1395</v>
      </c>
      <c r="I30">
        <v>5345</v>
      </c>
      <c r="J30">
        <v>8639</v>
      </c>
      <c r="K30">
        <v>9521</v>
      </c>
      <c r="L30">
        <v>7611</v>
      </c>
      <c r="M30">
        <v>6995</v>
      </c>
      <c r="N30">
        <v>5064</v>
      </c>
      <c r="O30">
        <v>3964</v>
      </c>
      <c r="P30">
        <v>2574</v>
      </c>
      <c r="Q30">
        <v>3410</v>
      </c>
      <c r="R30">
        <v>8876</v>
      </c>
      <c r="S30">
        <v>8345</v>
      </c>
      <c r="T30">
        <v>7310</v>
      </c>
      <c r="U30">
        <v>6003</v>
      </c>
    </row>
    <row r="31" spans="1:21" x14ac:dyDescent="0.25">
      <c r="A31" s="5" t="s">
        <v>29</v>
      </c>
      <c r="B31" s="1">
        <v>4.9664000000000001</v>
      </c>
      <c r="C31" s="1">
        <v>9.5176999999999996</v>
      </c>
      <c r="D31" s="1">
        <v>4.3648999999999996</v>
      </c>
      <c r="E31" s="1">
        <v>-1.2699999999999999E-2</v>
      </c>
      <c r="F31" s="1">
        <v>-0.60329999999999995</v>
      </c>
      <c r="G31" s="1">
        <v>-0.84870000000000001</v>
      </c>
      <c r="H31" s="1">
        <v>-0.81669999999999998</v>
      </c>
      <c r="I31" s="1">
        <v>-0.2359</v>
      </c>
      <c r="J31" s="1">
        <v>0.70599999999999996</v>
      </c>
      <c r="K31" s="1">
        <v>1.4018999999999999</v>
      </c>
      <c r="L31" s="1">
        <v>1.9569000000000001</v>
      </c>
      <c r="M31" s="1">
        <v>1.0512999999999999</v>
      </c>
      <c r="N31" s="1">
        <v>-0.42949999999999999</v>
      </c>
      <c r="O31" s="1">
        <v>-0.52500000000000002</v>
      </c>
      <c r="P31" s="1">
        <v>-0.64790000000000003</v>
      </c>
      <c r="Q31" s="1">
        <v>-0.432</v>
      </c>
      <c r="R31" s="1">
        <v>0.66590000000000005</v>
      </c>
      <c r="S31" s="1">
        <v>0.53569999999999995</v>
      </c>
      <c r="T31" s="1">
        <v>0.30509999999999998</v>
      </c>
      <c r="U31" s="1">
        <v>1.03E-2</v>
      </c>
    </row>
    <row r="32" spans="1:21" x14ac:dyDescent="0.25">
      <c r="A32" s="5" t="s">
        <v>30</v>
      </c>
      <c r="B32">
        <v>0.82</v>
      </c>
      <c r="C32">
        <v>0.61</v>
      </c>
      <c r="D32">
        <v>0.3</v>
      </c>
      <c r="E32">
        <v>0.21</v>
      </c>
      <c r="F32">
        <v>0.14000000000000001</v>
      </c>
      <c r="G32">
        <v>0.06</v>
      </c>
      <c r="H32">
        <v>0.06</v>
      </c>
      <c r="I32">
        <v>0.21</v>
      </c>
      <c r="J32">
        <v>0.34</v>
      </c>
      <c r="K32">
        <v>0.37</v>
      </c>
      <c r="L32">
        <v>0.3</v>
      </c>
      <c r="M32">
        <v>0.28000000000000003</v>
      </c>
      <c r="N32">
        <v>0.2</v>
      </c>
      <c r="O32">
        <v>0.16</v>
      </c>
      <c r="P32">
        <v>0.1</v>
      </c>
      <c r="Q32">
        <v>0.14000000000000001</v>
      </c>
      <c r="R32">
        <v>0.36</v>
      </c>
      <c r="S32">
        <v>0.34</v>
      </c>
      <c r="T32">
        <v>0.3</v>
      </c>
      <c r="U32">
        <v>0.24</v>
      </c>
    </row>
    <row r="33" spans="1:21" x14ac:dyDescent="0.25">
      <c r="A33" s="5" t="s">
        <v>31</v>
      </c>
      <c r="B33">
        <v>38506</v>
      </c>
      <c r="C33">
        <v>33714</v>
      </c>
      <c r="D33">
        <v>23557</v>
      </c>
      <c r="E33">
        <v>18463</v>
      </c>
      <c r="F33">
        <v>17623</v>
      </c>
      <c r="G33">
        <v>16510</v>
      </c>
      <c r="H33">
        <v>16368</v>
      </c>
      <c r="I33">
        <v>19845</v>
      </c>
      <c r="J33">
        <v>24013</v>
      </c>
      <c r="K33">
        <v>24494</v>
      </c>
      <c r="L33">
        <v>22194</v>
      </c>
      <c r="M33">
        <v>21358</v>
      </c>
      <c r="N33">
        <v>14123</v>
      </c>
      <c r="O33">
        <v>12130</v>
      </c>
      <c r="P33">
        <v>10724</v>
      </c>
      <c r="Q33">
        <v>12271</v>
      </c>
      <c r="R33">
        <v>17681</v>
      </c>
      <c r="S33">
        <v>11906</v>
      </c>
      <c r="T33">
        <v>10945</v>
      </c>
      <c r="U33">
        <v>10074</v>
      </c>
    </row>
    <row r="34" spans="1:21" x14ac:dyDescent="0.25">
      <c r="A34" s="5" t="s">
        <v>32</v>
      </c>
      <c r="B34">
        <v>2</v>
      </c>
      <c r="C34">
        <v>1.74</v>
      </c>
      <c r="D34">
        <v>1.35</v>
      </c>
      <c r="E34">
        <v>1.1100000000000001</v>
      </c>
      <c r="F34">
        <v>0.99</v>
      </c>
      <c r="G34">
        <v>0.9</v>
      </c>
      <c r="H34">
        <v>0.86</v>
      </c>
      <c r="I34">
        <v>0.96</v>
      </c>
      <c r="J34">
        <v>1.05</v>
      </c>
      <c r="K34">
        <v>1.06</v>
      </c>
      <c r="L34">
        <v>0.95</v>
      </c>
      <c r="M34">
        <v>0.85</v>
      </c>
      <c r="N34">
        <v>0.76</v>
      </c>
      <c r="O34">
        <v>0.68</v>
      </c>
      <c r="P34">
        <v>0.62</v>
      </c>
      <c r="Q34">
        <v>0.56000000000000005</v>
      </c>
      <c r="R34">
        <v>0.53</v>
      </c>
      <c r="S34">
        <v>0.5</v>
      </c>
      <c r="T34">
        <v>0.46</v>
      </c>
      <c r="U34">
        <v>0.42</v>
      </c>
    </row>
    <row r="35" spans="1:21" x14ac:dyDescent="0.25">
      <c r="A35" s="10" t="s">
        <v>68</v>
      </c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</row>
    <row r="36" spans="1:21" x14ac:dyDescent="0.25">
      <c r="A36" s="5" t="s">
        <v>0</v>
      </c>
      <c r="B36" s="7">
        <v>45410</v>
      </c>
      <c r="C36" s="7">
        <v>45319</v>
      </c>
      <c r="D36" s="7">
        <v>45228</v>
      </c>
      <c r="E36" s="7">
        <v>45137</v>
      </c>
      <c r="F36" s="7">
        <v>45046</v>
      </c>
      <c r="G36" s="7">
        <v>44955</v>
      </c>
      <c r="H36" s="7">
        <v>44864</v>
      </c>
      <c r="I36" s="7">
        <v>44773</v>
      </c>
      <c r="J36" s="7">
        <v>44682</v>
      </c>
      <c r="K36" s="7">
        <v>44591</v>
      </c>
      <c r="L36" s="7">
        <v>44500</v>
      </c>
      <c r="M36" s="7">
        <v>44409</v>
      </c>
      <c r="N36" s="7">
        <v>44318</v>
      </c>
      <c r="O36" s="7">
        <v>44227</v>
      </c>
      <c r="P36" s="7">
        <v>44129</v>
      </c>
      <c r="Q36" s="7">
        <v>44038</v>
      </c>
      <c r="R36" s="7">
        <v>43947</v>
      </c>
      <c r="S36" s="7">
        <v>43856</v>
      </c>
      <c r="T36" s="7">
        <v>43765</v>
      </c>
      <c r="U36" s="7">
        <v>43674</v>
      </c>
    </row>
    <row r="37" spans="1:21" x14ac:dyDescent="0.25">
      <c r="A37" s="5" t="s">
        <v>34</v>
      </c>
      <c r="B37">
        <v>26044</v>
      </c>
      <c r="C37">
        <v>22103</v>
      </c>
      <c r="D37">
        <v>18120</v>
      </c>
      <c r="E37">
        <v>13507</v>
      </c>
      <c r="F37">
        <v>7192</v>
      </c>
      <c r="G37">
        <v>6051</v>
      </c>
      <c r="H37">
        <v>5931</v>
      </c>
      <c r="I37">
        <v>6704</v>
      </c>
      <c r="J37">
        <v>8288</v>
      </c>
      <c r="K37">
        <v>7643</v>
      </c>
      <c r="L37">
        <v>7103</v>
      </c>
      <c r="M37">
        <v>6507</v>
      </c>
      <c r="N37">
        <v>5661</v>
      </c>
      <c r="O37">
        <v>5003</v>
      </c>
      <c r="P37">
        <v>4726</v>
      </c>
      <c r="Q37">
        <v>3866</v>
      </c>
      <c r="R37">
        <v>3080</v>
      </c>
      <c r="S37">
        <v>3105</v>
      </c>
      <c r="T37">
        <v>3014</v>
      </c>
      <c r="U37">
        <v>2579</v>
      </c>
    </row>
    <row r="38" spans="1:21" x14ac:dyDescent="0.25">
      <c r="A38" s="5" t="s">
        <v>35</v>
      </c>
      <c r="B38" s="1">
        <v>2.6212</v>
      </c>
      <c r="C38" s="1">
        <v>2.6528</v>
      </c>
      <c r="D38" s="1">
        <v>2.0550999999999999</v>
      </c>
      <c r="E38" s="1">
        <v>1.0147999999999999</v>
      </c>
      <c r="F38" s="1">
        <v>-0.13220000000000001</v>
      </c>
      <c r="G38" s="1">
        <v>-0.20830000000000001</v>
      </c>
      <c r="H38" s="1">
        <v>-0.16500000000000001</v>
      </c>
      <c r="I38" s="1">
        <v>3.0300000000000001E-2</v>
      </c>
      <c r="J38" s="1">
        <v>0.46410000000000001</v>
      </c>
      <c r="K38" s="1">
        <v>0.52769999999999995</v>
      </c>
      <c r="L38" s="1">
        <v>0.503</v>
      </c>
      <c r="M38" s="1">
        <v>0.68310000000000004</v>
      </c>
      <c r="N38" s="1">
        <v>0.83799999999999997</v>
      </c>
      <c r="O38" s="1">
        <v>0.61129999999999995</v>
      </c>
      <c r="P38" s="1">
        <v>0.56799999999999995</v>
      </c>
      <c r="Q38" s="1">
        <v>0.499</v>
      </c>
      <c r="R38" s="1">
        <v>0.38740000000000002</v>
      </c>
      <c r="S38" s="1">
        <v>0.40820000000000001</v>
      </c>
      <c r="T38" s="1">
        <v>-5.2499999999999998E-2</v>
      </c>
      <c r="U38" s="1">
        <v>-0.17419999999999999</v>
      </c>
    </row>
    <row r="39" spans="1:21" x14ac:dyDescent="0.25">
      <c r="A39" s="5" t="s">
        <v>36</v>
      </c>
      <c r="B39">
        <v>5638</v>
      </c>
      <c r="C39">
        <v>5312</v>
      </c>
      <c r="D39">
        <v>4720</v>
      </c>
      <c r="E39">
        <v>4045</v>
      </c>
      <c r="F39">
        <v>2544</v>
      </c>
      <c r="G39">
        <v>2218</v>
      </c>
      <c r="H39">
        <v>2754</v>
      </c>
      <c r="I39">
        <v>3789</v>
      </c>
      <c r="J39">
        <v>2857</v>
      </c>
      <c r="K39">
        <v>2644</v>
      </c>
      <c r="L39">
        <v>2472</v>
      </c>
      <c r="M39">
        <v>2292</v>
      </c>
      <c r="N39">
        <v>2032</v>
      </c>
      <c r="O39">
        <v>1847</v>
      </c>
      <c r="P39">
        <v>1766</v>
      </c>
      <c r="Q39">
        <v>1591</v>
      </c>
      <c r="R39">
        <v>1076</v>
      </c>
      <c r="S39">
        <v>1090</v>
      </c>
      <c r="T39">
        <v>1098</v>
      </c>
      <c r="U39">
        <v>1038</v>
      </c>
    </row>
    <row r="40" spans="1:21" x14ac:dyDescent="0.25">
      <c r="A40" s="5" t="s">
        <v>37</v>
      </c>
      <c r="B40">
        <v>20406</v>
      </c>
      <c r="C40">
        <v>16791</v>
      </c>
      <c r="D40">
        <v>13400</v>
      </c>
      <c r="E40">
        <v>9462</v>
      </c>
      <c r="F40">
        <v>4648</v>
      </c>
      <c r="G40">
        <v>3833</v>
      </c>
      <c r="H40">
        <v>3177</v>
      </c>
      <c r="I40">
        <v>2915</v>
      </c>
      <c r="J40">
        <v>5431</v>
      </c>
      <c r="K40">
        <v>4999</v>
      </c>
      <c r="L40">
        <v>4631</v>
      </c>
      <c r="M40">
        <v>4215</v>
      </c>
      <c r="N40">
        <v>3629</v>
      </c>
      <c r="O40">
        <v>3156</v>
      </c>
      <c r="P40">
        <v>2960</v>
      </c>
      <c r="Q40">
        <v>2275</v>
      </c>
      <c r="R40">
        <v>2004</v>
      </c>
      <c r="S40">
        <v>2015</v>
      </c>
      <c r="T40">
        <v>1916</v>
      </c>
      <c r="U40">
        <v>1541</v>
      </c>
    </row>
    <row r="41" spans="1:21" x14ac:dyDescent="0.25">
      <c r="A41" s="5" t="s">
        <v>38</v>
      </c>
      <c r="B41">
        <v>777</v>
      </c>
      <c r="C41">
        <v>712</v>
      </c>
      <c r="D41">
        <v>689</v>
      </c>
      <c r="E41">
        <v>622</v>
      </c>
      <c r="F41">
        <v>633</v>
      </c>
      <c r="G41">
        <v>625</v>
      </c>
      <c r="H41">
        <v>631</v>
      </c>
      <c r="I41">
        <v>592</v>
      </c>
      <c r="J41">
        <v>592</v>
      </c>
      <c r="K41">
        <v>563</v>
      </c>
      <c r="L41">
        <v>557</v>
      </c>
      <c r="M41">
        <v>526</v>
      </c>
      <c r="N41">
        <v>520</v>
      </c>
      <c r="O41">
        <v>503</v>
      </c>
      <c r="P41">
        <v>515</v>
      </c>
      <c r="Q41">
        <v>627</v>
      </c>
      <c r="R41">
        <v>293</v>
      </c>
      <c r="S41">
        <v>287</v>
      </c>
      <c r="T41">
        <v>277</v>
      </c>
      <c r="U41">
        <v>266</v>
      </c>
    </row>
    <row r="42" spans="1:21" x14ac:dyDescent="0.25">
      <c r="A42" s="5" t="s">
        <v>39</v>
      </c>
      <c r="B42">
        <v>2720</v>
      </c>
      <c r="C42">
        <v>2465</v>
      </c>
      <c r="D42">
        <v>2294</v>
      </c>
      <c r="E42">
        <v>2040</v>
      </c>
      <c r="F42">
        <v>1875</v>
      </c>
      <c r="G42">
        <v>1952</v>
      </c>
      <c r="H42">
        <v>1945</v>
      </c>
      <c r="I42">
        <v>1824</v>
      </c>
      <c r="J42">
        <v>1618</v>
      </c>
      <c r="K42">
        <v>1466</v>
      </c>
      <c r="L42">
        <v>1403</v>
      </c>
      <c r="M42">
        <v>1245</v>
      </c>
      <c r="N42">
        <v>1153</v>
      </c>
      <c r="O42">
        <v>1146</v>
      </c>
      <c r="P42">
        <v>1047</v>
      </c>
      <c r="Q42">
        <v>997</v>
      </c>
      <c r="R42">
        <v>735</v>
      </c>
      <c r="S42">
        <v>738</v>
      </c>
      <c r="T42">
        <v>712</v>
      </c>
      <c r="U42">
        <v>704</v>
      </c>
    </row>
    <row r="43" spans="1:21" x14ac:dyDescent="0.25">
      <c r="A43" s="5" t="s">
        <v>88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1353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</row>
    <row r="44" spans="1:21" x14ac:dyDescent="0.25">
      <c r="A44" s="5" t="s">
        <v>40</v>
      </c>
      <c r="B44">
        <v>3497</v>
      </c>
      <c r="C44">
        <v>3177</v>
      </c>
      <c r="D44">
        <v>2983</v>
      </c>
      <c r="E44">
        <v>2662</v>
      </c>
      <c r="F44">
        <v>2508</v>
      </c>
      <c r="G44">
        <v>2577</v>
      </c>
      <c r="H44">
        <v>2576</v>
      </c>
      <c r="I44">
        <v>2416</v>
      </c>
      <c r="J44">
        <v>3563</v>
      </c>
      <c r="K44">
        <v>2029</v>
      </c>
      <c r="L44">
        <v>1960</v>
      </c>
      <c r="M44">
        <v>1771</v>
      </c>
      <c r="N44">
        <v>1673</v>
      </c>
      <c r="O44">
        <v>1649</v>
      </c>
      <c r="P44">
        <v>1562</v>
      </c>
      <c r="Q44">
        <v>1624</v>
      </c>
      <c r="R44">
        <v>1028</v>
      </c>
      <c r="S44">
        <v>1025</v>
      </c>
      <c r="T44">
        <v>989</v>
      </c>
      <c r="U44">
        <v>970</v>
      </c>
    </row>
    <row r="45" spans="1:21" x14ac:dyDescent="0.25">
      <c r="A45" s="5" t="s">
        <v>41</v>
      </c>
      <c r="B45">
        <v>16909</v>
      </c>
      <c r="C45">
        <v>13614</v>
      </c>
      <c r="D45">
        <v>10417</v>
      </c>
      <c r="E45">
        <v>6800</v>
      </c>
      <c r="F45">
        <v>2140</v>
      </c>
      <c r="G45">
        <v>1256</v>
      </c>
      <c r="H45">
        <v>601</v>
      </c>
      <c r="I45">
        <v>499</v>
      </c>
      <c r="J45">
        <v>1868</v>
      </c>
      <c r="K45">
        <v>2970</v>
      </c>
      <c r="L45">
        <v>2671</v>
      </c>
      <c r="M45">
        <v>2444</v>
      </c>
      <c r="N45">
        <v>1956</v>
      </c>
      <c r="O45">
        <v>1507</v>
      </c>
      <c r="P45">
        <v>1398</v>
      </c>
      <c r="Q45">
        <v>651</v>
      </c>
      <c r="R45">
        <v>976</v>
      </c>
      <c r="S45">
        <v>990</v>
      </c>
      <c r="T45">
        <v>927</v>
      </c>
      <c r="U45">
        <v>571</v>
      </c>
    </row>
    <row r="46" spans="1:21" x14ac:dyDescent="0.25">
      <c r="A46" s="5" t="s">
        <v>42</v>
      </c>
      <c r="B46">
        <v>64</v>
      </c>
      <c r="C46">
        <v>63</v>
      </c>
      <c r="D46">
        <v>63</v>
      </c>
      <c r="E46">
        <v>65</v>
      </c>
      <c r="F46">
        <v>66</v>
      </c>
      <c r="G46">
        <v>64</v>
      </c>
      <c r="H46">
        <v>65</v>
      </c>
      <c r="I46">
        <v>65</v>
      </c>
      <c r="J46">
        <v>68</v>
      </c>
      <c r="K46">
        <v>61</v>
      </c>
      <c r="L46">
        <v>62</v>
      </c>
      <c r="M46">
        <v>60</v>
      </c>
      <c r="N46">
        <v>53</v>
      </c>
      <c r="O46">
        <v>53</v>
      </c>
      <c r="P46">
        <v>53</v>
      </c>
      <c r="Q46">
        <v>54</v>
      </c>
      <c r="R46">
        <v>25</v>
      </c>
      <c r="S46">
        <v>13</v>
      </c>
      <c r="T46">
        <v>13</v>
      </c>
      <c r="U46">
        <v>13</v>
      </c>
    </row>
    <row r="47" spans="1:21" x14ac:dyDescent="0.25">
      <c r="A47" s="5" t="s">
        <v>43</v>
      </c>
      <c r="B47">
        <v>-434</v>
      </c>
      <c r="C47">
        <v>-555</v>
      </c>
      <c r="D47">
        <v>-168</v>
      </c>
      <c r="E47">
        <v>-246</v>
      </c>
      <c r="F47">
        <v>-135</v>
      </c>
      <c r="G47">
        <v>-96</v>
      </c>
      <c r="H47">
        <v>-77</v>
      </c>
      <c r="I47">
        <v>-41</v>
      </c>
      <c r="J47">
        <v>-5</v>
      </c>
      <c r="K47">
        <v>44</v>
      </c>
      <c r="L47">
        <v>-29</v>
      </c>
      <c r="M47">
        <v>-10</v>
      </c>
      <c r="N47">
        <v>-141</v>
      </c>
      <c r="O47">
        <v>-16</v>
      </c>
      <c r="P47">
        <v>-3</v>
      </c>
      <c r="Q47">
        <v>-12</v>
      </c>
      <c r="R47">
        <v>-30</v>
      </c>
      <c r="S47">
        <v>-39</v>
      </c>
      <c r="T47">
        <v>-45</v>
      </c>
      <c r="U47">
        <v>-48</v>
      </c>
    </row>
    <row r="48" spans="1:21" x14ac:dyDescent="0.25">
      <c r="A48" s="5" t="s">
        <v>44</v>
      </c>
      <c r="B48">
        <v>17279</v>
      </c>
      <c r="C48">
        <v>14106</v>
      </c>
      <c r="D48">
        <v>10522</v>
      </c>
      <c r="E48">
        <v>6981</v>
      </c>
      <c r="F48">
        <v>2209</v>
      </c>
      <c r="G48">
        <v>1288</v>
      </c>
      <c r="H48">
        <v>613</v>
      </c>
      <c r="I48">
        <v>475</v>
      </c>
      <c r="J48">
        <v>1805</v>
      </c>
      <c r="K48">
        <v>2865</v>
      </c>
      <c r="L48">
        <v>2638</v>
      </c>
      <c r="M48">
        <v>2394</v>
      </c>
      <c r="N48">
        <v>2044</v>
      </c>
      <c r="O48">
        <v>1470</v>
      </c>
      <c r="P48">
        <v>1348</v>
      </c>
      <c r="Q48">
        <v>609</v>
      </c>
      <c r="R48">
        <v>981</v>
      </c>
      <c r="S48">
        <v>1016</v>
      </c>
      <c r="T48">
        <v>959</v>
      </c>
      <c r="U48">
        <v>606</v>
      </c>
    </row>
    <row r="49" spans="1:21" x14ac:dyDescent="0.25">
      <c r="A49" s="5" t="s">
        <v>45</v>
      </c>
      <c r="B49">
        <v>2398</v>
      </c>
      <c r="C49">
        <v>1821</v>
      </c>
      <c r="D49">
        <v>1279</v>
      </c>
      <c r="E49">
        <v>793</v>
      </c>
      <c r="F49">
        <v>166</v>
      </c>
      <c r="G49">
        <v>-126</v>
      </c>
      <c r="H49">
        <v>-67</v>
      </c>
      <c r="I49">
        <v>-181</v>
      </c>
      <c r="J49">
        <v>187</v>
      </c>
      <c r="K49">
        <v>-138</v>
      </c>
      <c r="L49">
        <v>174</v>
      </c>
      <c r="M49">
        <v>20</v>
      </c>
      <c r="N49">
        <v>132</v>
      </c>
      <c r="O49">
        <v>13</v>
      </c>
      <c r="P49">
        <v>12</v>
      </c>
      <c r="Q49">
        <v>-13</v>
      </c>
      <c r="R49">
        <v>64</v>
      </c>
      <c r="S49">
        <v>65</v>
      </c>
      <c r="T49">
        <v>60</v>
      </c>
      <c r="U49">
        <v>54</v>
      </c>
    </row>
    <row r="50" spans="1:21" x14ac:dyDescent="0.25">
      <c r="A50" s="5" t="s">
        <v>46</v>
      </c>
      <c r="B50">
        <v>14881</v>
      </c>
      <c r="C50">
        <v>12285</v>
      </c>
      <c r="D50">
        <v>9243</v>
      </c>
      <c r="E50">
        <v>6188</v>
      </c>
      <c r="F50">
        <v>2043</v>
      </c>
      <c r="G50">
        <v>1414</v>
      </c>
      <c r="H50">
        <v>680</v>
      </c>
      <c r="I50">
        <v>656</v>
      </c>
      <c r="J50">
        <v>1618</v>
      </c>
      <c r="K50">
        <v>3003</v>
      </c>
      <c r="L50">
        <v>2464</v>
      </c>
      <c r="M50">
        <v>2374</v>
      </c>
      <c r="N50">
        <v>1912</v>
      </c>
      <c r="O50">
        <v>1457</v>
      </c>
      <c r="P50">
        <v>1336</v>
      </c>
      <c r="Q50">
        <v>622</v>
      </c>
      <c r="R50">
        <v>917</v>
      </c>
      <c r="S50">
        <v>951</v>
      </c>
      <c r="T50">
        <v>899</v>
      </c>
      <c r="U50">
        <v>552</v>
      </c>
    </row>
    <row r="51" spans="1:21" x14ac:dyDescent="0.25">
      <c r="A51" s="5" t="s">
        <v>47</v>
      </c>
      <c r="B51" s="1">
        <v>6.2839</v>
      </c>
      <c r="C51" s="1">
        <v>7.6881000000000004</v>
      </c>
      <c r="D51" s="1">
        <v>12.592599999999999</v>
      </c>
      <c r="E51" s="1">
        <v>8.4329000000000001</v>
      </c>
      <c r="F51" s="1">
        <v>0.26269999999999999</v>
      </c>
      <c r="G51" s="1">
        <v>-0.52910000000000001</v>
      </c>
      <c r="H51" s="1">
        <v>-0.72399999999999998</v>
      </c>
      <c r="I51" s="1">
        <v>-0.72370000000000001</v>
      </c>
      <c r="J51" s="1">
        <v>-0.15379999999999999</v>
      </c>
      <c r="K51" s="1">
        <v>1.0610999999999999</v>
      </c>
      <c r="L51" s="1">
        <v>0.84430000000000005</v>
      </c>
      <c r="M51" s="1">
        <v>2.8167</v>
      </c>
      <c r="N51" s="1">
        <v>1.0851</v>
      </c>
      <c r="O51" s="1">
        <v>0.53210000000000002</v>
      </c>
      <c r="P51" s="1">
        <v>0.48609999999999998</v>
      </c>
      <c r="Q51" s="1">
        <v>0.1268</v>
      </c>
      <c r="R51" s="1">
        <v>1.3273999999999999</v>
      </c>
      <c r="S51" s="1">
        <v>0.68020000000000003</v>
      </c>
      <c r="T51" s="1">
        <v>-0.26910000000000001</v>
      </c>
      <c r="U51" s="1">
        <v>-0.49859999999999999</v>
      </c>
    </row>
    <row r="52" spans="1:21" x14ac:dyDescent="0.25">
      <c r="A52" s="5" t="s">
        <v>48</v>
      </c>
      <c r="B52">
        <v>24620</v>
      </c>
      <c r="C52">
        <v>24660</v>
      </c>
      <c r="D52">
        <v>24680</v>
      </c>
      <c r="E52">
        <v>24730</v>
      </c>
      <c r="F52">
        <v>24700</v>
      </c>
      <c r="G52">
        <v>24630</v>
      </c>
      <c r="H52">
        <v>24830</v>
      </c>
      <c r="I52">
        <v>24950</v>
      </c>
      <c r="J52">
        <v>25060</v>
      </c>
      <c r="K52">
        <v>25050</v>
      </c>
      <c r="L52">
        <v>24990</v>
      </c>
      <c r="M52">
        <v>24930</v>
      </c>
      <c r="N52">
        <v>24840</v>
      </c>
      <c r="O52">
        <v>24760</v>
      </c>
      <c r="P52">
        <v>24720</v>
      </c>
      <c r="Q52">
        <v>24640</v>
      </c>
      <c r="R52">
        <v>24560</v>
      </c>
      <c r="S52">
        <v>24480</v>
      </c>
      <c r="T52">
        <v>24400</v>
      </c>
      <c r="U52">
        <v>24360</v>
      </c>
    </row>
    <row r="53" spans="1:21" x14ac:dyDescent="0.25">
      <c r="A53" s="5" t="s">
        <v>49</v>
      </c>
      <c r="B53">
        <v>24890</v>
      </c>
      <c r="C53">
        <v>24940</v>
      </c>
      <c r="D53">
        <v>24940</v>
      </c>
      <c r="E53">
        <v>24990</v>
      </c>
      <c r="F53">
        <v>24900</v>
      </c>
      <c r="G53">
        <v>24770</v>
      </c>
      <c r="H53">
        <v>24990</v>
      </c>
      <c r="I53">
        <v>25160</v>
      </c>
      <c r="J53">
        <v>25370</v>
      </c>
      <c r="K53">
        <v>25440</v>
      </c>
      <c r="L53">
        <v>25380</v>
      </c>
      <c r="M53">
        <v>25320</v>
      </c>
      <c r="N53">
        <v>25280</v>
      </c>
      <c r="O53">
        <v>25280</v>
      </c>
      <c r="P53">
        <v>25200</v>
      </c>
      <c r="Q53">
        <v>25040</v>
      </c>
      <c r="R53">
        <v>24880</v>
      </c>
      <c r="S53">
        <v>24840</v>
      </c>
      <c r="T53">
        <v>24720</v>
      </c>
      <c r="U53">
        <v>24640</v>
      </c>
    </row>
    <row r="54" spans="1:21" x14ac:dyDescent="0.25">
      <c r="A54" s="5" t="s">
        <v>50</v>
      </c>
      <c r="B54" s="1">
        <v>-4.0000000000000002E-4</v>
      </c>
      <c r="C54" s="1">
        <v>6.8999999999999999E-3</v>
      </c>
      <c r="D54" s="1">
        <v>-2E-3</v>
      </c>
      <c r="E54" s="1">
        <v>-6.7999999999999996E-3</v>
      </c>
      <c r="F54" s="1">
        <v>-1.8499999999999999E-2</v>
      </c>
      <c r="G54" s="1">
        <v>-2.63E-2</v>
      </c>
      <c r="H54" s="1">
        <v>-1.54E-2</v>
      </c>
      <c r="I54" s="1">
        <v>-6.3E-3</v>
      </c>
      <c r="J54" s="1">
        <v>3.5999999999999999E-3</v>
      </c>
      <c r="K54" s="1">
        <v>6.3E-3</v>
      </c>
      <c r="L54" s="1">
        <v>7.1000000000000004E-3</v>
      </c>
      <c r="M54" s="1">
        <v>1.12E-2</v>
      </c>
      <c r="N54" s="1">
        <v>1.61E-2</v>
      </c>
      <c r="O54" s="1">
        <v>1.77E-2</v>
      </c>
      <c r="P54" s="1">
        <v>1.9400000000000001E-2</v>
      </c>
      <c r="Q54" s="1">
        <v>1.6199999999999999E-2</v>
      </c>
      <c r="R54" s="1">
        <v>9.7000000000000003E-3</v>
      </c>
      <c r="S54" s="1">
        <v>-1.6000000000000001E-3</v>
      </c>
      <c r="T54" s="1">
        <v>-1.12E-2</v>
      </c>
      <c r="U54" s="1">
        <v>-1.6E-2</v>
      </c>
    </row>
    <row r="55" spans="1:21" x14ac:dyDescent="0.25">
      <c r="A55" s="5" t="s">
        <v>51</v>
      </c>
      <c r="B55">
        <v>0.6</v>
      </c>
      <c r="C55">
        <v>0.5</v>
      </c>
      <c r="D55">
        <v>0.38</v>
      </c>
      <c r="E55">
        <v>0.25</v>
      </c>
      <c r="F55">
        <v>0.08</v>
      </c>
      <c r="G55">
        <v>0.06</v>
      </c>
      <c r="H55">
        <v>0.03</v>
      </c>
      <c r="I55">
        <v>0.03</v>
      </c>
      <c r="J55">
        <v>7.0000000000000007E-2</v>
      </c>
      <c r="K55">
        <v>0.12</v>
      </c>
      <c r="L55">
        <v>0.1</v>
      </c>
      <c r="M55">
        <v>0.1</v>
      </c>
      <c r="N55">
        <v>0.08</v>
      </c>
      <c r="O55">
        <v>0.06</v>
      </c>
      <c r="P55">
        <v>0.05</v>
      </c>
      <c r="Q55">
        <v>0.03</v>
      </c>
      <c r="R55">
        <v>0.04</v>
      </c>
      <c r="S55">
        <v>0.04</v>
      </c>
      <c r="T55">
        <v>0.04</v>
      </c>
      <c r="U55">
        <v>0.02</v>
      </c>
    </row>
    <row r="56" spans="1:21" x14ac:dyDescent="0.25">
      <c r="A56" s="5" t="s">
        <v>52</v>
      </c>
      <c r="B56">
        <v>0.6</v>
      </c>
      <c r="C56">
        <v>0.49</v>
      </c>
      <c r="D56">
        <v>0.37</v>
      </c>
      <c r="E56">
        <v>0.25</v>
      </c>
      <c r="F56">
        <v>0.08</v>
      </c>
      <c r="G56">
        <v>0.06</v>
      </c>
      <c r="H56">
        <v>0.03</v>
      </c>
      <c r="I56">
        <v>0.03</v>
      </c>
      <c r="J56">
        <v>0.06</v>
      </c>
      <c r="K56">
        <v>0.12</v>
      </c>
      <c r="L56">
        <v>0.1</v>
      </c>
      <c r="M56">
        <v>0.09</v>
      </c>
      <c r="N56">
        <v>0.08</v>
      </c>
      <c r="O56">
        <v>0.06</v>
      </c>
      <c r="P56">
        <v>0.05</v>
      </c>
      <c r="Q56">
        <v>0.03</v>
      </c>
      <c r="R56">
        <v>0.04</v>
      </c>
      <c r="S56">
        <v>0.04</v>
      </c>
      <c r="T56">
        <v>0.04</v>
      </c>
      <c r="U56">
        <v>0.02</v>
      </c>
    </row>
    <row r="57" spans="1:21" x14ac:dyDescent="0.25">
      <c r="A57" s="5" t="s">
        <v>53</v>
      </c>
      <c r="B57" s="1">
        <v>6.2927</v>
      </c>
      <c r="C57" s="1">
        <v>7.6315999999999997</v>
      </c>
      <c r="D57" s="1">
        <v>12.7407</v>
      </c>
      <c r="E57" s="1">
        <v>8.5385000000000009</v>
      </c>
      <c r="F57" s="1">
        <v>0.28129999999999999</v>
      </c>
      <c r="G57" s="1">
        <v>-0.51690000000000003</v>
      </c>
      <c r="H57" s="1">
        <v>-0.72160000000000002</v>
      </c>
      <c r="I57" s="1">
        <v>-0.72340000000000004</v>
      </c>
      <c r="J57" s="1">
        <v>-0.15790000000000001</v>
      </c>
      <c r="K57" s="1">
        <v>1.0345</v>
      </c>
      <c r="L57" s="1">
        <v>0.83020000000000005</v>
      </c>
      <c r="M57" s="1">
        <v>2.76</v>
      </c>
      <c r="N57" s="1">
        <v>1.0541</v>
      </c>
      <c r="O57" s="1">
        <v>0.52629999999999999</v>
      </c>
      <c r="P57" s="1">
        <v>0.47220000000000001</v>
      </c>
      <c r="Q57" s="1">
        <v>0.13639999999999999</v>
      </c>
      <c r="R57" s="1">
        <v>1.3125</v>
      </c>
      <c r="S57" s="1">
        <v>0.6522</v>
      </c>
      <c r="T57" s="1">
        <v>-0.26529999999999998</v>
      </c>
      <c r="U57" s="1">
        <v>-0.5</v>
      </c>
    </row>
    <row r="58" spans="1:21" x14ac:dyDescent="0.25">
      <c r="A58" s="5" t="s">
        <v>54</v>
      </c>
      <c r="B58">
        <v>14976</v>
      </c>
      <c r="C58">
        <v>11245</v>
      </c>
      <c r="D58">
        <v>7054</v>
      </c>
      <c r="E58">
        <v>6059</v>
      </c>
      <c r="F58">
        <v>2663</v>
      </c>
      <c r="G58">
        <v>1739</v>
      </c>
      <c r="H58">
        <v>-138</v>
      </c>
      <c r="I58">
        <v>837</v>
      </c>
      <c r="J58">
        <v>1370</v>
      </c>
      <c r="K58">
        <v>2760</v>
      </c>
      <c r="L58">
        <v>1297</v>
      </c>
      <c r="M58">
        <v>2499</v>
      </c>
      <c r="N58">
        <v>1576</v>
      </c>
      <c r="O58">
        <v>1784</v>
      </c>
      <c r="P58">
        <v>806</v>
      </c>
      <c r="Q58">
        <v>1350</v>
      </c>
      <c r="R58">
        <v>754</v>
      </c>
      <c r="S58">
        <v>1320</v>
      </c>
      <c r="T58">
        <v>1537</v>
      </c>
      <c r="U58">
        <v>823</v>
      </c>
    </row>
    <row r="59" spans="1:21" x14ac:dyDescent="0.25">
      <c r="A59" s="5" t="s">
        <v>55</v>
      </c>
      <c r="B59">
        <v>0.61</v>
      </c>
      <c r="C59">
        <v>0.46</v>
      </c>
      <c r="D59">
        <v>0.28999999999999998</v>
      </c>
      <c r="E59">
        <v>0.24</v>
      </c>
      <c r="F59">
        <v>0.11</v>
      </c>
      <c r="G59">
        <v>7.0000000000000007E-2</v>
      </c>
      <c r="H59">
        <v>-0.01</v>
      </c>
      <c r="I59">
        <v>0.03</v>
      </c>
      <c r="J59">
        <v>0.06</v>
      </c>
      <c r="K59">
        <v>0.11</v>
      </c>
      <c r="L59">
        <v>0.05</v>
      </c>
      <c r="M59">
        <v>0.1</v>
      </c>
      <c r="N59">
        <v>0.06</v>
      </c>
      <c r="O59">
        <v>7.0000000000000007E-2</v>
      </c>
      <c r="P59">
        <v>0.03</v>
      </c>
      <c r="Q59">
        <v>0.06</v>
      </c>
      <c r="R59">
        <v>0.03</v>
      </c>
      <c r="S59">
        <v>0.05</v>
      </c>
      <c r="T59">
        <v>0.06</v>
      </c>
      <c r="U59">
        <v>0.03</v>
      </c>
    </row>
    <row r="60" spans="1:21" x14ac:dyDescent="0.25">
      <c r="A60" s="5" t="s">
        <v>56</v>
      </c>
      <c r="B60">
        <v>4.0000000000000001E-3</v>
      </c>
      <c r="C60">
        <v>4.0000000000000001E-3</v>
      </c>
      <c r="D60">
        <v>4.0000000000000001E-3</v>
      </c>
      <c r="E60">
        <v>4.0000000000000001E-3</v>
      </c>
      <c r="F60">
        <v>4.0000000000000001E-3</v>
      </c>
      <c r="G60">
        <v>4.0000000000000001E-3</v>
      </c>
      <c r="H60">
        <v>4.0000000000000001E-3</v>
      </c>
      <c r="I60">
        <v>4.0000000000000001E-3</v>
      </c>
      <c r="J60">
        <v>4.0000000000000001E-3</v>
      </c>
      <c r="K60">
        <v>4.0000000000000001E-3</v>
      </c>
      <c r="L60">
        <v>4.0000000000000001E-3</v>
      </c>
      <c r="M60">
        <v>4.0000000000000001E-3</v>
      </c>
      <c r="N60">
        <v>4.0000000000000001E-3</v>
      </c>
      <c r="O60">
        <v>4.0000000000000001E-3</v>
      </c>
      <c r="P60">
        <v>4.0000000000000001E-3</v>
      </c>
      <c r="Q60">
        <v>4.0000000000000001E-3</v>
      </c>
      <c r="R60">
        <v>4.0000000000000001E-3</v>
      </c>
      <c r="S60">
        <v>4.0000000000000001E-3</v>
      </c>
      <c r="T60">
        <v>4.0000000000000001E-3</v>
      </c>
      <c r="U60">
        <v>4.0000000000000001E-3</v>
      </c>
    </row>
    <row r="61" spans="1:21" x14ac:dyDescent="0.25">
      <c r="A61" s="5" t="s">
        <v>58</v>
      </c>
      <c r="B61" s="1">
        <v>0.78349999999999997</v>
      </c>
      <c r="C61" s="1">
        <v>0.75970000000000004</v>
      </c>
      <c r="D61" s="1">
        <v>0.73950000000000005</v>
      </c>
      <c r="E61" s="1">
        <v>0.70050000000000001</v>
      </c>
      <c r="F61" s="1">
        <v>0.64629999999999999</v>
      </c>
      <c r="G61" s="1">
        <v>0.63339999999999996</v>
      </c>
      <c r="H61" s="1">
        <v>0.53569999999999995</v>
      </c>
      <c r="I61" s="1">
        <v>0.43480000000000002</v>
      </c>
      <c r="J61" s="1">
        <v>0.65529999999999999</v>
      </c>
      <c r="K61" s="1">
        <v>0.65410000000000001</v>
      </c>
      <c r="L61" s="1">
        <v>0.65200000000000002</v>
      </c>
      <c r="M61" s="1">
        <v>0.64780000000000004</v>
      </c>
      <c r="N61" s="1">
        <v>0.6411</v>
      </c>
      <c r="O61" s="1">
        <v>0.63080000000000003</v>
      </c>
      <c r="P61" s="1">
        <v>0.62629999999999997</v>
      </c>
      <c r="Q61" s="1">
        <v>0.58850000000000002</v>
      </c>
      <c r="R61" s="1">
        <v>0.65059999999999996</v>
      </c>
      <c r="S61" s="1">
        <v>0.64900000000000002</v>
      </c>
      <c r="T61" s="1">
        <v>0.63570000000000004</v>
      </c>
      <c r="U61" s="1">
        <v>0.59750000000000003</v>
      </c>
    </row>
    <row r="62" spans="1:21" x14ac:dyDescent="0.25">
      <c r="A62" s="5" t="s">
        <v>59</v>
      </c>
      <c r="B62" s="1">
        <v>0.6492</v>
      </c>
      <c r="C62" s="1">
        <v>0.6159</v>
      </c>
      <c r="D62" s="1">
        <v>0.57489999999999997</v>
      </c>
      <c r="E62" s="1">
        <v>0.50339999999999996</v>
      </c>
      <c r="F62" s="1">
        <v>0.29759999999999998</v>
      </c>
      <c r="G62" s="1">
        <v>0.20760000000000001</v>
      </c>
      <c r="H62" s="1">
        <v>0.1013</v>
      </c>
      <c r="I62" s="1">
        <v>7.4399999999999994E-2</v>
      </c>
      <c r="J62" s="1">
        <v>0.22539999999999999</v>
      </c>
      <c r="K62" s="1">
        <v>0.3886</v>
      </c>
      <c r="L62" s="1">
        <v>0.376</v>
      </c>
      <c r="M62" s="1">
        <v>0.37559999999999999</v>
      </c>
      <c r="N62" s="1">
        <v>0.34549999999999997</v>
      </c>
      <c r="O62" s="1">
        <v>0.30120000000000002</v>
      </c>
      <c r="P62" s="1">
        <v>0.29580000000000001</v>
      </c>
      <c r="Q62" s="1">
        <v>0.16839999999999999</v>
      </c>
      <c r="R62" s="1">
        <v>0.31690000000000002</v>
      </c>
      <c r="S62" s="1">
        <v>0.31879999999999997</v>
      </c>
      <c r="T62" s="1">
        <v>0.30759999999999998</v>
      </c>
      <c r="U62" s="1">
        <v>0.22140000000000001</v>
      </c>
    </row>
    <row r="63" spans="1:21" x14ac:dyDescent="0.25">
      <c r="A63" s="5" t="s">
        <v>60</v>
      </c>
      <c r="B63" s="1">
        <v>0.57140000000000002</v>
      </c>
      <c r="C63" s="1">
        <v>0.55579999999999996</v>
      </c>
      <c r="D63" s="1">
        <v>0.5101</v>
      </c>
      <c r="E63" s="1">
        <v>0.45810000000000001</v>
      </c>
      <c r="F63" s="1">
        <v>0.28410000000000002</v>
      </c>
      <c r="G63" s="1">
        <v>0.23369999999999999</v>
      </c>
      <c r="H63" s="1">
        <v>0.1147</v>
      </c>
      <c r="I63" s="1">
        <v>9.7900000000000001E-2</v>
      </c>
      <c r="J63" s="1">
        <v>0.19520000000000001</v>
      </c>
      <c r="K63" s="1">
        <v>0.39290000000000003</v>
      </c>
      <c r="L63" s="1">
        <v>0.34689999999999999</v>
      </c>
      <c r="M63" s="1">
        <v>0.36480000000000001</v>
      </c>
      <c r="N63" s="1">
        <v>0.3377</v>
      </c>
      <c r="O63" s="1">
        <v>0.29120000000000001</v>
      </c>
      <c r="P63" s="1">
        <v>0.28270000000000001</v>
      </c>
      <c r="Q63" s="1">
        <v>0.16089999999999999</v>
      </c>
      <c r="R63" s="1">
        <v>0.29770000000000002</v>
      </c>
      <c r="S63" s="1">
        <v>0.30630000000000002</v>
      </c>
      <c r="T63" s="1">
        <v>0.29830000000000001</v>
      </c>
      <c r="U63" s="1">
        <v>0.214</v>
      </c>
    </row>
    <row r="64" spans="1:21" x14ac:dyDescent="0.25">
      <c r="A64" s="5" t="s">
        <v>61</v>
      </c>
      <c r="B64" s="1">
        <v>0.57499999999999996</v>
      </c>
      <c r="C64" s="1">
        <v>0.50880000000000003</v>
      </c>
      <c r="D64" s="1">
        <v>0.38929999999999998</v>
      </c>
      <c r="E64" s="1">
        <v>0.4486</v>
      </c>
      <c r="F64" s="1">
        <v>0.37030000000000002</v>
      </c>
      <c r="G64" s="1">
        <v>0.28739999999999999</v>
      </c>
      <c r="H64" s="1">
        <v>-2.3300000000000001E-2</v>
      </c>
      <c r="I64" s="1">
        <v>0.1249</v>
      </c>
      <c r="J64" s="1">
        <v>0.1653</v>
      </c>
      <c r="K64" s="1">
        <v>0.36109999999999998</v>
      </c>
      <c r="L64" s="1">
        <v>0.18260000000000001</v>
      </c>
      <c r="M64" s="1">
        <v>0.38400000000000001</v>
      </c>
      <c r="N64" s="1">
        <v>0.27839999999999998</v>
      </c>
      <c r="O64" s="1">
        <v>0.35659999999999997</v>
      </c>
      <c r="P64" s="1">
        <v>0.17050000000000001</v>
      </c>
      <c r="Q64" s="1">
        <v>0.34920000000000001</v>
      </c>
      <c r="R64" s="1">
        <v>0.24479999999999999</v>
      </c>
      <c r="S64" s="1">
        <v>0.42509999999999998</v>
      </c>
      <c r="T64" s="1">
        <v>0.51</v>
      </c>
      <c r="U64" s="1">
        <v>0.31909999999999999</v>
      </c>
    </row>
    <row r="65" spans="1:21" x14ac:dyDescent="0.25">
      <c r="A65" s="5" t="s">
        <v>62</v>
      </c>
      <c r="B65" s="1">
        <v>0.13880000000000001</v>
      </c>
      <c r="C65" s="1">
        <v>0.12909999999999999</v>
      </c>
      <c r="D65" s="1">
        <v>0.1216</v>
      </c>
      <c r="E65" s="1">
        <v>0.11360000000000001</v>
      </c>
      <c r="F65" s="1">
        <v>7.51E-2</v>
      </c>
      <c r="G65" s="1">
        <v>-9.7799999999999998E-2</v>
      </c>
      <c r="H65" s="1">
        <v>-0.10929999999999999</v>
      </c>
      <c r="I65" s="1">
        <v>-0.38109999999999999</v>
      </c>
      <c r="J65" s="1">
        <v>0.1036</v>
      </c>
      <c r="K65" s="1">
        <v>-4.82E-2</v>
      </c>
      <c r="L65" s="1">
        <v>6.6000000000000003E-2</v>
      </c>
      <c r="M65" s="1">
        <v>8.3999999999999995E-3</v>
      </c>
      <c r="N65" s="1">
        <v>6.4600000000000005E-2</v>
      </c>
      <c r="O65" s="1">
        <v>8.8000000000000005E-3</v>
      </c>
      <c r="P65" s="1">
        <v>8.8999999999999999E-3</v>
      </c>
      <c r="Q65" s="1">
        <v>-2.1299999999999999E-2</v>
      </c>
      <c r="R65" s="1">
        <v>6.5199999999999994E-2</v>
      </c>
      <c r="S65" s="1">
        <v>6.4000000000000001E-2</v>
      </c>
      <c r="T65" s="1">
        <v>6.2600000000000003E-2</v>
      </c>
      <c r="U65" s="1">
        <v>8.9099999999999999E-2</v>
      </c>
    </row>
    <row r="66" spans="1:21" x14ac:dyDescent="0.25">
      <c r="A66" s="5" t="s">
        <v>63</v>
      </c>
      <c r="B66">
        <v>17753</v>
      </c>
      <c r="C66">
        <v>14556</v>
      </c>
      <c r="D66">
        <v>10957</v>
      </c>
      <c r="E66">
        <v>7411</v>
      </c>
      <c r="F66">
        <v>2659</v>
      </c>
      <c r="G66">
        <v>1778</v>
      </c>
      <c r="H66">
        <v>1084</v>
      </c>
      <c r="I66">
        <v>918</v>
      </c>
      <c r="J66">
        <v>2207</v>
      </c>
      <c r="K66">
        <v>3235</v>
      </c>
      <c r="L66">
        <v>2998</v>
      </c>
      <c r="M66">
        <v>2740</v>
      </c>
      <c r="N66">
        <v>2378</v>
      </c>
      <c r="O66">
        <v>1811</v>
      </c>
      <c r="P66">
        <v>1700</v>
      </c>
      <c r="Q66">
        <v>1067</v>
      </c>
      <c r="R66">
        <v>1113</v>
      </c>
      <c r="S66">
        <v>1135</v>
      </c>
      <c r="T66">
        <v>1064</v>
      </c>
      <c r="U66">
        <v>711</v>
      </c>
    </row>
    <row r="67" spans="1:21" x14ac:dyDescent="0.25">
      <c r="A67" s="5" t="s">
        <v>64</v>
      </c>
      <c r="B67" s="1">
        <v>0.68169999999999997</v>
      </c>
      <c r="C67" s="1">
        <v>0.65859999999999996</v>
      </c>
      <c r="D67" s="1">
        <v>0.60470000000000002</v>
      </c>
      <c r="E67" s="1">
        <v>0.54869999999999997</v>
      </c>
      <c r="F67" s="1">
        <v>0.36969999999999997</v>
      </c>
      <c r="G67" s="1">
        <v>0.29380000000000001</v>
      </c>
      <c r="H67" s="1">
        <v>0.18279999999999999</v>
      </c>
      <c r="I67" s="1">
        <v>0.13689999999999999</v>
      </c>
      <c r="J67" s="1">
        <v>0.26629999999999998</v>
      </c>
      <c r="K67" s="1">
        <v>0.42330000000000001</v>
      </c>
      <c r="L67" s="1">
        <v>0.42209999999999998</v>
      </c>
      <c r="M67" s="1">
        <v>0.42109999999999997</v>
      </c>
      <c r="N67" s="1">
        <v>0.42009999999999997</v>
      </c>
      <c r="O67" s="1">
        <v>0.36199999999999999</v>
      </c>
      <c r="P67" s="1">
        <v>0.35970000000000002</v>
      </c>
      <c r="Q67" s="1">
        <v>0.27600000000000002</v>
      </c>
      <c r="R67" s="1">
        <v>0.3614</v>
      </c>
      <c r="S67" s="1">
        <v>0.36549999999999999</v>
      </c>
      <c r="T67" s="1">
        <v>0.35299999999999998</v>
      </c>
      <c r="U67" s="1">
        <v>0.2757</v>
      </c>
    </row>
    <row r="68" spans="1:21" x14ac:dyDescent="0.25">
      <c r="A68" s="5" t="s">
        <v>65</v>
      </c>
      <c r="B68">
        <v>410</v>
      </c>
      <c r="C68">
        <v>387</v>
      </c>
      <c r="D68">
        <v>372</v>
      </c>
      <c r="E68">
        <v>365</v>
      </c>
      <c r="F68">
        <v>384</v>
      </c>
      <c r="G68">
        <v>426</v>
      </c>
      <c r="H68">
        <v>406</v>
      </c>
      <c r="I68">
        <v>378</v>
      </c>
      <c r="J68">
        <v>334</v>
      </c>
      <c r="K68">
        <v>309</v>
      </c>
      <c r="L68">
        <v>298</v>
      </c>
      <c r="M68">
        <v>286</v>
      </c>
      <c r="N68">
        <v>281</v>
      </c>
      <c r="O68">
        <v>288</v>
      </c>
      <c r="P68">
        <v>299</v>
      </c>
      <c r="Q68">
        <v>404</v>
      </c>
      <c r="R68">
        <v>107</v>
      </c>
      <c r="S68">
        <v>106</v>
      </c>
      <c r="T68">
        <v>92</v>
      </c>
      <c r="U68">
        <v>92</v>
      </c>
    </row>
    <row r="69" spans="1:21" x14ac:dyDescent="0.25">
      <c r="A69" s="5" t="s">
        <v>66</v>
      </c>
      <c r="B69">
        <v>17343</v>
      </c>
      <c r="C69">
        <v>14169</v>
      </c>
      <c r="D69">
        <v>10585</v>
      </c>
      <c r="E69">
        <v>7046</v>
      </c>
      <c r="F69">
        <v>2275</v>
      </c>
      <c r="G69">
        <v>1352</v>
      </c>
      <c r="H69">
        <v>678</v>
      </c>
      <c r="I69">
        <v>540</v>
      </c>
      <c r="J69">
        <v>1873</v>
      </c>
      <c r="K69">
        <v>2926</v>
      </c>
      <c r="L69">
        <v>2700</v>
      </c>
      <c r="M69">
        <v>2454</v>
      </c>
      <c r="N69">
        <v>2097</v>
      </c>
      <c r="O69">
        <v>1523</v>
      </c>
      <c r="P69">
        <v>1401</v>
      </c>
      <c r="Q69">
        <v>663</v>
      </c>
      <c r="R69">
        <v>1006</v>
      </c>
      <c r="S69">
        <v>1029</v>
      </c>
      <c r="T69">
        <v>972</v>
      </c>
      <c r="U69">
        <v>619</v>
      </c>
    </row>
    <row r="70" spans="1:21" x14ac:dyDescent="0.25">
      <c r="A70" s="5" t="s">
        <v>67</v>
      </c>
      <c r="B70" s="1">
        <v>0.66590000000000005</v>
      </c>
      <c r="C70" s="1">
        <v>0.64100000000000001</v>
      </c>
      <c r="D70" s="1">
        <v>0.58420000000000005</v>
      </c>
      <c r="E70" s="1">
        <v>0.52170000000000005</v>
      </c>
      <c r="F70" s="1">
        <v>0.31630000000000003</v>
      </c>
      <c r="G70" s="1">
        <v>0.22339999999999999</v>
      </c>
      <c r="H70" s="1">
        <v>0.1143</v>
      </c>
      <c r="I70" s="1">
        <v>8.0500000000000002E-2</v>
      </c>
      <c r="J70" s="1">
        <v>0.22600000000000001</v>
      </c>
      <c r="K70" s="1">
        <v>0.38279999999999997</v>
      </c>
      <c r="L70" s="1">
        <v>0.38009999999999999</v>
      </c>
      <c r="M70" s="1">
        <v>0.37709999999999999</v>
      </c>
      <c r="N70" s="1">
        <v>0.37040000000000001</v>
      </c>
      <c r="O70" s="1">
        <v>0.3044</v>
      </c>
      <c r="P70" s="1">
        <v>0.2964</v>
      </c>
      <c r="Q70" s="1">
        <v>0.17150000000000001</v>
      </c>
      <c r="R70" s="1">
        <v>0.3266</v>
      </c>
      <c r="S70" s="1">
        <v>0.33139999999999997</v>
      </c>
      <c r="T70" s="1">
        <v>0.32250000000000001</v>
      </c>
      <c r="U70" s="1">
        <v>0.24</v>
      </c>
    </row>
    <row r="71" spans="1:21" x14ac:dyDescent="0.25">
      <c r="A71" s="5" t="s">
        <v>98</v>
      </c>
      <c r="B71" s="1">
        <f t="shared" ref="B71:T71" si="0">B37/B52</f>
        <v>1.0578391551584079</v>
      </c>
      <c r="C71" s="1">
        <f t="shared" si="0"/>
        <v>0.89630981346309813</v>
      </c>
      <c r="D71" s="1">
        <f t="shared" si="0"/>
        <v>0.73419773095623986</v>
      </c>
      <c r="E71" s="1">
        <f t="shared" si="0"/>
        <v>0.54617873028710073</v>
      </c>
      <c r="F71" s="1">
        <f t="shared" si="0"/>
        <v>0.29117408906882591</v>
      </c>
      <c r="G71" s="1">
        <f t="shared" si="0"/>
        <v>0.2456760048721072</v>
      </c>
      <c r="H71" s="1">
        <f t="shared" si="0"/>
        <v>0.23886427708417238</v>
      </c>
      <c r="I71" s="1">
        <f t="shared" si="0"/>
        <v>0.26869739478957916</v>
      </c>
      <c r="J71" s="1">
        <f t="shared" si="0"/>
        <v>0.33072625698324021</v>
      </c>
      <c r="K71" s="1">
        <f t="shared" si="0"/>
        <v>0.30510978043912174</v>
      </c>
      <c r="L71" s="1">
        <f t="shared" si="0"/>
        <v>0.28423369347739097</v>
      </c>
      <c r="M71" s="1">
        <f t="shared" si="0"/>
        <v>0.26101083032490974</v>
      </c>
      <c r="N71" s="1">
        <f t="shared" si="0"/>
        <v>0.22789855072463769</v>
      </c>
      <c r="O71" s="1">
        <f t="shared" si="0"/>
        <v>0.20205977382875606</v>
      </c>
      <c r="P71" s="1">
        <f t="shared" si="0"/>
        <v>0.19118122977346277</v>
      </c>
      <c r="Q71" s="1">
        <f t="shared" si="0"/>
        <v>0.15689935064935065</v>
      </c>
      <c r="R71" s="1">
        <f t="shared" si="0"/>
        <v>0.1254071661237785</v>
      </c>
      <c r="S71" s="1">
        <f t="shared" si="0"/>
        <v>0.12683823529411764</v>
      </c>
      <c r="T71" s="1">
        <f t="shared" si="0"/>
        <v>0.12352459016393443</v>
      </c>
      <c r="U71" s="1">
        <f>U37/U52</f>
        <v>0.10587027914614122</v>
      </c>
    </row>
    <row r="72" spans="1:21" x14ac:dyDescent="0.25">
      <c r="A72" s="10" t="s">
        <v>85</v>
      </c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</row>
    <row r="73" spans="1:21" x14ac:dyDescent="0.25">
      <c r="A73" s="5" t="s">
        <v>0</v>
      </c>
      <c r="B73" s="7">
        <v>45410</v>
      </c>
      <c r="C73" s="7">
        <v>45319</v>
      </c>
      <c r="D73" s="7">
        <v>45228</v>
      </c>
      <c r="E73" s="7">
        <v>45137</v>
      </c>
      <c r="F73" s="7">
        <v>45046</v>
      </c>
      <c r="G73" s="7">
        <v>44955</v>
      </c>
      <c r="H73" s="7">
        <v>44864</v>
      </c>
      <c r="I73" s="7">
        <v>44773</v>
      </c>
      <c r="J73" s="7">
        <v>44682</v>
      </c>
      <c r="K73" s="7">
        <v>44591</v>
      </c>
      <c r="L73" s="7">
        <v>44500</v>
      </c>
      <c r="M73" s="7">
        <v>44409</v>
      </c>
      <c r="N73" s="7">
        <v>44318</v>
      </c>
      <c r="O73" s="7">
        <v>44227</v>
      </c>
      <c r="P73" s="7">
        <v>44129</v>
      </c>
      <c r="Q73" s="7">
        <v>44038</v>
      </c>
      <c r="R73" s="7">
        <v>43947</v>
      </c>
      <c r="S73" s="7">
        <v>43856</v>
      </c>
      <c r="T73" s="7">
        <v>43765</v>
      </c>
      <c r="U73" s="7">
        <v>43674</v>
      </c>
    </row>
    <row r="74" spans="1:21" x14ac:dyDescent="0.25">
      <c r="A74" s="5" t="s">
        <v>46</v>
      </c>
      <c r="B74">
        <v>14881</v>
      </c>
      <c r="C74">
        <v>12285</v>
      </c>
      <c r="D74">
        <v>9243</v>
      </c>
      <c r="E74">
        <v>6188</v>
      </c>
      <c r="F74">
        <v>2043</v>
      </c>
      <c r="G74">
        <v>1414</v>
      </c>
      <c r="H74">
        <v>680</v>
      </c>
      <c r="I74">
        <v>656</v>
      </c>
      <c r="J74">
        <v>1618</v>
      </c>
      <c r="K74">
        <v>3003</v>
      </c>
      <c r="L74">
        <v>2464</v>
      </c>
      <c r="M74">
        <v>2374</v>
      </c>
      <c r="N74">
        <v>1912</v>
      </c>
      <c r="O74">
        <v>1457</v>
      </c>
      <c r="P74">
        <v>1336</v>
      </c>
      <c r="Q74">
        <v>622</v>
      </c>
      <c r="R74">
        <v>917</v>
      </c>
      <c r="S74">
        <v>951</v>
      </c>
      <c r="T74">
        <v>899</v>
      </c>
      <c r="U74">
        <v>552</v>
      </c>
    </row>
    <row r="75" spans="1:21" x14ac:dyDescent="0.25">
      <c r="A75" s="5" t="s">
        <v>97</v>
      </c>
      <c r="B75" s="9">
        <f>((B74-C74)/C74)</f>
        <v>0.21131461131461132</v>
      </c>
      <c r="C75" s="9">
        <f t="shared" ref="C75:S75" si="1">((C74-D74)/D74)</f>
        <v>0.32911392405063289</v>
      </c>
      <c r="D75" s="9">
        <f t="shared" si="1"/>
        <v>0.49369747899159666</v>
      </c>
      <c r="E75" s="9">
        <f t="shared" si="1"/>
        <v>2.0288790993636807</v>
      </c>
      <c r="F75" s="9">
        <f t="shared" si="1"/>
        <v>0.44483734087694482</v>
      </c>
      <c r="G75" s="9">
        <f t="shared" si="1"/>
        <v>1.0794117647058823</v>
      </c>
      <c r="H75" s="9">
        <f t="shared" si="1"/>
        <v>3.6585365853658534E-2</v>
      </c>
      <c r="I75" s="9">
        <f t="shared" si="1"/>
        <v>-0.59456118665018542</v>
      </c>
      <c r="J75" s="9">
        <f t="shared" si="1"/>
        <v>-0.46120546120546119</v>
      </c>
      <c r="K75" s="9">
        <f t="shared" si="1"/>
        <v>0.21875</v>
      </c>
      <c r="L75" s="9">
        <f t="shared" si="1"/>
        <v>3.7910699241786014E-2</v>
      </c>
      <c r="M75" s="9">
        <f t="shared" si="1"/>
        <v>0.24163179916317992</v>
      </c>
      <c r="N75" s="9">
        <f t="shared" si="1"/>
        <v>0.31228551818805766</v>
      </c>
      <c r="O75" s="9">
        <f t="shared" si="1"/>
        <v>9.0568862275449108E-2</v>
      </c>
      <c r="P75" s="9">
        <f t="shared" si="1"/>
        <v>1.1479099678456592</v>
      </c>
      <c r="Q75" s="9">
        <f t="shared" si="1"/>
        <v>-0.321701199563795</v>
      </c>
      <c r="R75" s="9">
        <f t="shared" si="1"/>
        <v>-3.5751840168243953E-2</v>
      </c>
      <c r="S75" s="9">
        <f t="shared" si="1"/>
        <v>5.7842046718576193E-2</v>
      </c>
      <c r="T75" s="9">
        <f>((T74-U74)/U74)</f>
        <v>0.62862318840579712</v>
      </c>
    </row>
    <row r="76" spans="1:21" x14ac:dyDescent="0.25">
      <c r="A76" s="5" t="s">
        <v>65</v>
      </c>
      <c r="B76">
        <v>410</v>
      </c>
      <c r="C76">
        <v>387</v>
      </c>
      <c r="D76">
        <v>372</v>
      </c>
      <c r="E76">
        <v>365</v>
      </c>
      <c r="F76">
        <v>384</v>
      </c>
      <c r="G76">
        <v>426</v>
      </c>
      <c r="H76">
        <v>406</v>
      </c>
      <c r="I76">
        <v>378</v>
      </c>
      <c r="J76">
        <v>334</v>
      </c>
      <c r="K76">
        <v>309</v>
      </c>
      <c r="L76">
        <v>298</v>
      </c>
      <c r="M76">
        <v>286</v>
      </c>
      <c r="N76">
        <v>281</v>
      </c>
      <c r="O76">
        <v>288</v>
      </c>
      <c r="P76">
        <v>299</v>
      </c>
      <c r="Q76">
        <v>404</v>
      </c>
      <c r="R76">
        <v>107</v>
      </c>
      <c r="S76">
        <v>106</v>
      </c>
      <c r="T76">
        <v>92</v>
      </c>
      <c r="U76">
        <v>92</v>
      </c>
    </row>
    <row r="77" spans="1:21" x14ac:dyDescent="0.25">
      <c r="A77" s="5" t="s">
        <v>69</v>
      </c>
      <c r="B77">
        <v>1011</v>
      </c>
      <c r="C77">
        <v>994</v>
      </c>
      <c r="D77">
        <v>979</v>
      </c>
      <c r="E77">
        <v>841</v>
      </c>
      <c r="F77">
        <v>735</v>
      </c>
      <c r="G77">
        <v>738</v>
      </c>
      <c r="H77">
        <v>745</v>
      </c>
      <c r="I77">
        <v>648</v>
      </c>
      <c r="J77">
        <v>578</v>
      </c>
      <c r="K77">
        <v>551</v>
      </c>
      <c r="L77">
        <v>559</v>
      </c>
      <c r="M77">
        <v>465</v>
      </c>
      <c r="N77">
        <v>429</v>
      </c>
      <c r="O77">
        <v>416</v>
      </c>
      <c r="P77">
        <v>383</v>
      </c>
      <c r="Q77">
        <v>374</v>
      </c>
      <c r="R77">
        <v>224</v>
      </c>
      <c r="S77">
        <v>220</v>
      </c>
      <c r="T77">
        <v>223</v>
      </c>
      <c r="U77">
        <v>223</v>
      </c>
    </row>
    <row r="78" spans="1:21" x14ac:dyDescent="0.25">
      <c r="A78" s="5" t="s">
        <v>70</v>
      </c>
      <c r="B78">
        <v>-957</v>
      </c>
      <c r="C78">
        <v>-2167</v>
      </c>
      <c r="D78">
        <v>-3262</v>
      </c>
      <c r="E78">
        <v>-1046</v>
      </c>
      <c r="F78">
        <v>-251</v>
      </c>
      <c r="G78">
        <v>-330</v>
      </c>
      <c r="H78">
        <v>-1439</v>
      </c>
      <c r="I78">
        <v>-412</v>
      </c>
      <c r="J78">
        <v>-799</v>
      </c>
      <c r="K78">
        <v>-830</v>
      </c>
      <c r="L78">
        <v>-1802</v>
      </c>
      <c r="M78">
        <v>-443</v>
      </c>
      <c r="N78">
        <v>-748</v>
      </c>
      <c r="O78">
        <v>-94</v>
      </c>
      <c r="P78">
        <v>-739</v>
      </c>
      <c r="Q78">
        <v>167</v>
      </c>
      <c r="R78">
        <v>-339</v>
      </c>
      <c r="S78">
        <v>188</v>
      </c>
      <c r="T78">
        <v>426</v>
      </c>
      <c r="U78">
        <v>69</v>
      </c>
    </row>
    <row r="79" spans="1:21" x14ac:dyDescent="0.25">
      <c r="A79" s="5" t="s">
        <v>71</v>
      </c>
      <c r="B79">
        <v>15345</v>
      </c>
      <c r="C79">
        <v>11499</v>
      </c>
      <c r="D79">
        <v>7332</v>
      </c>
      <c r="E79">
        <v>6348</v>
      </c>
      <c r="F79">
        <v>2911</v>
      </c>
      <c r="G79">
        <v>2248</v>
      </c>
      <c r="H79">
        <v>392</v>
      </c>
      <c r="I79">
        <v>1270</v>
      </c>
      <c r="J79">
        <v>1731</v>
      </c>
      <c r="K79">
        <v>3033</v>
      </c>
      <c r="L79">
        <v>1519</v>
      </c>
      <c r="M79">
        <v>2682</v>
      </c>
      <c r="N79">
        <v>1874</v>
      </c>
      <c r="O79">
        <v>2067</v>
      </c>
      <c r="P79">
        <v>1279</v>
      </c>
      <c r="Q79">
        <v>1567</v>
      </c>
      <c r="R79">
        <v>909</v>
      </c>
      <c r="S79">
        <v>1465</v>
      </c>
      <c r="T79">
        <v>1640</v>
      </c>
      <c r="U79">
        <v>936</v>
      </c>
    </row>
    <row r="80" spans="1:21" x14ac:dyDescent="0.25">
      <c r="A80" s="5" t="s">
        <v>72</v>
      </c>
      <c r="B80" s="1">
        <v>4.2713999999999999</v>
      </c>
      <c r="C80" s="1">
        <v>4.1151999999999997</v>
      </c>
      <c r="D80" s="1">
        <v>17.7041</v>
      </c>
      <c r="E80" s="1">
        <v>3.9984000000000002</v>
      </c>
      <c r="F80" s="1">
        <v>0.68169999999999997</v>
      </c>
      <c r="G80" s="1">
        <v>-0.25879999999999997</v>
      </c>
      <c r="H80" s="1">
        <v>-0.7419</v>
      </c>
      <c r="I80" s="1">
        <v>-0.52649999999999997</v>
      </c>
      <c r="J80" s="1">
        <v>-7.6300000000000007E-2</v>
      </c>
      <c r="K80" s="1">
        <v>0.46729999999999999</v>
      </c>
      <c r="L80" s="1">
        <v>0.18759999999999999</v>
      </c>
      <c r="M80" s="1">
        <v>0.71160000000000001</v>
      </c>
      <c r="N80" s="1">
        <v>1.0616000000000001</v>
      </c>
      <c r="O80" s="1">
        <v>0.41089999999999999</v>
      </c>
      <c r="P80" s="1">
        <v>-0.22009999999999999</v>
      </c>
      <c r="Q80" s="1">
        <v>0.67410000000000003</v>
      </c>
      <c r="R80" s="1">
        <v>0.26250000000000001</v>
      </c>
      <c r="S80" s="1">
        <v>0.63139999999999996</v>
      </c>
      <c r="T80" s="1">
        <v>2.3675999999999999</v>
      </c>
      <c r="U80" s="1">
        <v>2.52E-2</v>
      </c>
    </row>
    <row r="81" spans="1:21" x14ac:dyDescent="0.25">
      <c r="A81" s="5" t="s">
        <v>73</v>
      </c>
      <c r="B81">
        <v>-369</v>
      </c>
      <c r="C81">
        <v>-254</v>
      </c>
      <c r="D81">
        <v>-278</v>
      </c>
      <c r="E81">
        <v>-289</v>
      </c>
      <c r="F81">
        <v>-248</v>
      </c>
      <c r="G81">
        <v>-509</v>
      </c>
      <c r="H81">
        <v>-530</v>
      </c>
      <c r="I81">
        <v>-433</v>
      </c>
      <c r="J81">
        <v>-361</v>
      </c>
      <c r="K81">
        <v>-273</v>
      </c>
      <c r="L81">
        <v>-222</v>
      </c>
      <c r="M81">
        <v>-183</v>
      </c>
      <c r="N81">
        <v>-298</v>
      </c>
      <c r="O81">
        <v>-283</v>
      </c>
      <c r="P81">
        <v>-473</v>
      </c>
      <c r="Q81">
        <v>-217</v>
      </c>
      <c r="R81">
        <v>-155</v>
      </c>
      <c r="S81">
        <v>-145</v>
      </c>
      <c r="T81">
        <v>-103</v>
      </c>
      <c r="U81">
        <v>-113</v>
      </c>
    </row>
    <row r="82" spans="1:21" x14ac:dyDescent="0.25">
      <c r="A82" s="5" t="s">
        <v>74</v>
      </c>
      <c r="B82">
        <v>-39</v>
      </c>
      <c r="C82">
        <v>-113</v>
      </c>
      <c r="D82">
        <v>-872</v>
      </c>
      <c r="E82">
        <v>0</v>
      </c>
      <c r="F82">
        <v>-83</v>
      </c>
      <c r="G82">
        <v>6</v>
      </c>
      <c r="H82">
        <v>-83</v>
      </c>
      <c r="I82">
        <v>-13</v>
      </c>
      <c r="J82">
        <v>-36</v>
      </c>
      <c r="K82">
        <v>-84</v>
      </c>
      <c r="L82">
        <v>-203</v>
      </c>
      <c r="M82">
        <v>0</v>
      </c>
      <c r="N82">
        <v>0</v>
      </c>
      <c r="O82">
        <v>0</v>
      </c>
      <c r="P82">
        <v>-1353</v>
      </c>
      <c r="Q82">
        <v>-7137</v>
      </c>
      <c r="R82">
        <v>-34</v>
      </c>
      <c r="S82">
        <v>-4</v>
      </c>
      <c r="T82">
        <v>0</v>
      </c>
      <c r="U82">
        <v>0</v>
      </c>
    </row>
    <row r="83" spans="1:21" x14ac:dyDescent="0.25">
      <c r="A83" s="5" t="s">
        <v>75</v>
      </c>
      <c r="B83">
        <v>-5285</v>
      </c>
      <c r="C83">
        <v>-5742</v>
      </c>
      <c r="D83">
        <v>-2020</v>
      </c>
      <c r="E83">
        <v>-157</v>
      </c>
      <c r="F83">
        <v>-510</v>
      </c>
      <c r="G83">
        <v>500</v>
      </c>
      <c r="H83">
        <v>3761</v>
      </c>
      <c r="I83">
        <v>2064</v>
      </c>
      <c r="J83">
        <v>3009</v>
      </c>
      <c r="K83">
        <v>-1229</v>
      </c>
      <c r="L83">
        <v>-4014</v>
      </c>
      <c r="M83">
        <v>-2350</v>
      </c>
      <c r="N83">
        <v>-974</v>
      </c>
      <c r="O83">
        <v>-2846</v>
      </c>
      <c r="P83">
        <v>-175</v>
      </c>
      <c r="Q83">
        <v>-6136</v>
      </c>
      <c r="R83">
        <v>-866</v>
      </c>
      <c r="S83">
        <v>-2</v>
      </c>
      <c r="T83">
        <v>1359</v>
      </c>
      <c r="U83">
        <v>3658</v>
      </c>
    </row>
    <row r="84" spans="1:21" x14ac:dyDescent="0.25">
      <c r="A84" s="5" t="s">
        <v>77</v>
      </c>
      <c r="B84">
        <v>-5693</v>
      </c>
      <c r="C84">
        <v>-6109</v>
      </c>
      <c r="D84">
        <v>-3170</v>
      </c>
      <c r="E84">
        <v>-446</v>
      </c>
      <c r="F84">
        <v>-841</v>
      </c>
      <c r="G84">
        <v>-3</v>
      </c>
      <c r="H84">
        <v>3148</v>
      </c>
      <c r="I84">
        <v>1618</v>
      </c>
      <c r="J84">
        <v>2612</v>
      </c>
      <c r="K84">
        <v>-1586</v>
      </c>
      <c r="L84">
        <v>-4439</v>
      </c>
      <c r="M84">
        <v>-2533</v>
      </c>
      <c r="N84">
        <v>-1272</v>
      </c>
      <c r="O84">
        <v>-3129</v>
      </c>
      <c r="P84">
        <v>-2001</v>
      </c>
      <c r="Q84">
        <v>-13490</v>
      </c>
      <c r="R84">
        <v>-1055</v>
      </c>
      <c r="S84">
        <v>-151</v>
      </c>
      <c r="T84">
        <v>1256</v>
      </c>
      <c r="U84">
        <v>3545</v>
      </c>
    </row>
    <row r="85" spans="1:21" x14ac:dyDescent="0.25">
      <c r="A85" s="5" t="s">
        <v>78</v>
      </c>
      <c r="B85">
        <v>-98</v>
      </c>
      <c r="C85">
        <v>-99</v>
      </c>
      <c r="D85">
        <v>-97</v>
      </c>
      <c r="E85">
        <v>-100</v>
      </c>
      <c r="F85">
        <v>-99</v>
      </c>
      <c r="G85">
        <v>-98</v>
      </c>
      <c r="H85">
        <v>-100</v>
      </c>
      <c r="I85">
        <v>-100</v>
      </c>
      <c r="J85">
        <v>-100</v>
      </c>
      <c r="K85">
        <v>-101</v>
      </c>
      <c r="L85">
        <v>-100</v>
      </c>
      <c r="M85">
        <v>-99</v>
      </c>
      <c r="N85">
        <v>-99</v>
      </c>
      <c r="O85">
        <v>-99</v>
      </c>
      <c r="P85">
        <v>-99</v>
      </c>
      <c r="Q85">
        <v>-99</v>
      </c>
      <c r="R85">
        <v>-98</v>
      </c>
      <c r="S85">
        <v>-98</v>
      </c>
      <c r="T85">
        <v>-97</v>
      </c>
      <c r="U85">
        <v>-98</v>
      </c>
    </row>
    <row r="86" spans="1:21" x14ac:dyDescent="0.25">
      <c r="A86" s="5" t="s">
        <v>79</v>
      </c>
      <c r="B86">
        <v>-7455</v>
      </c>
      <c r="C86">
        <v>-2659</v>
      </c>
      <c r="D86">
        <v>-3651</v>
      </c>
      <c r="E86">
        <v>-3066</v>
      </c>
      <c r="F86">
        <v>246</v>
      </c>
      <c r="G86">
        <v>-1207</v>
      </c>
      <c r="H86">
        <v>-3341</v>
      </c>
      <c r="I86">
        <v>-3344</v>
      </c>
      <c r="J86">
        <v>-1792</v>
      </c>
      <c r="K86">
        <v>4</v>
      </c>
      <c r="L86">
        <v>149</v>
      </c>
      <c r="M86">
        <v>2</v>
      </c>
      <c r="N86">
        <v>126</v>
      </c>
      <c r="O86">
        <v>4</v>
      </c>
      <c r="P86">
        <v>96</v>
      </c>
      <c r="Q86">
        <v>6</v>
      </c>
      <c r="R86">
        <v>88</v>
      </c>
      <c r="S86">
        <v>3</v>
      </c>
      <c r="T86">
        <v>63</v>
      </c>
      <c r="U86">
        <v>0</v>
      </c>
    </row>
    <row r="87" spans="1:21" x14ac:dyDescent="0.25">
      <c r="A87" s="5" t="s">
        <v>80</v>
      </c>
      <c r="B87">
        <v>-40</v>
      </c>
      <c r="C87">
        <v>-30</v>
      </c>
      <c r="D87">
        <v>-13</v>
      </c>
      <c r="E87">
        <v>-1261</v>
      </c>
      <c r="F87">
        <v>-20</v>
      </c>
      <c r="G87">
        <v>-4</v>
      </c>
      <c r="H87">
        <v>-18</v>
      </c>
      <c r="I87">
        <v>-14</v>
      </c>
      <c r="J87">
        <v>-22</v>
      </c>
      <c r="K87">
        <v>-21</v>
      </c>
      <c r="L87">
        <v>-1030</v>
      </c>
      <c r="M87">
        <v>4964</v>
      </c>
      <c r="N87">
        <v>-19</v>
      </c>
      <c r="O87">
        <v>-20</v>
      </c>
      <c r="P87">
        <v>0</v>
      </c>
      <c r="Q87">
        <v>-8</v>
      </c>
      <c r="R87">
        <v>4979</v>
      </c>
      <c r="S87">
        <v>0</v>
      </c>
      <c r="T87">
        <v>0</v>
      </c>
      <c r="U87">
        <v>0</v>
      </c>
    </row>
    <row r="88" spans="1:21" x14ac:dyDescent="0.25">
      <c r="A88" s="5" t="s">
        <v>81</v>
      </c>
      <c r="B88">
        <v>-1752</v>
      </c>
      <c r="C88">
        <v>-841</v>
      </c>
      <c r="D88">
        <v>-764</v>
      </c>
      <c r="E88">
        <v>-672</v>
      </c>
      <c r="F88">
        <v>-507</v>
      </c>
      <c r="G88">
        <v>-347</v>
      </c>
      <c r="H88">
        <v>-294</v>
      </c>
      <c r="I88">
        <v>-304</v>
      </c>
      <c r="J88">
        <v>-532</v>
      </c>
      <c r="K88">
        <v>-627</v>
      </c>
      <c r="L88">
        <v>-439</v>
      </c>
      <c r="M88">
        <v>-366</v>
      </c>
      <c r="N88">
        <v>-479</v>
      </c>
      <c r="O88">
        <v>-227</v>
      </c>
      <c r="P88">
        <v>-298</v>
      </c>
      <c r="Q88">
        <v>-196</v>
      </c>
      <c r="R88">
        <v>-225</v>
      </c>
      <c r="S88">
        <v>-88</v>
      </c>
      <c r="T88">
        <v>-202</v>
      </c>
      <c r="U88">
        <v>-50</v>
      </c>
    </row>
    <row r="89" spans="1:21" x14ac:dyDescent="0.25">
      <c r="A89" s="5" t="s">
        <v>82</v>
      </c>
      <c r="B89">
        <v>-9345</v>
      </c>
      <c r="C89">
        <v>-3629</v>
      </c>
      <c r="D89">
        <v>-4525</v>
      </c>
      <c r="E89">
        <v>-5099</v>
      </c>
      <c r="F89">
        <v>-380</v>
      </c>
      <c r="G89">
        <v>-1656</v>
      </c>
      <c r="H89">
        <v>-3753</v>
      </c>
      <c r="I89">
        <v>-3762</v>
      </c>
      <c r="J89">
        <v>-2446</v>
      </c>
      <c r="K89">
        <v>-745</v>
      </c>
      <c r="L89">
        <v>-1420</v>
      </c>
      <c r="M89">
        <v>4501</v>
      </c>
      <c r="N89">
        <v>-471</v>
      </c>
      <c r="O89">
        <v>-342</v>
      </c>
      <c r="P89">
        <v>-301</v>
      </c>
      <c r="Q89">
        <v>-297</v>
      </c>
      <c r="R89">
        <v>4744</v>
      </c>
      <c r="S89">
        <v>-183</v>
      </c>
      <c r="T89">
        <v>-236</v>
      </c>
      <c r="U89">
        <v>-148</v>
      </c>
    </row>
    <row r="90" spans="1:21" x14ac:dyDescent="0.25">
      <c r="A90" s="5" t="s">
        <v>83</v>
      </c>
      <c r="B90">
        <v>307</v>
      </c>
      <c r="C90">
        <v>1761</v>
      </c>
      <c r="D90">
        <v>-363</v>
      </c>
      <c r="E90">
        <v>803</v>
      </c>
      <c r="F90">
        <v>1690</v>
      </c>
      <c r="G90">
        <v>589</v>
      </c>
      <c r="H90">
        <v>-213</v>
      </c>
      <c r="I90">
        <v>-874</v>
      </c>
      <c r="J90">
        <v>1897</v>
      </c>
      <c r="K90">
        <v>702</v>
      </c>
      <c r="L90">
        <v>-4340</v>
      </c>
      <c r="M90">
        <v>4650</v>
      </c>
      <c r="N90">
        <v>131</v>
      </c>
      <c r="O90">
        <v>-1404</v>
      </c>
      <c r="P90">
        <v>-1023</v>
      </c>
      <c r="Q90">
        <v>-12220</v>
      </c>
      <c r="R90">
        <v>4598</v>
      </c>
      <c r="S90">
        <v>1131</v>
      </c>
      <c r="T90">
        <v>2660</v>
      </c>
      <c r="U90">
        <v>4333</v>
      </c>
    </row>
    <row r="91" spans="1:21" x14ac:dyDescent="0.25">
      <c r="A91" s="5" t="s">
        <v>54</v>
      </c>
      <c r="B91">
        <v>14976</v>
      </c>
      <c r="C91">
        <v>11245</v>
      </c>
      <c r="D91">
        <v>7054</v>
      </c>
      <c r="E91">
        <v>6059</v>
      </c>
      <c r="F91">
        <v>2663</v>
      </c>
      <c r="G91">
        <v>1739</v>
      </c>
      <c r="H91">
        <v>-138</v>
      </c>
      <c r="I91">
        <v>837</v>
      </c>
      <c r="J91">
        <v>1370</v>
      </c>
      <c r="K91">
        <v>2760</v>
      </c>
      <c r="L91">
        <v>1297</v>
      </c>
      <c r="M91">
        <v>2499</v>
      </c>
      <c r="N91">
        <v>1576</v>
      </c>
      <c r="O91">
        <v>1784</v>
      </c>
      <c r="P91">
        <v>806</v>
      </c>
      <c r="Q91">
        <v>1350</v>
      </c>
      <c r="R91">
        <v>754</v>
      </c>
      <c r="S91">
        <v>1320</v>
      </c>
      <c r="T91">
        <v>1537</v>
      </c>
      <c r="U91">
        <v>823</v>
      </c>
    </row>
    <row r="92" spans="1:21" x14ac:dyDescent="0.25">
      <c r="A92" s="5" t="s">
        <v>84</v>
      </c>
      <c r="B92" s="1">
        <v>4.6237000000000004</v>
      </c>
      <c r="C92" s="1">
        <v>5.4664000000000001</v>
      </c>
      <c r="D92" t="s">
        <v>87</v>
      </c>
      <c r="E92" s="1">
        <v>6.2389000000000001</v>
      </c>
      <c r="F92" s="1">
        <v>0.94379999999999997</v>
      </c>
      <c r="G92" s="1">
        <v>-0.36990000000000001</v>
      </c>
      <c r="H92" t="s">
        <v>87</v>
      </c>
      <c r="I92" s="1">
        <v>-0.66510000000000002</v>
      </c>
      <c r="J92" s="1">
        <v>-0.13070000000000001</v>
      </c>
      <c r="K92" s="1">
        <v>0.54710000000000003</v>
      </c>
      <c r="L92" s="1">
        <v>0.60919999999999996</v>
      </c>
      <c r="M92" s="1">
        <v>0.85109999999999997</v>
      </c>
      <c r="N92" s="1">
        <v>1.0902000000000001</v>
      </c>
      <c r="O92" s="1">
        <v>0.35149999999999998</v>
      </c>
      <c r="P92" s="1">
        <v>-0.47560000000000002</v>
      </c>
      <c r="Q92" s="1">
        <v>0.64029999999999998</v>
      </c>
      <c r="R92" s="1">
        <v>0.27360000000000001</v>
      </c>
      <c r="S92" s="1">
        <v>0.89929999999999999</v>
      </c>
      <c r="T92" s="1">
        <v>3.5608</v>
      </c>
      <c r="U92" s="1">
        <v>4.9700000000000001E-2</v>
      </c>
    </row>
    <row r="93" spans="1:21" x14ac:dyDescent="0.25">
      <c r="A93" s="5" t="s">
        <v>61</v>
      </c>
      <c r="B93" s="1">
        <v>0.57499999999999996</v>
      </c>
      <c r="C93" s="1">
        <v>0.50880000000000003</v>
      </c>
      <c r="D93" s="1">
        <v>0.38929999999999998</v>
      </c>
      <c r="E93" s="1">
        <v>0.4486</v>
      </c>
      <c r="F93" s="1">
        <v>0.37030000000000002</v>
      </c>
      <c r="G93" s="1">
        <v>0.28739999999999999</v>
      </c>
      <c r="H93" s="1">
        <v>-2.3300000000000001E-2</v>
      </c>
      <c r="I93" s="1">
        <v>0.1249</v>
      </c>
      <c r="J93" s="1">
        <v>0.1653</v>
      </c>
      <c r="K93" s="1">
        <v>0.36109999999999998</v>
      </c>
      <c r="L93" s="1">
        <v>0.18260000000000001</v>
      </c>
      <c r="M93" s="1">
        <v>0.38400000000000001</v>
      </c>
      <c r="N93" s="1">
        <v>0.27839999999999998</v>
      </c>
      <c r="O93" s="1">
        <v>0.35659999999999997</v>
      </c>
      <c r="P93" s="1">
        <v>0.17050000000000001</v>
      </c>
      <c r="Q93" s="1">
        <v>0.34920000000000001</v>
      </c>
      <c r="R93" s="1">
        <v>0.24479999999999999</v>
      </c>
      <c r="S93" s="1">
        <v>0.42509999999999998</v>
      </c>
      <c r="T93" s="1">
        <v>0.51</v>
      </c>
      <c r="U93" s="1">
        <v>0.31909999999999999</v>
      </c>
    </row>
    <row r="94" spans="1:21" x14ac:dyDescent="0.25">
      <c r="A94" s="5" t="s">
        <v>55</v>
      </c>
      <c r="B94">
        <v>0.61</v>
      </c>
      <c r="C94">
        <v>0.46</v>
      </c>
      <c r="D94">
        <v>0.28999999999999998</v>
      </c>
      <c r="E94">
        <v>0.24</v>
      </c>
      <c r="F94">
        <v>0.11</v>
      </c>
      <c r="G94">
        <v>7.0000000000000007E-2</v>
      </c>
      <c r="H94">
        <v>-0.01</v>
      </c>
      <c r="I94">
        <v>0.03</v>
      </c>
      <c r="J94">
        <v>0.06</v>
      </c>
      <c r="K94">
        <v>0.11</v>
      </c>
      <c r="L94">
        <v>0.05</v>
      </c>
      <c r="M94">
        <v>0.1</v>
      </c>
      <c r="N94">
        <v>0.06</v>
      </c>
      <c r="O94">
        <v>7.0000000000000007E-2</v>
      </c>
      <c r="P94">
        <v>0.03</v>
      </c>
      <c r="Q94">
        <v>0.06</v>
      </c>
      <c r="R94">
        <v>0.03</v>
      </c>
      <c r="S94">
        <v>0.05</v>
      </c>
      <c r="T94">
        <v>0.06</v>
      </c>
      <c r="U94">
        <v>0.03</v>
      </c>
    </row>
    <row r="95" spans="1:21" ht="15" customHeight="1" x14ac:dyDescent="0.25">
      <c r="A95" s="11" t="s">
        <v>96</v>
      </c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</row>
    <row r="96" spans="1:21" ht="15" customHeight="1" x14ac:dyDescent="0.25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</row>
    <row r="97" spans="1:21" x14ac:dyDescent="0.25">
      <c r="A97" s="5" t="s">
        <v>99</v>
      </c>
      <c r="B97" s="8">
        <f>[5]NVDA!$B$2094</f>
        <v>87.734999999999999</v>
      </c>
      <c r="C97" s="8">
        <f>[5]NVDA!$B$2031</f>
        <v>61.030999999999999</v>
      </c>
      <c r="D97" s="8">
        <f>[5]NVDA!$B$1970</f>
        <v>40.5</v>
      </c>
      <c r="E97" s="8">
        <f>[5]NVDA!$B$1906</f>
        <v>46.75</v>
      </c>
      <c r="F97" s="8">
        <f>[5]NVDA!$B$1844</f>
        <v>27.748999999999999</v>
      </c>
      <c r="G97" s="8">
        <f>[5]NVDA!$B$1781</f>
        <v>20.364999999999998</v>
      </c>
      <c r="H97" s="8">
        <f>[5]NVDA!$B$1720</f>
        <v>13.834</v>
      </c>
      <c r="I97" s="8">
        <f>[5]NVDA!$B$1656</f>
        <v>18.163</v>
      </c>
      <c r="J97" s="8">
        <f>[5]NVDA!$B$1594</f>
        <v>18.547000000000001</v>
      </c>
      <c r="K97" s="8">
        <f>[5]NVDA!$B$1531</f>
        <v>22.84</v>
      </c>
      <c r="L97" s="8">
        <f>[5]NVDA!$B$1469</f>
        <v>25.567</v>
      </c>
      <c r="M97" s="8">
        <f>[5]NVDA!$B$1405</f>
        <v>19.498999999999999</v>
      </c>
      <c r="N97" s="8">
        <f>[5]NVDA!$B$1342</f>
        <v>15.009</v>
      </c>
      <c r="O97" s="8">
        <f>[5]NVDA!$B$1279</f>
        <v>12.99</v>
      </c>
      <c r="P97" s="8">
        <f>[5]NVDA!$B$1213</f>
        <v>13.59</v>
      </c>
      <c r="Q97" s="8">
        <f>[5]NVDA!$B$1149</f>
        <v>10.194000000000001</v>
      </c>
      <c r="R97" s="8">
        <f>[5]NVDA!$B$1086</f>
        <v>7.24</v>
      </c>
      <c r="S97" s="8">
        <f>[5]NVDA!$B$1023</f>
        <v>6.2619999999999996</v>
      </c>
      <c r="T97" s="8">
        <f>[5]NVDA!$B$962</f>
        <v>5.1139999999999999</v>
      </c>
      <c r="U97" s="8">
        <f>[5]NVDA!$B$898</f>
        <v>4.3769999999999998</v>
      </c>
    </row>
    <row r="98" spans="1:21" x14ac:dyDescent="0.25">
      <c r="A98" s="5" t="s">
        <v>91</v>
      </c>
      <c r="B98" s="8">
        <f>[5]NVDA!$B$2094/B$55</f>
        <v>146.22499999999999</v>
      </c>
      <c r="C98" s="8">
        <f>[5]NVDA!$B$2031/C$55</f>
        <v>122.062</v>
      </c>
      <c r="D98" s="8">
        <f>[5]NVDA!$B$1970/D$55</f>
        <v>106.57894736842105</v>
      </c>
      <c r="E98" s="8">
        <f>[5]NVDA!$B$1906/E$55</f>
        <v>187</v>
      </c>
      <c r="F98" s="8">
        <f>[5]NVDA!$B$1844/F$55</f>
        <v>346.86249999999995</v>
      </c>
      <c r="G98" s="8">
        <f>[5]NVDA!$B$1781/G$55</f>
        <v>339.41666666666663</v>
      </c>
      <c r="H98" s="8">
        <f>[5]NVDA!$B$1720/H$55</f>
        <v>461.13333333333333</v>
      </c>
      <c r="I98" s="8">
        <f>[5]NVDA!$B$1656/I$55</f>
        <v>605.43333333333339</v>
      </c>
      <c r="J98" s="8">
        <f>[5]NVDA!$B$1594/J$55</f>
        <v>264.95714285714286</v>
      </c>
      <c r="K98" s="8">
        <f>[5]NVDA!$B$1531/K$55</f>
        <v>190.33333333333334</v>
      </c>
      <c r="L98" s="8">
        <f>[5]NVDA!$B$1469/L$55</f>
        <v>255.67</v>
      </c>
      <c r="M98" s="8">
        <f>[5]NVDA!$B$1405/M$55</f>
        <v>194.98999999999998</v>
      </c>
      <c r="N98" s="8">
        <f>[5]NVDA!$B$1342/N$55</f>
        <v>187.61250000000001</v>
      </c>
      <c r="O98" s="8">
        <f>[5]NVDA!$B$1279/O$55</f>
        <v>216.5</v>
      </c>
      <c r="P98" s="8">
        <f>[5]NVDA!$B$1213/P$55</f>
        <v>271.79999999999995</v>
      </c>
      <c r="Q98" s="8">
        <f>[5]NVDA!$B$1149/Q$55</f>
        <v>339.80000000000007</v>
      </c>
      <c r="R98" s="8">
        <f>[5]NVDA!$B$1086/R$55</f>
        <v>181</v>
      </c>
      <c r="S98" s="8">
        <f>[5]NVDA!$B$1023/S$55</f>
        <v>156.54999999999998</v>
      </c>
      <c r="T98" s="8">
        <f>[5]NVDA!$B$962/T$55</f>
        <v>127.85</v>
      </c>
      <c r="U98" s="8">
        <f>[5]NVDA!$B$898/U$55</f>
        <v>218.85</v>
      </c>
    </row>
    <row r="99" spans="1:21" x14ac:dyDescent="0.25">
      <c r="A99" s="5" t="s">
        <v>94</v>
      </c>
      <c r="B99" s="8">
        <f t="shared" ref="B99:T99" si="2">B97/B71</f>
        <v>82.937939640608192</v>
      </c>
      <c r="C99" s="8">
        <f t="shared" si="2"/>
        <v>68.091411120662357</v>
      </c>
      <c r="D99" s="8">
        <f t="shared" si="2"/>
        <v>55.162251655629142</v>
      </c>
      <c r="E99" s="8">
        <f t="shared" si="2"/>
        <v>85.594691641371128</v>
      </c>
      <c r="F99" s="8">
        <f t="shared" si="2"/>
        <v>95.300375417130141</v>
      </c>
      <c r="G99" s="8">
        <f t="shared" si="2"/>
        <v>82.893728309370346</v>
      </c>
      <c r="H99" s="8">
        <f t="shared" si="2"/>
        <v>57.915734277524869</v>
      </c>
      <c r="I99" s="8">
        <f t="shared" si="2"/>
        <v>67.596487171837708</v>
      </c>
      <c r="J99" s="8">
        <f t="shared" si="2"/>
        <v>56.079611486486492</v>
      </c>
      <c r="K99" s="8">
        <f t="shared" si="2"/>
        <v>74.858301713986663</v>
      </c>
      <c r="L99" s="8">
        <f t="shared" si="2"/>
        <v>89.950630719414335</v>
      </c>
      <c r="M99" s="8">
        <f t="shared" si="2"/>
        <v>74.705712309820186</v>
      </c>
      <c r="N99" s="8">
        <f t="shared" si="2"/>
        <v>65.85825119236884</v>
      </c>
      <c r="O99" s="8">
        <f t="shared" si="2"/>
        <v>64.287907255646616</v>
      </c>
      <c r="P99" s="8">
        <f t="shared" si="2"/>
        <v>71.084384257300044</v>
      </c>
      <c r="Q99" s="8">
        <f t="shared" si="2"/>
        <v>64.971588204862911</v>
      </c>
      <c r="R99" s="8">
        <f t="shared" si="2"/>
        <v>57.731948051948052</v>
      </c>
      <c r="S99" s="8">
        <f t="shared" si="2"/>
        <v>49.369971014492755</v>
      </c>
      <c r="T99" s="8">
        <f t="shared" si="2"/>
        <v>41.400663570006635</v>
      </c>
      <c r="U99" s="8">
        <f>U97/U71</f>
        <v>41.343047692904221</v>
      </c>
    </row>
    <row r="100" spans="1:21" x14ac:dyDescent="0.25">
      <c r="A100" s="5" t="s">
        <v>90</v>
      </c>
      <c r="B100" s="8">
        <f t="shared" ref="B100:T100" si="3">B97/B34</f>
        <v>43.8675</v>
      </c>
      <c r="C100" s="8">
        <f t="shared" si="3"/>
        <v>35.075287356321837</v>
      </c>
      <c r="D100" s="8">
        <f t="shared" si="3"/>
        <v>29.999999999999996</v>
      </c>
      <c r="E100" s="8">
        <f t="shared" si="3"/>
        <v>42.117117117117111</v>
      </c>
      <c r="F100" s="8">
        <f t="shared" si="3"/>
        <v>28.029292929292929</v>
      </c>
      <c r="G100" s="8">
        <f t="shared" si="3"/>
        <v>22.627777777777776</v>
      </c>
      <c r="H100" s="8">
        <f t="shared" si="3"/>
        <v>16.086046511627906</v>
      </c>
      <c r="I100" s="8">
        <f t="shared" si="3"/>
        <v>18.919791666666669</v>
      </c>
      <c r="J100" s="8">
        <f t="shared" si="3"/>
        <v>17.663809523809523</v>
      </c>
      <c r="K100" s="8">
        <f t="shared" si="3"/>
        <v>21.547169811320753</v>
      </c>
      <c r="L100" s="8">
        <f t="shared" si="3"/>
        <v>26.912631578947369</v>
      </c>
      <c r="M100" s="8">
        <f t="shared" si="3"/>
        <v>22.939999999999998</v>
      </c>
      <c r="N100" s="8">
        <f t="shared" si="3"/>
        <v>19.748684210526317</v>
      </c>
      <c r="O100" s="8">
        <f t="shared" si="3"/>
        <v>19.102941176470587</v>
      </c>
      <c r="P100" s="8">
        <f t="shared" si="3"/>
        <v>21.919354838709676</v>
      </c>
      <c r="Q100" s="8">
        <f t="shared" si="3"/>
        <v>18.203571428571429</v>
      </c>
      <c r="R100" s="8">
        <f t="shared" si="3"/>
        <v>13.660377358490566</v>
      </c>
      <c r="S100" s="8">
        <f t="shared" si="3"/>
        <v>12.523999999999999</v>
      </c>
      <c r="T100" s="8">
        <f t="shared" si="3"/>
        <v>11.117391304347825</v>
      </c>
      <c r="U100" s="8">
        <f>U97/U34</f>
        <v>10.421428571428571</v>
      </c>
    </row>
    <row r="101" spans="1:21" x14ac:dyDescent="0.25">
      <c r="A101" s="5" t="s">
        <v>92</v>
      </c>
      <c r="B101" s="8">
        <f t="shared" ref="B101:T101" si="4">(B25)/B29</f>
        <v>0.22365797077856009</v>
      </c>
      <c r="C101" s="8">
        <f t="shared" si="4"/>
        <v>0.2519428544836893</v>
      </c>
      <c r="D101" s="8">
        <f t="shared" si="4"/>
        <v>0.32457537952803245</v>
      </c>
      <c r="E101" s="8">
        <f t="shared" si="4"/>
        <v>0.39074942729355294</v>
      </c>
      <c r="F101" s="8">
        <f t="shared" si="4"/>
        <v>0.48503262642740619</v>
      </c>
      <c r="G101" s="8">
        <f t="shared" si="4"/>
        <v>0.53640106782498531</v>
      </c>
      <c r="H101" s="8">
        <f t="shared" si="4"/>
        <v>0.55028338563867163</v>
      </c>
      <c r="I101" s="8">
        <f t="shared" si="4"/>
        <v>0.49021005408578255</v>
      </c>
      <c r="J101" s="8">
        <f t="shared" si="4"/>
        <v>0.44449088145896659</v>
      </c>
      <c r="K101" s="8">
        <f t="shared" si="4"/>
        <v>0.4391627837065985</v>
      </c>
      <c r="L101" s="8">
        <f t="shared" si="4"/>
        <v>0.49109168837717454</v>
      </c>
      <c r="M101" s="8">
        <f t="shared" si="4"/>
        <v>0.59861918948314186</v>
      </c>
      <c r="N101" s="8">
        <f t="shared" si="4"/>
        <v>0.40497496537764993</v>
      </c>
      <c r="O101" s="8">
        <f t="shared" si="4"/>
        <v>0.44971289883383653</v>
      </c>
      <c r="P101" s="8">
        <f t="shared" si="4"/>
        <v>0.49334811529933481</v>
      </c>
      <c r="Q101" s="8">
        <f t="shared" si="4"/>
        <v>0.54412821618513729</v>
      </c>
      <c r="R101" s="8">
        <f t="shared" si="4"/>
        <v>0.5708832735323307</v>
      </c>
      <c r="S101" s="8">
        <f t="shared" si="4"/>
        <v>0.20911176663389053</v>
      </c>
      <c r="T101" s="8">
        <f t="shared" si="4"/>
        <v>0.21927947208846085</v>
      </c>
      <c r="U101" s="8">
        <f>(U25)/U29</f>
        <v>0.23916408668730652</v>
      </c>
    </row>
    <row r="102" spans="1:21" x14ac:dyDescent="0.25">
      <c r="A102" s="5" t="s">
        <v>93</v>
      </c>
      <c r="B102" s="8">
        <f t="shared" ref="B102:T102" si="5">B74/B29</f>
        <v>0.30281632819177079</v>
      </c>
      <c r="C102" s="8">
        <f t="shared" si="5"/>
        <v>0.28584392014519056</v>
      </c>
      <c r="D102" s="8">
        <f t="shared" si="5"/>
        <v>0.27785961220502031</v>
      </c>
      <c r="E102" s="8">
        <f t="shared" si="5"/>
        <v>0.22500999963637686</v>
      </c>
      <c r="F102" s="8">
        <f t="shared" si="5"/>
        <v>8.3319738988580749E-2</v>
      </c>
      <c r="G102" s="8">
        <f t="shared" si="5"/>
        <v>6.3979005474865389E-2</v>
      </c>
      <c r="H102" s="8">
        <f t="shared" si="5"/>
        <v>3.1851608974659232E-2</v>
      </c>
      <c r="I102" s="8">
        <f t="shared" si="5"/>
        <v>2.750408787891493E-2</v>
      </c>
      <c r="J102" s="8">
        <f t="shared" si="5"/>
        <v>6.1474164133738601E-2</v>
      </c>
      <c r="K102" s="8">
        <f t="shared" si="5"/>
        <v>0.11284382985119495</v>
      </c>
      <c r="L102" s="8">
        <f t="shared" si="5"/>
        <v>0.10353811244642407</v>
      </c>
      <c r="M102" s="8">
        <f t="shared" si="5"/>
        <v>0.11226178654182627</v>
      </c>
      <c r="N102" s="8">
        <f t="shared" si="5"/>
        <v>0.10184297432619581</v>
      </c>
      <c r="O102" s="8">
        <f t="shared" si="5"/>
        <v>8.6248742082519383E-2</v>
      </c>
      <c r="P102" s="8">
        <f t="shared" si="5"/>
        <v>8.7126646667536195E-2</v>
      </c>
      <c r="Q102" s="8">
        <f t="shared" si="5"/>
        <v>4.4703176656604858E-2</v>
      </c>
      <c r="R102" s="8">
        <f t="shared" si="5"/>
        <v>7.0005343919383164E-2</v>
      </c>
      <c r="S102" s="8">
        <f t="shared" si="5"/>
        <v>7.7925270403146507E-2</v>
      </c>
      <c r="T102" s="8">
        <f t="shared" si="5"/>
        <v>8.0167647583377924E-2</v>
      </c>
      <c r="U102" s="8">
        <f>U74/U29</f>
        <v>5.3405572755417956E-2</v>
      </c>
    </row>
    <row r="103" spans="1:21" x14ac:dyDescent="0.25">
      <c r="A103" s="5" t="s">
        <v>67</v>
      </c>
      <c r="B103" s="1">
        <v>0.66590000000000005</v>
      </c>
      <c r="C103" s="1">
        <v>0.64100000000000001</v>
      </c>
      <c r="D103" s="1">
        <v>0.58420000000000005</v>
      </c>
      <c r="E103" s="1">
        <v>0.52170000000000005</v>
      </c>
      <c r="F103" s="1">
        <v>0.31630000000000003</v>
      </c>
      <c r="G103" s="1">
        <v>0.22339999999999999</v>
      </c>
      <c r="H103" s="1">
        <v>0.1143</v>
      </c>
      <c r="I103" s="1">
        <v>8.0500000000000002E-2</v>
      </c>
      <c r="J103" s="1">
        <v>0.22600000000000001</v>
      </c>
      <c r="K103" s="1">
        <v>0.38279999999999997</v>
      </c>
      <c r="L103" s="1">
        <v>0.38009999999999999</v>
      </c>
      <c r="M103" s="1">
        <v>0.37709999999999999</v>
      </c>
      <c r="N103" s="1">
        <v>0.37040000000000001</v>
      </c>
      <c r="O103" s="1">
        <v>0.3044</v>
      </c>
      <c r="P103" s="1">
        <v>0.2964</v>
      </c>
      <c r="Q103" s="1">
        <v>0.17150000000000001</v>
      </c>
      <c r="R103" s="1">
        <v>0.3266</v>
      </c>
      <c r="S103" s="1">
        <v>0.33139999999999997</v>
      </c>
      <c r="T103" s="1">
        <v>0.32250000000000001</v>
      </c>
      <c r="U103" s="1">
        <v>0.24</v>
      </c>
    </row>
    <row r="104" spans="1:21" x14ac:dyDescent="0.25">
      <c r="A104" s="5" t="s">
        <v>101</v>
      </c>
      <c r="B104" s="8">
        <f t="shared" ref="B104:Q104" si="6">B25/B16</f>
        <v>0.14260691301640024</v>
      </c>
      <c r="C104" s="8">
        <f t="shared" si="6"/>
        <v>0.16473953261927946</v>
      </c>
      <c r="D104" s="8">
        <f t="shared" si="6"/>
        <v>0.19939794636921032</v>
      </c>
      <c r="E104" s="8">
        <f t="shared" si="6"/>
        <v>0.21684996468570275</v>
      </c>
      <c r="F104" s="8">
        <f t="shared" si="6"/>
        <v>0.26749887539361222</v>
      </c>
      <c r="G104" s="8">
        <f t="shared" si="6"/>
        <v>0.28786848623184885</v>
      </c>
      <c r="H104" s="8">
        <f t="shared" si="6"/>
        <v>0.29016004742145823</v>
      </c>
      <c r="I104" s="8">
        <f t="shared" si="6"/>
        <v>0.26892998435918669</v>
      </c>
      <c r="J104" s="8">
        <f t="shared" si="6"/>
        <v>0.25875873661859683</v>
      </c>
      <c r="K104" s="8">
        <f t="shared" si="6"/>
        <v>0.2644895557516917</v>
      </c>
      <c r="L104" s="8">
        <f t="shared" si="6"/>
        <v>0.28763043906280766</v>
      </c>
      <c r="M104" s="8">
        <f t="shared" si="6"/>
        <v>0.32752910737386803</v>
      </c>
      <c r="N104" s="8">
        <f t="shared" si="6"/>
        <v>0.24688271204052475</v>
      </c>
      <c r="O104" s="8">
        <f t="shared" si="6"/>
        <v>0.26386718071619603</v>
      </c>
      <c r="P104" s="8">
        <f t="shared" si="6"/>
        <v>0.28142554220453109</v>
      </c>
      <c r="Q104" s="8">
        <f t="shared" si="6"/>
        <v>0.30067513899920573</v>
      </c>
      <c r="R104" s="8">
        <f>R25/R16</f>
        <v>0.32157908316848716</v>
      </c>
      <c r="S104" s="8">
        <f t="shared" ref="S104:U104" si="7">S25/S16</f>
        <v>0.14738665896621425</v>
      </c>
      <c r="T104" s="8">
        <f t="shared" si="7"/>
        <v>0.15553447185325744</v>
      </c>
      <c r="U104" s="8">
        <f t="shared" si="7"/>
        <v>0.16730964467005077</v>
      </c>
    </row>
    <row r="105" spans="1:21" x14ac:dyDescent="0.25">
      <c r="A105" s="5" t="s">
        <v>102</v>
      </c>
      <c r="B105" s="8">
        <f>B16/B24</f>
        <v>2.7594701038310059</v>
      </c>
      <c r="C105" s="8">
        <f t="shared" ref="C105:U105" si="8">C16/C24</f>
        <v>2.8891428571428572</v>
      </c>
      <c r="D105" s="8">
        <f t="shared" si="8"/>
        <v>2.5929224728247857</v>
      </c>
      <c r="E105" s="8">
        <f t="shared" si="8"/>
        <v>2.2469846739820443</v>
      </c>
      <c r="F105" s="8">
        <f t="shared" si="8"/>
        <v>2.2296890672016048</v>
      </c>
      <c r="G105" s="8">
        <f t="shared" si="8"/>
        <v>2.1582726272207955</v>
      </c>
      <c r="H105" s="8">
        <f t="shared" si="8"/>
        <v>2.1154710277443964</v>
      </c>
      <c r="I105" s="8">
        <f t="shared" si="8"/>
        <v>2.2153375796178345</v>
      </c>
      <c r="J105" s="8">
        <f t="shared" si="8"/>
        <v>2.3931822993859835</v>
      </c>
      <c r="K105" s="8">
        <f t="shared" si="8"/>
        <v>2.5141963015647226</v>
      </c>
      <c r="L105" s="8">
        <f t="shared" si="8"/>
        <v>2.4136865866698347</v>
      </c>
      <c r="M105" s="8">
        <f t="shared" si="8"/>
        <v>2.2081928812203624</v>
      </c>
      <c r="N105" s="8">
        <f t="shared" si="8"/>
        <v>2.5616369988354681</v>
      </c>
      <c r="O105" s="8">
        <f t="shared" si="8"/>
        <v>2.4198184568835099</v>
      </c>
      <c r="P105" s="8">
        <f t="shared" si="8"/>
        <v>2.3279639733264053</v>
      </c>
      <c r="Q105" s="8">
        <f t="shared" si="8"/>
        <v>2.235043493697852</v>
      </c>
      <c r="R105" s="8">
        <f t="shared" si="8"/>
        <v>2.2899064500246182</v>
      </c>
      <c r="S105" s="8">
        <f t="shared" si="8"/>
        <v>3.3877910389356289</v>
      </c>
      <c r="T105" s="8">
        <f t="shared" si="8"/>
        <v>3.439947780678851</v>
      </c>
      <c r="U105" s="8">
        <f t="shared" si="8"/>
        <v>3.3284523541338138</v>
      </c>
    </row>
    <row r="106" spans="1:21" x14ac:dyDescent="0.25">
      <c r="A106" s="5" t="s">
        <v>55</v>
      </c>
      <c r="B106">
        <v>0.61</v>
      </c>
      <c r="C106">
        <v>0.46</v>
      </c>
      <c r="D106">
        <v>0.28999999999999998</v>
      </c>
      <c r="E106">
        <v>0.24</v>
      </c>
      <c r="F106">
        <v>0.11</v>
      </c>
      <c r="G106">
        <v>7.0000000000000007E-2</v>
      </c>
      <c r="H106">
        <v>-0.01</v>
      </c>
      <c r="I106">
        <v>0.03</v>
      </c>
      <c r="J106">
        <v>0.06</v>
      </c>
      <c r="K106">
        <v>0.11</v>
      </c>
      <c r="L106">
        <v>0.05</v>
      </c>
      <c r="M106">
        <v>0.1</v>
      </c>
      <c r="N106">
        <v>0.06</v>
      </c>
      <c r="O106">
        <v>7.0000000000000007E-2</v>
      </c>
      <c r="P106">
        <v>0.03</v>
      </c>
      <c r="Q106">
        <v>0.06</v>
      </c>
      <c r="R106">
        <v>0.03</v>
      </c>
      <c r="S106">
        <v>0.05</v>
      </c>
      <c r="T106">
        <v>0.06</v>
      </c>
      <c r="U106">
        <v>0.03</v>
      </c>
    </row>
    <row r="107" spans="1:21" x14ac:dyDescent="0.25">
      <c r="A107" s="5" t="s">
        <v>61</v>
      </c>
      <c r="B107" s="1">
        <v>0.57499999999999996</v>
      </c>
      <c r="C107" s="1">
        <v>0.50880000000000003</v>
      </c>
      <c r="D107" s="1">
        <v>0.38929999999999998</v>
      </c>
      <c r="E107" s="1">
        <v>0.4486</v>
      </c>
      <c r="F107" s="1">
        <v>0.37030000000000002</v>
      </c>
      <c r="G107" s="1">
        <v>0.28739999999999999</v>
      </c>
      <c r="H107" s="1">
        <v>-2.3300000000000001E-2</v>
      </c>
      <c r="I107" s="1">
        <v>0.1249</v>
      </c>
      <c r="J107" s="1">
        <v>0.1653</v>
      </c>
      <c r="K107" s="1">
        <v>0.36109999999999998</v>
      </c>
      <c r="L107" s="1">
        <v>0.18260000000000001</v>
      </c>
      <c r="M107" s="1">
        <v>0.38400000000000001</v>
      </c>
      <c r="N107" s="1">
        <v>0.27839999999999998</v>
      </c>
      <c r="O107" s="1">
        <v>0.35659999999999997</v>
      </c>
      <c r="P107" s="1">
        <v>0.17050000000000001</v>
      </c>
      <c r="Q107" s="1">
        <v>0.34920000000000001</v>
      </c>
      <c r="R107" s="1">
        <v>0.24479999999999999</v>
      </c>
      <c r="S107" s="1">
        <v>0.42509999999999998</v>
      </c>
      <c r="T107" s="1">
        <v>0.51</v>
      </c>
      <c r="U107" s="1">
        <v>0.31909999999999999</v>
      </c>
    </row>
  </sheetData>
  <mergeCells count="5">
    <mergeCell ref="A95:U96"/>
    <mergeCell ref="A2:U2"/>
    <mergeCell ref="A35:U35"/>
    <mergeCell ref="A72:U72"/>
    <mergeCell ref="A1:H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0C847D-E189-4EB1-A08B-6A1C648C2A0E}">
  <dimension ref="A1:U109"/>
  <sheetViews>
    <sheetView topLeftCell="A76" workbookViewId="0">
      <selection activeCell="B104" sqref="B104"/>
    </sheetView>
  </sheetViews>
  <sheetFormatPr defaultRowHeight="15" x14ac:dyDescent="0.25"/>
  <cols>
    <col min="1" max="1" width="36.7109375" style="4" bestFit="1" customWidth="1"/>
    <col min="2" max="2" width="9.7109375" bestFit="1" customWidth="1"/>
    <col min="3" max="3" width="10.7109375" bestFit="1" customWidth="1"/>
    <col min="4" max="6" width="9.7109375" bestFit="1" customWidth="1"/>
    <col min="7" max="7" width="10.7109375" bestFit="1" customWidth="1"/>
    <col min="8" max="10" width="9.7109375" bestFit="1" customWidth="1"/>
    <col min="11" max="11" width="10.7109375" bestFit="1" customWidth="1"/>
    <col min="12" max="14" width="9.7109375" bestFit="1" customWidth="1"/>
    <col min="15" max="15" width="10.7109375" bestFit="1" customWidth="1"/>
    <col min="16" max="18" width="9.7109375" bestFit="1" customWidth="1"/>
    <col min="19" max="19" width="10.7109375" bestFit="1" customWidth="1"/>
    <col min="20" max="21" width="9.7109375" bestFit="1" customWidth="1"/>
  </cols>
  <sheetData>
    <row r="1" spans="1:21" ht="18.75" x14ac:dyDescent="0.3">
      <c r="A1" s="12" t="s">
        <v>95</v>
      </c>
      <c r="B1" s="12"/>
      <c r="C1" s="12"/>
      <c r="D1" s="12"/>
      <c r="E1" s="12"/>
      <c r="F1" s="12"/>
      <c r="G1" s="12"/>
      <c r="H1" s="12"/>
    </row>
    <row r="2" spans="1:21" x14ac:dyDescent="0.25">
      <c r="A2" s="10" t="s">
        <v>33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</row>
    <row r="3" spans="1:21" x14ac:dyDescent="0.25">
      <c r="A3" s="5" t="s">
        <v>0</v>
      </c>
      <c r="B3" s="7">
        <v>45382</v>
      </c>
      <c r="C3" s="7">
        <v>45291</v>
      </c>
      <c r="D3" s="7">
        <v>45199</v>
      </c>
      <c r="E3" s="7">
        <v>45107</v>
      </c>
      <c r="F3" s="7">
        <v>45016</v>
      </c>
      <c r="G3" s="7">
        <v>44926</v>
      </c>
      <c r="H3" s="7">
        <v>44834</v>
      </c>
      <c r="I3" s="7">
        <v>44742</v>
      </c>
      <c r="J3" s="7">
        <v>44651</v>
      </c>
      <c r="K3" s="7">
        <v>44561</v>
      </c>
      <c r="L3" s="7">
        <v>44469</v>
      </c>
      <c r="M3" s="7">
        <v>44377</v>
      </c>
      <c r="N3" s="7">
        <v>44286</v>
      </c>
      <c r="O3" s="7">
        <v>44196</v>
      </c>
      <c r="P3" s="7">
        <v>44104</v>
      </c>
      <c r="Q3" s="7">
        <v>44012</v>
      </c>
      <c r="R3" s="7">
        <v>43921</v>
      </c>
      <c r="S3" s="7">
        <v>43830</v>
      </c>
      <c r="T3" s="7">
        <v>43738</v>
      </c>
      <c r="U3" s="7">
        <v>43646</v>
      </c>
    </row>
    <row r="4" spans="1:21" x14ac:dyDescent="0.25">
      <c r="A4" s="5" t="s">
        <v>1</v>
      </c>
      <c r="B4">
        <v>11805</v>
      </c>
      <c r="C4">
        <v>16398</v>
      </c>
      <c r="D4">
        <v>15932</v>
      </c>
      <c r="E4">
        <v>15296</v>
      </c>
      <c r="F4">
        <v>16048</v>
      </c>
      <c r="G4">
        <v>16253</v>
      </c>
      <c r="H4">
        <v>19532</v>
      </c>
      <c r="I4">
        <v>18324</v>
      </c>
      <c r="J4">
        <v>17505</v>
      </c>
      <c r="K4">
        <v>17576</v>
      </c>
      <c r="L4">
        <v>16065</v>
      </c>
      <c r="M4">
        <v>16229</v>
      </c>
      <c r="N4">
        <v>17141</v>
      </c>
      <c r="O4">
        <v>19384</v>
      </c>
      <c r="P4">
        <v>14531</v>
      </c>
      <c r="Q4">
        <v>8615</v>
      </c>
      <c r="R4">
        <v>8080</v>
      </c>
      <c r="S4">
        <v>6268</v>
      </c>
      <c r="T4">
        <v>5571</v>
      </c>
      <c r="U4">
        <v>5083</v>
      </c>
    </row>
    <row r="5" spans="1:21" x14ac:dyDescent="0.25">
      <c r="A5" s="5" t="s">
        <v>2</v>
      </c>
      <c r="B5">
        <v>15058</v>
      </c>
      <c r="C5">
        <v>12696</v>
      </c>
      <c r="D5">
        <v>10145</v>
      </c>
      <c r="E5">
        <v>7779</v>
      </c>
      <c r="F5">
        <v>6354</v>
      </c>
      <c r="G5">
        <v>5932</v>
      </c>
      <c r="H5">
        <v>1575</v>
      </c>
      <c r="I5">
        <v>591</v>
      </c>
      <c r="J5">
        <v>508</v>
      </c>
      <c r="K5">
        <v>131</v>
      </c>
      <c r="L5">
        <v>30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</row>
    <row r="6" spans="1:21" x14ac:dyDescent="0.25">
      <c r="A6" s="5" t="s">
        <v>3</v>
      </c>
      <c r="B6">
        <v>26863</v>
      </c>
      <c r="C6">
        <v>29094</v>
      </c>
      <c r="D6">
        <v>26077</v>
      </c>
      <c r="E6">
        <v>23075</v>
      </c>
      <c r="F6">
        <v>22402</v>
      </c>
      <c r="G6">
        <v>22185</v>
      </c>
      <c r="H6">
        <v>21107</v>
      </c>
      <c r="I6">
        <v>18915</v>
      </c>
      <c r="J6">
        <v>18013</v>
      </c>
      <c r="K6">
        <v>17707</v>
      </c>
      <c r="L6">
        <v>16095</v>
      </c>
      <c r="M6">
        <v>16229</v>
      </c>
      <c r="N6">
        <v>17141</v>
      </c>
      <c r="O6">
        <v>19384</v>
      </c>
      <c r="P6">
        <v>14531</v>
      </c>
      <c r="Q6">
        <v>8615</v>
      </c>
      <c r="R6">
        <v>8080</v>
      </c>
      <c r="S6">
        <v>6268</v>
      </c>
      <c r="T6">
        <v>5571</v>
      </c>
      <c r="U6">
        <v>5083</v>
      </c>
    </row>
    <row r="7" spans="1:21" x14ac:dyDescent="0.25">
      <c r="A7" s="5" t="s">
        <v>4</v>
      </c>
      <c r="B7" s="1">
        <v>0.1991</v>
      </c>
      <c r="C7" s="1">
        <v>0.31140000000000001</v>
      </c>
      <c r="D7" s="1">
        <v>0.23549999999999999</v>
      </c>
      <c r="E7" s="1">
        <v>0.21990000000000001</v>
      </c>
      <c r="F7" s="1">
        <v>0.2437</v>
      </c>
      <c r="G7" s="1">
        <v>0.25290000000000001</v>
      </c>
      <c r="H7" s="1">
        <v>0.31140000000000001</v>
      </c>
      <c r="I7" s="1">
        <v>0.16550000000000001</v>
      </c>
      <c r="J7" s="1">
        <v>5.0900000000000001E-2</v>
      </c>
      <c r="K7" s="1">
        <v>-8.6499999999999994E-2</v>
      </c>
      <c r="L7" s="1">
        <v>0.1076</v>
      </c>
      <c r="M7" s="1">
        <v>0.88380000000000003</v>
      </c>
      <c r="N7" s="1">
        <v>1.1214</v>
      </c>
      <c r="O7" s="1">
        <v>2.0924999999999998</v>
      </c>
      <c r="P7" s="1">
        <v>1.6083000000000001</v>
      </c>
      <c r="Q7" s="1">
        <v>0.69489999999999996</v>
      </c>
      <c r="R7" s="1">
        <v>2.4691000000000001</v>
      </c>
      <c r="S7" s="1">
        <v>0.6159</v>
      </c>
      <c r="T7" s="1">
        <v>0.78210000000000002</v>
      </c>
      <c r="U7" s="1">
        <v>1.1327</v>
      </c>
    </row>
    <row r="8" spans="1:21" x14ac:dyDescent="0.25">
      <c r="A8" s="5" t="s">
        <v>5</v>
      </c>
      <c r="B8">
        <v>3887</v>
      </c>
      <c r="C8">
        <v>3508</v>
      </c>
      <c r="D8">
        <v>2520</v>
      </c>
      <c r="E8">
        <v>3447</v>
      </c>
      <c r="F8">
        <v>2993</v>
      </c>
      <c r="G8">
        <v>2952</v>
      </c>
      <c r="H8">
        <v>2192</v>
      </c>
      <c r="I8">
        <v>2081</v>
      </c>
      <c r="J8">
        <v>2311</v>
      </c>
      <c r="K8">
        <v>1913</v>
      </c>
      <c r="L8">
        <v>1962</v>
      </c>
      <c r="M8">
        <v>2129</v>
      </c>
      <c r="N8">
        <v>1890</v>
      </c>
      <c r="O8">
        <v>1886</v>
      </c>
      <c r="P8">
        <v>1757</v>
      </c>
      <c r="Q8">
        <v>1485</v>
      </c>
      <c r="R8">
        <v>1274</v>
      </c>
      <c r="S8">
        <v>1324</v>
      </c>
      <c r="T8">
        <v>1128</v>
      </c>
      <c r="U8">
        <v>1147</v>
      </c>
    </row>
    <row r="9" spans="1:21" x14ac:dyDescent="0.25">
      <c r="A9" s="5" t="s">
        <v>6</v>
      </c>
      <c r="B9">
        <v>16033</v>
      </c>
      <c r="C9">
        <v>13626</v>
      </c>
      <c r="D9">
        <v>13721</v>
      </c>
      <c r="E9">
        <v>14356</v>
      </c>
      <c r="F9">
        <v>14375</v>
      </c>
      <c r="G9">
        <v>12839</v>
      </c>
      <c r="H9">
        <v>10327</v>
      </c>
      <c r="I9">
        <v>8108</v>
      </c>
      <c r="J9">
        <v>6691</v>
      </c>
      <c r="K9">
        <v>5757</v>
      </c>
      <c r="L9">
        <v>5199</v>
      </c>
      <c r="M9">
        <v>4733</v>
      </c>
      <c r="N9">
        <v>4132</v>
      </c>
      <c r="O9">
        <v>4101</v>
      </c>
      <c r="P9">
        <v>4218</v>
      </c>
      <c r="Q9">
        <v>4018</v>
      </c>
      <c r="R9">
        <v>4494</v>
      </c>
      <c r="S9">
        <v>3552</v>
      </c>
      <c r="T9">
        <v>3581</v>
      </c>
      <c r="U9">
        <v>3382</v>
      </c>
    </row>
    <row r="10" spans="1:21" x14ac:dyDescent="0.25">
      <c r="A10" s="5" t="s">
        <v>7</v>
      </c>
      <c r="B10">
        <v>3752</v>
      </c>
      <c r="C10">
        <v>3388</v>
      </c>
      <c r="D10">
        <v>2708</v>
      </c>
      <c r="E10">
        <v>2997</v>
      </c>
      <c r="F10">
        <v>3227</v>
      </c>
      <c r="G10">
        <v>2941</v>
      </c>
      <c r="H10">
        <v>2364</v>
      </c>
      <c r="I10">
        <v>2118</v>
      </c>
      <c r="J10">
        <v>2035</v>
      </c>
      <c r="K10">
        <v>1723</v>
      </c>
      <c r="L10">
        <v>1746</v>
      </c>
      <c r="M10">
        <v>1602</v>
      </c>
      <c r="N10">
        <v>1542</v>
      </c>
      <c r="O10">
        <v>1346</v>
      </c>
      <c r="P10">
        <v>1238</v>
      </c>
      <c r="Q10">
        <v>1218</v>
      </c>
      <c r="R10">
        <v>1045</v>
      </c>
      <c r="S10">
        <v>959</v>
      </c>
      <c r="T10">
        <v>660</v>
      </c>
      <c r="U10">
        <v>569.75</v>
      </c>
    </row>
    <row r="11" spans="1:21" x14ac:dyDescent="0.25">
      <c r="A11" s="5" t="s">
        <v>8</v>
      </c>
      <c r="B11">
        <v>50535</v>
      </c>
      <c r="C11">
        <v>49616</v>
      </c>
      <c r="D11">
        <v>45026</v>
      </c>
      <c r="E11">
        <v>43875</v>
      </c>
      <c r="F11">
        <v>42997</v>
      </c>
      <c r="G11">
        <v>40917</v>
      </c>
      <c r="H11">
        <v>35990</v>
      </c>
      <c r="I11">
        <v>31222</v>
      </c>
      <c r="J11">
        <v>29050</v>
      </c>
      <c r="K11">
        <v>27100</v>
      </c>
      <c r="L11">
        <v>25002</v>
      </c>
      <c r="M11">
        <v>24693</v>
      </c>
      <c r="N11">
        <v>24705</v>
      </c>
      <c r="O11">
        <v>26717</v>
      </c>
      <c r="P11">
        <v>21744</v>
      </c>
      <c r="Q11">
        <v>15336</v>
      </c>
      <c r="R11">
        <v>14893</v>
      </c>
      <c r="S11">
        <v>12103</v>
      </c>
      <c r="T11">
        <v>10940</v>
      </c>
      <c r="U11">
        <v>10182</v>
      </c>
    </row>
    <row r="12" spans="1:21" x14ac:dyDescent="0.25">
      <c r="A12" s="5" t="s">
        <v>9</v>
      </c>
      <c r="B12">
        <v>46701</v>
      </c>
      <c r="C12">
        <v>45123</v>
      </c>
      <c r="D12">
        <v>42793</v>
      </c>
      <c r="E12">
        <v>41041</v>
      </c>
      <c r="F12">
        <v>38669</v>
      </c>
      <c r="G12">
        <v>36635</v>
      </c>
      <c r="H12">
        <v>34563</v>
      </c>
      <c r="I12">
        <v>33684</v>
      </c>
      <c r="J12">
        <v>32639</v>
      </c>
      <c r="K12">
        <v>31176</v>
      </c>
      <c r="L12">
        <v>29248</v>
      </c>
      <c r="M12">
        <v>27030</v>
      </c>
      <c r="N12">
        <v>24844</v>
      </c>
      <c r="O12">
        <v>23375</v>
      </c>
      <c r="P12">
        <v>21990</v>
      </c>
      <c r="Q12">
        <v>20876</v>
      </c>
      <c r="R12">
        <v>20468</v>
      </c>
      <c r="S12">
        <v>20199</v>
      </c>
      <c r="T12">
        <v>19845</v>
      </c>
      <c r="U12">
        <v>19601</v>
      </c>
    </row>
    <row r="13" spans="1:21" x14ac:dyDescent="0.25">
      <c r="A13" s="5" t="s">
        <v>10</v>
      </c>
      <c r="B13">
        <v>184</v>
      </c>
      <c r="C13">
        <v>184</v>
      </c>
      <c r="D13">
        <v>184</v>
      </c>
      <c r="E13">
        <v>184</v>
      </c>
      <c r="F13">
        <v>184</v>
      </c>
      <c r="G13">
        <v>184</v>
      </c>
      <c r="H13">
        <v>218</v>
      </c>
      <c r="I13">
        <v>218</v>
      </c>
      <c r="J13">
        <v>1261</v>
      </c>
      <c r="K13">
        <v>1260</v>
      </c>
      <c r="L13">
        <v>1260</v>
      </c>
      <c r="M13">
        <v>1311</v>
      </c>
      <c r="N13">
        <v>1331</v>
      </c>
      <c r="O13">
        <v>0</v>
      </c>
      <c r="P13">
        <v>0</v>
      </c>
      <c r="Q13">
        <v>0</v>
      </c>
      <c r="R13">
        <v>0</v>
      </c>
      <c r="S13">
        <v>0</v>
      </c>
      <c r="T13">
        <v>653</v>
      </c>
      <c r="U13">
        <v>765.86</v>
      </c>
    </row>
    <row r="14" spans="1:21" x14ac:dyDescent="0.25">
      <c r="A14" s="5" t="s">
        <v>86</v>
      </c>
      <c r="B14">
        <v>421</v>
      </c>
      <c r="C14">
        <v>431</v>
      </c>
      <c r="D14">
        <v>441</v>
      </c>
      <c r="E14">
        <v>465</v>
      </c>
      <c r="F14">
        <v>399</v>
      </c>
      <c r="G14">
        <v>409</v>
      </c>
      <c r="H14">
        <v>419</v>
      </c>
      <c r="I14">
        <v>437</v>
      </c>
      <c r="J14">
        <v>454</v>
      </c>
      <c r="K14">
        <v>457</v>
      </c>
      <c r="L14">
        <v>470</v>
      </c>
      <c r="M14">
        <v>486</v>
      </c>
      <c r="N14">
        <v>505</v>
      </c>
      <c r="O14">
        <v>520</v>
      </c>
      <c r="P14">
        <v>521</v>
      </c>
      <c r="Q14">
        <v>508</v>
      </c>
      <c r="R14">
        <v>516</v>
      </c>
      <c r="S14">
        <v>537</v>
      </c>
      <c r="T14">
        <v>537</v>
      </c>
      <c r="U14">
        <v>480.83</v>
      </c>
    </row>
    <row r="15" spans="1:21" x14ac:dyDescent="0.25">
      <c r="A15" s="5" t="s">
        <v>11</v>
      </c>
      <c r="B15">
        <v>11385</v>
      </c>
      <c r="C15">
        <v>11264</v>
      </c>
      <c r="D15">
        <v>5497</v>
      </c>
      <c r="E15">
        <v>5026</v>
      </c>
      <c r="F15">
        <v>4584</v>
      </c>
      <c r="G15">
        <v>4193</v>
      </c>
      <c r="H15">
        <v>3236</v>
      </c>
      <c r="I15">
        <v>2952</v>
      </c>
      <c r="J15">
        <v>2634</v>
      </c>
      <c r="K15">
        <v>2138</v>
      </c>
      <c r="L15">
        <v>1854</v>
      </c>
      <c r="M15">
        <v>1626</v>
      </c>
      <c r="N15">
        <v>1587</v>
      </c>
      <c r="O15">
        <v>1536</v>
      </c>
      <c r="P15">
        <v>1436</v>
      </c>
      <c r="Q15">
        <v>1415</v>
      </c>
      <c r="R15">
        <v>1373</v>
      </c>
      <c r="S15">
        <v>1470</v>
      </c>
      <c r="T15">
        <v>820</v>
      </c>
      <c r="U15">
        <v>842.98</v>
      </c>
    </row>
    <row r="16" spans="1:21" x14ac:dyDescent="0.25">
      <c r="A16" s="5" t="s">
        <v>12</v>
      </c>
      <c r="B16">
        <v>58691</v>
      </c>
      <c r="C16">
        <v>57002</v>
      </c>
      <c r="D16">
        <v>48915</v>
      </c>
      <c r="E16">
        <v>46716</v>
      </c>
      <c r="F16">
        <v>43836</v>
      </c>
      <c r="G16">
        <v>41421</v>
      </c>
      <c r="H16">
        <v>38436</v>
      </c>
      <c r="I16">
        <v>37291</v>
      </c>
      <c r="J16">
        <v>36988</v>
      </c>
      <c r="K16">
        <v>35031</v>
      </c>
      <c r="L16">
        <v>32832</v>
      </c>
      <c r="M16">
        <v>30453</v>
      </c>
      <c r="N16">
        <v>28267</v>
      </c>
      <c r="O16">
        <v>25431</v>
      </c>
      <c r="P16">
        <v>23947</v>
      </c>
      <c r="Q16">
        <v>22799</v>
      </c>
      <c r="R16">
        <v>22357</v>
      </c>
      <c r="S16">
        <v>22206</v>
      </c>
      <c r="T16">
        <v>21855</v>
      </c>
      <c r="U16">
        <v>21691</v>
      </c>
    </row>
    <row r="17" spans="1:21" x14ac:dyDescent="0.25">
      <c r="A17" s="5" t="s">
        <v>13</v>
      </c>
      <c r="B17">
        <v>109226</v>
      </c>
      <c r="C17">
        <v>106618</v>
      </c>
      <c r="D17">
        <v>93941</v>
      </c>
      <c r="E17">
        <v>90591</v>
      </c>
      <c r="F17">
        <v>86833</v>
      </c>
      <c r="G17">
        <v>82338</v>
      </c>
      <c r="H17">
        <v>74426</v>
      </c>
      <c r="I17">
        <v>68513</v>
      </c>
      <c r="J17">
        <v>66038</v>
      </c>
      <c r="K17">
        <v>62131</v>
      </c>
      <c r="L17">
        <v>57834</v>
      </c>
      <c r="M17">
        <v>55146</v>
      </c>
      <c r="N17">
        <v>52972</v>
      </c>
      <c r="O17">
        <v>52148</v>
      </c>
      <c r="P17">
        <v>45691</v>
      </c>
      <c r="Q17">
        <v>38135</v>
      </c>
      <c r="R17">
        <v>37250</v>
      </c>
      <c r="S17">
        <v>34309</v>
      </c>
      <c r="T17">
        <v>32795</v>
      </c>
      <c r="U17">
        <v>31873</v>
      </c>
    </row>
    <row r="18" spans="1:21" x14ac:dyDescent="0.25">
      <c r="A18" s="5" t="s">
        <v>14</v>
      </c>
      <c r="B18">
        <v>14725</v>
      </c>
      <c r="C18">
        <v>14431</v>
      </c>
      <c r="D18">
        <v>13937</v>
      </c>
      <c r="E18">
        <v>15273</v>
      </c>
      <c r="F18">
        <v>15904</v>
      </c>
      <c r="G18">
        <v>15255</v>
      </c>
      <c r="H18">
        <v>13897</v>
      </c>
      <c r="I18">
        <v>11212</v>
      </c>
      <c r="J18">
        <v>11171</v>
      </c>
      <c r="K18">
        <v>10025</v>
      </c>
      <c r="L18">
        <v>8260</v>
      </c>
      <c r="M18">
        <v>7558</v>
      </c>
      <c r="N18">
        <v>6648</v>
      </c>
      <c r="O18">
        <v>6051</v>
      </c>
      <c r="P18">
        <v>4958</v>
      </c>
      <c r="Q18">
        <v>3638</v>
      </c>
      <c r="R18">
        <v>3970</v>
      </c>
      <c r="S18">
        <v>3771</v>
      </c>
      <c r="T18">
        <v>3468</v>
      </c>
      <c r="U18">
        <v>3134</v>
      </c>
    </row>
    <row r="19" spans="1:21" x14ac:dyDescent="0.25">
      <c r="A19" s="5" t="s">
        <v>15</v>
      </c>
      <c r="B19">
        <v>6238</v>
      </c>
      <c r="C19">
        <v>6115</v>
      </c>
      <c r="D19">
        <v>5265</v>
      </c>
      <c r="E19">
        <v>5197</v>
      </c>
      <c r="F19">
        <v>4661</v>
      </c>
      <c r="G19">
        <v>4551</v>
      </c>
      <c r="H19">
        <v>4193</v>
      </c>
      <c r="I19">
        <v>4068</v>
      </c>
      <c r="J19">
        <v>3779</v>
      </c>
      <c r="K19">
        <v>3499</v>
      </c>
      <c r="L19">
        <v>3166</v>
      </c>
      <c r="M19">
        <v>3011</v>
      </c>
      <c r="N19">
        <v>2886</v>
      </c>
      <c r="O19">
        <v>2742</v>
      </c>
      <c r="P19">
        <v>2491</v>
      </c>
      <c r="Q19">
        <v>2328</v>
      </c>
      <c r="R19">
        <v>2385</v>
      </c>
      <c r="S19">
        <v>2370</v>
      </c>
      <c r="T19">
        <v>2185</v>
      </c>
      <c r="U19">
        <v>2065</v>
      </c>
    </row>
    <row r="20" spans="1:21" x14ac:dyDescent="0.25">
      <c r="A20" s="5" t="s">
        <v>16</v>
      </c>
      <c r="B20">
        <v>2461</v>
      </c>
      <c r="C20">
        <v>2373</v>
      </c>
      <c r="D20">
        <v>1967</v>
      </c>
      <c r="E20">
        <v>1459</v>
      </c>
      <c r="F20">
        <v>1404</v>
      </c>
      <c r="G20">
        <v>1502</v>
      </c>
      <c r="H20">
        <v>1457</v>
      </c>
      <c r="I20">
        <v>1532</v>
      </c>
      <c r="J20">
        <v>1659</v>
      </c>
      <c r="K20">
        <v>1589</v>
      </c>
      <c r="L20">
        <v>1716</v>
      </c>
      <c r="M20">
        <v>1530</v>
      </c>
      <c r="N20">
        <v>1819</v>
      </c>
      <c r="O20">
        <v>2132</v>
      </c>
      <c r="P20">
        <v>3126</v>
      </c>
      <c r="Q20">
        <v>3679</v>
      </c>
      <c r="R20">
        <v>3217</v>
      </c>
      <c r="S20">
        <v>1785</v>
      </c>
      <c r="T20">
        <v>2030</v>
      </c>
      <c r="U20">
        <v>1791</v>
      </c>
    </row>
    <row r="21" spans="1:21" x14ac:dyDescent="0.25">
      <c r="A21" s="5" t="s">
        <v>17</v>
      </c>
      <c r="B21">
        <v>6029</v>
      </c>
      <c r="C21">
        <v>5829</v>
      </c>
      <c r="D21">
        <v>5471</v>
      </c>
      <c r="E21">
        <v>5663</v>
      </c>
      <c r="F21">
        <v>5467</v>
      </c>
      <c r="G21">
        <v>5401</v>
      </c>
      <c r="H21">
        <v>5064</v>
      </c>
      <c r="I21">
        <v>5009</v>
      </c>
      <c r="J21">
        <v>4846</v>
      </c>
      <c r="K21">
        <v>4592</v>
      </c>
      <c r="L21">
        <v>4909</v>
      </c>
      <c r="M21">
        <v>4272</v>
      </c>
      <c r="N21">
        <v>3524</v>
      </c>
      <c r="O21">
        <v>3323</v>
      </c>
      <c r="P21">
        <v>2727</v>
      </c>
      <c r="Q21">
        <v>2625</v>
      </c>
      <c r="R21">
        <v>2414</v>
      </c>
      <c r="S21">
        <v>2741</v>
      </c>
      <c r="T21">
        <v>2463</v>
      </c>
      <c r="U21">
        <v>2599</v>
      </c>
    </row>
    <row r="22" spans="1:21" x14ac:dyDescent="0.25">
      <c r="A22" s="5" t="s">
        <v>18</v>
      </c>
      <c r="B22">
        <v>29453</v>
      </c>
      <c r="C22">
        <v>28748</v>
      </c>
      <c r="D22">
        <v>26640</v>
      </c>
      <c r="E22">
        <v>27592</v>
      </c>
      <c r="F22">
        <v>27436</v>
      </c>
      <c r="G22">
        <v>26709</v>
      </c>
      <c r="H22">
        <v>24611</v>
      </c>
      <c r="I22">
        <v>21821</v>
      </c>
      <c r="J22">
        <v>21455</v>
      </c>
      <c r="K22">
        <v>19705</v>
      </c>
      <c r="L22">
        <v>18051</v>
      </c>
      <c r="M22">
        <v>16371</v>
      </c>
      <c r="N22">
        <v>14877</v>
      </c>
      <c r="O22">
        <v>14248</v>
      </c>
      <c r="P22">
        <v>13302</v>
      </c>
      <c r="Q22">
        <v>12270</v>
      </c>
      <c r="R22">
        <v>11986</v>
      </c>
      <c r="S22">
        <v>10667</v>
      </c>
      <c r="T22">
        <v>10146</v>
      </c>
      <c r="U22">
        <v>9589</v>
      </c>
    </row>
    <row r="23" spans="1:21" x14ac:dyDescent="0.25">
      <c r="A23" s="5" t="s">
        <v>19</v>
      </c>
      <c r="B23">
        <v>2899</v>
      </c>
      <c r="C23">
        <v>2857</v>
      </c>
      <c r="D23">
        <v>2426</v>
      </c>
      <c r="E23">
        <v>872</v>
      </c>
      <c r="F23">
        <v>1272</v>
      </c>
      <c r="G23">
        <v>1597</v>
      </c>
      <c r="H23">
        <v>2096</v>
      </c>
      <c r="I23">
        <v>2898</v>
      </c>
      <c r="J23">
        <v>3153</v>
      </c>
      <c r="K23">
        <v>5245</v>
      </c>
      <c r="L23">
        <v>6438</v>
      </c>
      <c r="M23">
        <v>7871</v>
      </c>
      <c r="N23">
        <v>9053</v>
      </c>
      <c r="O23">
        <v>9607</v>
      </c>
      <c r="P23">
        <v>10607</v>
      </c>
      <c r="Q23">
        <v>10460</v>
      </c>
      <c r="R23">
        <v>10726</v>
      </c>
      <c r="S23">
        <v>11634</v>
      </c>
      <c r="T23">
        <v>11313</v>
      </c>
      <c r="U23">
        <v>11234</v>
      </c>
    </row>
    <row r="24" spans="1:21" x14ac:dyDescent="0.25">
      <c r="A24" s="5" t="s">
        <v>20</v>
      </c>
      <c r="B24">
        <v>11694</v>
      </c>
      <c r="C24">
        <v>11404</v>
      </c>
      <c r="D24">
        <v>10380</v>
      </c>
      <c r="E24">
        <v>9945</v>
      </c>
      <c r="F24">
        <v>8890</v>
      </c>
      <c r="G24">
        <v>8134</v>
      </c>
      <c r="H24">
        <v>6595</v>
      </c>
      <c r="I24">
        <v>6136</v>
      </c>
      <c r="J24">
        <v>6024</v>
      </c>
      <c r="K24">
        <v>5598</v>
      </c>
      <c r="L24">
        <v>4851</v>
      </c>
      <c r="M24">
        <v>4654</v>
      </c>
      <c r="N24">
        <v>4577</v>
      </c>
      <c r="O24">
        <v>4563</v>
      </c>
      <c r="P24">
        <v>4234</v>
      </c>
      <c r="Q24">
        <v>4024</v>
      </c>
      <c r="R24">
        <v>3806</v>
      </c>
      <c r="S24">
        <v>3898</v>
      </c>
      <c r="T24">
        <v>3854</v>
      </c>
      <c r="U24">
        <v>3899</v>
      </c>
    </row>
    <row r="25" spans="1:21" x14ac:dyDescent="0.25">
      <c r="A25" s="5" t="s">
        <v>21</v>
      </c>
      <c r="B25">
        <v>14593</v>
      </c>
      <c r="C25">
        <v>14261</v>
      </c>
      <c r="D25">
        <v>12806</v>
      </c>
      <c r="E25">
        <v>10817</v>
      </c>
      <c r="F25">
        <v>10162</v>
      </c>
      <c r="G25">
        <v>9731</v>
      </c>
      <c r="H25">
        <v>8691</v>
      </c>
      <c r="I25">
        <v>9034</v>
      </c>
      <c r="J25">
        <v>9177</v>
      </c>
      <c r="K25">
        <v>10843</v>
      </c>
      <c r="L25">
        <v>11289</v>
      </c>
      <c r="M25">
        <v>12525</v>
      </c>
      <c r="N25">
        <v>13630</v>
      </c>
      <c r="O25">
        <v>14170</v>
      </c>
      <c r="P25">
        <v>14841</v>
      </c>
      <c r="Q25">
        <v>14484</v>
      </c>
      <c r="R25">
        <v>14532</v>
      </c>
      <c r="S25">
        <v>15532</v>
      </c>
      <c r="T25">
        <v>15167</v>
      </c>
      <c r="U25">
        <v>15133</v>
      </c>
    </row>
    <row r="26" spans="1:21" x14ac:dyDescent="0.25">
      <c r="A26" s="5" t="s">
        <v>22</v>
      </c>
      <c r="B26">
        <v>44046</v>
      </c>
      <c r="C26">
        <v>43009</v>
      </c>
      <c r="D26">
        <v>39446</v>
      </c>
      <c r="E26">
        <v>38409</v>
      </c>
      <c r="F26">
        <v>37598</v>
      </c>
      <c r="G26">
        <v>36440</v>
      </c>
      <c r="H26">
        <v>33302</v>
      </c>
      <c r="I26">
        <v>30855</v>
      </c>
      <c r="J26">
        <v>30632</v>
      </c>
      <c r="K26">
        <v>30548</v>
      </c>
      <c r="L26">
        <v>29340</v>
      </c>
      <c r="M26">
        <v>28896</v>
      </c>
      <c r="N26">
        <v>28507</v>
      </c>
      <c r="O26">
        <v>28418</v>
      </c>
      <c r="P26">
        <v>28143</v>
      </c>
      <c r="Q26">
        <v>26754</v>
      </c>
      <c r="R26">
        <v>26518</v>
      </c>
      <c r="S26">
        <v>26199</v>
      </c>
      <c r="T26">
        <v>25313</v>
      </c>
      <c r="U26">
        <v>24722</v>
      </c>
    </row>
    <row r="27" spans="1:21" x14ac:dyDescent="0.25">
      <c r="A27" s="5" t="s">
        <v>23</v>
      </c>
      <c r="B27">
        <v>5360</v>
      </c>
      <c r="C27">
        <v>5230</v>
      </c>
      <c r="D27">
        <v>4393</v>
      </c>
      <c r="E27">
        <v>2331</v>
      </c>
      <c r="F27">
        <v>2676</v>
      </c>
      <c r="G27">
        <v>3099</v>
      </c>
      <c r="H27">
        <v>3553</v>
      </c>
      <c r="I27">
        <v>4430</v>
      </c>
      <c r="J27">
        <v>4812</v>
      </c>
      <c r="K27">
        <v>6834</v>
      </c>
      <c r="L27">
        <v>8154</v>
      </c>
      <c r="M27">
        <v>9401</v>
      </c>
      <c r="N27">
        <v>10872</v>
      </c>
      <c r="O27">
        <v>11739</v>
      </c>
      <c r="P27">
        <v>13733</v>
      </c>
      <c r="Q27">
        <v>14139</v>
      </c>
      <c r="R27">
        <v>13943</v>
      </c>
      <c r="S27">
        <v>13419</v>
      </c>
      <c r="T27">
        <v>13343</v>
      </c>
      <c r="U27">
        <v>13025</v>
      </c>
    </row>
    <row r="28" spans="1:21" x14ac:dyDescent="0.25">
      <c r="A28" s="5" t="s">
        <v>24</v>
      </c>
      <c r="B28" s="1">
        <v>1.0029999999999999</v>
      </c>
      <c r="C28" s="1">
        <v>0.68759999999999999</v>
      </c>
      <c r="D28" s="1">
        <v>0.2364</v>
      </c>
      <c r="E28" s="1">
        <v>-0.4738</v>
      </c>
      <c r="F28" s="1">
        <v>-0.44390000000000002</v>
      </c>
      <c r="G28" s="1">
        <v>-0.54649999999999999</v>
      </c>
      <c r="H28" s="1">
        <v>-0.56430000000000002</v>
      </c>
      <c r="I28" s="1">
        <v>-0.52880000000000005</v>
      </c>
      <c r="J28" s="1">
        <v>-0.55740000000000001</v>
      </c>
      <c r="K28" s="1">
        <v>-0.4178</v>
      </c>
      <c r="L28" s="1">
        <v>-0.40620000000000001</v>
      </c>
      <c r="M28" s="1">
        <v>-0.33510000000000001</v>
      </c>
      <c r="N28" s="1">
        <v>-0.2203</v>
      </c>
      <c r="O28" s="1">
        <v>-0.12520000000000001</v>
      </c>
      <c r="P28" s="1">
        <v>2.92E-2</v>
      </c>
      <c r="Q28" s="1">
        <v>8.5500000000000007E-2</v>
      </c>
      <c r="R28" s="1">
        <v>0.21310000000000001</v>
      </c>
      <c r="S28" s="1">
        <v>0.12089999999999999</v>
      </c>
      <c r="T28" s="1">
        <v>0.1328</v>
      </c>
      <c r="U28" s="1">
        <v>0.12130000000000001</v>
      </c>
    </row>
    <row r="29" spans="1:21" x14ac:dyDescent="0.25">
      <c r="A29" s="5" t="s">
        <v>25</v>
      </c>
      <c r="B29">
        <v>29011</v>
      </c>
      <c r="C29">
        <v>27882</v>
      </c>
      <c r="D29">
        <v>19954</v>
      </c>
      <c r="E29">
        <v>18101</v>
      </c>
      <c r="F29">
        <v>15398</v>
      </c>
      <c r="G29">
        <v>12885</v>
      </c>
      <c r="H29">
        <v>9198</v>
      </c>
      <c r="I29">
        <v>5908</v>
      </c>
      <c r="J29">
        <v>3649</v>
      </c>
      <c r="K29">
        <v>329</v>
      </c>
      <c r="L29">
        <v>-1990</v>
      </c>
      <c r="M29">
        <v>-3608</v>
      </c>
      <c r="N29">
        <v>-4750</v>
      </c>
      <c r="O29">
        <v>-5399</v>
      </c>
      <c r="P29">
        <v>-5669</v>
      </c>
      <c r="Q29">
        <v>-6000</v>
      </c>
      <c r="R29">
        <v>-6104</v>
      </c>
      <c r="S29">
        <v>-6083</v>
      </c>
      <c r="T29">
        <v>-6188</v>
      </c>
      <c r="U29">
        <v>-6331.64</v>
      </c>
    </row>
    <row r="30" spans="1:21" x14ac:dyDescent="0.25">
      <c r="A30" s="5" t="s">
        <v>26</v>
      </c>
      <c r="B30">
        <v>-399</v>
      </c>
      <c r="C30">
        <v>-143</v>
      </c>
      <c r="D30">
        <v>-692</v>
      </c>
      <c r="E30">
        <v>-410</v>
      </c>
      <c r="F30">
        <v>-225</v>
      </c>
      <c r="G30">
        <v>-361</v>
      </c>
      <c r="H30">
        <v>-942</v>
      </c>
      <c r="I30">
        <v>-477</v>
      </c>
      <c r="J30">
        <v>-50</v>
      </c>
      <c r="K30">
        <v>54</v>
      </c>
      <c r="L30">
        <v>120</v>
      </c>
      <c r="M30">
        <v>206</v>
      </c>
      <c r="N30">
        <v>143</v>
      </c>
      <c r="O30">
        <v>363</v>
      </c>
      <c r="P30">
        <v>125</v>
      </c>
      <c r="Q30">
        <v>-40</v>
      </c>
      <c r="R30">
        <v>-113</v>
      </c>
      <c r="S30">
        <v>-36</v>
      </c>
      <c r="T30">
        <v>-120</v>
      </c>
      <c r="U30">
        <v>-5.61</v>
      </c>
    </row>
    <row r="31" spans="1:21" x14ac:dyDescent="0.25">
      <c r="A31" s="5" t="s">
        <v>27</v>
      </c>
      <c r="B31">
        <v>64378</v>
      </c>
      <c r="C31">
        <v>62634</v>
      </c>
      <c r="D31">
        <v>53466</v>
      </c>
      <c r="E31">
        <v>51130</v>
      </c>
      <c r="F31">
        <v>48054</v>
      </c>
      <c r="G31">
        <v>44704</v>
      </c>
      <c r="H31">
        <v>39851</v>
      </c>
      <c r="I31">
        <v>36376</v>
      </c>
      <c r="J31">
        <v>34085</v>
      </c>
      <c r="K31">
        <v>30189</v>
      </c>
      <c r="L31">
        <v>27053</v>
      </c>
      <c r="M31">
        <v>24804</v>
      </c>
      <c r="N31">
        <v>23017</v>
      </c>
      <c r="O31">
        <v>22225</v>
      </c>
      <c r="P31">
        <v>16031</v>
      </c>
      <c r="Q31">
        <v>9855</v>
      </c>
      <c r="R31">
        <v>9173</v>
      </c>
      <c r="S31">
        <v>6618</v>
      </c>
      <c r="T31">
        <v>6040</v>
      </c>
      <c r="U31">
        <v>5715</v>
      </c>
    </row>
    <row r="32" spans="1:21" x14ac:dyDescent="0.25">
      <c r="A32" s="5" t="s">
        <v>28</v>
      </c>
      <c r="B32">
        <v>21503</v>
      </c>
      <c r="C32">
        <v>23864</v>
      </c>
      <c r="D32">
        <v>21684</v>
      </c>
      <c r="E32">
        <v>20744</v>
      </c>
      <c r="F32">
        <v>19726</v>
      </c>
      <c r="G32">
        <v>19086</v>
      </c>
      <c r="H32">
        <v>17554</v>
      </c>
      <c r="I32">
        <v>14485</v>
      </c>
      <c r="J32">
        <v>13201</v>
      </c>
      <c r="K32">
        <v>10873</v>
      </c>
      <c r="L32">
        <v>7941</v>
      </c>
      <c r="M32">
        <v>6828</v>
      </c>
      <c r="N32">
        <v>6269</v>
      </c>
      <c r="O32">
        <v>7645</v>
      </c>
      <c r="P32">
        <v>798</v>
      </c>
      <c r="Q32">
        <v>-5524</v>
      </c>
      <c r="R32">
        <v>-5863</v>
      </c>
      <c r="S32">
        <v>-7151</v>
      </c>
      <c r="T32">
        <v>-7772</v>
      </c>
      <c r="U32">
        <v>-7942.74</v>
      </c>
    </row>
    <row r="33" spans="1:21" x14ac:dyDescent="0.25">
      <c r="A33" s="5" t="s">
        <v>29</v>
      </c>
      <c r="B33" s="1">
        <v>9.01E-2</v>
      </c>
      <c r="C33" s="1">
        <v>0.25030000000000002</v>
      </c>
      <c r="D33" s="1">
        <v>0.23530000000000001</v>
      </c>
      <c r="E33" s="1">
        <v>0.43209999999999998</v>
      </c>
      <c r="F33" s="1">
        <v>0.49430000000000002</v>
      </c>
      <c r="G33" s="1">
        <v>0.75539999999999996</v>
      </c>
      <c r="H33" s="1">
        <v>1.2105999999999999</v>
      </c>
      <c r="I33" s="1">
        <v>1.1214</v>
      </c>
      <c r="J33" s="1">
        <v>1.1057999999999999</v>
      </c>
      <c r="K33" s="1">
        <v>0.42220000000000002</v>
      </c>
      <c r="L33" s="1">
        <v>8.9511000000000003</v>
      </c>
      <c r="M33" t="s">
        <v>87</v>
      </c>
      <c r="N33" t="s">
        <v>87</v>
      </c>
      <c r="O33" t="s">
        <v>87</v>
      </c>
      <c r="P33" t="s">
        <v>87</v>
      </c>
      <c r="Q33" t="s">
        <v>87</v>
      </c>
      <c r="R33" t="s">
        <v>87</v>
      </c>
      <c r="S33" t="s">
        <v>87</v>
      </c>
      <c r="T33" t="s">
        <v>87</v>
      </c>
      <c r="U33" t="s">
        <v>87</v>
      </c>
    </row>
    <row r="34" spans="1:21" x14ac:dyDescent="0.25">
      <c r="A34" s="5" t="s">
        <v>30</v>
      </c>
      <c r="B34">
        <v>6.75</v>
      </c>
      <c r="C34">
        <v>7.5</v>
      </c>
      <c r="D34">
        <v>6.83</v>
      </c>
      <c r="E34">
        <v>6.54</v>
      </c>
      <c r="F34">
        <v>6.23</v>
      </c>
      <c r="G34">
        <v>6.04</v>
      </c>
      <c r="H34">
        <v>5.58</v>
      </c>
      <c r="I34">
        <v>4.66</v>
      </c>
      <c r="J34">
        <v>4.25</v>
      </c>
      <c r="K34">
        <v>3.57</v>
      </c>
      <c r="L34">
        <v>2.65</v>
      </c>
      <c r="M34">
        <v>2.34</v>
      </c>
      <c r="N34">
        <v>2.17</v>
      </c>
      <c r="O34">
        <v>2.68</v>
      </c>
      <c r="P34">
        <v>0.28000000000000003</v>
      </c>
      <c r="Q34">
        <v>-1.98</v>
      </c>
      <c r="R34">
        <v>-2.14</v>
      </c>
      <c r="S34">
        <v>-2.64</v>
      </c>
      <c r="T34">
        <v>-2.89</v>
      </c>
      <c r="U34">
        <v>-2.99</v>
      </c>
    </row>
    <row r="35" spans="1:21" x14ac:dyDescent="0.25">
      <c r="A35" s="5" t="s">
        <v>31</v>
      </c>
      <c r="B35">
        <v>21082</v>
      </c>
      <c r="C35">
        <v>20868</v>
      </c>
      <c r="D35">
        <v>18386</v>
      </c>
      <c r="E35">
        <v>16283</v>
      </c>
      <c r="F35">
        <v>15561</v>
      </c>
      <c r="G35">
        <v>14208</v>
      </c>
      <c r="H35">
        <v>11379</v>
      </c>
      <c r="I35">
        <v>9401</v>
      </c>
      <c r="J35">
        <v>7595</v>
      </c>
      <c r="K35">
        <v>7395</v>
      </c>
      <c r="L35">
        <v>6951</v>
      </c>
      <c r="M35">
        <v>8322</v>
      </c>
      <c r="N35">
        <v>9828</v>
      </c>
      <c r="O35">
        <v>12469</v>
      </c>
      <c r="P35">
        <v>8442</v>
      </c>
      <c r="Q35">
        <v>3066</v>
      </c>
      <c r="R35">
        <v>2907</v>
      </c>
      <c r="S35">
        <v>1436</v>
      </c>
      <c r="T35">
        <v>794</v>
      </c>
      <c r="U35">
        <v>593.17999999999995</v>
      </c>
    </row>
    <row r="36" spans="1:21" x14ac:dyDescent="0.25">
      <c r="A36" s="5" t="s">
        <v>32</v>
      </c>
      <c r="B36">
        <v>20.21</v>
      </c>
      <c r="C36">
        <v>19.68</v>
      </c>
      <c r="D36">
        <v>16.829999999999998</v>
      </c>
      <c r="E36">
        <v>16.12</v>
      </c>
      <c r="F36">
        <v>15.18</v>
      </c>
      <c r="G36">
        <v>14.15</v>
      </c>
      <c r="H36">
        <v>12.67</v>
      </c>
      <c r="I36">
        <v>11.69</v>
      </c>
      <c r="J36">
        <v>10.98</v>
      </c>
      <c r="K36">
        <v>9.92</v>
      </c>
      <c r="L36">
        <v>9.0399999999999991</v>
      </c>
      <c r="M36">
        <v>8.52</v>
      </c>
      <c r="N36">
        <v>7.98</v>
      </c>
      <c r="O36">
        <v>7.8</v>
      </c>
      <c r="P36">
        <v>5.7</v>
      </c>
      <c r="Q36">
        <v>3.54</v>
      </c>
      <c r="R36">
        <v>3.34</v>
      </c>
      <c r="S36">
        <v>2.4500000000000002</v>
      </c>
      <c r="T36">
        <v>2.25</v>
      </c>
      <c r="U36">
        <v>2.15</v>
      </c>
    </row>
    <row r="37" spans="1:21" x14ac:dyDescent="0.25">
      <c r="A37" s="10" t="s">
        <v>68</v>
      </c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</row>
    <row r="38" spans="1:21" x14ac:dyDescent="0.25">
      <c r="A38" s="5" t="s">
        <v>0</v>
      </c>
      <c r="B38" s="7">
        <v>45382</v>
      </c>
      <c r="C38" s="7">
        <v>45291</v>
      </c>
      <c r="D38" s="7">
        <v>45199</v>
      </c>
      <c r="E38" s="7">
        <v>45107</v>
      </c>
      <c r="F38" s="7">
        <v>45016</v>
      </c>
      <c r="G38" s="7">
        <v>44926</v>
      </c>
      <c r="H38" s="7">
        <v>44834</v>
      </c>
      <c r="I38" s="7">
        <v>44742</v>
      </c>
      <c r="J38" s="7">
        <v>44651</v>
      </c>
      <c r="K38" s="7">
        <v>44561</v>
      </c>
      <c r="L38" s="7">
        <v>44469</v>
      </c>
      <c r="M38" s="7">
        <v>44377</v>
      </c>
      <c r="N38" s="7">
        <v>44286</v>
      </c>
      <c r="O38" s="7">
        <v>44196</v>
      </c>
      <c r="P38" s="7">
        <v>44104</v>
      </c>
      <c r="Q38" s="7">
        <v>44012</v>
      </c>
      <c r="R38" s="7">
        <v>43921</v>
      </c>
      <c r="S38" s="7">
        <v>43830</v>
      </c>
      <c r="T38" s="7">
        <v>43738</v>
      </c>
      <c r="U38" s="7">
        <v>43646</v>
      </c>
    </row>
    <row r="39" spans="1:21" x14ac:dyDescent="0.25">
      <c r="A39" s="5" t="s">
        <v>34</v>
      </c>
      <c r="B39">
        <v>21301</v>
      </c>
      <c r="C39">
        <v>25167</v>
      </c>
      <c r="D39">
        <v>23350</v>
      </c>
      <c r="E39">
        <v>24927</v>
      </c>
      <c r="F39">
        <v>23329</v>
      </c>
      <c r="G39">
        <v>24318</v>
      </c>
      <c r="H39">
        <v>21454</v>
      </c>
      <c r="I39">
        <v>16934</v>
      </c>
      <c r="J39">
        <v>18756</v>
      </c>
      <c r="K39">
        <v>17719</v>
      </c>
      <c r="L39">
        <v>13757</v>
      </c>
      <c r="M39">
        <v>11958</v>
      </c>
      <c r="N39">
        <v>10389</v>
      </c>
      <c r="O39">
        <v>10744</v>
      </c>
      <c r="P39">
        <v>8771</v>
      </c>
      <c r="Q39">
        <v>6036</v>
      </c>
      <c r="R39">
        <v>5985</v>
      </c>
      <c r="S39">
        <v>7384</v>
      </c>
      <c r="T39">
        <v>6303</v>
      </c>
      <c r="U39">
        <v>6350</v>
      </c>
    </row>
    <row r="40" spans="1:21" x14ac:dyDescent="0.25">
      <c r="A40" s="5" t="s">
        <v>35</v>
      </c>
      <c r="B40" s="1">
        <v>-8.6900000000000005E-2</v>
      </c>
      <c r="C40" s="1">
        <v>3.49E-2</v>
      </c>
      <c r="D40" s="1">
        <v>8.8400000000000006E-2</v>
      </c>
      <c r="E40" s="1">
        <v>0.47199999999999998</v>
      </c>
      <c r="F40" s="1">
        <v>0.24379999999999999</v>
      </c>
      <c r="G40" s="1">
        <v>0.37240000000000001</v>
      </c>
      <c r="H40" s="1">
        <v>0.5595</v>
      </c>
      <c r="I40" s="1">
        <v>0.41610000000000003</v>
      </c>
      <c r="J40" s="1">
        <v>0.8054</v>
      </c>
      <c r="K40" s="1">
        <v>0.6492</v>
      </c>
      <c r="L40" s="1">
        <v>0.56850000000000001</v>
      </c>
      <c r="M40" s="1">
        <v>0.98109999999999997</v>
      </c>
      <c r="N40" s="1">
        <v>0.73580000000000001</v>
      </c>
      <c r="O40" s="1">
        <v>0.45500000000000002</v>
      </c>
      <c r="P40" s="1">
        <v>0.3916</v>
      </c>
      <c r="Q40" s="1">
        <v>-4.9399999999999999E-2</v>
      </c>
      <c r="R40" s="1">
        <v>0.318</v>
      </c>
      <c r="S40" s="1">
        <v>2.1899999999999999E-2</v>
      </c>
      <c r="T40" s="1">
        <v>-7.6300000000000007E-2</v>
      </c>
      <c r="U40" s="1">
        <v>0.58660000000000001</v>
      </c>
    </row>
    <row r="41" spans="1:21" x14ac:dyDescent="0.25">
      <c r="A41" s="5" t="s">
        <v>36</v>
      </c>
      <c r="B41">
        <v>17605</v>
      </c>
      <c r="C41">
        <v>20729</v>
      </c>
      <c r="D41">
        <v>19172</v>
      </c>
      <c r="E41">
        <v>20394</v>
      </c>
      <c r="F41">
        <v>18818</v>
      </c>
      <c r="G41">
        <v>18541</v>
      </c>
      <c r="H41">
        <v>16072</v>
      </c>
      <c r="I41">
        <v>12700</v>
      </c>
      <c r="J41">
        <v>13296</v>
      </c>
      <c r="K41">
        <v>12872</v>
      </c>
      <c r="L41">
        <v>10097</v>
      </c>
      <c r="M41">
        <v>9074</v>
      </c>
      <c r="N41">
        <v>8174</v>
      </c>
      <c r="O41">
        <v>8678</v>
      </c>
      <c r="P41">
        <v>6708</v>
      </c>
      <c r="Q41">
        <v>4769</v>
      </c>
      <c r="R41">
        <v>4751</v>
      </c>
      <c r="S41">
        <v>5993</v>
      </c>
      <c r="T41">
        <v>5112</v>
      </c>
      <c r="U41">
        <v>5429</v>
      </c>
    </row>
    <row r="42" spans="1:21" x14ac:dyDescent="0.25">
      <c r="A42" s="5" t="s">
        <v>37</v>
      </c>
      <c r="B42">
        <v>3696</v>
      </c>
      <c r="C42">
        <v>4438</v>
      </c>
      <c r="D42">
        <v>4178</v>
      </c>
      <c r="E42">
        <v>4533</v>
      </c>
      <c r="F42">
        <v>4511</v>
      </c>
      <c r="G42">
        <v>5777</v>
      </c>
      <c r="H42">
        <v>5382</v>
      </c>
      <c r="I42">
        <v>4234</v>
      </c>
      <c r="J42">
        <v>5460</v>
      </c>
      <c r="K42">
        <v>4847</v>
      </c>
      <c r="L42">
        <v>3660</v>
      </c>
      <c r="M42">
        <v>2884</v>
      </c>
      <c r="N42">
        <v>2215</v>
      </c>
      <c r="O42">
        <v>2066</v>
      </c>
      <c r="P42">
        <v>2063</v>
      </c>
      <c r="Q42">
        <v>1267</v>
      </c>
      <c r="R42">
        <v>1234</v>
      </c>
      <c r="S42">
        <v>1391</v>
      </c>
      <c r="T42">
        <v>1191</v>
      </c>
      <c r="U42">
        <v>921</v>
      </c>
    </row>
    <row r="43" spans="1:21" x14ac:dyDescent="0.25">
      <c r="A43" s="5" t="s">
        <v>38</v>
      </c>
      <c r="B43">
        <v>1374</v>
      </c>
      <c r="C43">
        <v>1280</v>
      </c>
      <c r="D43">
        <v>1253</v>
      </c>
      <c r="E43">
        <v>1191</v>
      </c>
      <c r="F43">
        <v>1076</v>
      </c>
      <c r="G43">
        <v>1032</v>
      </c>
      <c r="H43">
        <v>961</v>
      </c>
      <c r="I43">
        <v>961</v>
      </c>
      <c r="J43">
        <v>992</v>
      </c>
      <c r="K43">
        <v>1494</v>
      </c>
      <c r="L43">
        <v>994</v>
      </c>
      <c r="M43">
        <v>973</v>
      </c>
      <c r="N43">
        <v>1056</v>
      </c>
      <c r="O43">
        <v>969</v>
      </c>
      <c r="P43">
        <v>888</v>
      </c>
      <c r="Q43">
        <v>661</v>
      </c>
      <c r="R43">
        <v>627</v>
      </c>
      <c r="S43">
        <v>699</v>
      </c>
      <c r="T43">
        <v>596</v>
      </c>
      <c r="U43">
        <v>647</v>
      </c>
    </row>
    <row r="44" spans="1:21" x14ac:dyDescent="0.25">
      <c r="A44" s="5" t="s">
        <v>39</v>
      </c>
      <c r="B44">
        <v>1151</v>
      </c>
      <c r="C44">
        <v>1094</v>
      </c>
      <c r="D44">
        <v>1161</v>
      </c>
      <c r="E44">
        <v>943</v>
      </c>
      <c r="F44">
        <v>771</v>
      </c>
      <c r="G44">
        <v>810</v>
      </c>
      <c r="H44">
        <v>733</v>
      </c>
      <c r="I44">
        <v>667</v>
      </c>
      <c r="J44">
        <v>865</v>
      </c>
      <c r="K44">
        <v>740</v>
      </c>
      <c r="L44">
        <v>611</v>
      </c>
      <c r="M44">
        <v>576</v>
      </c>
      <c r="N44">
        <v>666</v>
      </c>
      <c r="O44">
        <v>522</v>
      </c>
      <c r="P44">
        <v>366</v>
      </c>
      <c r="Q44">
        <v>279</v>
      </c>
      <c r="R44">
        <v>324</v>
      </c>
      <c r="S44">
        <v>345</v>
      </c>
      <c r="T44">
        <v>334</v>
      </c>
      <c r="U44">
        <v>324</v>
      </c>
    </row>
    <row r="45" spans="1:21" x14ac:dyDescent="0.25">
      <c r="A45" s="5" t="s">
        <v>88</v>
      </c>
      <c r="B45">
        <v>0</v>
      </c>
      <c r="C45">
        <v>0</v>
      </c>
      <c r="D45">
        <v>0</v>
      </c>
      <c r="E45">
        <v>0</v>
      </c>
      <c r="F45">
        <v>0</v>
      </c>
      <c r="G45">
        <v>34</v>
      </c>
      <c r="H45">
        <v>0</v>
      </c>
      <c r="I45">
        <v>142</v>
      </c>
      <c r="J45">
        <v>0</v>
      </c>
      <c r="K45">
        <v>0</v>
      </c>
      <c r="L45">
        <v>51</v>
      </c>
      <c r="M45">
        <v>23</v>
      </c>
      <c r="N45">
        <v>-101</v>
      </c>
      <c r="O45">
        <v>0</v>
      </c>
      <c r="P45">
        <v>0</v>
      </c>
      <c r="Q45">
        <v>0</v>
      </c>
      <c r="R45">
        <v>0</v>
      </c>
      <c r="S45">
        <v>-12</v>
      </c>
      <c r="T45">
        <v>0</v>
      </c>
      <c r="U45">
        <v>117</v>
      </c>
    </row>
    <row r="46" spans="1:21" x14ac:dyDescent="0.25">
      <c r="A46" s="5" t="s">
        <v>40</v>
      </c>
      <c r="B46">
        <v>2525</v>
      </c>
      <c r="C46">
        <v>2374</v>
      </c>
      <c r="D46">
        <v>2414</v>
      </c>
      <c r="E46">
        <v>2134</v>
      </c>
      <c r="F46">
        <v>1847</v>
      </c>
      <c r="G46">
        <v>1876</v>
      </c>
      <c r="H46">
        <v>1694</v>
      </c>
      <c r="I46">
        <v>1770</v>
      </c>
      <c r="J46">
        <v>1857</v>
      </c>
      <c r="K46">
        <v>2234</v>
      </c>
      <c r="L46">
        <v>1656</v>
      </c>
      <c r="M46">
        <v>1572</v>
      </c>
      <c r="N46">
        <v>1621</v>
      </c>
      <c r="O46">
        <v>1491</v>
      </c>
      <c r="P46">
        <v>1254</v>
      </c>
      <c r="Q46">
        <v>940</v>
      </c>
      <c r="R46">
        <v>951</v>
      </c>
      <c r="S46">
        <v>1032</v>
      </c>
      <c r="T46">
        <v>930</v>
      </c>
      <c r="U46">
        <v>1088</v>
      </c>
    </row>
    <row r="47" spans="1:21" x14ac:dyDescent="0.25">
      <c r="A47" s="5" t="s">
        <v>41</v>
      </c>
      <c r="B47">
        <v>1171</v>
      </c>
      <c r="C47">
        <v>2064</v>
      </c>
      <c r="D47">
        <v>1764</v>
      </c>
      <c r="E47">
        <v>2399</v>
      </c>
      <c r="F47">
        <v>2664</v>
      </c>
      <c r="G47">
        <v>3901</v>
      </c>
      <c r="H47">
        <v>3688</v>
      </c>
      <c r="I47">
        <v>2464</v>
      </c>
      <c r="J47">
        <v>3603</v>
      </c>
      <c r="K47">
        <v>2613</v>
      </c>
      <c r="L47">
        <v>2004</v>
      </c>
      <c r="M47">
        <v>1312</v>
      </c>
      <c r="N47">
        <v>594</v>
      </c>
      <c r="O47">
        <v>575</v>
      </c>
      <c r="P47">
        <v>809</v>
      </c>
      <c r="Q47">
        <v>327</v>
      </c>
      <c r="R47">
        <v>283</v>
      </c>
      <c r="S47">
        <v>359</v>
      </c>
      <c r="T47">
        <v>261</v>
      </c>
      <c r="U47">
        <v>-167</v>
      </c>
    </row>
    <row r="48" spans="1:21" x14ac:dyDescent="0.25">
      <c r="A48" s="5" t="s">
        <v>42</v>
      </c>
      <c r="B48">
        <v>76</v>
      </c>
      <c r="C48">
        <v>61</v>
      </c>
      <c r="D48">
        <v>38</v>
      </c>
      <c r="E48">
        <v>28</v>
      </c>
      <c r="F48">
        <v>29</v>
      </c>
      <c r="G48">
        <v>33</v>
      </c>
      <c r="H48">
        <v>53</v>
      </c>
      <c r="I48">
        <v>44</v>
      </c>
      <c r="J48">
        <v>61</v>
      </c>
      <c r="K48">
        <v>71</v>
      </c>
      <c r="L48">
        <v>126</v>
      </c>
      <c r="M48">
        <v>75</v>
      </c>
      <c r="N48">
        <v>99</v>
      </c>
      <c r="O48">
        <v>246</v>
      </c>
      <c r="P48">
        <v>163</v>
      </c>
      <c r="Q48">
        <v>170</v>
      </c>
      <c r="R48">
        <v>169</v>
      </c>
      <c r="S48">
        <v>170</v>
      </c>
      <c r="T48">
        <v>185</v>
      </c>
      <c r="U48">
        <v>172</v>
      </c>
    </row>
    <row r="49" spans="1:21" x14ac:dyDescent="0.25">
      <c r="A49" s="5" t="s">
        <v>43</v>
      </c>
      <c r="B49">
        <v>-443</v>
      </c>
      <c r="C49">
        <v>-173</v>
      </c>
      <c r="D49">
        <v>-294</v>
      </c>
      <c r="E49">
        <v>-655</v>
      </c>
      <c r="F49">
        <v>-139</v>
      </c>
      <c r="G49">
        <v>-95</v>
      </c>
      <c r="H49">
        <v>38</v>
      </c>
      <c r="I49">
        <v>-44</v>
      </c>
      <c r="J49">
        <v>-122</v>
      </c>
      <c r="K49">
        <v>-71</v>
      </c>
      <c r="L49">
        <v>37</v>
      </c>
      <c r="M49">
        <v>-20</v>
      </c>
      <c r="N49">
        <v>-12</v>
      </c>
      <c r="O49">
        <v>-24</v>
      </c>
      <c r="P49">
        <v>129</v>
      </c>
      <c r="Q49">
        <v>32</v>
      </c>
      <c r="R49">
        <v>96</v>
      </c>
      <c r="S49">
        <v>42</v>
      </c>
      <c r="T49">
        <v>-93</v>
      </c>
      <c r="U49">
        <v>50</v>
      </c>
    </row>
    <row r="50" spans="1:21" x14ac:dyDescent="0.25">
      <c r="A50" s="5" t="s">
        <v>44</v>
      </c>
      <c r="B50">
        <v>1538</v>
      </c>
      <c r="C50">
        <v>2176</v>
      </c>
      <c r="D50">
        <v>2020</v>
      </c>
      <c r="E50">
        <v>3026</v>
      </c>
      <c r="F50">
        <v>2774</v>
      </c>
      <c r="G50">
        <v>3963</v>
      </c>
      <c r="H50">
        <v>3597</v>
      </c>
      <c r="I50">
        <v>2464</v>
      </c>
      <c r="J50">
        <v>3664</v>
      </c>
      <c r="K50">
        <v>2613</v>
      </c>
      <c r="L50">
        <v>1841</v>
      </c>
      <c r="M50">
        <v>1257</v>
      </c>
      <c r="N50">
        <v>507</v>
      </c>
      <c r="O50">
        <v>353</v>
      </c>
      <c r="P50">
        <v>517</v>
      </c>
      <c r="Q50">
        <v>125</v>
      </c>
      <c r="R50">
        <v>18</v>
      </c>
      <c r="S50">
        <v>147</v>
      </c>
      <c r="T50">
        <v>169</v>
      </c>
      <c r="U50">
        <v>-389</v>
      </c>
    </row>
    <row r="51" spans="1:21" x14ac:dyDescent="0.25">
      <c r="A51" s="5" t="s">
        <v>45</v>
      </c>
      <c r="B51">
        <v>409</v>
      </c>
      <c r="C51">
        <v>-5752</v>
      </c>
      <c r="D51">
        <v>167</v>
      </c>
      <c r="E51">
        <v>323</v>
      </c>
      <c r="F51">
        <v>261</v>
      </c>
      <c r="G51">
        <v>276</v>
      </c>
      <c r="H51">
        <v>305</v>
      </c>
      <c r="I51">
        <v>205</v>
      </c>
      <c r="J51">
        <v>346</v>
      </c>
      <c r="K51">
        <v>292</v>
      </c>
      <c r="L51">
        <v>223</v>
      </c>
      <c r="M51">
        <v>115</v>
      </c>
      <c r="N51">
        <v>69</v>
      </c>
      <c r="O51">
        <v>83</v>
      </c>
      <c r="P51">
        <v>186</v>
      </c>
      <c r="Q51">
        <v>21</v>
      </c>
      <c r="R51">
        <v>2</v>
      </c>
      <c r="S51">
        <v>42</v>
      </c>
      <c r="T51">
        <v>26</v>
      </c>
      <c r="U51">
        <v>19</v>
      </c>
    </row>
    <row r="52" spans="1:21" x14ac:dyDescent="0.25">
      <c r="A52" s="5" t="s">
        <v>46</v>
      </c>
      <c r="B52">
        <v>1129</v>
      </c>
      <c r="C52">
        <v>7928</v>
      </c>
      <c r="D52">
        <v>1853</v>
      </c>
      <c r="E52">
        <v>2703</v>
      </c>
      <c r="F52">
        <v>2513</v>
      </c>
      <c r="G52">
        <v>3687</v>
      </c>
      <c r="H52">
        <v>3292</v>
      </c>
      <c r="I52">
        <v>2259</v>
      </c>
      <c r="J52">
        <v>3318</v>
      </c>
      <c r="K52">
        <v>2321</v>
      </c>
      <c r="L52">
        <v>1618</v>
      </c>
      <c r="M52">
        <v>1142</v>
      </c>
      <c r="N52">
        <v>438</v>
      </c>
      <c r="O52">
        <v>270</v>
      </c>
      <c r="P52">
        <v>331</v>
      </c>
      <c r="Q52">
        <v>104</v>
      </c>
      <c r="R52">
        <v>16</v>
      </c>
      <c r="S52">
        <v>105</v>
      </c>
      <c r="T52">
        <v>143</v>
      </c>
      <c r="U52">
        <v>-408</v>
      </c>
    </row>
    <row r="53" spans="1:21" x14ac:dyDescent="0.25">
      <c r="A53" s="5" t="s">
        <v>47</v>
      </c>
      <c r="B53" s="1">
        <v>-0.55069999999999997</v>
      </c>
      <c r="C53" s="1">
        <v>1.1503000000000001</v>
      </c>
      <c r="D53" s="1">
        <v>-0.43709999999999999</v>
      </c>
      <c r="E53" s="1">
        <v>0.19650000000000001</v>
      </c>
      <c r="F53" s="1">
        <v>-0.24260000000000001</v>
      </c>
      <c r="G53" s="1">
        <v>0.58850000000000002</v>
      </c>
      <c r="H53" s="1">
        <v>1.0346</v>
      </c>
      <c r="I53" s="1">
        <v>0.97809999999999997</v>
      </c>
      <c r="J53" s="1">
        <v>6.5753000000000004</v>
      </c>
      <c r="K53" s="1">
        <v>7.5963000000000003</v>
      </c>
      <c r="L53" s="1">
        <v>3.8881999999999999</v>
      </c>
      <c r="M53" s="1">
        <v>9.9808000000000003</v>
      </c>
      <c r="N53" s="1">
        <v>26.375</v>
      </c>
      <c r="O53" s="1">
        <v>1.5713999999999999</v>
      </c>
      <c r="P53" s="1">
        <v>1.3147</v>
      </c>
      <c r="Q53" t="s">
        <v>87</v>
      </c>
      <c r="R53" t="s">
        <v>87</v>
      </c>
      <c r="S53" s="1">
        <v>-0.25</v>
      </c>
      <c r="T53" s="1">
        <v>-0.54020000000000001</v>
      </c>
      <c r="U53" t="s">
        <v>87</v>
      </c>
    </row>
    <row r="54" spans="1:21" x14ac:dyDescent="0.25">
      <c r="A54" s="5" t="s">
        <v>48</v>
      </c>
      <c r="B54">
        <v>3186</v>
      </c>
      <c r="C54">
        <v>3183</v>
      </c>
      <c r="D54">
        <v>3176</v>
      </c>
      <c r="E54">
        <v>3171</v>
      </c>
      <c r="F54">
        <v>3166</v>
      </c>
      <c r="G54">
        <v>3160</v>
      </c>
      <c r="H54">
        <v>3146</v>
      </c>
      <c r="I54">
        <v>3111</v>
      </c>
      <c r="J54">
        <v>3103</v>
      </c>
      <c r="K54">
        <v>3043</v>
      </c>
      <c r="L54">
        <v>2993</v>
      </c>
      <c r="M54">
        <v>2913</v>
      </c>
      <c r="N54">
        <v>2883</v>
      </c>
      <c r="O54">
        <v>2849</v>
      </c>
      <c r="P54">
        <v>2811</v>
      </c>
      <c r="Q54">
        <v>2784</v>
      </c>
      <c r="R54">
        <v>2745</v>
      </c>
      <c r="S54">
        <v>2706</v>
      </c>
      <c r="T54">
        <v>2691</v>
      </c>
      <c r="U54">
        <v>2655</v>
      </c>
    </row>
    <row r="55" spans="1:21" x14ac:dyDescent="0.25">
      <c r="A55" s="5" t="s">
        <v>49</v>
      </c>
      <c r="B55">
        <v>3186</v>
      </c>
      <c r="C55">
        <v>3183</v>
      </c>
      <c r="D55">
        <v>3176</v>
      </c>
      <c r="E55">
        <v>3171</v>
      </c>
      <c r="F55">
        <v>3166</v>
      </c>
      <c r="G55">
        <v>3160</v>
      </c>
      <c r="H55">
        <v>3146</v>
      </c>
      <c r="I55">
        <v>3111</v>
      </c>
      <c r="J55">
        <v>3103</v>
      </c>
      <c r="K55">
        <v>3043</v>
      </c>
      <c r="L55">
        <v>2993</v>
      </c>
      <c r="M55">
        <v>2913</v>
      </c>
      <c r="N55">
        <v>2883</v>
      </c>
      <c r="O55">
        <v>2849</v>
      </c>
      <c r="P55">
        <v>2811</v>
      </c>
      <c r="Q55">
        <v>2784</v>
      </c>
      <c r="R55">
        <v>2745</v>
      </c>
      <c r="S55">
        <v>2706</v>
      </c>
      <c r="T55">
        <v>2691</v>
      </c>
      <c r="U55">
        <v>2655</v>
      </c>
    </row>
    <row r="56" spans="1:21" x14ac:dyDescent="0.25">
      <c r="A56" s="5" t="s">
        <v>50</v>
      </c>
      <c r="B56" s="1">
        <v>6.3E-3</v>
      </c>
      <c r="C56" s="1">
        <v>7.3000000000000001E-3</v>
      </c>
      <c r="D56" s="1">
        <v>9.4999999999999998E-3</v>
      </c>
      <c r="E56" s="1">
        <v>1.9300000000000001E-2</v>
      </c>
      <c r="F56" s="1">
        <v>2.0299999999999999E-2</v>
      </c>
      <c r="G56" s="1">
        <v>3.8399999999999997E-2</v>
      </c>
      <c r="H56" s="1">
        <v>5.11E-2</v>
      </c>
      <c r="I56" s="1">
        <v>6.8000000000000005E-2</v>
      </c>
      <c r="J56" s="1">
        <v>7.6300000000000007E-2</v>
      </c>
      <c r="K56" s="1">
        <v>6.8099999999999994E-2</v>
      </c>
      <c r="L56" s="1">
        <v>6.4699999999999994E-2</v>
      </c>
      <c r="M56" s="1">
        <v>4.6300000000000001E-2</v>
      </c>
      <c r="N56" s="1">
        <v>5.0299999999999997E-2</v>
      </c>
      <c r="O56" s="1">
        <v>5.28E-2</v>
      </c>
      <c r="P56" s="1">
        <v>4.4600000000000001E-2</v>
      </c>
      <c r="Q56" s="1">
        <v>4.8599999999999997E-2</v>
      </c>
      <c r="R56" s="1">
        <v>5.7799999999999997E-2</v>
      </c>
      <c r="S56" s="1">
        <v>4.6399999999999997E-2</v>
      </c>
      <c r="T56" s="1">
        <v>4.9099999999999998E-2</v>
      </c>
      <c r="U56" s="1">
        <v>4.1200000000000001E-2</v>
      </c>
    </row>
    <row r="57" spans="1:21" x14ac:dyDescent="0.25">
      <c r="A57" s="5" t="s">
        <v>51</v>
      </c>
      <c r="B57">
        <v>0.37</v>
      </c>
      <c r="C57">
        <v>2.5</v>
      </c>
      <c r="D57">
        <v>0.57999999999999996</v>
      </c>
      <c r="E57">
        <v>0.85</v>
      </c>
      <c r="F57">
        <v>0.8</v>
      </c>
      <c r="G57">
        <v>1.18</v>
      </c>
      <c r="H57">
        <v>1.05</v>
      </c>
      <c r="I57">
        <v>0.73</v>
      </c>
      <c r="J57">
        <v>1.07</v>
      </c>
      <c r="K57">
        <v>0.78</v>
      </c>
      <c r="L57">
        <v>0.54</v>
      </c>
      <c r="M57">
        <v>0.39</v>
      </c>
      <c r="N57">
        <v>0.15</v>
      </c>
      <c r="O57">
        <v>0.1</v>
      </c>
      <c r="P57">
        <v>0.11</v>
      </c>
      <c r="Q57">
        <v>0.04</v>
      </c>
      <c r="R57">
        <v>0.01</v>
      </c>
      <c r="S57">
        <v>0.04</v>
      </c>
      <c r="T57">
        <v>0.05</v>
      </c>
      <c r="U57">
        <v>-0.15</v>
      </c>
    </row>
    <row r="58" spans="1:21" x14ac:dyDescent="0.25">
      <c r="A58" s="5" t="s">
        <v>52</v>
      </c>
      <c r="B58">
        <v>0.34</v>
      </c>
      <c r="C58">
        <v>2.27</v>
      </c>
      <c r="D58">
        <v>0.53</v>
      </c>
      <c r="E58">
        <v>0.78</v>
      </c>
      <c r="F58">
        <v>0.73</v>
      </c>
      <c r="G58">
        <v>1.07</v>
      </c>
      <c r="H58">
        <v>0.95</v>
      </c>
      <c r="I58">
        <v>0.65</v>
      </c>
      <c r="J58">
        <v>0.95</v>
      </c>
      <c r="K58">
        <v>0.68</v>
      </c>
      <c r="L58">
        <v>0.48</v>
      </c>
      <c r="M58">
        <v>0.34</v>
      </c>
      <c r="N58">
        <v>0.13</v>
      </c>
      <c r="O58">
        <v>0.08</v>
      </c>
      <c r="P58">
        <v>0.09</v>
      </c>
      <c r="Q58">
        <v>0.03</v>
      </c>
      <c r="R58">
        <v>0.01</v>
      </c>
      <c r="S58">
        <v>0.04</v>
      </c>
      <c r="T58">
        <v>0.05</v>
      </c>
      <c r="U58">
        <v>-0.15</v>
      </c>
    </row>
    <row r="59" spans="1:21" x14ac:dyDescent="0.25">
      <c r="A59" s="5" t="s">
        <v>53</v>
      </c>
      <c r="B59" s="1">
        <v>-0.53420000000000001</v>
      </c>
      <c r="C59" s="1">
        <v>1.1214999999999999</v>
      </c>
      <c r="D59" s="1">
        <v>-0.44209999999999999</v>
      </c>
      <c r="E59" s="1">
        <v>0.2</v>
      </c>
      <c r="F59" s="1">
        <v>-0.2316</v>
      </c>
      <c r="G59" s="1">
        <v>0.57350000000000001</v>
      </c>
      <c r="H59" s="1">
        <v>0.97919999999999996</v>
      </c>
      <c r="I59" s="1">
        <v>0.91180000000000005</v>
      </c>
      <c r="J59" s="1">
        <v>6.3076999999999996</v>
      </c>
      <c r="K59" s="1">
        <v>7.8311999999999999</v>
      </c>
      <c r="L59" s="1">
        <v>4.3333000000000004</v>
      </c>
      <c r="M59" s="1">
        <v>9.3030000000000008</v>
      </c>
      <c r="N59" s="1">
        <v>17.571400000000001</v>
      </c>
      <c r="O59" s="1">
        <v>0.79069999999999996</v>
      </c>
      <c r="P59" s="1">
        <v>0.69810000000000005</v>
      </c>
      <c r="Q59" t="s">
        <v>87</v>
      </c>
      <c r="R59" t="s">
        <v>87</v>
      </c>
      <c r="S59" s="1">
        <v>-0.24560000000000001</v>
      </c>
      <c r="T59" s="1">
        <v>-0.54700000000000004</v>
      </c>
      <c r="U59" t="s">
        <v>87</v>
      </c>
    </row>
    <row r="60" spans="1:21" x14ac:dyDescent="0.25">
      <c r="A60" s="5" t="s">
        <v>54</v>
      </c>
      <c r="B60">
        <v>-2535</v>
      </c>
      <c r="C60">
        <v>2063</v>
      </c>
      <c r="D60">
        <v>849</v>
      </c>
      <c r="E60">
        <v>1005</v>
      </c>
      <c r="F60">
        <v>440</v>
      </c>
      <c r="G60">
        <v>1420</v>
      </c>
      <c r="H60">
        <v>3297</v>
      </c>
      <c r="I60">
        <v>621</v>
      </c>
      <c r="J60">
        <v>2223</v>
      </c>
      <c r="K60">
        <v>2771</v>
      </c>
      <c r="L60">
        <v>1322</v>
      </c>
      <c r="M60">
        <v>609</v>
      </c>
      <c r="N60">
        <v>281</v>
      </c>
      <c r="O60">
        <v>1855</v>
      </c>
      <c r="P60">
        <v>1379</v>
      </c>
      <c r="Q60">
        <v>398</v>
      </c>
      <c r="R60">
        <v>-921</v>
      </c>
      <c r="S60">
        <v>976</v>
      </c>
      <c r="T60">
        <v>346</v>
      </c>
      <c r="U60">
        <v>596</v>
      </c>
    </row>
    <row r="61" spans="1:21" x14ac:dyDescent="0.25">
      <c r="A61" s="5" t="s">
        <v>55</v>
      </c>
      <c r="B61">
        <v>-0.8</v>
      </c>
      <c r="C61">
        <v>0.65</v>
      </c>
      <c r="D61">
        <v>0.27</v>
      </c>
      <c r="E61">
        <v>0.32</v>
      </c>
      <c r="F61">
        <v>0.14000000000000001</v>
      </c>
      <c r="G61">
        <v>0.45</v>
      </c>
      <c r="H61">
        <v>1.05</v>
      </c>
      <c r="I61">
        <v>0.2</v>
      </c>
      <c r="J61">
        <v>0.72</v>
      </c>
      <c r="K61">
        <v>0.91</v>
      </c>
      <c r="L61">
        <v>0.44</v>
      </c>
      <c r="M61">
        <v>0.21</v>
      </c>
      <c r="N61">
        <v>0.1</v>
      </c>
      <c r="O61">
        <v>0.65</v>
      </c>
      <c r="P61">
        <v>0.49</v>
      </c>
      <c r="Q61">
        <v>0.14000000000000001</v>
      </c>
      <c r="R61">
        <v>-0.34</v>
      </c>
      <c r="S61">
        <v>0.36</v>
      </c>
      <c r="T61">
        <v>0.13</v>
      </c>
      <c r="U61">
        <v>0.22</v>
      </c>
    </row>
    <row r="62" spans="1:21" x14ac:dyDescent="0.25">
      <c r="A62" s="5" t="s">
        <v>58</v>
      </c>
      <c r="B62" s="1">
        <v>0.17349999999999999</v>
      </c>
      <c r="C62" s="1">
        <v>0.17630000000000001</v>
      </c>
      <c r="D62" s="1">
        <v>0.1789</v>
      </c>
      <c r="E62" s="1">
        <v>0.18190000000000001</v>
      </c>
      <c r="F62" s="1">
        <v>0.19339999999999999</v>
      </c>
      <c r="G62" s="1">
        <v>0.23760000000000001</v>
      </c>
      <c r="H62" s="1">
        <v>0.25090000000000001</v>
      </c>
      <c r="I62" s="1">
        <v>0.25</v>
      </c>
      <c r="J62" s="1">
        <v>0.29110000000000003</v>
      </c>
      <c r="K62" s="1">
        <v>0.27350000000000002</v>
      </c>
      <c r="L62" s="1">
        <v>0.26600000000000001</v>
      </c>
      <c r="M62" s="1">
        <v>0.2412</v>
      </c>
      <c r="N62" s="1">
        <v>0.2132</v>
      </c>
      <c r="O62" s="1">
        <v>0.1923</v>
      </c>
      <c r="P62" s="1">
        <v>0.23519999999999999</v>
      </c>
      <c r="Q62" s="1">
        <v>0.2099</v>
      </c>
      <c r="R62" s="1">
        <v>0.20619999999999999</v>
      </c>
      <c r="S62" s="1">
        <v>0.18840000000000001</v>
      </c>
      <c r="T62" s="1">
        <v>0.189</v>
      </c>
      <c r="U62" s="1">
        <v>0.14499999999999999</v>
      </c>
    </row>
    <row r="63" spans="1:21" x14ac:dyDescent="0.25">
      <c r="A63" s="5" t="s">
        <v>59</v>
      </c>
      <c r="B63" s="1">
        <v>5.5E-2</v>
      </c>
      <c r="C63" s="1">
        <v>8.2000000000000003E-2</v>
      </c>
      <c r="D63" s="1">
        <v>7.5499999999999998E-2</v>
      </c>
      <c r="E63" s="1">
        <v>9.6199999999999994E-2</v>
      </c>
      <c r="F63" s="1">
        <v>0.1142</v>
      </c>
      <c r="G63" s="1">
        <v>0.16039999999999999</v>
      </c>
      <c r="H63" s="1">
        <v>0.1719</v>
      </c>
      <c r="I63" s="1">
        <v>0.14549999999999999</v>
      </c>
      <c r="J63" s="1">
        <v>0.19209999999999999</v>
      </c>
      <c r="K63" s="1">
        <v>0.14749999999999999</v>
      </c>
      <c r="L63" s="1">
        <v>0.1457</v>
      </c>
      <c r="M63" s="1">
        <v>0.10970000000000001</v>
      </c>
      <c r="N63" s="1">
        <v>5.7200000000000001E-2</v>
      </c>
      <c r="O63" s="1">
        <v>5.3499999999999999E-2</v>
      </c>
      <c r="P63" s="1">
        <v>9.2200000000000004E-2</v>
      </c>
      <c r="Q63" s="1">
        <v>5.4199999999999998E-2</v>
      </c>
      <c r="R63" s="1">
        <v>4.7300000000000002E-2</v>
      </c>
      <c r="S63" s="1">
        <v>4.8599999999999997E-2</v>
      </c>
      <c r="T63" s="1">
        <v>4.1399999999999999E-2</v>
      </c>
      <c r="U63" s="1">
        <v>-2.63E-2</v>
      </c>
    </row>
    <row r="64" spans="1:21" x14ac:dyDescent="0.25">
      <c r="A64" s="5" t="s">
        <v>60</v>
      </c>
      <c r="B64" s="1">
        <v>5.2999999999999999E-2</v>
      </c>
      <c r="C64" s="1">
        <v>0.315</v>
      </c>
      <c r="D64" s="1">
        <v>7.9399999999999998E-2</v>
      </c>
      <c r="E64" s="1">
        <v>0.1084</v>
      </c>
      <c r="F64" s="1">
        <v>0.1077</v>
      </c>
      <c r="G64" s="1">
        <v>0.15160000000000001</v>
      </c>
      <c r="H64" s="1">
        <v>0.15340000000000001</v>
      </c>
      <c r="I64" s="1">
        <v>0.13339999999999999</v>
      </c>
      <c r="J64" s="1">
        <v>0.1769</v>
      </c>
      <c r="K64" s="1">
        <v>0.13100000000000001</v>
      </c>
      <c r="L64" s="1">
        <v>0.1176</v>
      </c>
      <c r="M64" s="1">
        <v>9.5500000000000002E-2</v>
      </c>
      <c r="N64" s="1">
        <v>4.2200000000000001E-2</v>
      </c>
      <c r="O64" s="1">
        <v>2.5100000000000001E-2</v>
      </c>
      <c r="P64" s="1">
        <v>3.7699999999999997E-2</v>
      </c>
      <c r="Q64" s="1">
        <v>1.72E-2</v>
      </c>
      <c r="R64" s="1">
        <v>2.7000000000000001E-3</v>
      </c>
      <c r="S64" s="1">
        <v>1.4200000000000001E-2</v>
      </c>
      <c r="T64" s="1">
        <v>2.2700000000000001E-2</v>
      </c>
      <c r="U64" s="1">
        <v>-6.4299999999999996E-2</v>
      </c>
    </row>
    <row r="65" spans="1:21" x14ac:dyDescent="0.25">
      <c r="A65" s="5" t="s">
        <v>61</v>
      </c>
      <c r="B65" s="1">
        <v>-0.11899999999999999</v>
      </c>
      <c r="C65" s="1">
        <v>8.2000000000000003E-2</v>
      </c>
      <c r="D65" s="1">
        <v>3.6400000000000002E-2</v>
      </c>
      <c r="E65" s="1">
        <v>4.0300000000000002E-2</v>
      </c>
      <c r="F65" s="1">
        <v>1.89E-2</v>
      </c>
      <c r="G65" s="1">
        <v>5.8400000000000001E-2</v>
      </c>
      <c r="H65" s="1">
        <v>0.1537</v>
      </c>
      <c r="I65" s="1">
        <v>3.6700000000000003E-2</v>
      </c>
      <c r="J65" s="1">
        <v>0.11849999999999999</v>
      </c>
      <c r="K65" s="1">
        <v>0.15640000000000001</v>
      </c>
      <c r="L65" s="1">
        <v>9.6100000000000005E-2</v>
      </c>
      <c r="M65" s="1">
        <v>5.0900000000000001E-2</v>
      </c>
      <c r="N65" s="1">
        <v>2.7E-2</v>
      </c>
      <c r="O65" s="1">
        <v>0.17269999999999999</v>
      </c>
      <c r="P65" s="1">
        <v>0.15720000000000001</v>
      </c>
      <c r="Q65" s="1">
        <v>6.59E-2</v>
      </c>
      <c r="R65" s="1">
        <v>-0.15390000000000001</v>
      </c>
      <c r="S65" s="1">
        <v>0.13220000000000001</v>
      </c>
      <c r="T65" s="1">
        <v>5.4899999999999997E-2</v>
      </c>
      <c r="U65" s="1">
        <v>9.3899999999999997E-2</v>
      </c>
    </row>
    <row r="66" spans="1:21" x14ac:dyDescent="0.25">
      <c r="A66" s="5" t="s">
        <v>62</v>
      </c>
      <c r="B66" s="1">
        <v>0.26590000000000003</v>
      </c>
      <c r="C66" s="1">
        <v>-2.6434000000000002</v>
      </c>
      <c r="D66" s="1">
        <v>8.2699999999999996E-2</v>
      </c>
      <c r="E66" s="1">
        <v>0.1067</v>
      </c>
      <c r="F66" s="1">
        <v>9.4100000000000003E-2</v>
      </c>
      <c r="G66" s="1">
        <v>6.9599999999999995E-2</v>
      </c>
      <c r="H66" s="1">
        <v>8.48E-2</v>
      </c>
      <c r="I66" s="1">
        <v>8.3199999999999996E-2</v>
      </c>
      <c r="J66" s="1">
        <v>9.4399999999999998E-2</v>
      </c>
      <c r="K66" s="1">
        <v>0.11169999999999999</v>
      </c>
      <c r="L66" s="1">
        <v>0.1211</v>
      </c>
      <c r="M66" s="1">
        <v>9.1499999999999998E-2</v>
      </c>
      <c r="N66" s="1">
        <v>0.1361</v>
      </c>
      <c r="O66" s="1">
        <v>0.2351</v>
      </c>
      <c r="P66" s="1">
        <v>0.35980000000000001</v>
      </c>
      <c r="Q66" s="1">
        <v>0.16800000000000001</v>
      </c>
      <c r="R66" s="1">
        <v>0.1111</v>
      </c>
      <c r="S66" s="1">
        <v>0.28570000000000001</v>
      </c>
      <c r="T66" s="1">
        <v>0.15379999999999999</v>
      </c>
      <c r="U66" t="s">
        <v>87</v>
      </c>
    </row>
    <row r="67" spans="1:21" x14ac:dyDescent="0.25">
      <c r="A67" s="5" t="s">
        <v>63</v>
      </c>
      <c r="B67">
        <v>2860</v>
      </c>
      <c r="C67">
        <v>3469</v>
      </c>
      <c r="D67">
        <v>3293</v>
      </c>
      <c r="E67">
        <v>4208</v>
      </c>
      <c r="F67">
        <v>3849</v>
      </c>
      <c r="G67">
        <v>4985</v>
      </c>
      <c r="H67">
        <v>4606</v>
      </c>
      <c r="I67">
        <v>3430</v>
      </c>
      <c r="J67">
        <v>4605</v>
      </c>
      <c r="K67">
        <v>3532</v>
      </c>
      <c r="L67">
        <v>2728</v>
      </c>
      <c r="M67">
        <v>2013</v>
      </c>
      <c r="N67">
        <v>1227</v>
      </c>
      <c r="O67">
        <v>1217</v>
      </c>
      <c r="P67">
        <v>1264</v>
      </c>
      <c r="Q67">
        <v>862</v>
      </c>
      <c r="R67">
        <v>740</v>
      </c>
      <c r="S67">
        <v>894</v>
      </c>
      <c r="T67">
        <v>884</v>
      </c>
      <c r="U67">
        <v>362</v>
      </c>
    </row>
    <row r="68" spans="1:21" x14ac:dyDescent="0.25">
      <c r="A68" s="5" t="s">
        <v>64</v>
      </c>
      <c r="B68" s="1">
        <v>0.1343</v>
      </c>
      <c r="C68" s="1">
        <v>0.13780000000000001</v>
      </c>
      <c r="D68" s="1">
        <v>0.14099999999999999</v>
      </c>
      <c r="E68" s="1">
        <v>0.16880000000000001</v>
      </c>
      <c r="F68" s="1">
        <v>0.16500000000000001</v>
      </c>
      <c r="G68" s="1">
        <v>0.20499999999999999</v>
      </c>
      <c r="H68" s="1">
        <v>0.2147</v>
      </c>
      <c r="I68" s="1">
        <v>0.2026</v>
      </c>
      <c r="J68" s="1">
        <v>0.2455</v>
      </c>
      <c r="K68" s="1">
        <v>0.1993</v>
      </c>
      <c r="L68" s="1">
        <v>0.1983</v>
      </c>
      <c r="M68" s="1">
        <v>0.16830000000000001</v>
      </c>
      <c r="N68" s="1">
        <v>0.1181</v>
      </c>
      <c r="O68" s="1">
        <v>0.1133</v>
      </c>
      <c r="P68" s="1">
        <v>0.14410000000000001</v>
      </c>
      <c r="Q68" s="1">
        <v>0.14280000000000001</v>
      </c>
      <c r="R68" s="1">
        <v>0.1236</v>
      </c>
      <c r="S68" s="1">
        <v>0.1211</v>
      </c>
      <c r="T68" s="1">
        <v>0.14030000000000001</v>
      </c>
      <c r="U68" s="1">
        <v>5.7000000000000002E-2</v>
      </c>
    </row>
    <row r="69" spans="1:21" x14ac:dyDescent="0.25">
      <c r="A69" s="5" t="s">
        <v>65</v>
      </c>
      <c r="B69">
        <v>1246</v>
      </c>
      <c r="C69">
        <v>1232</v>
      </c>
      <c r="D69">
        <v>1235</v>
      </c>
      <c r="E69">
        <v>1154</v>
      </c>
      <c r="F69">
        <v>1046</v>
      </c>
      <c r="G69">
        <v>989</v>
      </c>
      <c r="H69">
        <v>956</v>
      </c>
      <c r="I69">
        <v>922</v>
      </c>
      <c r="J69">
        <v>880</v>
      </c>
      <c r="K69">
        <v>848</v>
      </c>
      <c r="L69">
        <v>761</v>
      </c>
      <c r="M69">
        <v>681</v>
      </c>
      <c r="N69">
        <v>621</v>
      </c>
      <c r="O69">
        <v>618</v>
      </c>
      <c r="P69">
        <v>584</v>
      </c>
      <c r="Q69">
        <v>567</v>
      </c>
      <c r="R69">
        <v>553</v>
      </c>
      <c r="S69">
        <v>577</v>
      </c>
      <c r="T69">
        <v>530</v>
      </c>
      <c r="U69">
        <v>579</v>
      </c>
    </row>
    <row r="70" spans="1:21" x14ac:dyDescent="0.25">
      <c r="A70" s="5" t="s">
        <v>66</v>
      </c>
      <c r="B70">
        <v>1614</v>
      </c>
      <c r="C70">
        <v>2237</v>
      </c>
      <c r="D70">
        <v>2058</v>
      </c>
      <c r="E70">
        <v>3054</v>
      </c>
      <c r="F70">
        <v>2803</v>
      </c>
      <c r="G70">
        <v>3996</v>
      </c>
      <c r="H70">
        <v>3650</v>
      </c>
      <c r="I70">
        <v>2508</v>
      </c>
      <c r="J70">
        <v>3725</v>
      </c>
      <c r="K70">
        <v>2684</v>
      </c>
      <c r="L70">
        <v>1967</v>
      </c>
      <c r="M70">
        <v>1332</v>
      </c>
      <c r="N70">
        <v>606</v>
      </c>
      <c r="O70">
        <v>599</v>
      </c>
      <c r="P70">
        <v>680</v>
      </c>
      <c r="Q70">
        <v>295</v>
      </c>
      <c r="R70">
        <v>187</v>
      </c>
      <c r="S70">
        <v>317</v>
      </c>
      <c r="T70">
        <v>354</v>
      </c>
      <c r="U70">
        <v>-217</v>
      </c>
    </row>
    <row r="71" spans="1:21" x14ac:dyDescent="0.25">
      <c r="A71" s="5" t="s">
        <v>67</v>
      </c>
      <c r="B71" s="1">
        <v>7.5800000000000006E-2</v>
      </c>
      <c r="C71" s="1">
        <v>8.8900000000000007E-2</v>
      </c>
      <c r="D71" s="1">
        <v>8.8099999999999998E-2</v>
      </c>
      <c r="E71" s="1">
        <v>0.1225</v>
      </c>
      <c r="F71" s="1">
        <v>0.1202</v>
      </c>
      <c r="G71" s="1">
        <v>0.1643</v>
      </c>
      <c r="H71" s="1">
        <v>0.1701</v>
      </c>
      <c r="I71" s="1">
        <v>0.14810000000000001</v>
      </c>
      <c r="J71" s="1">
        <v>0.1986</v>
      </c>
      <c r="K71" s="1">
        <v>0.1515</v>
      </c>
      <c r="L71" s="1">
        <v>0.14299999999999999</v>
      </c>
      <c r="M71" s="1">
        <v>0.1114</v>
      </c>
      <c r="N71" s="1">
        <v>5.8299999999999998E-2</v>
      </c>
      <c r="O71" s="1">
        <v>5.5800000000000002E-2</v>
      </c>
      <c r="P71" s="1">
        <v>7.7499999999999999E-2</v>
      </c>
      <c r="Q71" s="1">
        <v>4.8899999999999999E-2</v>
      </c>
      <c r="R71" s="1">
        <v>3.1199999999999999E-2</v>
      </c>
      <c r="S71" s="1">
        <v>4.2900000000000001E-2</v>
      </c>
      <c r="T71" s="1">
        <v>5.62E-2</v>
      </c>
      <c r="U71" s="1">
        <v>-3.4200000000000001E-2</v>
      </c>
    </row>
    <row r="72" spans="1:21" x14ac:dyDescent="0.25">
      <c r="A72" s="5" t="s">
        <v>98</v>
      </c>
      <c r="B72" s="1">
        <f t="shared" ref="B72:T72" si="0">B39/B54</f>
        <v>6.6858129315756436</v>
      </c>
      <c r="C72" s="1">
        <f t="shared" si="0"/>
        <v>7.9066918001885016</v>
      </c>
      <c r="D72" s="1">
        <f t="shared" si="0"/>
        <v>7.3520151133501264</v>
      </c>
      <c r="E72" s="1">
        <f t="shared" si="0"/>
        <v>7.8609271523178812</v>
      </c>
      <c r="F72" s="1">
        <f t="shared" si="0"/>
        <v>7.368603916614024</v>
      </c>
      <c r="G72" s="1">
        <f t="shared" si="0"/>
        <v>7.6955696202531643</v>
      </c>
      <c r="H72" s="1">
        <f t="shared" si="0"/>
        <v>6.8194532739987288</v>
      </c>
      <c r="I72" s="1">
        <f t="shared" si="0"/>
        <v>5.4432658309225328</v>
      </c>
      <c r="J72" s="1">
        <f t="shared" si="0"/>
        <v>6.044473090557525</v>
      </c>
      <c r="K72" s="1">
        <f t="shared" si="0"/>
        <v>5.8228721656260269</v>
      </c>
      <c r="L72" s="1">
        <f t="shared" si="0"/>
        <v>4.59639158035416</v>
      </c>
      <c r="M72" s="1">
        <f t="shared" si="0"/>
        <v>4.1050463439752836</v>
      </c>
      <c r="N72" s="1">
        <f t="shared" si="0"/>
        <v>3.6035379812695107</v>
      </c>
      <c r="O72" s="1">
        <f t="shared" si="0"/>
        <v>3.771147771147771</v>
      </c>
      <c r="P72" s="1">
        <f t="shared" si="0"/>
        <v>3.1202419067947349</v>
      </c>
      <c r="Q72" s="1">
        <f t="shared" si="0"/>
        <v>2.1681034482758621</v>
      </c>
      <c r="R72" s="1">
        <f t="shared" si="0"/>
        <v>2.180327868852459</v>
      </c>
      <c r="S72" s="1">
        <f t="shared" si="0"/>
        <v>2.7287509238728749</v>
      </c>
      <c r="T72" s="1">
        <f t="shared" si="0"/>
        <v>2.342251950947603</v>
      </c>
      <c r="U72" s="1">
        <f>U39/U54</f>
        <v>2.3917137476459511</v>
      </c>
    </row>
    <row r="73" spans="1:21" x14ac:dyDescent="0.25">
      <c r="A73" s="10" t="s">
        <v>85</v>
      </c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</row>
    <row r="74" spans="1:21" x14ac:dyDescent="0.25">
      <c r="A74" s="5" t="s">
        <v>0</v>
      </c>
      <c r="B74" s="7">
        <v>45382</v>
      </c>
      <c r="C74" s="7">
        <v>45291</v>
      </c>
      <c r="D74" s="7">
        <v>45199</v>
      </c>
      <c r="E74" s="7">
        <v>45107</v>
      </c>
      <c r="F74" s="7">
        <v>45016</v>
      </c>
      <c r="G74" s="7">
        <v>44926</v>
      </c>
      <c r="H74" s="7">
        <v>44834</v>
      </c>
      <c r="I74" s="7">
        <v>44742</v>
      </c>
      <c r="J74" s="7">
        <v>44651</v>
      </c>
      <c r="K74" s="7">
        <v>44561</v>
      </c>
      <c r="L74" s="7">
        <v>44469</v>
      </c>
      <c r="M74" s="7">
        <v>44377</v>
      </c>
      <c r="N74" s="7">
        <v>44286</v>
      </c>
      <c r="O74" s="7">
        <v>44196</v>
      </c>
      <c r="P74" s="7">
        <v>44104</v>
      </c>
      <c r="Q74" s="7">
        <v>44012</v>
      </c>
      <c r="R74" s="7">
        <v>43921</v>
      </c>
      <c r="S74" s="7">
        <v>43830</v>
      </c>
      <c r="T74" s="7">
        <v>43738</v>
      </c>
      <c r="U74" s="7">
        <v>43646</v>
      </c>
    </row>
    <row r="75" spans="1:21" x14ac:dyDescent="0.25">
      <c r="A75" s="5" t="s">
        <v>46</v>
      </c>
      <c r="B75">
        <v>1129</v>
      </c>
      <c r="C75">
        <v>7928</v>
      </c>
      <c r="D75">
        <v>1853</v>
      </c>
      <c r="E75">
        <v>2703</v>
      </c>
      <c r="F75">
        <v>2513</v>
      </c>
      <c r="G75">
        <v>3687</v>
      </c>
      <c r="H75">
        <v>3292</v>
      </c>
      <c r="I75">
        <v>2259</v>
      </c>
      <c r="J75">
        <v>3318</v>
      </c>
      <c r="K75">
        <v>2321</v>
      </c>
      <c r="L75">
        <v>1618</v>
      </c>
      <c r="M75">
        <v>1142</v>
      </c>
      <c r="N75">
        <v>438</v>
      </c>
      <c r="O75">
        <v>270</v>
      </c>
      <c r="P75">
        <v>331</v>
      </c>
      <c r="Q75">
        <v>104</v>
      </c>
      <c r="R75">
        <v>16</v>
      </c>
      <c r="S75">
        <v>105</v>
      </c>
      <c r="T75">
        <v>143</v>
      </c>
      <c r="U75">
        <v>-408</v>
      </c>
    </row>
    <row r="76" spans="1:21" x14ac:dyDescent="0.25">
      <c r="A76" s="5" t="s">
        <v>97</v>
      </c>
      <c r="B76" s="9">
        <f>((B75-C75)/C75)</f>
        <v>-0.85759334006054488</v>
      </c>
      <c r="C76" s="9">
        <f t="shared" ref="C76:S76" si="1">((C75-D75)/D75)</f>
        <v>3.2784673502428494</v>
      </c>
      <c r="D76" s="9">
        <f t="shared" si="1"/>
        <v>-0.31446540880503143</v>
      </c>
      <c r="E76" s="9">
        <f t="shared" si="1"/>
        <v>7.5606844409072824E-2</v>
      </c>
      <c r="F76" s="9">
        <f t="shared" si="1"/>
        <v>-0.31841605641442905</v>
      </c>
      <c r="G76" s="9">
        <f t="shared" si="1"/>
        <v>0.11998784933171325</v>
      </c>
      <c r="H76" s="9">
        <f t="shared" si="1"/>
        <v>0.45728198317839752</v>
      </c>
      <c r="I76" s="9">
        <f t="shared" si="1"/>
        <v>-0.31916817359855337</v>
      </c>
      <c r="J76" s="9">
        <f t="shared" si="1"/>
        <v>0.42955622576475655</v>
      </c>
      <c r="K76" s="9">
        <f t="shared" si="1"/>
        <v>0.43448702101359704</v>
      </c>
      <c r="L76" s="9">
        <f t="shared" si="1"/>
        <v>0.41681260945709281</v>
      </c>
      <c r="M76" s="9">
        <f t="shared" si="1"/>
        <v>1.6073059360730593</v>
      </c>
      <c r="N76" s="9">
        <f t="shared" si="1"/>
        <v>0.62222222222222223</v>
      </c>
      <c r="O76" s="9">
        <f t="shared" si="1"/>
        <v>-0.18429003021148035</v>
      </c>
      <c r="P76" s="9">
        <f t="shared" si="1"/>
        <v>2.1826923076923075</v>
      </c>
      <c r="Q76" s="9">
        <f t="shared" si="1"/>
        <v>5.5</v>
      </c>
      <c r="R76" s="9">
        <f t="shared" si="1"/>
        <v>-0.84761904761904761</v>
      </c>
      <c r="S76" s="9">
        <f t="shared" si="1"/>
        <v>-0.26573426573426573</v>
      </c>
      <c r="T76" s="9">
        <f>((T75-U75)/U75)</f>
        <v>-1.3504901960784315</v>
      </c>
    </row>
    <row r="77" spans="1:21" x14ac:dyDescent="0.25">
      <c r="A77" s="5" t="s">
        <v>65</v>
      </c>
      <c r="B77">
        <v>1246</v>
      </c>
      <c r="C77">
        <v>1232</v>
      </c>
      <c r="D77">
        <v>1235</v>
      </c>
      <c r="E77">
        <v>1154</v>
      </c>
      <c r="F77">
        <v>1046</v>
      </c>
      <c r="G77">
        <v>989</v>
      </c>
      <c r="H77">
        <v>956</v>
      </c>
      <c r="I77">
        <v>922</v>
      </c>
      <c r="J77">
        <v>880</v>
      </c>
      <c r="K77">
        <v>848</v>
      </c>
      <c r="L77">
        <v>761</v>
      </c>
      <c r="M77">
        <v>681</v>
      </c>
      <c r="N77">
        <v>621</v>
      </c>
      <c r="O77">
        <v>618</v>
      </c>
      <c r="P77">
        <v>584</v>
      </c>
      <c r="Q77">
        <v>567</v>
      </c>
      <c r="R77">
        <v>553</v>
      </c>
      <c r="S77">
        <v>577</v>
      </c>
      <c r="T77">
        <v>530</v>
      </c>
      <c r="U77">
        <v>579</v>
      </c>
    </row>
    <row r="78" spans="1:21" x14ac:dyDescent="0.25">
      <c r="A78" s="5" t="s">
        <v>69</v>
      </c>
      <c r="B78">
        <v>524</v>
      </c>
      <c r="C78">
        <v>484</v>
      </c>
      <c r="D78">
        <v>465</v>
      </c>
      <c r="E78">
        <v>445</v>
      </c>
      <c r="F78">
        <v>418</v>
      </c>
      <c r="G78">
        <v>419</v>
      </c>
      <c r="H78">
        <v>362</v>
      </c>
      <c r="I78">
        <v>361</v>
      </c>
      <c r="J78">
        <v>418</v>
      </c>
      <c r="K78">
        <v>558</v>
      </c>
      <c r="L78">
        <v>475</v>
      </c>
      <c r="M78">
        <v>474</v>
      </c>
      <c r="N78">
        <v>614</v>
      </c>
      <c r="O78">
        <v>633</v>
      </c>
      <c r="P78">
        <v>543</v>
      </c>
      <c r="Q78">
        <v>347</v>
      </c>
      <c r="R78">
        <v>211</v>
      </c>
      <c r="S78">
        <v>281</v>
      </c>
      <c r="T78">
        <v>199</v>
      </c>
      <c r="U78">
        <v>210</v>
      </c>
    </row>
    <row r="79" spans="1:21" x14ac:dyDescent="0.25">
      <c r="A79" s="5" t="s">
        <v>70</v>
      </c>
      <c r="B79">
        <v>-2657</v>
      </c>
      <c r="C79">
        <v>-5274</v>
      </c>
      <c r="D79">
        <v>-245</v>
      </c>
      <c r="E79">
        <v>-1237</v>
      </c>
      <c r="F79">
        <v>-1464</v>
      </c>
      <c r="G79">
        <v>-1817</v>
      </c>
      <c r="H79">
        <v>490</v>
      </c>
      <c r="I79">
        <v>-1191</v>
      </c>
      <c r="J79">
        <v>-621</v>
      </c>
      <c r="K79">
        <v>858</v>
      </c>
      <c r="L79">
        <v>293</v>
      </c>
      <c r="M79">
        <v>-173</v>
      </c>
      <c r="N79">
        <v>-32</v>
      </c>
      <c r="O79">
        <v>1498</v>
      </c>
      <c r="P79">
        <v>942</v>
      </c>
      <c r="Q79">
        <v>-54</v>
      </c>
      <c r="R79">
        <v>-1220</v>
      </c>
      <c r="S79">
        <v>462</v>
      </c>
      <c r="T79">
        <v>-116</v>
      </c>
      <c r="U79">
        <v>483</v>
      </c>
    </row>
    <row r="80" spans="1:21" x14ac:dyDescent="0.25">
      <c r="A80" s="5" t="s">
        <v>71</v>
      </c>
      <c r="B80">
        <v>242</v>
      </c>
      <c r="C80">
        <v>4370</v>
      </c>
      <c r="D80">
        <v>3308</v>
      </c>
      <c r="E80">
        <v>3065</v>
      </c>
      <c r="F80">
        <v>2513</v>
      </c>
      <c r="G80">
        <v>3278</v>
      </c>
      <c r="H80">
        <v>5100</v>
      </c>
      <c r="I80">
        <v>2351</v>
      </c>
      <c r="J80">
        <v>3995</v>
      </c>
      <c r="K80">
        <v>4585</v>
      </c>
      <c r="L80">
        <v>3147</v>
      </c>
      <c r="M80">
        <v>2124</v>
      </c>
      <c r="N80">
        <v>1641</v>
      </c>
      <c r="O80">
        <v>3019</v>
      </c>
      <c r="P80">
        <v>2400</v>
      </c>
      <c r="Q80">
        <v>964</v>
      </c>
      <c r="R80">
        <v>-440</v>
      </c>
      <c r="S80">
        <v>1425</v>
      </c>
      <c r="T80">
        <v>756</v>
      </c>
      <c r="U80">
        <v>864</v>
      </c>
    </row>
    <row r="81" spans="1:21" x14ac:dyDescent="0.25">
      <c r="A81" s="5" t="s">
        <v>72</v>
      </c>
      <c r="B81" s="1">
        <v>-0.90369999999999995</v>
      </c>
      <c r="C81" s="1">
        <v>0.33310000000000001</v>
      </c>
      <c r="D81" s="1">
        <v>-0.35139999999999999</v>
      </c>
      <c r="E81" s="1">
        <v>0.30370000000000003</v>
      </c>
      <c r="F81" s="1">
        <v>-0.371</v>
      </c>
      <c r="G81" s="1">
        <v>-0.28510000000000002</v>
      </c>
      <c r="H81" s="1">
        <v>0.62060000000000004</v>
      </c>
      <c r="I81" s="1">
        <v>0.1069</v>
      </c>
      <c r="J81" s="1">
        <v>1.4345000000000001</v>
      </c>
      <c r="K81" s="1">
        <v>0.51870000000000005</v>
      </c>
      <c r="L81" s="1">
        <v>0.31130000000000002</v>
      </c>
      <c r="M81" s="1">
        <v>1.2033</v>
      </c>
      <c r="N81" t="s">
        <v>87</v>
      </c>
      <c r="O81" s="1">
        <v>1.1186</v>
      </c>
      <c r="P81" s="1">
        <v>2.1745999999999999</v>
      </c>
      <c r="Q81" s="1">
        <v>0.1157</v>
      </c>
      <c r="R81" t="s">
        <v>87</v>
      </c>
      <c r="S81" s="1">
        <v>0.15379999999999999</v>
      </c>
      <c r="T81" s="1">
        <v>-0.45650000000000002</v>
      </c>
      <c r="U81" t="s">
        <v>87</v>
      </c>
    </row>
    <row r="82" spans="1:21" x14ac:dyDescent="0.25">
      <c r="A82" s="5" t="s">
        <v>73</v>
      </c>
      <c r="B82">
        <v>-2777</v>
      </c>
      <c r="C82">
        <v>-2307</v>
      </c>
      <c r="D82">
        <v>-2459</v>
      </c>
      <c r="E82">
        <v>-2060</v>
      </c>
      <c r="F82">
        <v>-2073</v>
      </c>
      <c r="G82">
        <v>-1858</v>
      </c>
      <c r="H82">
        <v>-1803</v>
      </c>
      <c r="I82">
        <v>-1730</v>
      </c>
      <c r="J82">
        <v>-1772</v>
      </c>
      <c r="K82">
        <v>-1814</v>
      </c>
      <c r="L82">
        <v>-1825</v>
      </c>
      <c r="M82">
        <v>-1515</v>
      </c>
      <c r="N82">
        <v>-1360</v>
      </c>
      <c r="O82">
        <v>-1164</v>
      </c>
      <c r="P82">
        <v>-1021</v>
      </c>
      <c r="Q82">
        <v>-566</v>
      </c>
      <c r="R82">
        <v>-481</v>
      </c>
      <c r="S82">
        <v>-449</v>
      </c>
      <c r="T82">
        <v>-410</v>
      </c>
      <c r="U82">
        <v>-268</v>
      </c>
    </row>
    <row r="83" spans="1:21" x14ac:dyDescent="0.25">
      <c r="A83" s="5" t="s">
        <v>74</v>
      </c>
      <c r="B83">
        <v>0</v>
      </c>
      <c r="C83">
        <v>0</v>
      </c>
      <c r="D83">
        <v>12</v>
      </c>
      <c r="E83">
        <v>-76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-13</v>
      </c>
      <c r="Q83">
        <v>0</v>
      </c>
      <c r="R83">
        <v>0</v>
      </c>
      <c r="S83">
        <v>0</v>
      </c>
      <c r="T83">
        <v>-76</v>
      </c>
      <c r="U83">
        <v>32</v>
      </c>
    </row>
    <row r="84" spans="1:21" x14ac:dyDescent="0.25">
      <c r="A84" s="5" t="s">
        <v>75</v>
      </c>
      <c r="B84">
        <v>-2307</v>
      </c>
      <c r="C84">
        <v>-2497</v>
      </c>
      <c r="D84">
        <v>-2315</v>
      </c>
      <c r="E84">
        <v>-1398</v>
      </c>
      <c r="F84">
        <v>-411</v>
      </c>
      <c r="G84">
        <v>-4349</v>
      </c>
      <c r="H84">
        <v>-988</v>
      </c>
      <c r="I84">
        <v>846</v>
      </c>
      <c r="J84">
        <v>-386</v>
      </c>
      <c r="K84">
        <v>-102</v>
      </c>
      <c r="L84">
        <v>-30</v>
      </c>
      <c r="M84">
        <v>0</v>
      </c>
      <c r="N84">
        <v>-1228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</row>
    <row r="85" spans="1:21" x14ac:dyDescent="0.25">
      <c r="A85" s="5" t="s">
        <v>76</v>
      </c>
      <c r="B85" t="s">
        <v>87</v>
      </c>
      <c r="C85" t="s">
        <v>87</v>
      </c>
      <c r="D85" t="s">
        <v>87</v>
      </c>
      <c r="E85" t="s">
        <v>87</v>
      </c>
      <c r="F85" t="s">
        <v>87</v>
      </c>
      <c r="G85">
        <v>76</v>
      </c>
      <c r="H85" t="s">
        <v>87</v>
      </c>
      <c r="I85" t="s">
        <v>87</v>
      </c>
      <c r="J85">
        <v>-9</v>
      </c>
      <c r="K85" t="s">
        <v>87</v>
      </c>
      <c r="L85" t="s">
        <v>87</v>
      </c>
      <c r="M85" t="s">
        <v>87</v>
      </c>
      <c r="N85">
        <v>6</v>
      </c>
      <c r="O85">
        <v>117</v>
      </c>
      <c r="P85">
        <v>-5</v>
      </c>
      <c r="Q85" t="s">
        <v>87</v>
      </c>
      <c r="R85">
        <v>1</v>
      </c>
      <c r="S85">
        <v>46</v>
      </c>
      <c r="T85" t="s">
        <v>87</v>
      </c>
      <c r="U85">
        <v>-5</v>
      </c>
    </row>
    <row r="86" spans="1:21" x14ac:dyDescent="0.25">
      <c r="A86" s="5" t="s">
        <v>77</v>
      </c>
      <c r="B86">
        <v>-5084</v>
      </c>
      <c r="C86">
        <v>-4804</v>
      </c>
      <c r="D86">
        <v>-4762</v>
      </c>
      <c r="E86">
        <v>-3534</v>
      </c>
      <c r="F86">
        <v>-2484</v>
      </c>
      <c r="G86">
        <v>-6131</v>
      </c>
      <c r="H86">
        <v>-2791</v>
      </c>
      <c r="I86">
        <v>-884</v>
      </c>
      <c r="J86">
        <v>-2167</v>
      </c>
      <c r="K86">
        <v>-1916</v>
      </c>
      <c r="L86">
        <v>-1855</v>
      </c>
      <c r="M86">
        <v>-1515</v>
      </c>
      <c r="N86">
        <v>-2582</v>
      </c>
      <c r="O86">
        <v>-1047</v>
      </c>
      <c r="P86">
        <v>-1039</v>
      </c>
      <c r="Q86">
        <v>-566</v>
      </c>
      <c r="R86">
        <v>-480</v>
      </c>
      <c r="S86">
        <v>-403</v>
      </c>
      <c r="T86">
        <v>-486</v>
      </c>
      <c r="U86">
        <v>-241</v>
      </c>
    </row>
    <row r="87" spans="1:21" x14ac:dyDescent="0.25">
      <c r="A87" s="5" t="s">
        <v>79</v>
      </c>
      <c r="B87">
        <v>251</v>
      </c>
      <c r="C87">
        <v>152</v>
      </c>
      <c r="D87">
        <v>254</v>
      </c>
      <c r="E87">
        <v>63</v>
      </c>
      <c r="F87">
        <v>231</v>
      </c>
      <c r="G87">
        <v>67</v>
      </c>
      <c r="H87">
        <v>229</v>
      </c>
      <c r="I87">
        <v>43</v>
      </c>
      <c r="J87">
        <v>202</v>
      </c>
      <c r="K87">
        <v>262</v>
      </c>
      <c r="L87">
        <v>192</v>
      </c>
      <c r="M87">
        <v>70</v>
      </c>
      <c r="N87">
        <v>183</v>
      </c>
      <c r="O87">
        <v>5043</v>
      </c>
      <c r="P87">
        <v>5117</v>
      </c>
      <c r="Q87">
        <v>57</v>
      </c>
      <c r="R87">
        <v>2469</v>
      </c>
      <c r="S87">
        <v>96</v>
      </c>
      <c r="T87">
        <v>71</v>
      </c>
      <c r="U87">
        <v>1040</v>
      </c>
    </row>
    <row r="88" spans="1:21" x14ac:dyDescent="0.25">
      <c r="A88" s="5" t="s">
        <v>80</v>
      </c>
      <c r="B88">
        <v>76</v>
      </c>
      <c r="C88">
        <v>811</v>
      </c>
      <c r="D88">
        <v>2054</v>
      </c>
      <c r="E88">
        <v>-357</v>
      </c>
      <c r="F88">
        <v>-421</v>
      </c>
      <c r="G88">
        <v>-497</v>
      </c>
      <c r="H88">
        <v>-899</v>
      </c>
      <c r="I88">
        <v>-402</v>
      </c>
      <c r="J88">
        <v>-2068</v>
      </c>
      <c r="K88">
        <v>-1456</v>
      </c>
      <c r="L88">
        <v>-1530</v>
      </c>
      <c r="M88">
        <v>-1588</v>
      </c>
      <c r="N88">
        <v>-1167</v>
      </c>
      <c r="O88">
        <v>-2305</v>
      </c>
      <c r="P88">
        <v>-587</v>
      </c>
      <c r="Q88">
        <v>111</v>
      </c>
      <c r="R88">
        <v>287</v>
      </c>
      <c r="S88">
        <v>-200</v>
      </c>
      <c r="T88">
        <v>45</v>
      </c>
      <c r="U88">
        <v>1601</v>
      </c>
    </row>
    <row r="89" spans="1:21" x14ac:dyDescent="0.25">
      <c r="A89" s="5" t="s">
        <v>81</v>
      </c>
      <c r="B89">
        <v>-131</v>
      </c>
      <c r="C89">
        <v>-76</v>
      </c>
      <c r="D89">
        <v>-45</v>
      </c>
      <c r="E89">
        <v>-34</v>
      </c>
      <c r="F89">
        <v>-43</v>
      </c>
      <c r="G89">
        <v>-65</v>
      </c>
      <c r="H89">
        <v>-42</v>
      </c>
      <c r="I89">
        <v>-47</v>
      </c>
      <c r="J89">
        <v>-48</v>
      </c>
      <c r="K89">
        <v>-63</v>
      </c>
      <c r="L89">
        <v>-43</v>
      </c>
      <c r="M89">
        <v>-31</v>
      </c>
      <c r="N89">
        <v>-32</v>
      </c>
      <c r="O89">
        <v>-46</v>
      </c>
      <c r="P89">
        <v>-80</v>
      </c>
      <c r="Q89">
        <v>-45</v>
      </c>
      <c r="R89">
        <v>-48</v>
      </c>
      <c r="S89">
        <v>25</v>
      </c>
      <c r="T89">
        <v>2</v>
      </c>
      <c r="U89">
        <v>-498</v>
      </c>
    </row>
    <row r="90" spans="1:21" x14ac:dyDescent="0.25">
      <c r="A90" s="5" t="s">
        <v>82</v>
      </c>
      <c r="B90">
        <v>196</v>
      </c>
      <c r="C90">
        <v>887</v>
      </c>
      <c r="D90">
        <v>2263</v>
      </c>
      <c r="E90">
        <v>-328</v>
      </c>
      <c r="F90">
        <v>-233</v>
      </c>
      <c r="G90">
        <v>-495</v>
      </c>
      <c r="H90">
        <v>-712</v>
      </c>
      <c r="I90">
        <v>-406</v>
      </c>
      <c r="J90">
        <v>-1914</v>
      </c>
      <c r="K90">
        <v>-1257</v>
      </c>
      <c r="L90">
        <v>-1381</v>
      </c>
      <c r="M90">
        <v>-1549</v>
      </c>
      <c r="N90">
        <v>-1016</v>
      </c>
      <c r="O90">
        <v>2692</v>
      </c>
      <c r="P90">
        <v>4450</v>
      </c>
      <c r="Q90">
        <v>123</v>
      </c>
      <c r="R90">
        <v>2708</v>
      </c>
      <c r="S90">
        <v>-79</v>
      </c>
      <c r="T90">
        <v>118</v>
      </c>
      <c r="U90">
        <v>2143</v>
      </c>
    </row>
    <row r="91" spans="1:21" x14ac:dyDescent="0.25">
      <c r="A91" s="5" t="s">
        <v>89</v>
      </c>
      <c r="B91">
        <v>-79</v>
      </c>
      <c r="C91">
        <v>146</v>
      </c>
      <c r="D91">
        <v>-98</v>
      </c>
      <c r="E91">
        <v>-94</v>
      </c>
      <c r="F91">
        <v>50</v>
      </c>
      <c r="G91">
        <v>123</v>
      </c>
      <c r="H91">
        <v>-335</v>
      </c>
      <c r="I91">
        <v>-214</v>
      </c>
      <c r="J91">
        <v>-18</v>
      </c>
      <c r="K91">
        <v>38</v>
      </c>
      <c r="L91">
        <v>-42</v>
      </c>
      <c r="M91">
        <v>42</v>
      </c>
      <c r="N91">
        <v>-221</v>
      </c>
      <c r="O91">
        <v>234</v>
      </c>
      <c r="P91">
        <v>86</v>
      </c>
      <c r="Q91">
        <v>38</v>
      </c>
      <c r="R91">
        <v>-24</v>
      </c>
      <c r="S91">
        <v>14</v>
      </c>
      <c r="T91">
        <v>-11</v>
      </c>
      <c r="U91">
        <v>0</v>
      </c>
    </row>
    <row r="92" spans="1:21" x14ac:dyDescent="0.25">
      <c r="A92" s="5" t="s">
        <v>83</v>
      </c>
      <c r="B92">
        <v>-4725</v>
      </c>
      <c r="C92">
        <v>599</v>
      </c>
      <c r="D92">
        <v>711</v>
      </c>
      <c r="E92">
        <v>-891</v>
      </c>
      <c r="F92">
        <v>-154</v>
      </c>
      <c r="G92">
        <v>-3225</v>
      </c>
      <c r="H92">
        <v>1262</v>
      </c>
      <c r="I92">
        <v>847</v>
      </c>
      <c r="J92">
        <v>-104</v>
      </c>
      <c r="K92">
        <v>1450</v>
      </c>
      <c r="L92">
        <v>-131</v>
      </c>
      <c r="M92">
        <v>-898</v>
      </c>
      <c r="N92">
        <v>-2178</v>
      </c>
      <c r="O92">
        <v>4898</v>
      </c>
      <c r="P92">
        <v>5897</v>
      </c>
      <c r="Q92">
        <v>559</v>
      </c>
      <c r="R92">
        <v>1764</v>
      </c>
      <c r="S92">
        <v>957</v>
      </c>
      <c r="T92">
        <v>377</v>
      </c>
      <c r="U92">
        <v>2766</v>
      </c>
    </row>
    <row r="93" spans="1:21" x14ac:dyDescent="0.25">
      <c r="A93" s="5" t="s">
        <v>54</v>
      </c>
      <c r="B93">
        <v>-2535</v>
      </c>
      <c r="C93">
        <v>2063</v>
      </c>
      <c r="D93">
        <v>849</v>
      </c>
      <c r="E93">
        <v>1005</v>
      </c>
      <c r="F93">
        <v>440</v>
      </c>
      <c r="G93">
        <v>1420</v>
      </c>
      <c r="H93">
        <v>3297</v>
      </c>
      <c r="I93">
        <v>621</v>
      </c>
      <c r="J93">
        <v>2223</v>
      </c>
      <c r="K93">
        <v>2771</v>
      </c>
      <c r="L93">
        <v>1322</v>
      </c>
      <c r="M93">
        <v>609</v>
      </c>
      <c r="N93">
        <v>281</v>
      </c>
      <c r="O93">
        <v>1855</v>
      </c>
      <c r="P93">
        <v>1379</v>
      </c>
      <c r="Q93">
        <v>398</v>
      </c>
      <c r="R93">
        <v>-921</v>
      </c>
      <c r="S93">
        <v>976</v>
      </c>
      <c r="T93">
        <v>346</v>
      </c>
      <c r="U93">
        <v>596</v>
      </c>
    </row>
    <row r="94" spans="1:21" x14ac:dyDescent="0.25">
      <c r="A94" s="5" t="s">
        <v>84</v>
      </c>
      <c r="B94" t="s">
        <v>87</v>
      </c>
      <c r="C94" s="1">
        <v>0.45279999999999998</v>
      </c>
      <c r="D94" s="1">
        <v>-0.74250000000000005</v>
      </c>
      <c r="E94" s="1">
        <v>0.61839999999999995</v>
      </c>
      <c r="F94" s="1">
        <v>-0.80210000000000004</v>
      </c>
      <c r="G94" s="1">
        <v>-0.48749999999999999</v>
      </c>
      <c r="H94" s="1">
        <v>1.4939</v>
      </c>
      <c r="I94" s="1">
        <v>1.9699999999999999E-2</v>
      </c>
      <c r="J94" s="1">
        <v>6.9109999999999996</v>
      </c>
      <c r="K94" s="1">
        <v>0.49380000000000002</v>
      </c>
      <c r="L94" s="1">
        <v>-4.1300000000000003E-2</v>
      </c>
      <c r="M94" s="1">
        <v>0.5302</v>
      </c>
      <c r="N94" t="s">
        <v>87</v>
      </c>
      <c r="O94" s="1">
        <v>0.90059999999999996</v>
      </c>
      <c r="P94" s="1">
        <v>2.9855</v>
      </c>
      <c r="Q94" s="1">
        <v>-0.3322</v>
      </c>
      <c r="R94" t="s">
        <v>87</v>
      </c>
      <c r="S94" s="1">
        <v>0.10780000000000001</v>
      </c>
      <c r="T94" s="1">
        <v>-0.58409999999999995</v>
      </c>
      <c r="U94" t="s">
        <v>87</v>
      </c>
    </row>
    <row r="95" spans="1:21" x14ac:dyDescent="0.25">
      <c r="A95" s="5" t="s">
        <v>61</v>
      </c>
      <c r="B95" s="1">
        <v>-0.11899999999999999</v>
      </c>
      <c r="C95" s="1">
        <v>8.2000000000000003E-2</v>
      </c>
      <c r="D95" s="1">
        <v>3.6400000000000002E-2</v>
      </c>
      <c r="E95" s="1">
        <v>4.0300000000000002E-2</v>
      </c>
      <c r="F95" s="1">
        <v>1.89E-2</v>
      </c>
      <c r="G95" s="1">
        <v>5.8400000000000001E-2</v>
      </c>
      <c r="H95" s="1">
        <v>0.1537</v>
      </c>
      <c r="I95" s="1">
        <v>3.6700000000000003E-2</v>
      </c>
      <c r="J95" s="1">
        <v>0.11849999999999999</v>
      </c>
      <c r="K95" s="1">
        <v>0.15640000000000001</v>
      </c>
      <c r="L95" s="1">
        <v>9.6100000000000005E-2</v>
      </c>
      <c r="M95" s="1">
        <v>5.0900000000000001E-2</v>
      </c>
      <c r="N95" s="1">
        <v>2.7E-2</v>
      </c>
      <c r="O95" s="1">
        <v>0.17269999999999999</v>
      </c>
      <c r="P95" s="1">
        <v>0.15720000000000001</v>
      </c>
      <c r="Q95" s="1">
        <v>6.59E-2</v>
      </c>
      <c r="R95" s="1">
        <v>-0.15390000000000001</v>
      </c>
      <c r="S95" s="1">
        <v>0.13220000000000001</v>
      </c>
      <c r="T95" s="1">
        <v>5.4899999999999997E-2</v>
      </c>
      <c r="U95" s="1">
        <v>9.3899999999999997E-2</v>
      </c>
    </row>
    <row r="96" spans="1:21" x14ac:dyDescent="0.25">
      <c r="A96" s="5" t="s">
        <v>55</v>
      </c>
      <c r="B96">
        <v>-0.8</v>
      </c>
      <c r="C96">
        <v>0.65</v>
      </c>
      <c r="D96">
        <v>0.27</v>
      </c>
      <c r="E96">
        <v>0.32</v>
      </c>
      <c r="F96">
        <v>0.14000000000000001</v>
      </c>
      <c r="G96">
        <v>0.45</v>
      </c>
      <c r="H96">
        <v>1.05</v>
      </c>
      <c r="I96">
        <v>0.2</v>
      </c>
      <c r="J96">
        <v>0.72</v>
      </c>
      <c r="K96">
        <v>0.91</v>
      </c>
      <c r="L96">
        <v>0.44</v>
      </c>
      <c r="M96">
        <v>0.21</v>
      </c>
      <c r="N96">
        <v>0.1</v>
      </c>
      <c r="O96">
        <v>0.65</v>
      </c>
      <c r="P96">
        <v>0.49</v>
      </c>
      <c r="Q96">
        <v>0.14000000000000001</v>
      </c>
      <c r="R96">
        <v>-0.34</v>
      </c>
      <c r="S96">
        <v>0.36</v>
      </c>
      <c r="T96">
        <v>0.13</v>
      </c>
      <c r="U96">
        <v>0.22</v>
      </c>
    </row>
    <row r="97" spans="1:21" ht="15" customHeight="1" x14ac:dyDescent="0.25">
      <c r="A97" s="11" t="s">
        <v>96</v>
      </c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</row>
    <row r="98" spans="1:21" ht="15" customHeight="1" x14ac:dyDescent="0.25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</row>
    <row r="99" spans="1:21" x14ac:dyDescent="0.25">
      <c r="A99" s="5" t="s">
        <v>99</v>
      </c>
      <c r="B99" s="8">
        <v>175.79</v>
      </c>
      <c r="C99" s="8">
        <v>248.48</v>
      </c>
      <c r="D99" s="8">
        <v>250.22</v>
      </c>
      <c r="E99" s="8">
        <v>261.77</v>
      </c>
      <c r="F99" s="8">
        <v>207.46</v>
      </c>
      <c r="G99" s="8">
        <v>123.18</v>
      </c>
      <c r="H99" s="8">
        <v>265.25</v>
      </c>
      <c r="I99" s="8">
        <v>224.47</v>
      </c>
      <c r="J99" s="8">
        <v>359.2</v>
      </c>
      <c r="K99" s="8">
        <v>352.26</v>
      </c>
      <c r="L99" s="8">
        <v>258.49</v>
      </c>
      <c r="M99" s="8">
        <v>226.57</v>
      </c>
      <c r="N99" s="8">
        <v>222.64</v>
      </c>
      <c r="O99" s="8">
        <v>235.22</v>
      </c>
      <c r="P99" s="8">
        <v>143</v>
      </c>
      <c r="Q99" s="8">
        <v>71.989999999999995</v>
      </c>
      <c r="R99" s="8">
        <v>34.93</v>
      </c>
      <c r="S99" s="8">
        <v>27.89</v>
      </c>
      <c r="T99" s="8">
        <v>16.059999999999999</v>
      </c>
      <c r="U99" s="8">
        <v>14.9</v>
      </c>
    </row>
    <row r="100" spans="1:21" x14ac:dyDescent="0.25">
      <c r="A100" s="5" t="s">
        <v>91</v>
      </c>
      <c r="B100" s="8">
        <v>475.10810810810807</v>
      </c>
      <c r="C100" s="8">
        <v>99.391999999999996</v>
      </c>
      <c r="D100" s="8">
        <v>431.41379310344831</v>
      </c>
      <c r="E100" s="8">
        <v>307.96470588235292</v>
      </c>
      <c r="F100" s="8">
        <v>259.32499999999999</v>
      </c>
      <c r="G100" s="8">
        <v>104.38983050847459</v>
      </c>
      <c r="H100" s="8">
        <v>252.61904761904762</v>
      </c>
      <c r="I100" s="8">
        <v>307.49315068493149</v>
      </c>
      <c r="J100" s="8">
        <v>335.70093457943921</v>
      </c>
      <c r="K100" s="8">
        <v>451.61538461538458</v>
      </c>
      <c r="L100" s="8">
        <v>478.68518518518516</v>
      </c>
      <c r="M100" s="8">
        <v>580.9487179487179</v>
      </c>
      <c r="N100" s="8">
        <v>1484.2666666666667</v>
      </c>
      <c r="O100" s="8">
        <v>2352.1999999999998</v>
      </c>
      <c r="P100" s="8">
        <v>1300</v>
      </c>
      <c r="Q100" s="8">
        <v>1799.7499999999998</v>
      </c>
      <c r="R100" s="8">
        <v>3493</v>
      </c>
      <c r="S100" s="8">
        <v>697.25</v>
      </c>
      <c r="T100" s="8">
        <v>321.19999999999993</v>
      </c>
      <c r="U100" s="8">
        <v>-99.333333333333343</v>
      </c>
    </row>
    <row r="101" spans="1:21" x14ac:dyDescent="0.25">
      <c r="A101" s="5" t="s">
        <v>94</v>
      </c>
      <c r="B101" s="8">
        <v>26.292988122623349</v>
      </c>
      <c r="C101" s="8">
        <v>31.426544284181663</v>
      </c>
      <c r="D101" s="8">
        <v>34.034206423982866</v>
      </c>
      <c r="E101" s="8">
        <v>33.300143218197128</v>
      </c>
      <c r="F101" s="8">
        <v>28.154586994727595</v>
      </c>
      <c r="G101" s="8">
        <v>16.006612385886999</v>
      </c>
      <c r="H101" s="8">
        <v>38.896079985084363</v>
      </c>
      <c r="I101" s="8">
        <v>41.238110901145625</v>
      </c>
      <c r="J101" s="8">
        <v>59.426188952868415</v>
      </c>
      <c r="K101" s="8">
        <v>60.495918505559004</v>
      </c>
      <c r="L101" s="8">
        <v>56.237593225267133</v>
      </c>
      <c r="M101" s="8">
        <v>55.193043151028597</v>
      </c>
      <c r="N101" s="8">
        <v>61.783725093849263</v>
      </c>
      <c r="O101" s="8">
        <v>62.37358339538347</v>
      </c>
      <c r="P101" s="8">
        <v>45.829779956675409</v>
      </c>
      <c r="Q101" s="8">
        <v>33.204135188866793</v>
      </c>
      <c r="R101" s="8">
        <v>16.020526315789475</v>
      </c>
      <c r="S101" s="8">
        <v>10.220793607800651</v>
      </c>
      <c r="T101" s="8">
        <v>6.8566492146596856</v>
      </c>
      <c r="U101" s="8">
        <v>6.2298425196850395</v>
      </c>
    </row>
    <row r="102" spans="1:21" x14ac:dyDescent="0.25">
      <c r="A102" s="5" t="s">
        <v>90</v>
      </c>
      <c r="B102" s="8">
        <v>8.698169223156853</v>
      </c>
      <c r="C102" s="8">
        <v>12.626016260162601</v>
      </c>
      <c r="D102" s="8">
        <v>14.86749851455734</v>
      </c>
      <c r="E102" s="8">
        <v>16.238833746898262</v>
      </c>
      <c r="F102" s="8">
        <v>13.666666666666668</v>
      </c>
      <c r="G102" s="8">
        <v>8.7053003533568916</v>
      </c>
      <c r="H102" s="8">
        <v>20.935280189423835</v>
      </c>
      <c r="I102" s="8">
        <v>19.201881950384944</v>
      </c>
      <c r="J102" s="8">
        <v>32.714025500910743</v>
      </c>
      <c r="K102" s="8">
        <v>35.510080645161288</v>
      </c>
      <c r="L102" s="8">
        <v>28.59402654867257</v>
      </c>
      <c r="M102" s="8">
        <v>26.592723004694836</v>
      </c>
      <c r="N102" s="8">
        <v>27.899749373433579</v>
      </c>
      <c r="O102" s="8">
        <v>30.156410256410258</v>
      </c>
      <c r="P102" s="8">
        <v>25.087719298245613</v>
      </c>
      <c r="Q102" s="8">
        <v>20.336158192090394</v>
      </c>
      <c r="R102" s="8">
        <v>10.45808383233533</v>
      </c>
      <c r="S102" s="8">
        <v>11.383673469387755</v>
      </c>
      <c r="T102" s="8">
        <v>7.1377777777777771</v>
      </c>
      <c r="U102" s="8">
        <v>6.9302325581395356</v>
      </c>
    </row>
    <row r="103" spans="1:21" x14ac:dyDescent="0.25">
      <c r="A103" s="5" t="s">
        <v>92</v>
      </c>
      <c r="B103" s="8">
        <v>8.3258255925937427E-2</v>
      </c>
      <c r="C103" s="8">
        <v>8.3500973911932813E-2</v>
      </c>
      <c r="D103" s="8">
        <v>8.2164366139228673E-2</v>
      </c>
      <c r="E103" s="8">
        <v>4.5589673381576372E-2</v>
      </c>
      <c r="F103" s="8">
        <v>5.5687351729304529E-2</v>
      </c>
      <c r="G103" s="8">
        <v>6.9322655690765927E-2</v>
      </c>
      <c r="H103" s="8">
        <v>8.915711023562771E-2</v>
      </c>
      <c r="I103" s="8">
        <v>0.12178359357818341</v>
      </c>
      <c r="J103" s="8">
        <v>0.14117647058823529</v>
      </c>
      <c r="K103" s="8">
        <v>0.22637384477789924</v>
      </c>
      <c r="L103" s="8">
        <v>0.30140834657893761</v>
      </c>
      <c r="M103" s="8">
        <v>0.37901144976616674</v>
      </c>
      <c r="N103" s="8">
        <v>0.47234652648042752</v>
      </c>
      <c r="O103" s="8">
        <v>0.5281889763779527</v>
      </c>
      <c r="P103" s="8">
        <v>0.85665273532530717</v>
      </c>
      <c r="Q103" s="8">
        <v>1.434703196347032</v>
      </c>
      <c r="R103" s="8">
        <v>1.5200043606235691</v>
      </c>
      <c r="S103" s="8">
        <v>2.0276518585675429</v>
      </c>
      <c r="T103" s="8">
        <v>2.2091059602649006</v>
      </c>
      <c r="U103" s="8">
        <v>2.2790901137357831</v>
      </c>
    </row>
    <row r="104" spans="1:21" x14ac:dyDescent="0.25">
      <c r="A104" s="5" t="s">
        <v>93</v>
      </c>
      <c r="B104" s="8">
        <v>1.7537046817235703E-2</v>
      </c>
      <c r="C104" s="8">
        <v>0.12657661972730466</v>
      </c>
      <c r="D104" s="8">
        <v>3.4657539370815095E-2</v>
      </c>
      <c r="E104" s="8">
        <v>5.2865245452767454E-2</v>
      </c>
      <c r="F104" s="8">
        <v>5.2295334415449285E-2</v>
      </c>
      <c r="G104" s="8">
        <v>8.2475841088045815E-2</v>
      </c>
      <c r="H104" s="8">
        <v>8.260771373365787E-2</v>
      </c>
      <c r="I104" s="8">
        <v>6.2101385528920167E-2</v>
      </c>
      <c r="J104" s="8">
        <v>9.7344873111339297E-2</v>
      </c>
      <c r="K104" s="8">
        <v>7.6882308125476168E-2</v>
      </c>
      <c r="L104" s="8">
        <v>5.9808524008427899E-2</v>
      </c>
      <c r="M104" s="8">
        <v>4.6040961135300755E-2</v>
      </c>
      <c r="N104" s="8">
        <v>1.9029413042533781E-2</v>
      </c>
      <c r="O104" s="8">
        <v>1.2148481439820023E-2</v>
      </c>
      <c r="P104" s="8">
        <v>2.064749547751232E-2</v>
      </c>
      <c r="Q104" s="8">
        <v>1.0553018772196854E-2</v>
      </c>
      <c r="R104" s="8">
        <v>1.7442494276681565E-3</v>
      </c>
      <c r="S104" s="8">
        <v>1.5865820489573891E-2</v>
      </c>
      <c r="T104" s="8">
        <v>2.3675496688741721E-2</v>
      </c>
      <c r="U104" s="8">
        <v>-7.1391076115485563E-2</v>
      </c>
    </row>
    <row r="105" spans="1:21" x14ac:dyDescent="0.25">
      <c r="A105" s="5" t="s">
        <v>67</v>
      </c>
      <c r="B105" s="1">
        <v>7.5800000000000006E-2</v>
      </c>
      <c r="C105" s="1">
        <v>8.8900000000000007E-2</v>
      </c>
      <c r="D105" s="1">
        <v>8.8099999999999998E-2</v>
      </c>
      <c r="E105" s="1">
        <v>0.1225</v>
      </c>
      <c r="F105" s="1">
        <v>0.1202</v>
      </c>
      <c r="G105" s="1">
        <v>0.1643</v>
      </c>
      <c r="H105" s="1">
        <v>0.1701</v>
      </c>
      <c r="I105" s="1">
        <v>0.14810000000000001</v>
      </c>
      <c r="J105" s="1">
        <v>0.1986</v>
      </c>
      <c r="K105" s="1">
        <v>0.1515</v>
      </c>
      <c r="L105" s="1">
        <v>0.14299999999999999</v>
      </c>
      <c r="M105" s="1">
        <v>0.1114</v>
      </c>
      <c r="N105" s="1">
        <v>5.8299999999999998E-2</v>
      </c>
      <c r="O105" s="1">
        <v>5.5800000000000002E-2</v>
      </c>
      <c r="P105" s="1">
        <v>7.7499999999999999E-2</v>
      </c>
      <c r="Q105" s="1">
        <v>4.8899999999999999E-2</v>
      </c>
      <c r="R105" s="1">
        <v>3.1199999999999999E-2</v>
      </c>
      <c r="S105" s="1">
        <v>4.2900000000000001E-2</v>
      </c>
      <c r="T105" s="1">
        <v>5.62E-2</v>
      </c>
      <c r="U105" s="1">
        <v>-3.4200000000000001E-2</v>
      </c>
    </row>
    <row r="106" spans="1:21" x14ac:dyDescent="0.25">
      <c r="A106" s="5" t="s">
        <v>101</v>
      </c>
      <c r="B106" s="8">
        <f>B27/B17</f>
        <v>4.9072565140168091E-2</v>
      </c>
      <c r="C106" s="8">
        <f t="shared" ref="C106:U106" si="2">C27/C17</f>
        <v>4.9053630719015549E-2</v>
      </c>
      <c r="D106" s="8">
        <f t="shared" si="2"/>
        <v>4.6763394045198581E-2</v>
      </c>
      <c r="E106" s="8">
        <f t="shared" si="2"/>
        <v>2.5731032884061332E-2</v>
      </c>
      <c r="F106" s="8">
        <f t="shared" si="2"/>
        <v>3.0817776651733787E-2</v>
      </c>
      <c r="G106" s="8">
        <f t="shared" si="2"/>
        <v>3.7637542811338631E-2</v>
      </c>
      <c r="H106" s="8">
        <f t="shared" si="2"/>
        <v>4.7738693467336682E-2</v>
      </c>
      <c r="I106" s="8">
        <f t="shared" si="2"/>
        <v>6.4659261745946023E-2</v>
      </c>
      <c r="J106" s="8">
        <f t="shared" si="2"/>
        <v>7.2867137102880161E-2</v>
      </c>
      <c r="K106" s="8">
        <f t="shared" si="2"/>
        <v>0.10999340103973862</v>
      </c>
      <c r="L106" s="8">
        <f t="shared" si="2"/>
        <v>0.14098972922502334</v>
      </c>
      <c r="M106" s="8">
        <f t="shared" si="2"/>
        <v>0.17047473978167046</v>
      </c>
      <c r="N106" s="8">
        <f t="shared" si="2"/>
        <v>0.20524050441742808</v>
      </c>
      <c r="O106" s="8">
        <f t="shared" si="2"/>
        <v>0.22510930428779627</v>
      </c>
      <c r="P106" s="8">
        <f t="shared" si="2"/>
        <v>0.30056247401019892</v>
      </c>
      <c r="Q106" s="8">
        <f t="shared" si="2"/>
        <v>0.37076176740527073</v>
      </c>
      <c r="R106" s="8">
        <f t="shared" si="2"/>
        <v>0.37430872483221478</v>
      </c>
      <c r="S106" s="8">
        <f t="shared" si="2"/>
        <v>0.39112186306799968</v>
      </c>
      <c r="T106" s="8">
        <f t="shared" si="2"/>
        <v>0.40686080195151703</v>
      </c>
      <c r="U106" s="8">
        <f t="shared" si="2"/>
        <v>0.40865309195871113</v>
      </c>
    </row>
    <row r="107" spans="1:21" x14ac:dyDescent="0.25">
      <c r="A107" s="5" t="s">
        <v>102</v>
      </c>
      <c r="B107" s="8">
        <f>B17/B26</f>
        <v>2.4798165554193345</v>
      </c>
      <c r="C107" s="8">
        <f t="shared" ref="C107:U107" si="3">C17/C26</f>
        <v>2.478969518007859</v>
      </c>
      <c r="D107" s="8">
        <f t="shared" si="3"/>
        <v>2.3815088982406327</v>
      </c>
      <c r="E107" s="8">
        <f t="shared" si="3"/>
        <v>2.3585878309771147</v>
      </c>
      <c r="F107" s="8">
        <f t="shared" si="3"/>
        <v>2.3095111442097984</v>
      </c>
      <c r="G107" s="8">
        <f t="shared" si="3"/>
        <v>2.2595499451152579</v>
      </c>
      <c r="H107" s="8">
        <f t="shared" si="3"/>
        <v>2.2348807879406642</v>
      </c>
      <c r="I107" s="8">
        <f t="shared" si="3"/>
        <v>2.220482903905364</v>
      </c>
      <c r="J107" s="8">
        <f t="shared" si="3"/>
        <v>2.1558500914076784</v>
      </c>
      <c r="K107" s="8">
        <f t="shared" si="3"/>
        <v>2.033881105146</v>
      </c>
      <c r="L107" s="8">
        <f t="shared" si="3"/>
        <v>1.9711656441717791</v>
      </c>
      <c r="M107" s="8">
        <f t="shared" si="3"/>
        <v>1.9084302325581395</v>
      </c>
      <c r="N107" s="8">
        <f t="shared" si="3"/>
        <v>1.8582102641456484</v>
      </c>
      <c r="O107" s="8">
        <f t="shared" si="3"/>
        <v>1.8350341332957985</v>
      </c>
      <c r="P107" s="8">
        <f t="shared" si="3"/>
        <v>1.6235298297978182</v>
      </c>
      <c r="Q107" s="8">
        <f t="shared" si="3"/>
        <v>1.4253943335575989</v>
      </c>
      <c r="R107" s="8">
        <f t="shared" si="3"/>
        <v>1.4047062372727959</v>
      </c>
      <c r="S107" s="8">
        <f t="shared" si="3"/>
        <v>1.3095537997633497</v>
      </c>
      <c r="T107" s="8">
        <f t="shared" si="3"/>
        <v>1.2955793465808083</v>
      </c>
      <c r="U107" s="8">
        <f t="shared" si="3"/>
        <v>1.2892565326429901</v>
      </c>
    </row>
    <row r="108" spans="1:21" x14ac:dyDescent="0.25">
      <c r="A108" s="5" t="s">
        <v>55</v>
      </c>
      <c r="B108">
        <v>-0.8</v>
      </c>
      <c r="C108">
        <v>0.65</v>
      </c>
      <c r="D108">
        <v>0.27</v>
      </c>
      <c r="E108">
        <v>0.32</v>
      </c>
      <c r="F108">
        <v>0.14000000000000001</v>
      </c>
      <c r="G108">
        <v>0.45</v>
      </c>
      <c r="H108">
        <v>1.05</v>
      </c>
      <c r="I108">
        <v>0.2</v>
      </c>
      <c r="J108">
        <v>0.72</v>
      </c>
      <c r="K108">
        <v>0.91</v>
      </c>
      <c r="L108">
        <v>0.44</v>
      </c>
      <c r="M108">
        <v>0.21</v>
      </c>
      <c r="N108">
        <v>0.1</v>
      </c>
      <c r="O108">
        <v>0.65</v>
      </c>
      <c r="P108">
        <v>0.49</v>
      </c>
      <c r="Q108">
        <v>0.14000000000000001</v>
      </c>
      <c r="R108">
        <v>-0.34</v>
      </c>
      <c r="S108">
        <v>0.36</v>
      </c>
      <c r="T108">
        <v>0.13</v>
      </c>
      <c r="U108">
        <v>0.22</v>
      </c>
    </row>
    <row r="109" spans="1:21" x14ac:dyDescent="0.25">
      <c r="A109" s="5" t="s">
        <v>61</v>
      </c>
      <c r="B109" s="1">
        <v>-0.11899999999999999</v>
      </c>
      <c r="C109" s="1">
        <v>8.2000000000000003E-2</v>
      </c>
      <c r="D109" s="1">
        <v>3.6400000000000002E-2</v>
      </c>
      <c r="E109" s="1">
        <v>4.0300000000000002E-2</v>
      </c>
      <c r="F109" s="1">
        <v>1.89E-2</v>
      </c>
      <c r="G109" s="1">
        <v>5.8400000000000001E-2</v>
      </c>
      <c r="H109" s="1">
        <v>0.1537</v>
      </c>
      <c r="I109" s="1">
        <v>3.6700000000000003E-2</v>
      </c>
      <c r="J109" s="1">
        <v>0.11849999999999999</v>
      </c>
      <c r="K109" s="1">
        <v>0.15640000000000001</v>
      </c>
      <c r="L109" s="1">
        <v>9.6100000000000005E-2</v>
      </c>
      <c r="M109" s="1">
        <v>5.0900000000000001E-2</v>
      </c>
      <c r="N109" s="1">
        <v>2.7E-2</v>
      </c>
      <c r="O109" s="1">
        <v>0.17269999999999999</v>
      </c>
      <c r="P109" s="1">
        <v>0.15720000000000001</v>
      </c>
      <c r="Q109" s="1">
        <v>6.59E-2</v>
      </c>
      <c r="R109" s="1">
        <v>-0.15390000000000001</v>
      </c>
      <c r="S109" s="1">
        <v>0.13220000000000001</v>
      </c>
      <c r="T109" s="1">
        <v>5.4899999999999997E-2</v>
      </c>
      <c r="U109" s="1">
        <v>9.3899999999999997E-2</v>
      </c>
    </row>
  </sheetData>
  <mergeCells count="5">
    <mergeCell ref="A2:U2"/>
    <mergeCell ref="A37:U37"/>
    <mergeCell ref="A73:U73"/>
    <mergeCell ref="A97:U98"/>
    <mergeCell ref="A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AAPL_FSA</vt:lpstr>
      <vt:lpstr>ADBE_FSA</vt:lpstr>
      <vt:lpstr>AMZN_FSA</vt:lpstr>
      <vt:lpstr>MSFT_FSA</vt:lpstr>
      <vt:lpstr>NVDA_FSA</vt:lpstr>
      <vt:lpstr>TSLA_FSA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Dawod</dc:creator>
  <cp:lastModifiedBy>Ahmed Dawod</cp:lastModifiedBy>
  <dcterms:created xsi:type="dcterms:W3CDTF">2024-07-09T22:15:32Z</dcterms:created>
  <dcterms:modified xsi:type="dcterms:W3CDTF">2024-07-19T08:13:41Z</dcterms:modified>
</cp:coreProperties>
</file>