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arcellasweet/Documents/Johnny's/Website/Growing Ctr/Vegetables/Micro Greens/Yield Trial - 2017/"/>
    </mc:Choice>
  </mc:AlternateContent>
  <xr:revisionPtr revIDLastSave="0" documentId="8_{63688549-4285-944A-8706-408466332516}" xr6:coauthVersionLast="36" xr6:coauthVersionMax="36" xr10:uidLastSave="{00000000-0000-0000-0000-000000000000}"/>
  <bookViews>
    <workbookView xWindow="11480" yWindow="460" windowWidth="28220" windowHeight="22860" xr2:uid="{00000000-000D-0000-FFFF-FFFF00000000}"/>
  </bookViews>
  <sheets>
    <sheet name="Sheet1" sheetId="1" r:id="rId1"/>
  </sheets>
  <definedNames>
    <definedName name="_xlnm.Print_Area" localSheetId="0">Sheet1!$A$1:$J$162</definedName>
    <definedName name="_xlnm.Print_Titles" localSheetId="0">Sheet1!$1:$3</definedName>
  </definedNames>
  <calcPr calcId="18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25" i="1" l="1"/>
  <c r="H25" i="1"/>
  <c r="I25" i="1"/>
  <c r="C29" i="1"/>
  <c r="G29" i="1"/>
  <c r="F4" i="1"/>
  <c r="F5" i="1"/>
  <c r="F6" i="1"/>
  <c r="F7" i="1"/>
  <c r="F107" i="1"/>
  <c r="F62" i="1"/>
  <c r="F99" i="1"/>
  <c r="F89" i="1"/>
  <c r="F88" i="1"/>
  <c r="F87" i="1"/>
  <c r="F35" i="1"/>
  <c r="F34" i="1"/>
  <c r="F33" i="1"/>
  <c r="F153" i="1"/>
  <c r="F152" i="1"/>
  <c r="F149" i="1"/>
  <c r="F148" i="1"/>
  <c r="F147" i="1"/>
  <c r="F146" i="1"/>
  <c r="F47" i="1"/>
  <c r="F46" i="1"/>
  <c r="F45" i="1"/>
  <c r="F44" i="1"/>
  <c r="F143" i="1"/>
  <c r="F142" i="1"/>
  <c r="F141" i="1"/>
  <c r="F140" i="1"/>
  <c r="F137" i="1"/>
  <c r="F136" i="1"/>
  <c r="F135" i="1"/>
  <c r="F134" i="1"/>
  <c r="F131" i="1"/>
  <c r="F130" i="1"/>
  <c r="F129" i="1"/>
  <c r="F128" i="1"/>
  <c r="F18" i="1"/>
  <c r="F17" i="1"/>
  <c r="F16" i="1"/>
  <c r="F159" i="1"/>
  <c r="F158" i="1"/>
  <c r="F157" i="1"/>
  <c r="F156" i="1"/>
  <c r="F13" i="1"/>
  <c r="F12" i="1"/>
  <c r="F11" i="1"/>
  <c r="F10" i="1"/>
  <c r="F125" i="1"/>
  <c r="F124" i="1"/>
  <c r="F123" i="1"/>
  <c r="F122" i="1"/>
  <c r="F119" i="1"/>
  <c r="F118" i="1"/>
  <c r="F117" i="1"/>
  <c r="F116" i="1"/>
  <c r="F115" i="1"/>
  <c r="F84" i="1"/>
  <c r="F83" i="1"/>
  <c r="F82" i="1"/>
  <c r="F98" i="1"/>
  <c r="F97" i="1"/>
  <c r="F74" i="1"/>
  <c r="F73" i="1"/>
  <c r="F72" i="1"/>
  <c r="F69" i="1"/>
  <c r="F68" i="1"/>
  <c r="F67" i="1"/>
  <c r="F64" i="1"/>
  <c r="F63" i="1"/>
  <c r="F94" i="1"/>
  <c r="F93" i="1"/>
  <c r="F92" i="1"/>
  <c r="F58" i="1"/>
  <c r="F57" i="1"/>
  <c r="F79" i="1"/>
  <c r="F78" i="1"/>
  <c r="F77" i="1"/>
  <c r="F41" i="1"/>
  <c r="F40" i="1"/>
  <c r="F39" i="1"/>
  <c r="F38" i="1"/>
  <c r="F104" i="1"/>
  <c r="F103" i="1"/>
  <c r="F102" i="1"/>
  <c r="F112" i="1"/>
  <c r="F111" i="1"/>
  <c r="F110" i="1"/>
  <c r="F109" i="1"/>
  <c r="F108" i="1"/>
  <c r="F54" i="1"/>
  <c r="F53" i="1"/>
  <c r="F52" i="1"/>
  <c r="F51" i="1"/>
  <c r="F50" i="1"/>
  <c r="F22" i="1"/>
  <c r="F21" i="1"/>
  <c r="F28" i="1"/>
  <c r="F27" i="1"/>
  <c r="G90" i="1"/>
  <c r="F90" i="1"/>
  <c r="I89" i="1"/>
  <c r="H89" i="1"/>
  <c r="I88" i="1"/>
  <c r="H88" i="1"/>
  <c r="I87" i="1"/>
  <c r="H87" i="1"/>
  <c r="F36" i="1"/>
  <c r="C36" i="1"/>
  <c r="I35" i="1"/>
  <c r="H35" i="1"/>
  <c r="I34" i="1"/>
  <c r="H34" i="1"/>
  <c r="I33" i="1"/>
  <c r="I36" i="1"/>
  <c r="H33" i="1"/>
  <c r="H36" i="1"/>
  <c r="F154" i="1"/>
  <c r="C154" i="1"/>
  <c r="I153" i="1"/>
  <c r="H153" i="1"/>
  <c r="I152" i="1"/>
  <c r="H152" i="1"/>
  <c r="F150" i="1"/>
  <c r="I149" i="1"/>
  <c r="H149" i="1"/>
  <c r="I148" i="1"/>
  <c r="H148" i="1"/>
  <c r="I147" i="1"/>
  <c r="H147" i="1"/>
  <c r="I146" i="1"/>
  <c r="H146" i="1"/>
  <c r="G48" i="1"/>
  <c r="F48" i="1"/>
  <c r="C48" i="1"/>
  <c r="I47" i="1"/>
  <c r="H47" i="1"/>
  <c r="I46" i="1"/>
  <c r="H46" i="1"/>
  <c r="I45" i="1"/>
  <c r="H45" i="1"/>
  <c r="I44" i="1"/>
  <c r="H44" i="1"/>
  <c r="F144" i="1"/>
  <c r="I143" i="1"/>
  <c r="H143" i="1"/>
  <c r="I142" i="1"/>
  <c r="H142" i="1"/>
  <c r="I141" i="1"/>
  <c r="H141" i="1"/>
  <c r="I140" i="1"/>
  <c r="H140" i="1"/>
  <c r="G138" i="1"/>
  <c r="F138" i="1"/>
  <c r="I137" i="1"/>
  <c r="H137" i="1"/>
  <c r="I136" i="1"/>
  <c r="H136" i="1"/>
  <c r="I135" i="1"/>
  <c r="H135" i="1"/>
  <c r="I134" i="1"/>
  <c r="H134" i="1"/>
  <c r="G132" i="1"/>
  <c r="F132" i="1"/>
  <c r="I131" i="1"/>
  <c r="H131" i="1"/>
  <c r="I130" i="1"/>
  <c r="H130" i="1"/>
  <c r="I129" i="1"/>
  <c r="H129" i="1"/>
  <c r="I128" i="1"/>
  <c r="H128" i="1"/>
  <c r="F19" i="1"/>
  <c r="I18" i="1"/>
  <c r="H18" i="1"/>
  <c r="I17" i="1"/>
  <c r="H17" i="1"/>
  <c r="I16" i="1"/>
  <c r="H16" i="1"/>
  <c r="F160" i="1"/>
  <c r="I159" i="1"/>
  <c r="H159" i="1"/>
  <c r="I157" i="1"/>
  <c r="H157" i="1"/>
  <c r="I156" i="1"/>
  <c r="I160" i="1"/>
  <c r="H156" i="1"/>
  <c r="H160" i="1"/>
  <c r="G14" i="1"/>
  <c r="F14" i="1"/>
  <c r="I13" i="1"/>
  <c r="H13" i="1"/>
  <c r="I12" i="1"/>
  <c r="H12" i="1"/>
  <c r="I11" i="1"/>
  <c r="H11" i="1"/>
  <c r="I10" i="1"/>
  <c r="H10" i="1"/>
  <c r="G8" i="1"/>
  <c r="F8" i="1"/>
  <c r="I7" i="1"/>
  <c r="H7" i="1"/>
  <c r="I6" i="1"/>
  <c r="H6" i="1"/>
  <c r="I5" i="1"/>
  <c r="H5" i="1"/>
  <c r="I4" i="1"/>
  <c r="H4" i="1"/>
  <c r="F126" i="1"/>
  <c r="C126" i="1"/>
  <c r="I125" i="1"/>
  <c r="H125" i="1"/>
  <c r="I124" i="1"/>
  <c r="H124" i="1"/>
  <c r="I123" i="1"/>
  <c r="H123" i="1"/>
  <c r="I122" i="1"/>
  <c r="H122" i="1"/>
  <c r="F120" i="1"/>
  <c r="I119" i="1"/>
  <c r="H119" i="1"/>
  <c r="I118" i="1"/>
  <c r="H118" i="1"/>
  <c r="I117" i="1"/>
  <c r="H117" i="1"/>
  <c r="I116" i="1"/>
  <c r="H116" i="1"/>
  <c r="I115" i="1"/>
  <c r="H115" i="1"/>
  <c r="G85" i="1"/>
  <c r="F85" i="1"/>
  <c r="C85" i="1"/>
  <c r="I84" i="1"/>
  <c r="H84" i="1"/>
  <c r="I83" i="1"/>
  <c r="H83" i="1"/>
  <c r="I82" i="1"/>
  <c r="I85" i="1"/>
  <c r="H82" i="1"/>
  <c r="H85" i="1"/>
  <c r="F100" i="1"/>
  <c r="I99" i="1"/>
  <c r="H99" i="1"/>
  <c r="I98" i="1"/>
  <c r="H98" i="1"/>
  <c r="I97" i="1"/>
  <c r="H97" i="1"/>
  <c r="F75" i="1"/>
  <c r="I74" i="1"/>
  <c r="H74" i="1"/>
  <c r="I73" i="1"/>
  <c r="H73" i="1"/>
  <c r="I72" i="1"/>
  <c r="H72" i="1"/>
  <c r="G70" i="1"/>
  <c r="F70" i="1"/>
  <c r="I69" i="1"/>
  <c r="H69" i="1"/>
  <c r="I68" i="1"/>
  <c r="H68" i="1"/>
  <c r="I67" i="1"/>
  <c r="H67" i="1"/>
  <c r="F65" i="1"/>
  <c r="I64" i="1"/>
  <c r="H64" i="1"/>
  <c r="I63" i="1"/>
  <c r="H63" i="1"/>
  <c r="I62" i="1"/>
  <c r="H62" i="1"/>
  <c r="F95" i="1"/>
  <c r="C95" i="1"/>
  <c r="I94" i="1"/>
  <c r="H94" i="1"/>
  <c r="I93" i="1"/>
  <c r="H93" i="1"/>
  <c r="I92" i="1"/>
  <c r="H92" i="1"/>
  <c r="F60" i="1"/>
  <c r="C60" i="1"/>
  <c r="I58" i="1"/>
  <c r="H58" i="1"/>
  <c r="I57" i="1"/>
  <c r="H57" i="1"/>
  <c r="G80" i="1"/>
  <c r="F80" i="1"/>
  <c r="I79" i="1"/>
  <c r="H79" i="1"/>
  <c r="I78" i="1"/>
  <c r="H78" i="1"/>
  <c r="I77" i="1"/>
  <c r="H77" i="1"/>
  <c r="F42" i="1"/>
  <c r="C42" i="1"/>
  <c r="I41" i="1"/>
  <c r="H41" i="1"/>
  <c r="I40" i="1"/>
  <c r="H40" i="1"/>
  <c r="I39" i="1"/>
  <c r="H39" i="1"/>
  <c r="I38" i="1"/>
  <c r="H38" i="1"/>
  <c r="G105" i="1"/>
  <c r="F105" i="1"/>
  <c r="I104" i="1"/>
  <c r="H104" i="1"/>
  <c r="I103" i="1"/>
  <c r="H103" i="1"/>
  <c r="I102" i="1"/>
  <c r="H102" i="1"/>
  <c r="F113" i="1"/>
  <c r="I112" i="1"/>
  <c r="H112" i="1"/>
  <c r="I111" i="1"/>
  <c r="H111" i="1"/>
  <c r="I110" i="1"/>
  <c r="H110" i="1"/>
  <c r="I109" i="1"/>
  <c r="H109" i="1"/>
  <c r="I108" i="1"/>
  <c r="H108" i="1"/>
  <c r="I107" i="1"/>
  <c r="H107" i="1"/>
  <c r="F55" i="1"/>
  <c r="I54" i="1"/>
  <c r="H54" i="1"/>
  <c r="I53" i="1"/>
  <c r="H53" i="1"/>
  <c r="I52" i="1"/>
  <c r="H52" i="1"/>
  <c r="I51" i="1"/>
  <c r="H51" i="1"/>
  <c r="I50" i="1"/>
  <c r="H50" i="1"/>
  <c r="I22" i="1"/>
  <c r="H22" i="1"/>
  <c r="I21" i="1"/>
  <c r="H21" i="1"/>
  <c r="I28" i="1"/>
  <c r="H28" i="1"/>
  <c r="I27" i="1"/>
  <c r="H27" i="1"/>
  <c r="H29" i="1"/>
  <c r="I29" i="1"/>
  <c r="F29" i="1"/>
  <c r="C31" i="1"/>
  <c r="F23" i="1"/>
  <c r="I138" i="1"/>
  <c r="I144" i="1"/>
  <c r="I48" i="1"/>
  <c r="I154" i="1"/>
  <c r="H19" i="1"/>
  <c r="H144" i="1"/>
  <c r="H48" i="1"/>
  <c r="I65" i="1"/>
  <c r="I75" i="1"/>
  <c r="I126" i="1"/>
  <c r="I19" i="1"/>
  <c r="I132" i="1"/>
  <c r="H70" i="1"/>
  <c r="H75" i="1"/>
  <c r="I113" i="1"/>
  <c r="I105" i="1"/>
  <c r="I60" i="1"/>
  <c r="I95" i="1"/>
  <c r="I70" i="1"/>
  <c r="H100" i="1"/>
  <c r="H120" i="1"/>
  <c r="H8" i="1"/>
  <c r="H14" i="1"/>
  <c r="H55" i="1"/>
  <c r="H105" i="1"/>
  <c r="H42" i="1"/>
  <c r="H80" i="1"/>
  <c r="H65" i="1"/>
  <c r="I14" i="1"/>
  <c r="F31" i="1"/>
  <c r="I23" i="1"/>
  <c r="I55" i="1"/>
  <c r="I42" i="1"/>
  <c r="I80" i="1"/>
  <c r="I100" i="1"/>
  <c r="I120" i="1"/>
  <c r="I8" i="1"/>
  <c r="H132" i="1"/>
  <c r="H138" i="1"/>
  <c r="I150" i="1"/>
  <c r="H90" i="1"/>
  <c r="H23" i="1"/>
  <c r="H113" i="1"/>
  <c r="H60" i="1"/>
  <c r="H95" i="1"/>
  <c r="H126" i="1"/>
  <c r="H150" i="1"/>
  <c r="H154" i="1"/>
  <c r="I90" i="1"/>
  <c r="I31" i="1"/>
</calcChain>
</file>

<file path=xl/sharedStrings.xml><?xml version="1.0" encoding="utf-8"?>
<sst xmlns="http://schemas.openxmlformats.org/spreadsheetml/2006/main" count="160" uniqueCount="131">
  <si>
    <t>Variety</t>
  </si>
  <si>
    <t>Product #</t>
  </si>
  <si>
    <t>Weight Seeds (g)</t>
  </si>
  <si>
    <t>Date Seeded</t>
  </si>
  <si>
    <t>Date Harvested</t>
  </si>
  <si>
    <t>Yield g/seed g</t>
  </si>
  <si>
    <t>DTM</t>
  </si>
  <si>
    <t>Comments</t>
  </si>
  <si>
    <t>2155MG</t>
  </si>
  <si>
    <t>2461M</t>
  </si>
  <si>
    <t>3111M</t>
  </si>
  <si>
    <t>2797M</t>
  </si>
  <si>
    <t>Arugula</t>
  </si>
  <si>
    <t>385M</t>
  </si>
  <si>
    <t>2230M</t>
  </si>
  <si>
    <t>2883MG</t>
  </si>
  <si>
    <t>3159M</t>
  </si>
  <si>
    <t>3168M</t>
  </si>
  <si>
    <t>382MG</t>
  </si>
  <si>
    <t>2237M</t>
  </si>
  <si>
    <t>363M</t>
  </si>
  <si>
    <t>2897MG</t>
  </si>
  <si>
    <t>2247MG</t>
  </si>
  <si>
    <t>2912M</t>
  </si>
  <si>
    <t>703DM</t>
  </si>
  <si>
    <t>2827M</t>
  </si>
  <si>
    <t>Cilantro</t>
  </si>
  <si>
    <t>919M</t>
  </si>
  <si>
    <t>944M</t>
  </si>
  <si>
    <t>924MG</t>
  </si>
  <si>
    <t>902M</t>
  </si>
  <si>
    <t>2943M</t>
  </si>
  <si>
    <t>6023M</t>
  </si>
  <si>
    <t>Avg</t>
  </si>
  <si>
    <t>2740M</t>
  </si>
  <si>
    <t>Yield (g)</t>
  </si>
  <si>
    <t>Yield (oz)</t>
  </si>
  <si>
    <t>Dandelion, Red</t>
  </si>
  <si>
    <t>3357M</t>
  </si>
  <si>
    <t>Beet, Bull's Blood</t>
  </si>
  <si>
    <t>Chard, Bright Lights</t>
  </si>
  <si>
    <t>Radish, Hong Vit</t>
  </si>
  <si>
    <t>Radish, Red Arrow</t>
  </si>
  <si>
    <t>Radish, Daikon OG</t>
  </si>
  <si>
    <t>Broccoli, OG</t>
  </si>
  <si>
    <t>Shiso, Britton</t>
  </si>
  <si>
    <t>Mild Micro Mix</t>
  </si>
  <si>
    <t>Cabbage, Red</t>
  </si>
  <si>
    <t>Pac Choi, Red Pac</t>
  </si>
  <si>
    <t>Cress, Cressida OG</t>
  </si>
  <si>
    <t>Kale, Red Russian</t>
  </si>
  <si>
    <t>Kohlrabi, Purple</t>
  </si>
  <si>
    <t>Mustard, Garnet Giant</t>
  </si>
  <si>
    <t>Spicy Micro Mix</t>
  </si>
  <si>
    <t>Tatsoi OG</t>
  </si>
  <si>
    <t>Amaranth, Garnet Red OG</t>
  </si>
  <si>
    <t>Basil, Italian Large Leaf</t>
  </si>
  <si>
    <t>Basil, Red Rubin OG</t>
  </si>
  <si>
    <t>Basil, Dark Opal</t>
  </si>
  <si>
    <t>Marigold, Gem</t>
  </si>
  <si>
    <t>Sorrel, Red Veined</t>
  </si>
  <si>
    <t>Radishes Average</t>
  </si>
  <si>
    <t xml:space="preserve">© JOHNNY SELECTED SEEDS. ALL RIGHTS RESERVED | 955 BENTON AVENUE, WINSLOW, MAINE 04901
JOHNNY'S SELECTED SEEDS IS A PRIVATELY HELD, EMPLOYEE-OWNED COMPANY </t>
  </si>
  <si>
    <t>10% of flat empty.</t>
  </si>
  <si>
    <t>Chinese Cabbage, Tokyo Bekana</t>
  </si>
  <si>
    <t>Pac Choi, Rosie</t>
  </si>
  <si>
    <t>Mustard, Ruby Streaks</t>
  </si>
  <si>
    <t>Mustard, Mizuna OG</t>
  </si>
  <si>
    <t>09/18: Seed size 10-11. 10/03: Very sparse. 10/24: Excluded from averages as an outlier.</t>
  </si>
  <si>
    <t>10/03: Seed size 6-8.</t>
  </si>
  <si>
    <t>10/05: Seed size 6-8. 10/23: Nice stand!</t>
  </si>
  <si>
    <t>09/26: Seed Size 6-8. 10/11: Windswept, somewhat light.</t>
  </si>
  <si>
    <t>09/18: Seed size 6-9. 10/02: Somewhat sparse. 10/25: Excluded from table; seeded too lightly and harvested too soon.</t>
  </si>
  <si>
    <t>09/25: Seed size 6-9. 10/11: Windswept, somewhat light. 10/26: Excluded from averages as an outlier.</t>
  </si>
  <si>
    <t>10/03: Seed size 6-9. 10/20: Nice stand! (Photo)</t>
  </si>
  <si>
    <t>10/09: Seed size 6-9.</t>
  </si>
  <si>
    <t>10/02: 25% seed coat retention. Very dense stand.</t>
  </si>
  <si>
    <t>10/24: Nice stand.</t>
  </si>
  <si>
    <t>09/14: One corner with lower germ; 5% loss.</t>
  </si>
  <si>
    <t>10/20: Larger seeds than previous lot. Could have sown more. 10/31: Sparse. Excluded from averages as an outlier.</t>
  </si>
  <si>
    <t>10/17: 30% small or didn't germ. 10/24: Excluded from averages as an outlier.</t>
  </si>
  <si>
    <t>09/29: Stems long and lodged before true leaves emerge.</t>
  </si>
  <si>
    <t>10/20: Waited for small true leaves to emerge. Long stems.</t>
  </si>
  <si>
    <t>10/25: Very long stems.</t>
  </si>
  <si>
    <t xml:space="preserve"> 09/28: Very dense stand.</t>
  </si>
  <si>
    <t>10/16: 30% of flat empty. 10/24: Excluded from averages because of poor stand.</t>
  </si>
  <si>
    <t>10/20: 33% flat empty. 10/24: Excluded from averages because of poor stand.</t>
  </si>
  <si>
    <t>10/02: One corner with lower germ; 5% loss. Should've waited longer to harvest. 11/03: Excluded from averages as an outlier.</t>
  </si>
  <si>
    <t>11/02: Harvested a little small b/c of damping-off pressure.</t>
  </si>
  <si>
    <t>09/20: Wet when harvested; used salad spinner.</t>
  </si>
  <si>
    <t>10/03: Lodging.</t>
  </si>
  <si>
    <t>11/03: Never recorded yield. Excluded.</t>
  </si>
  <si>
    <t>10/02: 20% of edge very wilty. 10/24: Excluded from averages as an outlier.</t>
  </si>
  <si>
    <t>10/18: Nice stand.</t>
  </si>
  <si>
    <t>10/24: Somewhat smaller understory. A day later than I would have liked.</t>
  </si>
  <si>
    <t>10/31: Some damping off.</t>
  </si>
  <si>
    <t>10/20: Ran out of seed; could have sown more. 11/03: Excluded from averages as an outlier.</t>
  </si>
  <si>
    <t>09/20: One corner wilted; 5% loss. Wet when harvested; used salad spinner. Harvested smaller than other flats.</t>
  </si>
  <si>
    <t>10/20: Very dense stand.</t>
  </si>
  <si>
    <t>10/03: Sparse stand; 25% loss. Short stems. 10/24: Excluded from averages as an outlier.</t>
  </si>
  <si>
    <t>09/29: Edge wilty; 20% loss.</t>
  </si>
  <si>
    <t>10/05: Waited for true leaves; larger than last seeding.</t>
  </si>
  <si>
    <t>09/28: Flat grew unevenly, with 33% smaller than the rest. 11/03: Excluded from averages as an outlier.</t>
  </si>
  <si>
    <t>10/03: Should've waited longer to harvest. 11/03: Excluded from averages as an outlier.</t>
  </si>
  <si>
    <t>10/09: Starting to discolor; possibly moisture pressure.</t>
  </si>
  <si>
    <t>10/25: Starting to see moisture pressure.</t>
  </si>
  <si>
    <t xml:space="preserve">11/01: Harvested a bit early because of moisture pressure. </t>
  </si>
  <si>
    <t>09/29: Sparse stand with wilty edge, maybe 30% affected. 11/03: Excluded from averages as an outlier.</t>
  </si>
  <si>
    <t>10/02: Stand had larger plants and an understory of less mature plants.</t>
  </si>
  <si>
    <t>10/13: More even size that last sowing. Understory caught up some.</t>
  </si>
  <si>
    <t>10/20: Uneven sizes.</t>
  </si>
  <si>
    <t>10/20: 25% small or didn't germ. 10/25: Excluded from averages as an outlier.</t>
  </si>
  <si>
    <t>10/24: Tight stand.</t>
  </si>
  <si>
    <t>10/25: Harvested 1 day early b/c of moist conditions.</t>
  </si>
  <si>
    <t>10/03: Shorter stems than Dark Opal.</t>
  </si>
  <si>
    <t>11/01: 20% damped-off. 11/03: Excluded from averages as an outlier.</t>
  </si>
  <si>
    <t>10/31: Irregular growth; 15% of flat with shorter stems, some damping off.</t>
  </si>
  <si>
    <t>10/31: Somewhat sparse.</t>
  </si>
  <si>
    <t>09/27: Could've waited another day or two to harvest. 10/24: Excluded from averages as an outlier.</t>
  </si>
  <si>
    <t>10/13: Nice larger size.</t>
  </si>
  <si>
    <t>10/20: Nice!</t>
  </si>
  <si>
    <t>10/23: Nice!</t>
  </si>
  <si>
    <t>10/06: Somewhat uneven germ and growth.</t>
  </si>
  <si>
    <t>10/06: More even germ than last flat. An all-around better stand. Harvested somewhat earlier.</t>
  </si>
  <si>
    <t>10/06: Maybe too dense. Washed and spun.</t>
  </si>
  <si>
    <t>10/23: Washed and spun. 20% of flat small or no germ. 10/31: Excluded from averages as an outlier.</t>
  </si>
  <si>
    <t>10/31: 20% of flat small or no germ. Excluded from averages as an outlier.</t>
  </si>
  <si>
    <t>10/31: Nice stand!</t>
  </si>
  <si>
    <t>Microgreens Yield Trial 2017 – Raw Data</t>
  </si>
  <si>
    <t>These data were collected in the 2017 Microgreens Yield Trial, and averaged to create the table shown on the Microgreens Yield Trial Results Tech Sheet. We also wanted to release these raw data in an effort to be transparent about our process and the results. Some things to note about reading the table: All the green cells are averages; the yellow column calculates the yield/seed sown in grams; and all our data were taken in grams for increased accuracy and then converted to ounces for usefulness. You can use this table as a model for developing your own systems. By collecting this type of data, you will be able to refine your systems to suit your needs as you run your own on-farm trials.
Quite a bit of information is presented here, with much to be gleaned by digging in. You may notice, for example, that the highest yields are not always a result of the highest seeding rates. You may also notice that days to maturity increased as we moved from early September to late October. These trends emerge most easily when the data can be viewed as a whole, so be sure to take detailed notes so you can adjust your systems based on your specific needs and growing conditions.</t>
  </si>
  <si>
    <t>2290MG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</si>
</sst>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11"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4"/>
      <color theme="1"/>
      <name val="Calibri"/>
      <family val="2"/>
      <scheme val="minor"/>
    </font>
    <font>
      <sz val="14"/>
      <color theme="0"/>
      <name val="Calibri"/>
      <scheme val="minor"/>
    </font>
    <font>
      <sz val="24"/>
      <color theme="1"/>
      <name val="Calibri"/>
      <family val="2"/>
      <scheme val="minor"/>
    </font>
    <font>
      <b/>
      <sz val="14"/>
      <color theme="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rgb="FF339966"/>
        <bgColor indexed="64"/>
      </patternFill>
    </fill>
    <fill>
      <patternFill patternType="solid">
        <fgColor rgb="FFE5AD02"/>
        <bgColor indexed="64"/>
      </patternFill>
    </fill>
    <fill>
      <patternFill patternType="solid">
        <fgColor theme="0" tint="-4.9989318521683403E-2"/>
        <bgColor indexed="64"/>
      </patternFill>
    </fill>
    <fill>
      <patternFill patternType="solid">
        <fgColor rgb="FFC6E0B4"/>
        <bgColor rgb="FF000000"/>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60">
    <xf numFmtId="0" fontId="0" fillId="0" borderId="0" xfId="0"/>
    <xf numFmtId="0" fontId="1" fillId="0" borderId="0" xfId="0" applyFont="1" applyBorder="1"/>
    <xf numFmtId="0" fontId="1" fillId="0" borderId="0" xfId="0" applyFont="1" applyFill="1" applyBorder="1"/>
    <xf numFmtId="0" fontId="1" fillId="3" borderId="0" xfId="0" applyFont="1" applyFill="1" applyBorder="1"/>
    <xf numFmtId="0" fontId="1" fillId="0" borderId="0" xfId="0" applyFont="1" applyFill="1" applyBorder="1" applyAlignment="1">
      <alignment horizontal="left"/>
    </xf>
    <xf numFmtId="0" fontId="0" fillId="0" borderId="0" xfId="0" applyFont="1" applyFill="1" applyBorder="1"/>
    <xf numFmtId="0" fontId="0" fillId="0" borderId="0" xfId="0" applyFont="1" applyBorder="1"/>
    <xf numFmtId="0" fontId="0" fillId="0" borderId="0" xfId="0" applyAlignment="1">
      <alignment wrapText="1"/>
    </xf>
    <xf numFmtId="2" fontId="1" fillId="0" borderId="0" xfId="0" applyNumberFormat="1" applyFont="1" applyBorder="1"/>
    <xf numFmtId="2" fontId="0" fillId="0" borderId="0" xfId="0" applyNumberFormat="1" applyFont="1" applyBorder="1"/>
    <xf numFmtId="2" fontId="1" fillId="3" borderId="0" xfId="0" applyNumberFormat="1" applyFont="1" applyFill="1" applyBorder="1"/>
    <xf numFmtId="0" fontId="1" fillId="0" borderId="0" xfId="0" applyFont="1" applyBorder="1" applyAlignment="1">
      <alignment horizontal="left"/>
    </xf>
    <xf numFmtId="0" fontId="0" fillId="3" borderId="0" xfId="0" applyFont="1" applyFill="1" applyBorder="1"/>
    <xf numFmtId="164" fontId="1" fillId="2" borderId="0" xfId="0" applyNumberFormat="1" applyFont="1" applyFill="1" applyBorder="1"/>
    <xf numFmtId="164" fontId="1" fillId="3" borderId="0" xfId="0" applyNumberFormat="1" applyFont="1" applyFill="1" applyBorder="1"/>
    <xf numFmtId="0" fontId="0" fillId="0" borderId="4" xfId="0" applyFont="1" applyBorder="1"/>
    <xf numFmtId="0" fontId="0" fillId="0" borderId="5" xfId="0" applyFont="1" applyBorder="1"/>
    <xf numFmtId="0" fontId="1" fillId="0" borderId="4" xfId="0" applyFont="1" applyBorder="1"/>
    <xf numFmtId="0" fontId="0" fillId="0" borderId="5" xfId="0" applyFont="1" applyFill="1" applyBorder="1"/>
    <xf numFmtId="0" fontId="1" fillId="0" borderId="5" xfId="0" applyFont="1" applyBorder="1"/>
    <xf numFmtId="0" fontId="0" fillId="0" borderId="4" xfId="0" applyFont="1" applyFill="1" applyBorder="1"/>
    <xf numFmtId="0" fontId="1" fillId="0" borderId="4" xfId="0" applyFont="1" applyFill="1" applyBorder="1"/>
    <xf numFmtId="16" fontId="0" fillId="0" borderId="5" xfId="0" applyNumberFormat="1" applyFont="1" applyBorder="1"/>
    <xf numFmtId="0" fontId="0" fillId="0" borderId="5" xfId="0" applyFont="1" applyBorder="1" applyAlignment="1">
      <alignment wrapText="1"/>
    </xf>
    <xf numFmtId="0" fontId="0" fillId="6" borderId="4" xfId="0" applyFont="1" applyFill="1" applyBorder="1"/>
    <xf numFmtId="0" fontId="1" fillId="6" borderId="0" xfId="0" applyFont="1" applyFill="1" applyBorder="1" applyAlignment="1">
      <alignment horizontal="left"/>
    </xf>
    <xf numFmtId="0" fontId="1" fillId="6" borderId="0" xfId="0" applyFont="1" applyFill="1" applyBorder="1"/>
    <xf numFmtId="16" fontId="1" fillId="6" borderId="0" xfId="0" applyNumberFormat="1" applyFont="1" applyFill="1" applyBorder="1"/>
    <xf numFmtId="0" fontId="3" fillId="0" borderId="4" xfId="0" applyFont="1" applyFill="1" applyBorder="1"/>
    <xf numFmtId="0" fontId="1" fillId="6" borderId="5" xfId="0" applyFont="1" applyFill="1" applyBorder="1" applyAlignment="1">
      <alignment horizontal="left"/>
    </xf>
    <xf numFmtId="0" fontId="8" fillId="4" borderId="2" xfId="0" applyNumberFormat="1" applyFont="1" applyFill="1" applyBorder="1" applyAlignment="1">
      <alignment horizontal="left" wrapText="1"/>
    </xf>
    <xf numFmtId="0" fontId="8" fillId="5" borderId="2" xfId="0" applyNumberFormat="1" applyFont="1" applyFill="1" applyBorder="1" applyAlignment="1">
      <alignment horizontal="left" wrapText="1"/>
    </xf>
    <xf numFmtId="0" fontId="8" fillId="4" borderId="3" xfId="0" applyNumberFormat="1" applyFont="1" applyFill="1" applyBorder="1" applyAlignment="1">
      <alignment horizontal="left" wrapText="1"/>
    </xf>
    <xf numFmtId="2" fontId="1" fillId="0" borderId="0" xfId="0" applyNumberFormat="1" applyFont="1" applyFill="1" applyBorder="1"/>
    <xf numFmtId="164" fontId="1" fillId="0" borderId="0" xfId="0" applyNumberFormat="1" applyFont="1" applyFill="1" applyBorder="1"/>
    <xf numFmtId="0" fontId="1" fillId="0" borderId="5" xfId="0" applyFont="1" applyFill="1" applyBorder="1"/>
    <xf numFmtId="0" fontId="6" fillId="7" borderId="0" xfId="0" applyFont="1" applyFill="1" applyBorder="1"/>
    <xf numFmtId="0" fontId="0" fillId="0" borderId="4" xfId="0" applyFont="1" applyFill="1" applyBorder="1" applyAlignment="1">
      <alignment horizontal="right"/>
    </xf>
    <xf numFmtId="0" fontId="0" fillId="0" borderId="4" xfId="0" applyFont="1" applyBorder="1" applyAlignment="1">
      <alignment horizontal="right"/>
    </xf>
    <xf numFmtId="0" fontId="1" fillId="0" borderId="4" xfId="0" applyFont="1" applyBorder="1" applyAlignment="1">
      <alignment horizontal="right"/>
    </xf>
    <xf numFmtId="165" fontId="1" fillId="0" borderId="0" xfId="0" applyNumberFormat="1" applyFont="1" applyBorder="1"/>
    <xf numFmtId="165" fontId="1" fillId="6" borderId="0" xfId="0" applyNumberFormat="1" applyFont="1" applyFill="1" applyBorder="1"/>
    <xf numFmtId="165" fontId="1" fillId="0" borderId="0" xfId="0" applyNumberFormat="1" applyFont="1" applyFill="1" applyBorder="1"/>
    <xf numFmtId="0" fontId="4" fillId="0" borderId="0" xfId="5" applyBorder="1" applyAlignment="1">
      <alignment horizontal="left"/>
    </xf>
    <xf numFmtId="0" fontId="4" fillId="0" borderId="0" xfId="5" applyFill="1" applyBorder="1" applyAlignment="1">
      <alignment horizontal="left"/>
    </xf>
    <xf numFmtId="0" fontId="10" fillId="4" borderId="1" xfId="0" applyNumberFormat="1" applyFont="1" applyFill="1" applyBorder="1" applyAlignment="1">
      <alignment horizontal="left" wrapText="1"/>
    </xf>
    <xf numFmtId="0" fontId="7" fillId="0" borderId="6" xfId="0" applyFont="1" applyFill="1" applyBorder="1" applyAlignment="1">
      <alignment horizontal="center" wrapText="1"/>
    </xf>
    <xf numFmtId="0" fontId="7" fillId="0" borderId="7" xfId="0" applyFont="1" applyFill="1" applyBorder="1" applyAlignment="1">
      <alignment horizontal="center"/>
    </xf>
    <xf numFmtId="0" fontId="7" fillId="0" borderId="8" xfId="0" applyFont="1" applyFill="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6" borderId="6" xfId="0" applyFont="1" applyFill="1" applyBorder="1" applyAlignment="1">
      <alignment vertical="center" wrapText="1"/>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4" fillId="0" borderId="4" xfId="5" applyBorder="1"/>
    <xf numFmtId="0" fontId="4" fillId="0" borderId="4" xfId="5" applyFill="1" applyBorder="1"/>
    <xf numFmtId="0" fontId="4" fillId="0" borderId="4" xfId="5" applyFill="1" applyBorder="1" applyAlignment="1">
      <alignment horizontal="left"/>
    </xf>
    <xf numFmtId="0" fontId="4" fillId="0" borderId="4" xfId="5" applyBorder="1" applyAlignment="1">
      <alignment horizontal="left"/>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2" defaultPivotStyle="PivotStyleLight16"/>
  <colors>
    <mruColors>
      <color rgb="FF999999"/>
      <color rgb="FFE5AD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215900</xdr:colOff>
      <xdr:row>0</xdr:row>
      <xdr:rowOff>101600</xdr:rowOff>
    </xdr:from>
    <xdr:to>
      <xdr:col>1</xdr:col>
      <xdr:colOff>466725</xdr:colOff>
      <xdr:row>0</xdr:row>
      <xdr:rowOff>889000</xdr:rowOff>
    </xdr:to>
    <xdr:pic>
      <xdr:nvPicPr>
        <xdr:cNvPr id="3" name="Picture 3">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5900" y="101600"/>
          <a:ext cx="2206625" cy="78740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johnnyseeds.com/vegetables/micro-greens/fast-growing-varieties/chinese-cabbage-tokyo-bekana-micro-green-seed-2251M.html" TargetMode="External"/><Relationship Id="rId18" Type="http://schemas.openxmlformats.org/officeDocument/2006/relationships/hyperlink" Target="https://www.johnnyseeds.com/vegetables/micro-greens/slow-growing-varieties/shiso-britton-micro-green-seed-2943M.html" TargetMode="External"/><Relationship Id="rId26" Type="http://schemas.openxmlformats.org/officeDocument/2006/relationships/hyperlink" Target="https://www.johnnyseeds.com/vegetables/micro-greens/fast-growing-varieties/pac-choi-red-pac-micro-green-seed-3168M.html" TargetMode="External"/><Relationship Id="rId39" Type="http://schemas.openxmlformats.org/officeDocument/2006/relationships/hyperlink" Target="https://www.johnnyseeds.com/vegetables/micro-greens/fast-growing-varieties/mustard-garnet-giant-micro-green-seed-2797M.html" TargetMode="External"/><Relationship Id="rId21" Type="http://schemas.openxmlformats.org/officeDocument/2006/relationships/hyperlink" Target="https://www.johnnyseeds.com/vegetables/micro-greens/fast-growing-varieties/cabbage-red-micro-green-seed-2230M.html" TargetMode="External"/><Relationship Id="rId34" Type="http://schemas.openxmlformats.org/officeDocument/2006/relationships/hyperlink" Target="https://www.johnnyseeds.com/vegetables/micro-greens/fast-growing-varieties/mustard-ruby-streaks-micro-green-seed-2740M.html" TargetMode="External"/><Relationship Id="rId42" Type="http://schemas.openxmlformats.org/officeDocument/2006/relationships/hyperlink" Target="https://www.johnnyseeds.com/vegetables/micro-greens/micro-green-mixes/spicy-micro-mix-micro-green-seed-2567.html" TargetMode="External"/><Relationship Id="rId47" Type="http://schemas.openxmlformats.org/officeDocument/2006/relationships/hyperlink" Target="https://www.johnnyseeds.com/vegetables/micro-greens/slow-growing-varieties/basil-italian-large-leaf-micro-green-seed-944M.html" TargetMode="External"/><Relationship Id="rId50" Type="http://schemas.openxmlformats.org/officeDocument/2006/relationships/hyperlink" Target="https://www.johnnyseeds.com/vegetables/micro-greens/slow-growing-varieties/basil-red-rubin-organic-micro-green-seed-924MG.html" TargetMode="External"/><Relationship Id="rId55" Type="http://schemas.openxmlformats.org/officeDocument/2006/relationships/hyperlink" Target="https://www.johnnyseeds.com/vegetables/micro-greens/slow-growing-varieties/dandelion-red-micro-green-seed-3357M.html" TargetMode="External"/><Relationship Id="rId7" Type="http://schemas.openxmlformats.org/officeDocument/2006/relationships/hyperlink" Target="https://www.johnnyseeds.com/vegetables/micro-greens/fast-growing-varieties/radish-hong-vit-micro-green-seed-2461M.html" TargetMode="External"/><Relationship Id="rId2" Type="http://schemas.openxmlformats.org/officeDocument/2006/relationships/hyperlink" Target="https://www.johnnyseeds.com/vegetables/micro-greens/slow-growing-varieties/beet-bulls-blood-micro-green-seed-2912M.html" TargetMode="External"/><Relationship Id="rId16" Type="http://schemas.openxmlformats.org/officeDocument/2006/relationships/hyperlink" Target="https://www.johnnyseeds.com/vegetables/micro-greens/fast-growing-varieties/broccoli-organic-micro-green-seed-2290MG.html" TargetMode="External"/><Relationship Id="rId29" Type="http://schemas.openxmlformats.org/officeDocument/2006/relationships/hyperlink" Target="https://www.johnnyseeds.com/vegetables/micro-greens/slow-growing-varieties/arugula-micro-green-seed-385M.html" TargetMode="External"/><Relationship Id="rId11" Type="http://schemas.openxmlformats.org/officeDocument/2006/relationships/hyperlink" Target="https://www.johnnyseeds.com/vegetables/micro-greens/fast-growing-varieties/radish-daikon-organic-micro-green-seed-2155MG.html" TargetMode="External"/><Relationship Id="rId24" Type="http://schemas.openxmlformats.org/officeDocument/2006/relationships/hyperlink" Target="https://www.johnnyseeds.com/vegetables/micro-greens/fast-growing-varieties/pac-choi-rosie-micro-green-seed-3159M.html" TargetMode="External"/><Relationship Id="rId32" Type="http://schemas.openxmlformats.org/officeDocument/2006/relationships/hyperlink" Target="https://www.johnnyseeds.com/vegetables/micro-greens/fast-growing-varieties/kale-red-russian-micro-green-seed-363M.html" TargetMode="External"/><Relationship Id="rId37" Type="http://schemas.openxmlformats.org/officeDocument/2006/relationships/hyperlink" Target="https://www.johnnyseeds.com/vegetables/micro-greens/fast-growing-varieties/kohlrabi-purple-micro-green-seed-2237M.html" TargetMode="External"/><Relationship Id="rId40" Type="http://schemas.openxmlformats.org/officeDocument/2006/relationships/hyperlink" Target="https://www.johnnyseeds.com/vegetables/micro-greens/fast-growing-varieties/mustard-garnet-giant-micro-green-seed-2797M.html" TargetMode="External"/><Relationship Id="rId45" Type="http://schemas.openxmlformats.org/officeDocument/2006/relationships/hyperlink" Target="https://www.johnnyseeds.com/vegetables/micro-greens/slow-growing-varieties/amaranth-garnet-red-organic-micro-green-seed-2247MG.html" TargetMode="External"/><Relationship Id="rId53" Type="http://schemas.openxmlformats.org/officeDocument/2006/relationships/hyperlink" Target="https://www.johnnyseeds.com/vegetables/micro-greens/slow-growing-varieties/marigold-gem-micro-green-seed-6023M.html" TargetMode="External"/><Relationship Id="rId58" Type="http://schemas.openxmlformats.org/officeDocument/2006/relationships/hyperlink" Target="https://www.johnnyseeds.com/vegetables/micro-greens/slow-growing-varieties/sorrel-red-veined-micro-green-seed-2827M.html" TargetMode="External"/><Relationship Id="rId5" Type="http://schemas.openxmlformats.org/officeDocument/2006/relationships/hyperlink" Target="https://www.johnnyseeds.com/vegetables/micro-greens/slow-growing-varieties/cilantro-micro-green-seed-919M.html" TargetMode="External"/><Relationship Id="rId19" Type="http://schemas.openxmlformats.org/officeDocument/2006/relationships/hyperlink" Target="https://www.johnnyseeds.com/vegetables/micro-greens/micro-green-mixes/mild-micro-mix-micro-green-seed-2566.html" TargetMode="External"/><Relationship Id="rId4" Type="http://schemas.openxmlformats.org/officeDocument/2006/relationships/hyperlink" Target="https://www.johnnyseeds.com/vegetables/micro-greens/slow-growing-varieties/chard-bright-lights-micro-green-seed-703DM.html" TargetMode="External"/><Relationship Id="rId9" Type="http://schemas.openxmlformats.org/officeDocument/2006/relationships/hyperlink" Target="https://www.johnnyseeds.com/vegetables/micro-greens/fast-growing-varieties/radish-red-arrow-micro-green-seed-3111M.html" TargetMode="External"/><Relationship Id="rId14" Type="http://schemas.openxmlformats.org/officeDocument/2006/relationships/hyperlink" Target="https://www.johnnyseeds.com/vegetables/micro-greens/fast-growing-varieties/chinese-cabbage-tokyo-bekana-micro-green-seed-2251M.html" TargetMode="External"/><Relationship Id="rId22" Type="http://schemas.openxmlformats.org/officeDocument/2006/relationships/hyperlink" Target="https://www.johnnyseeds.com/vegetables/micro-greens/fast-growing-varieties/cabbage-red-micro-green-seed-2230M.html" TargetMode="External"/><Relationship Id="rId27" Type="http://schemas.openxmlformats.org/officeDocument/2006/relationships/hyperlink" Target="https://www.johnnyseeds.com/vegetables/micro-greens/fast-growing-varieties/cress-cressida-organic-micro-green-seed-382MG.html" TargetMode="External"/><Relationship Id="rId30" Type="http://schemas.openxmlformats.org/officeDocument/2006/relationships/hyperlink" Target="https://www.johnnyseeds.com/vegetables/micro-greens/slow-growing-varieties/arugula-micro-green-seed-385M.html" TargetMode="External"/><Relationship Id="rId35" Type="http://schemas.openxmlformats.org/officeDocument/2006/relationships/hyperlink" Target="https://www.johnnyseeds.com/vegetables/micro-greens/fast-growing-varieties/mizuna-organic-micro-green-seed-2883MG.html" TargetMode="External"/><Relationship Id="rId43" Type="http://schemas.openxmlformats.org/officeDocument/2006/relationships/hyperlink" Target="https://www.johnnyseeds.com/vegetables/micro-greens/fast-growing-varieties/tatsoi-organic-micro-green-seed-2897MG.html" TargetMode="External"/><Relationship Id="rId48" Type="http://schemas.openxmlformats.org/officeDocument/2006/relationships/hyperlink" Target="https://www.johnnyseeds.com/vegetables/micro-greens/slow-growing-varieties/basil-italian-large-leaf-micro-green-seed-944M.html" TargetMode="External"/><Relationship Id="rId56" Type="http://schemas.openxmlformats.org/officeDocument/2006/relationships/hyperlink" Target="https://www.johnnyseeds.com/vegetables/micro-greens/slow-growing-varieties/dandelion-red-micro-green-seed-3357M.html" TargetMode="External"/><Relationship Id="rId8" Type="http://schemas.openxmlformats.org/officeDocument/2006/relationships/hyperlink" Target="https://www.johnnyseeds.com/vegetables/micro-greens/fast-growing-varieties/radish-hong-vit-micro-green-seed-2461M.html" TargetMode="External"/><Relationship Id="rId51" Type="http://schemas.openxmlformats.org/officeDocument/2006/relationships/hyperlink" Target="https://www.johnnyseeds.com/vegetables/micro-greens/slow-growing-varieties/basil-dark-opal-micro-green-seed-902M.html" TargetMode="External"/><Relationship Id="rId3" Type="http://schemas.openxmlformats.org/officeDocument/2006/relationships/hyperlink" Target="https://www.johnnyseeds.com/vegetables/micro-greens/slow-growing-varieties/chard-bright-lights-micro-green-seed-703DM.html" TargetMode="External"/><Relationship Id="rId12" Type="http://schemas.openxmlformats.org/officeDocument/2006/relationships/hyperlink" Target="https://www.johnnyseeds.com/vegetables/micro-greens/fast-growing-varieties/radish-daikon-organic-micro-green-seed-2155MG.html" TargetMode="External"/><Relationship Id="rId17" Type="http://schemas.openxmlformats.org/officeDocument/2006/relationships/hyperlink" Target="https://www.johnnyseeds.com/vegetables/micro-greens/slow-growing-varieties/shiso-britton-micro-green-seed-2943M.html" TargetMode="External"/><Relationship Id="rId25" Type="http://schemas.openxmlformats.org/officeDocument/2006/relationships/hyperlink" Target="https://www.johnnyseeds.com/vegetables/micro-greens/fast-growing-varieties/pac-choi-red-pac-micro-green-seed-3168M.html" TargetMode="External"/><Relationship Id="rId33" Type="http://schemas.openxmlformats.org/officeDocument/2006/relationships/hyperlink" Target="https://www.johnnyseeds.com/vegetables/micro-greens/fast-growing-varieties/mustard-ruby-streaks-micro-green-seed-2740M.html" TargetMode="External"/><Relationship Id="rId38" Type="http://schemas.openxmlformats.org/officeDocument/2006/relationships/hyperlink" Target="https://www.johnnyseeds.com/vegetables/micro-greens/fast-growing-varieties/kohlrabi-purple-micro-green-seed-2237M.html" TargetMode="External"/><Relationship Id="rId46" Type="http://schemas.openxmlformats.org/officeDocument/2006/relationships/hyperlink" Target="https://www.johnnyseeds.com/vegetables/micro-greens/slow-growing-varieties/amaranth-garnet-red-organic-micro-green-seed-2247MG.html" TargetMode="External"/><Relationship Id="rId59" Type="http://schemas.openxmlformats.org/officeDocument/2006/relationships/printerSettings" Target="../printerSettings/printerSettings1.bin"/><Relationship Id="rId20" Type="http://schemas.openxmlformats.org/officeDocument/2006/relationships/hyperlink" Target="https://www.johnnyseeds.com/vegetables/micro-greens/micro-green-mixes/mild-micro-mix-micro-green-seed-2566.html" TargetMode="External"/><Relationship Id="rId41" Type="http://schemas.openxmlformats.org/officeDocument/2006/relationships/hyperlink" Target="https://www.johnnyseeds.com/vegetables/micro-greens/micro-green-mixes/spicy-micro-mix-micro-green-seed-2567.html" TargetMode="External"/><Relationship Id="rId54" Type="http://schemas.openxmlformats.org/officeDocument/2006/relationships/hyperlink" Target="https://www.johnnyseeds.com/vegetables/micro-greens/slow-growing-varieties/marigold-gem-micro-green-seed-6023M.html" TargetMode="External"/><Relationship Id="rId1" Type="http://schemas.openxmlformats.org/officeDocument/2006/relationships/hyperlink" Target="https://www.johnnyseeds.com/vegetables/micro-greens/slow-growing-varieties/beet-bulls-blood-micro-green-seed-2912M.html" TargetMode="External"/><Relationship Id="rId6" Type="http://schemas.openxmlformats.org/officeDocument/2006/relationships/hyperlink" Target="https://www.johnnyseeds.com/vegetables/micro-greens/slow-growing-varieties/cilantro-micro-green-seed-919M.html" TargetMode="External"/><Relationship Id="rId15" Type="http://schemas.openxmlformats.org/officeDocument/2006/relationships/hyperlink" Target="https://www.johnnyseeds.com/vegetables/micro-greens/fast-growing-varieties/broccoli-organic-micro-green-seed-2290MG.html" TargetMode="External"/><Relationship Id="rId23" Type="http://schemas.openxmlformats.org/officeDocument/2006/relationships/hyperlink" Target="https://www.johnnyseeds.com/vegetables/micro-greens/fast-growing-varieties/pac-choi-rosie-micro-green-seed-3159M.html" TargetMode="External"/><Relationship Id="rId28" Type="http://schemas.openxmlformats.org/officeDocument/2006/relationships/hyperlink" Target="https://www.johnnyseeds.com/vegetables/micro-greens/fast-growing-varieties/cress-cressida-organic-micro-green-seed-382MG.html" TargetMode="External"/><Relationship Id="rId36" Type="http://schemas.openxmlformats.org/officeDocument/2006/relationships/hyperlink" Target="https://www.johnnyseeds.com/vegetables/micro-greens/fast-growing-varieties/mizuna-organic-micro-green-seed-2883MG.html" TargetMode="External"/><Relationship Id="rId49" Type="http://schemas.openxmlformats.org/officeDocument/2006/relationships/hyperlink" Target="https://www.johnnyseeds.com/vegetables/micro-greens/slow-growing-varieties/basil-red-rubin-organic-micro-green-seed-924MG.html" TargetMode="External"/><Relationship Id="rId57" Type="http://schemas.openxmlformats.org/officeDocument/2006/relationships/hyperlink" Target="https://www.johnnyseeds.com/vegetables/micro-greens/slow-growing-varieties/sorrel-red-veined-micro-green-seed-2827M.html" TargetMode="External"/><Relationship Id="rId10" Type="http://schemas.openxmlformats.org/officeDocument/2006/relationships/hyperlink" Target="https://www.johnnyseeds.com/vegetables/micro-greens/fast-growing-varieties/radish-red-arrow-micro-green-seed-3111M.html" TargetMode="External"/><Relationship Id="rId31" Type="http://schemas.openxmlformats.org/officeDocument/2006/relationships/hyperlink" Target="https://www.johnnyseeds.com/vegetables/micro-greens/fast-growing-varieties/kale-red-russian-micro-green-seed-363M.html" TargetMode="External"/><Relationship Id="rId44" Type="http://schemas.openxmlformats.org/officeDocument/2006/relationships/hyperlink" Target="https://www.johnnyseeds.com/vegetables/micro-greens/fast-growing-varieties/tatsoi-organic-micro-green-seed-2897MG.html" TargetMode="External"/><Relationship Id="rId52" Type="http://schemas.openxmlformats.org/officeDocument/2006/relationships/hyperlink" Target="https://www.johnnyseeds.com/vegetables/micro-greens/slow-growing-varieties/basil-dark-opal-micro-green-seed-902M.html" TargetMode="External"/><Relationship Id="rId6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52"/>
  <sheetViews>
    <sheetView tabSelected="1" zoomScale="80" zoomScaleNormal="80" workbookViewId="0">
      <pane ySplit="3" topLeftCell="A4" activePane="bottomLeft" state="frozen"/>
      <selection pane="bottomLeft" activeCell="A162" sqref="A162:J162"/>
    </sheetView>
  </sheetViews>
  <sheetFormatPr baseColWidth="10" defaultColWidth="7.5" defaultRowHeight="15" x14ac:dyDescent="0.2"/>
  <cols>
    <col min="1" max="1" width="25.6640625" style="1" customWidth="1"/>
    <col min="2" max="2" width="11.6640625" style="11" customWidth="1"/>
    <col min="3" max="3" width="11.6640625" style="1" customWidth="1"/>
    <col min="4" max="4" width="11.33203125" style="1" customWidth="1"/>
    <col min="5" max="5" width="13.1640625" style="1" customWidth="1"/>
    <col min="6" max="6" width="10.83203125" style="8" customWidth="1"/>
    <col min="7" max="7" width="10.5" style="1" customWidth="1"/>
    <col min="8" max="8" width="10.33203125" style="13" customWidth="1"/>
    <col min="9" max="9" width="6.33203125" style="2" customWidth="1"/>
    <col min="10" max="10" width="99.5" style="1" customWidth="1"/>
    <col min="11" max="11" width="7.5" customWidth="1"/>
    <col min="12" max="12" width="7.1640625" customWidth="1"/>
  </cols>
  <sheetData>
    <row r="1" spans="1:10" ht="84" customHeight="1" x14ac:dyDescent="0.2">
      <c r="A1" s="49"/>
      <c r="B1" s="50"/>
      <c r="C1" s="51" t="s">
        <v>128</v>
      </c>
      <c r="D1" s="51"/>
      <c r="E1" s="51"/>
      <c r="F1" s="51"/>
      <c r="G1" s="51"/>
      <c r="H1" s="51"/>
      <c r="I1" s="51"/>
      <c r="J1" s="52"/>
    </row>
    <row r="2" spans="1:10" ht="112" customHeight="1" x14ac:dyDescent="0.2">
      <c r="A2" s="53" t="s">
        <v>129</v>
      </c>
      <c r="B2" s="54"/>
      <c r="C2" s="54"/>
      <c r="D2" s="54"/>
      <c r="E2" s="54"/>
      <c r="F2" s="54"/>
      <c r="G2" s="54"/>
      <c r="H2" s="54"/>
      <c r="I2" s="54"/>
      <c r="J2" s="55"/>
    </row>
    <row r="3" spans="1:10" s="7" customFormat="1" ht="40" x14ac:dyDescent="0.25">
      <c r="A3" s="45" t="s">
        <v>0</v>
      </c>
      <c r="B3" s="30" t="s">
        <v>1</v>
      </c>
      <c r="C3" s="30" t="s">
        <v>2</v>
      </c>
      <c r="D3" s="30" t="s">
        <v>3</v>
      </c>
      <c r="E3" s="30" t="s">
        <v>4</v>
      </c>
      <c r="F3" s="30" t="s">
        <v>36</v>
      </c>
      <c r="G3" s="30" t="s">
        <v>35</v>
      </c>
      <c r="H3" s="31" t="s">
        <v>5</v>
      </c>
      <c r="I3" s="30" t="s">
        <v>6</v>
      </c>
      <c r="J3" s="32" t="s">
        <v>7</v>
      </c>
    </row>
    <row r="4" spans="1:10" x14ac:dyDescent="0.2">
      <c r="A4" s="56" t="s">
        <v>39</v>
      </c>
      <c r="B4" s="43" t="s">
        <v>23</v>
      </c>
      <c r="C4" s="1">
        <v>25.6</v>
      </c>
      <c r="D4" s="40">
        <v>42996</v>
      </c>
      <c r="E4" s="40">
        <v>43011</v>
      </c>
      <c r="F4" s="8">
        <f t="shared" ref="F4:F19" si="0">CONVERT(G4,"g","ozm")</f>
        <v>3.7460947590454396</v>
      </c>
      <c r="G4" s="2">
        <v>106.2</v>
      </c>
      <c r="H4" s="13">
        <f>G4/C4</f>
        <v>4.1484375</v>
      </c>
      <c r="I4" s="2">
        <f>_xlfn.DAYS(E4,D4)</f>
        <v>15</v>
      </c>
      <c r="J4" s="16" t="s">
        <v>68</v>
      </c>
    </row>
    <row r="5" spans="1:10" x14ac:dyDescent="0.2">
      <c r="A5" s="17"/>
      <c r="C5" s="1">
        <v>27.2</v>
      </c>
      <c r="D5" s="40">
        <v>43003</v>
      </c>
      <c r="E5" s="40">
        <v>43019</v>
      </c>
      <c r="F5" s="8">
        <f t="shared" si="0"/>
        <v>6.1729433411765724</v>
      </c>
      <c r="G5" s="1">
        <v>175</v>
      </c>
      <c r="H5" s="13">
        <f>G5/C5</f>
        <v>6.4338235294117645</v>
      </c>
      <c r="I5" s="2">
        <f>_xlfn.DAYS(E5,D5)</f>
        <v>16</v>
      </c>
      <c r="J5" s="16" t="s">
        <v>71</v>
      </c>
    </row>
    <row r="6" spans="1:10" x14ac:dyDescent="0.2">
      <c r="A6" s="17"/>
      <c r="C6" s="1">
        <v>24.6</v>
      </c>
      <c r="D6" s="40">
        <v>43011</v>
      </c>
      <c r="E6" s="40">
        <v>43028</v>
      </c>
      <c r="F6" s="8">
        <f t="shared" si="0"/>
        <v>6.7020527704202779</v>
      </c>
      <c r="G6" s="1">
        <v>190</v>
      </c>
      <c r="H6" s="13">
        <f>G6/C6</f>
        <v>7.7235772357723569</v>
      </c>
      <c r="I6" s="2">
        <f>_xlfn.DAYS(E6,D6)</f>
        <v>17</v>
      </c>
      <c r="J6" s="16" t="s">
        <v>69</v>
      </c>
    </row>
    <row r="7" spans="1:10" x14ac:dyDescent="0.2">
      <c r="A7" s="17"/>
      <c r="C7" s="2">
        <v>16.8</v>
      </c>
      <c r="D7" s="40">
        <v>43013</v>
      </c>
      <c r="E7" s="40">
        <v>43031</v>
      </c>
      <c r="F7" s="8">
        <f t="shared" si="0"/>
        <v>9.1782848992808219</v>
      </c>
      <c r="G7" s="5">
        <v>260.2</v>
      </c>
      <c r="H7" s="13">
        <f>G7/C7</f>
        <v>15.488095238095237</v>
      </c>
      <c r="I7" s="2">
        <f>_xlfn.DAYS(E7,D7)</f>
        <v>18</v>
      </c>
      <c r="J7" s="18" t="s">
        <v>70</v>
      </c>
    </row>
    <row r="8" spans="1:10" x14ac:dyDescent="0.2">
      <c r="A8" s="38" t="s">
        <v>33</v>
      </c>
      <c r="C8" s="3">
        <v>22.9</v>
      </c>
      <c r="D8" s="40"/>
      <c r="E8" s="40"/>
      <c r="F8" s="10">
        <f t="shared" si="0"/>
        <v>7.351093670292558</v>
      </c>
      <c r="G8" s="3">
        <f>AVERAGE(G5:G7)</f>
        <v>208.4</v>
      </c>
      <c r="H8" s="14">
        <f>AVERAGE(H5:H7)</f>
        <v>9.8818320010931195</v>
      </c>
      <c r="I8" s="3">
        <f>AVERAGE(I5:I7)</f>
        <v>17</v>
      </c>
      <c r="J8" s="19"/>
    </row>
    <row r="9" spans="1:10" x14ac:dyDescent="0.2">
      <c r="A9" s="24"/>
      <c r="B9" s="25"/>
      <c r="C9" s="25"/>
      <c r="D9" s="41"/>
      <c r="E9" s="41"/>
      <c r="F9" s="25"/>
      <c r="G9" s="25"/>
      <c r="H9" s="25"/>
      <c r="I9" s="25"/>
      <c r="J9" s="29"/>
    </row>
    <row r="10" spans="1:10" x14ac:dyDescent="0.2">
      <c r="A10" s="56" t="s">
        <v>40</v>
      </c>
      <c r="B10" s="43" t="s">
        <v>24</v>
      </c>
      <c r="C10" s="1">
        <v>18.8</v>
      </c>
      <c r="D10" s="40">
        <v>42996</v>
      </c>
      <c r="E10" s="40">
        <v>43010</v>
      </c>
      <c r="F10" s="8">
        <f t="shared" si="0"/>
        <v>5.1358888598589081</v>
      </c>
      <c r="G10" s="2">
        <v>145.6</v>
      </c>
      <c r="H10" s="13">
        <f>G10/C10</f>
        <v>7.744680851063829</v>
      </c>
      <c r="I10" s="2">
        <f>_xlfn.DAYS(E10,D10)</f>
        <v>14</v>
      </c>
      <c r="J10" s="16" t="s">
        <v>72</v>
      </c>
    </row>
    <row r="11" spans="1:10" x14ac:dyDescent="0.2">
      <c r="A11" s="17"/>
      <c r="C11" s="1">
        <v>25.7</v>
      </c>
      <c r="D11" s="40">
        <v>43003</v>
      </c>
      <c r="E11" s="40">
        <v>43019</v>
      </c>
      <c r="F11" s="8">
        <f t="shared" si="0"/>
        <v>5.3122586696068099</v>
      </c>
      <c r="G11" s="1">
        <v>150.6</v>
      </c>
      <c r="H11" s="13">
        <f>G11/C11</f>
        <v>5.8599221789883265</v>
      </c>
      <c r="I11" s="2">
        <f>_xlfn.DAYS(E11,D11)</f>
        <v>16</v>
      </c>
      <c r="J11" s="16" t="s">
        <v>73</v>
      </c>
    </row>
    <row r="12" spans="1:10" x14ac:dyDescent="0.2">
      <c r="A12" s="17"/>
      <c r="C12" s="1">
        <v>31.2</v>
      </c>
      <c r="D12" s="40">
        <v>43011</v>
      </c>
      <c r="E12" s="40">
        <v>43028</v>
      </c>
      <c r="F12" s="8">
        <f t="shared" si="0"/>
        <v>9.3123259546892285</v>
      </c>
      <c r="G12" s="1">
        <v>264</v>
      </c>
      <c r="H12" s="13">
        <f>G12/C12</f>
        <v>8.4615384615384617</v>
      </c>
      <c r="I12" s="2">
        <f>_xlfn.DAYS(E12,D12)</f>
        <v>17</v>
      </c>
      <c r="J12" s="16" t="s">
        <v>74</v>
      </c>
    </row>
    <row r="13" spans="1:10" x14ac:dyDescent="0.2">
      <c r="A13" s="17"/>
      <c r="C13" s="2">
        <v>31.5</v>
      </c>
      <c r="D13" s="40">
        <v>43017</v>
      </c>
      <c r="E13" s="40">
        <v>43033</v>
      </c>
      <c r="F13" s="8">
        <f t="shared" si="0"/>
        <v>9.8837641382724311</v>
      </c>
      <c r="G13" s="5">
        <v>280.2</v>
      </c>
      <c r="H13" s="13">
        <f>G13/C13</f>
        <v>8.8952380952380956</v>
      </c>
      <c r="I13" s="5">
        <f>_xlfn.DAYS(E13,D13)</f>
        <v>16</v>
      </c>
      <c r="J13" s="18" t="s">
        <v>75</v>
      </c>
    </row>
    <row r="14" spans="1:10" x14ac:dyDescent="0.2">
      <c r="A14" s="38" t="s">
        <v>33</v>
      </c>
      <c r="C14" s="3">
        <v>31.4</v>
      </c>
      <c r="D14" s="40"/>
      <c r="E14" s="40"/>
      <c r="F14" s="10">
        <f t="shared" si="0"/>
        <v>9.5980450464808307</v>
      </c>
      <c r="G14" s="3">
        <f>AVERAGE(G12:G13)</f>
        <v>272.10000000000002</v>
      </c>
      <c r="H14" s="14">
        <f>AVERAGE(H12:H13)</f>
        <v>8.6783882783882795</v>
      </c>
      <c r="I14" s="3">
        <f>AVERAGE(I12:I13)</f>
        <v>16.5</v>
      </c>
      <c r="J14" s="19"/>
    </row>
    <row r="15" spans="1:10" x14ac:dyDescent="0.2">
      <c r="A15" s="24"/>
      <c r="B15" s="25"/>
      <c r="C15" s="25"/>
      <c r="D15" s="41"/>
      <c r="E15" s="41"/>
      <c r="F15" s="25"/>
      <c r="G15" s="25"/>
      <c r="H15" s="25"/>
      <c r="I15" s="25"/>
      <c r="J15" s="29"/>
    </row>
    <row r="16" spans="1:10" x14ac:dyDescent="0.2">
      <c r="A16" s="56" t="s">
        <v>26</v>
      </c>
      <c r="B16" s="43" t="s">
        <v>27</v>
      </c>
      <c r="C16" s="1">
        <v>32.1</v>
      </c>
      <c r="D16" s="40">
        <v>42993</v>
      </c>
      <c r="E16" s="40">
        <v>43010</v>
      </c>
      <c r="F16" s="8">
        <f t="shared" si="0"/>
        <v>6.0459570781580831</v>
      </c>
      <c r="G16" s="2">
        <v>171.4</v>
      </c>
      <c r="H16" s="13">
        <f>G16/C16</f>
        <v>5.3395638629283493</v>
      </c>
      <c r="I16" s="2">
        <f>_xlfn.DAYS(E16,D16)</f>
        <v>17</v>
      </c>
      <c r="J16" s="16" t="s">
        <v>76</v>
      </c>
    </row>
    <row r="17" spans="1:10" x14ac:dyDescent="0.2">
      <c r="A17" s="17"/>
      <c r="C17" s="1">
        <v>22</v>
      </c>
      <c r="D17" s="40">
        <v>43003</v>
      </c>
      <c r="E17" s="40">
        <v>43024</v>
      </c>
      <c r="F17" s="8">
        <f t="shared" si="0"/>
        <v>5.1147244826891596</v>
      </c>
      <c r="G17" s="2">
        <v>145</v>
      </c>
      <c r="H17" s="13">
        <f>G17/C17</f>
        <v>6.5909090909090908</v>
      </c>
      <c r="I17" s="2">
        <f>_xlfn.DAYS(E17,D17)</f>
        <v>21</v>
      </c>
      <c r="J17" s="19"/>
    </row>
    <row r="18" spans="1:10" x14ac:dyDescent="0.2">
      <c r="A18" s="17"/>
      <c r="C18" s="2">
        <v>23.6</v>
      </c>
      <c r="D18" s="40">
        <v>43010</v>
      </c>
      <c r="E18" s="40">
        <v>43032</v>
      </c>
      <c r="F18" s="8">
        <f t="shared" si="0"/>
        <v>7.308764915953061</v>
      </c>
      <c r="G18" s="5">
        <v>207.2</v>
      </c>
      <c r="H18" s="13">
        <f>G18/C18</f>
        <v>8.7796610169491522</v>
      </c>
      <c r="I18" s="2">
        <f>_xlfn.DAYS(E18,D18)</f>
        <v>22</v>
      </c>
      <c r="J18" s="16" t="s">
        <v>77</v>
      </c>
    </row>
    <row r="19" spans="1:10" x14ac:dyDescent="0.2">
      <c r="A19" s="38" t="s">
        <v>33</v>
      </c>
      <c r="C19" s="3">
        <v>26</v>
      </c>
      <c r="D19" s="40"/>
      <c r="E19" s="40"/>
      <c r="F19" s="10">
        <f t="shared" si="0"/>
        <v>6.1553063602017817</v>
      </c>
      <c r="G19" s="3">
        <v>174.5</v>
      </c>
      <c r="H19" s="14">
        <f>AVERAGE(H16:H18)</f>
        <v>6.9033779902621975</v>
      </c>
      <c r="I19" s="3">
        <f>AVERAGE(I16:I18)</f>
        <v>20</v>
      </c>
      <c r="J19" s="19"/>
    </row>
    <row r="20" spans="1:10" x14ac:dyDescent="0.2">
      <c r="A20" s="24"/>
      <c r="B20" s="25"/>
      <c r="C20" s="25"/>
      <c r="D20" s="41"/>
      <c r="E20" s="41"/>
      <c r="F20" s="25"/>
      <c r="G20" s="25"/>
      <c r="H20" s="25"/>
      <c r="I20" s="25"/>
      <c r="J20" s="29"/>
    </row>
    <row r="21" spans="1:10" x14ac:dyDescent="0.2">
      <c r="A21" s="57" t="s">
        <v>41</v>
      </c>
      <c r="B21" s="44" t="s">
        <v>9</v>
      </c>
      <c r="C21" s="2">
        <v>26.2</v>
      </c>
      <c r="D21" s="40">
        <v>42984</v>
      </c>
      <c r="E21" s="40">
        <v>42992</v>
      </c>
      <c r="F21" s="8">
        <f t="shared" ref="F21:F25" si="1">CONVERT(G21,"g","ozm")</f>
        <v>9.4710587834623396</v>
      </c>
      <c r="G21" s="1">
        <v>268.5</v>
      </c>
      <c r="H21" s="13">
        <f>G21/C21</f>
        <v>10.248091603053435</v>
      </c>
      <c r="I21" s="2">
        <f>_xlfn.DAYS(E21,D21)</f>
        <v>8</v>
      </c>
      <c r="J21" s="16" t="s">
        <v>63</v>
      </c>
    </row>
    <row r="22" spans="1:10" x14ac:dyDescent="0.2">
      <c r="A22" s="21"/>
      <c r="B22" s="4"/>
      <c r="C22" s="2">
        <v>30.7</v>
      </c>
      <c r="D22" s="40">
        <v>43028</v>
      </c>
      <c r="E22" s="40">
        <v>43039</v>
      </c>
      <c r="F22" s="8">
        <f t="shared" si="1"/>
        <v>13.030201544175004</v>
      </c>
      <c r="G22" s="5">
        <v>369.4</v>
      </c>
      <c r="H22" s="13">
        <f>G22/C22</f>
        <v>12.032573289902279</v>
      </c>
      <c r="I22" s="2">
        <f>_xlfn.DAYS(E22,D22)</f>
        <v>11</v>
      </c>
      <c r="J22" s="19"/>
    </row>
    <row r="23" spans="1:10" x14ac:dyDescent="0.2">
      <c r="A23" s="37" t="s">
        <v>33</v>
      </c>
      <c r="B23" s="4"/>
      <c r="C23" s="3">
        <v>28.5</v>
      </c>
      <c r="D23" s="40"/>
      <c r="E23" s="40"/>
      <c r="F23" s="10">
        <f t="shared" si="1"/>
        <v>11.252393861916151</v>
      </c>
      <c r="G23" s="3">
        <v>319</v>
      </c>
      <c r="H23" s="14">
        <f>AVERAGE(H21:H22)</f>
        <v>11.140332446477856</v>
      </c>
      <c r="I23" s="3">
        <f>AVERAGE(I21:I22)</f>
        <v>9.5</v>
      </c>
      <c r="J23" s="19"/>
    </row>
    <row r="24" spans="1:10" x14ac:dyDescent="0.2">
      <c r="A24" s="20"/>
      <c r="B24" s="4"/>
      <c r="C24" s="2"/>
      <c r="D24" s="42"/>
      <c r="E24" s="42"/>
      <c r="F24" s="33"/>
      <c r="G24" s="2"/>
      <c r="H24" s="34"/>
      <c r="J24" s="35"/>
    </row>
    <row r="25" spans="1:10" x14ac:dyDescent="0.2">
      <c r="A25" s="57" t="s">
        <v>42</v>
      </c>
      <c r="B25" s="44" t="s">
        <v>10</v>
      </c>
      <c r="C25" s="2">
        <v>24.8</v>
      </c>
      <c r="D25" s="40">
        <v>42984</v>
      </c>
      <c r="E25" s="40">
        <v>42992</v>
      </c>
      <c r="F25" s="8">
        <f t="shared" si="1"/>
        <v>9.0266068628976281</v>
      </c>
      <c r="G25" s="1">
        <v>255.9</v>
      </c>
      <c r="H25" s="13">
        <f>G25/C25</f>
        <v>10.318548387096774</v>
      </c>
      <c r="I25" s="2">
        <f>_xlfn.DAYS(E25,D25)</f>
        <v>8</v>
      </c>
      <c r="J25" s="16" t="s">
        <v>78</v>
      </c>
    </row>
    <row r="26" spans="1:10" x14ac:dyDescent="0.2">
      <c r="A26" s="28"/>
      <c r="B26" s="4"/>
      <c r="C26" s="2"/>
      <c r="D26" s="40"/>
      <c r="E26" s="40"/>
      <c r="J26" s="16"/>
    </row>
    <row r="27" spans="1:10" x14ac:dyDescent="0.2">
      <c r="A27" s="58" t="s">
        <v>43</v>
      </c>
      <c r="B27" s="44" t="s">
        <v>8</v>
      </c>
      <c r="C27" s="2">
        <v>19.899999999999999</v>
      </c>
      <c r="D27" s="40">
        <v>42984</v>
      </c>
      <c r="E27" s="40">
        <v>42992</v>
      </c>
      <c r="F27" s="8">
        <f>CONVERT(G27,"g","ozm")</f>
        <v>9.0900999944068719</v>
      </c>
      <c r="G27" s="1">
        <v>257.7</v>
      </c>
      <c r="H27" s="13">
        <f>G27/C27</f>
        <v>12.949748743718594</v>
      </c>
      <c r="I27" s="2">
        <f>_xlfn.DAYS(E27,D27)</f>
        <v>8</v>
      </c>
      <c r="J27" s="19"/>
    </row>
    <row r="28" spans="1:10" x14ac:dyDescent="0.2">
      <c r="A28" s="21"/>
      <c r="B28" s="4"/>
      <c r="C28" s="2">
        <v>25</v>
      </c>
      <c r="D28" s="40">
        <v>43028</v>
      </c>
      <c r="E28" s="40">
        <v>43039</v>
      </c>
      <c r="F28" s="8">
        <f>CONVERT(G28,"g","ozm")</f>
        <v>7.336984085512726</v>
      </c>
      <c r="G28" s="5">
        <v>208</v>
      </c>
      <c r="H28" s="13">
        <f>G28/C28</f>
        <v>8.32</v>
      </c>
      <c r="I28" s="2">
        <f>_xlfn.DAYS(E28,D28)</f>
        <v>11</v>
      </c>
      <c r="J28" s="16" t="s">
        <v>79</v>
      </c>
    </row>
    <row r="29" spans="1:10" x14ac:dyDescent="0.2">
      <c r="A29" s="37" t="s">
        <v>33</v>
      </c>
      <c r="B29" s="4"/>
      <c r="C29" s="3">
        <f>AVERAGE(C25:C27)</f>
        <v>22.35</v>
      </c>
      <c r="D29" s="40"/>
      <c r="E29" s="40"/>
      <c r="F29" s="10">
        <f>AVERAGE(F25:F27)</f>
        <v>9.05835342865225</v>
      </c>
      <c r="G29" s="3">
        <f>AVERAGE(G25:G27)</f>
        <v>256.8</v>
      </c>
      <c r="H29" s="14">
        <f>AVERAGE(H25:H27)</f>
        <v>11.634148565407685</v>
      </c>
      <c r="I29" s="3">
        <f>AVERAGE(I25:I27)</f>
        <v>8</v>
      </c>
      <c r="J29" s="19"/>
    </row>
    <row r="30" spans="1:10" x14ac:dyDescent="0.2">
      <c r="A30" s="20"/>
      <c r="B30" s="4"/>
      <c r="C30" s="2"/>
      <c r="D30" s="42"/>
      <c r="E30" s="42"/>
      <c r="F30" s="33"/>
      <c r="G30" s="2"/>
      <c r="H30" s="34"/>
      <c r="J30" s="19"/>
    </row>
    <row r="31" spans="1:10" x14ac:dyDescent="0.2">
      <c r="A31" s="28" t="s">
        <v>61</v>
      </c>
      <c r="B31" s="4"/>
      <c r="C31" s="3">
        <f>AVERAGE(C27,C23:C25)</f>
        <v>24.400000000000002</v>
      </c>
      <c r="D31" s="40"/>
      <c r="E31" s="40"/>
      <c r="F31" s="10">
        <f t="shared" ref="F31:F113" si="2">CONVERT(G31,"g","ozm")</f>
        <v>9.7885244410085637</v>
      </c>
      <c r="G31" s="3">
        <v>277.5</v>
      </c>
      <c r="I31" s="3">
        <f>AVERAGE(I27,I23:I25)</f>
        <v>8.5</v>
      </c>
      <c r="J31" s="19"/>
    </row>
    <row r="32" spans="1:10" x14ac:dyDescent="0.2">
      <c r="A32" s="24"/>
      <c r="B32" s="25"/>
      <c r="C32" s="25"/>
      <c r="D32" s="41"/>
      <c r="E32" s="41"/>
      <c r="F32" s="25"/>
      <c r="G32" s="25"/>
      <c r="H32" s="25"/>
      <c r="I32" s="25"/>
      <c r="J32" s="29"/>
    </row>
    <row r="33" spans="1:10" x14ac:dyDescent="0.2">
      <c r="A33" s="56" t="s">
        <v>64</v>
      </c>
      <c r="B33" s="43">
        <v>2251</v>
      </c>
      <c r="C33" s="1">
        <v>13.8</v>
      </c>
      <c r="D33" s="40">
        <v>42996</v>
      </c>
      <c r="E33" s="40">
        <v>43005</v>
      </c>
      <c r="F33" s="8">
        <f t="shared" ref="F33:F48" si="3">CONVERT(G33,"g","ozm")</f>
        <v>15.820371934386815</v>
      </c>
      <c r="G33" s="2">
        <v>448.5</v>
      </c>
      <c r="H33" s="13">
        <f>G33/C33</f>
        <v>32.5</v>
      </c>
      <c r="I33" s="2">
        <f>_xlfn.DAYS(E33,D33)</f>
        <v>9</v>
      </c>
      <c r="J33" s="19"/>
    </row>
    <row r="34" spans="1:10" x14ac:dyDescent="0.2">
      <c r="A34" s="17"/>
      <c r="C34" s="2">
        <v>10.9</v>
      </c>
      <c r="D34" s="40">
        <v>43013</v>
      </c>
      <c r="E34" s="40">
        <v>43025</v>
      </c>
      <c r="F34" s="8">
        <f t="shared" si="3"/>
        <v>5.8801694569950538</v>
      </c>
      <c r="G34" s="1">
        <v>166.7</v>
      </c>
      <c r="H34" s="13">
        <f>G34/C34</f>
        <v>15.293577981651374</v>
      </c>
      <c r="I34" s="2">
        <f>_xlfn.DAYS(E34,D34)</f>
        <v>12</v>
      </c>
      <c r="J34" s="16" t="s">
        <v>80</v>
      </c>
    </row>
    <row r="35" spans="1:10" x14ac:dyDescent="0.2">
      <c r="A35" s="17"/>
      <c r="C35" s="2">
        <v>14.2</v>
      </c>
      <c r="D35" s="40">
        <v>43017</v>
      </c>
      <c r="E35" s="40">
        <v>43028</v>
      </c>
      <c r="F35" s="8">
        <f t="shared" si="3"/>
        <v>14.405886060208639</v>
      </c>
      <c r="G35" s="1">
        <v>408.4</v>
      </c>
      <c r="H35" s="13">
        <f>G35/C35</f>
        <v>28.760563380281688</v>
      </c>
      <c r="I35" s="2">
        <f>_xlfn.DAYS(E35,D35)</f>
        <v>11</v>
      </c>
      <c r="J35" s="19"/>
    </row>
    <row r="36" spans="1:10" x14ac:dyDescent="0.2">
      <c r="A36" s="38" t="s">
        <v>33</v>
      </c>
      <c r="C36" s="3">
        <f>AVERAGE(C33,C35)</f>
        <v>14</v>
      </c>
      <c r="D36" s="40"/>
      <c r="E36" s="40"/>
      <c r="F36" s="10">
        <f t="shared" si="3"/>
        <v>15.114892695395206</v>
      </c>
      <c r="G36" s="3">
        <v>428.5</v>
      </c>
      <c r="H36" s="14">
        <f>AVERAGE(H33,H35)</f>
        <v>30.630281690140844</v>
      </c>
      <c r="I36" s="3">
        <f>AVERAGE(I33,I35)</f>
        <v>10</v>
      </c>
      <c r="J36" s="19"/>
    </row>
    <row r="37" spans="1:10" x14ac:dyDescent="0.2">
      <c r="A37" s="24"/>
      <c r="B37" s="25"/>
      <c r="C37" s="25"/>
      <c r="D37" s="41"/>
      <c r="E37" s="41"/>
      <c r="F37" s="25"/>
      <c r="G37" s="25"/>
      <c r="H37" s="25"/>
      <c r="I37" s="25"/>
      <c r="J37" s="29"/>
    </row>
    <row r="38" spans="1:10" x14ac:dyDescent="0.2">
      <c r="A38" s="57" t="s">
        <v>44</v>
      </c>
      <c r="B38" s="44" t="s">
        <v>130</v>
      </c>
      <c r="C38" s="2">
        <v>12.8</v>
      </c>
      <c r="D38" s="40">
        <v>42984</v>
      </c>
      <c r="E38" s="40">
        <v>42996</v>
      </c>
      <c r="F38" s="8">
        <f t="shared" si="3"/>
        <v>11.178318541822032</v>
      </c>
      <c r="G38" s="1">
        <v>316.89999999999998</v>
      </c>
      <c r="H38" s="13">
        <f>G38/C38</f>
        <v>24.757812499999996</v>
      </c>
      <c r="I38" s="2">
        <f>_xlfn.DAYS(E38,D38)</f>
        <v>12</v>
      </c>
      <c r="J38" s="19"/>
    </row>
    <row r="39" spans="1:10" x14ac:dyDescent="0.2">
      <c r="A39" s="21"/>
      <c r="B39" s="4"/>
      <c r="C39" s="2">
        <v>9.8000000000000007</v>
      </c>
      <c r="D39" s="40">
        <v>42997</v>
      </c>
      <c r="E39" s="40">
        <v>43007</v>
      </c>
      <c r="F39" s="8">
        <f t="shared" si="3"/>
        <v>8.9948602971430045</v>
      </c>
      <c r="G39" s="2">
        <v>255</v>
      </c>
      <c r="H39" s="13">
        <f>G39/C39</f>
        <v>26.020408163265305</v>
      </c>
      <c r="I39" s="2">
        <f>_xlfn.DAYS(E39,D39)</f>
        <v>10</v>
      </c>
      <c r="J39" s="22" t="s">
        <v>81</v>
      </c>
    </row>
    <row r="40" spans="1:10" x14ac:dyDescent="0.2">
      <c r="A40" s="21"/>
      <c r="B40" s="4"/>
      <c r="C40" s="2">
        <v>14.1</v>
      </c>
      <c r="D40" s="40">
        <v>43014</v>
      </c>
      <c r="E40" s="40">
        <v>43028</v>
      </c>
      <c r="F40" s="8">
        <f t="shared" si="3"/>
        <v>10.589243377264038</v>
      </c>
      <c r="G40" s="1">
        <v>300.2</v>
      </c>
      <c r="H40" s="13">
        <f>G40/C40</f>
        <v>21.290780141843971</v>
      </c>
      <c r="I40" s="2">
        <f>_xlfn.DAYS(E40,D40)</f>
        <v>14</v>
      </c>
      <c r="J40" s="16" t="s">
        <v>82</v>
      </c>
    </row>
    <row r="41" spans="1:10" x14ac:dyDescent="0.2">
      <c r="A41" s="21"/>
      <c r="B41" s="4"/>
      <c r="C41" s="2">
        <v>15.7</v>
      </c>
      <c r="D41" s="40">
        <v>43019</v>
      </c>
      <c r="E41" s="40">
        <v>43033</v>
      </c>
      <c r="F41" s="8">
        <f t="shared" si="3"/>
        <v>15.196022807879242</v>
      </c>
      <c r="G41" s="5">
        <v>430.8</v>
      </c>
      <c r="H41" s="13">
        <f>G41/C41</f>
        <v>27.439490445859875</v>
      </c>
      <c r="I41" s="5">
        <f>_xlfn.DAYS(E41,D41)</f>
        <v>14</v>
      </c>
      <c r="J41" s="16" t="s">
        <v>83</v>
      </c>
    </row>
    <row r="42" spans="1:10" x14ac:dyDescent="0.2">
      <c r="A42" s="37" t="s">
        <v>33</v>
      </c>
      <c r="B42" s="4"/>
      <c r="C42" s="3">
        <f>AVERAGE(C38:C41)</f>
        <v>13.100000000000001</v>
      </c>
      <c r="D42" s="40"/>
      <c r="E42" s="40"/>
      <c r="F42" s="10">
        <f t="shared" si="3"/>
        <v>11.48872940697834</v>
      </c>
      <c r="G42" s="12">
        <v>325.7</v>
      </c>
      <c r="H42" s="14">
        <f>AVERAGE(H38:H41)</f>
        <v>24.877122812742286</v>
      </c>
      <c r="I42" s="3">
        <f>AVERAGE(I38:I41)</f>
        <v>12.5</v>
      </c>
      <c r="J42" s="19"/>
    </row>
    <row r="43" spans="1:10" x14ac:dyDescent="0.2">
      <c r="A43" s="24"/>
      <c r="B43" s="25"/>
      <c r="C43" s="25"/>
      <c r="D43" s="41"/>
      <c r="E43" s="41"/>
      <c r="F43" s="25"/>
      <c r="G43" s="25"/>
      <c r="H43" s="25"/>
      <c r="I43" s="25"/>
      <c r="J43" s="29"/>
    </row>
    <row r="44" spans="1:10" x14ac:dyDescent="0.2">
      <c r="A44" s="56" t="s">
        <v>45</v>
      </c>
      <c r="B44" s="43" t="s">
        <v>31</v>
      </c>
      <c r="C44" s="1">
        <v>14.4</v>
      </c>
      <c r="D44" s="40">
        <v>42993</v>
      </c>
      <c r="E44" s="40">
        <v>43006</v>
      </c>
      <c r="F44" s="8">
        <f t="shared" si="3"/>
        <v>7.8414017413917261</v>
      </c>
      <c r="G44" s="2">
        <v>222.3</v>
      </c>
      <c r="H44" s="13">
        <f>G44/C44</f>
        <v>15.4375</v>
      </c>
      <c r="I44" s="2">
        <f>_xlfn.DAYS(E44,D44)</f>
        <v>13</v>
      </c>
      <c r="J44" s="16" t="s">
        <v>84</v>
      </c>
    </row>
    <row r="45" spans="1:10" x14ac:dyDescent="0.2">
      <c r="A45" s="17"/>
      <c r="C45" s="1">
        <v>7.7</v>
      </c>
      <c r="D45" s="40">
        <v>43003</v>
      </c>
      <c r="E45" s="40">
        <v>43024</v>
      </c>
      <c r="F45" s="8">
        <f t="shared" si="3"/>
        <v>2.7443142396773559</v>
      </c>
      <c r="G45" s="2">
        <v>77.8</v>
      </c>
      <c r="H45" s="13">
        <f>G45/C45</f>
        <v>10.103896103896103</v>
      </c>
      <c r="I45" s="2">
        <f>_xlfn.DAYS(E45,D45)</f>
        <v>21</v>
      </c>
      <c r="J45" s="16" t="s">
        <v>85</v>
      </c>
    </row>
    <row r="46" spans="1:10" x14ac:dyDescent="0.2">
      <c r="A46" s="17"/>
      <c r="C46" s="2">
        <v>11.5</v>
      </c>
      <c r="D46" s="40">
        <v>43010</v>
      </c>
      <c r="E46" s="40">
        <v>43028</v>
      </c>
      <c r="F46" s="8">
        <f t="shared" si="3"/>
        <v>4.0494508318118312</v>
      </c>
      <c r="G46" s="1">
        <v>114.8</v>
      </c>
      <c r="H46" s="13">
        <f>G46/C46</f>
        <v>9.9826086956521731</v>
      </c>
      <c r="I46" s="2">
        <f>_xlfn.DAYS(E46,D46)</f>
        <v>18</v>
      </c>
      <c r="J46" s="16" t="s">
        <v>86</v>
      </c>
    </row>
    <row r="47" spans="1:10" x14ac:dyDescent="0.2">
      <c r="A47" s="17"/>
      <c r="C47" s="2">
        <v>8.1999999999999993</v>
      </c>
      <c r="D47" s="40">
        <v>43012</v>
      </c>
      <c r="E47" s="40">
        <v>43031</v>
      </c>
      <c r="F47" s="8">
        <f t="shared" si="3"/>
        <v>5.1182518788841174</v>
      </c>
      <c r="G47" s="5">
        <v>145.1</v>
      </c>
      <c r="H47" s="13">
        <f>G47/C47</f>
        <v>17.695121951219512</v>
      </c>
      <c r="I47" s="2">
        <f>_xlfn.DAYS(E47,D47)</f>
        <v>19</v>
      </c>
      <c r="J47" s="19"/>
    </row>
    <row r="48" spans="1:10" x14ac:dyDescent="0.2">
      <c r="A48" s="38" t="s">
        <v>33</v>
      </c>
      <c r="C48" s="3">
        <f>AVERAGE(C44, C47)</f>
        <v>11.3</v>
      </c>
      <c r="D48" s="40"/>
      <c r="E48" s="40"/>
      <c r="F48" s="10">
        <f t="shared" si="3"/>
        <v>6.4798268101379213</v>
      </c>
      <c r="G48" s="3">
        <f>AVERAGE(G44, G47)</f>
        <v>183.7</v>
      </c>
      <c r="H48" s="14">
        <f>AVERAGE(H44, H47)</f>
        <v>16.566310975609756</v>
      </c>
      <c r="I48" s="3">
        <f>AVERAGE(I44,I47)</f>
        <v>16</v>
      </c>
      <c r="J48" s="19"/>
    </row>
    <row r="49" spans="1:10" x14ac:dyDescent="0.2">
      <c r="A49" s="24"/>
      <c r="B49" s="25"/>
      <c r="C49" s="25"/>
      <c r="D49" s="41"/>
      <c r="E49" s="41"/>
      <c r="F49" s="25"/>
      <c r="G49" s="25"/>
      <c r="H49" s="25"/>
      <c r="I49" s="25"/>
      <c r="J49" s="29"/>
    </row>
    <row r="50" spans="1:10" x14ac:dyDescent="0.2">
      <c r="A50" s="57" t="s">
        <v>46</v>
      </c>
      <c r="B50" s="44">
        <v>2566</v>
      </c>
      <c r="C50" s="2">
        <v>7.8</v>
      </c>
      <c r="D50" s="40">
        <v>42984</v>
      </c>
      <c r="E50" s="40">
        <v>42996</v>
      </c>
      <c r="F50" s="8">
        <f t="shared" si="2"/>
        <v>10.434037944685887</v>
      </c>
      <c r="G50" s="1">
        <v>295.8</v>
      </c>
      <c r="H50" s="13">
        <f>G50/C50</f>
        <v>37.923076923076927</v>
      </c>
      <c r="I50" s="2">
        <f>_xlfn.DAYS(E50,D50)</f>
        <v>12</v>
      </c>
      <c r="J50" s="19"/>
    </row>
    <row r="51" spans="1:10" x14ac:dyDescent="0.2">
      <c r="A51" s="21"/>
      <c r="B51" s="4"/>
      <c r="C51" s="2">
        <v>9.1</v>
      </c>
      <c r="D51" s="40">
        <v>42998</v>
      </c>
      <c r="E51" s="40">
        <v>43010</v>
      </c>
      <c r="F51" s="8">
        <f t="shared" si="2"/>
        <v>6.6985253742253201</v>
      </c>
      <c r="G51" s="2">
        <v>189.9</v>
      </c>
      <c r="H51" s="13">
        <f>G51/C51</f>
        <v>20.868131868131869</v>
      </c>
      <c r="I51" s="2">
        <f>_xlfn.DAYS(E51,D51)</f>
        <v>12</v>
      </c>
      <c r="J51" s="16" t="s">
        <v>87</v>
      </c>
    </row>
    <row r="52" spans="1:10" x14ac:dyDescent="0.2">
      <c r="A52" s="21"/>
      <c r="B52" s="4"/>
      <c r="C52" s="2">
        <v>10.5</v>
      </c>
      <c r="D52" s="40">
        <v>43003</v>
      </c>
      <c r="E52" s="40">
        <v>43017</v>
      </c>
      <c r="F52" s="8">
        <f t="shared" si="2"/>
        <v>13.100749468074165</v>
      </c>
      <c r="G52" s="2">
        <v>371.4</v>
      </c>
      <c r="H52" s="13">
        <f>G52/C52</f>
        <v>35.371428571428567</v>
      </c>
      <c r="I52" s="2">
        <f>_xlfn.DAYS(E52,D52)</f>
        <v>14</v>
      </c>
      <c r="J52" s="19"/>
    </row>
    <row r="53" spans="1:10" x14ac:dyDescent="0.2">
      <c r="A53" s="21"/>
      <c r="B53" s="4"/>
      <c r="C53" s="2">
        <v>14.3</v>
      </c>
      <c r="D53" s="40">
        <v>43019</v>
      </c>
      <c r="E53" s="40">
        <v>43033</v>
      </c>
      <c r="F53" s="8">
        <f t="shared" si="2"/>
        <v>12.278866154648941</v>
      </c>
      <c r="G53" s="5">
        <v>348.1</v>
      </c>
      <c r="H53" s="13">
        <f>G53/C53</f>
        <v>24.342657342657343</v>
      </c>
      <c r="I53" s="2">
        <f>_xlfn.DAYS(E53,D53)</f>
        <v>14</v>
      </c>
      <c r="J53" s="19"/>
    </row>
    <row r="54" spans="1:10" x14ac:dyDescent="0.2">
      <c r="A54" s="21"/>
      <c r="B54" s="4"/>
      <c r="C54" s="2">
        <v>13.9</v>
      </c>
      <c r="D54" s="40">
        <v>43027</v>
      </c>
      <c r="E54" s="40">
        <v>43041</v>
      </c>
      <c r="F54" s="8">
        <f t="shared" si="2"/>
        <v>10.610407754433789</v>
      </c>
      <c r="G54" s="5">
        <v>300.8</v>
      </c>
      <c r="H54" s="13">
        <f>G54/C54</f>
        <v>21.640287769784173</v>
      </c>
      <c r="I54" s="5">
        <f>_xlfn.DAYS(E54,D54)</f>
        <v>14</v>
      </c>
      <c r="J54" s="16" t="s">
        <v>88</v>
      </c>
    </row>
    <row r="55" spans="1:10" x14ac:dyDescent="0.2">
      <c r="A55" s="37" t="s">
        <v>33</v>
      </c>
      <c r="B55" s="4"/>
      <c r="C55" s="3">
        <v>11.6</v>
      </c>
      <c r="D55" s="40"/>
      <c r="E55" s="40"/>
      <c r="F55" s="10">
        <f t="shared" si="2"/>
        <v>11.605133481411956</v>
      </c>
      <c r="G55" s="3">
        <v>329</v>
      </c>
      <c r="H55" s="14">
        <f>AVERAGE(H50,H52:H54)</f>
        <v>29.819362651736753</v>
      </c>
      <c r="I55" s="3">
        <f>AVERAGE(I50,I52:I54)</f>
        <v>13.5</v>
      </c>
      <c r="J55" s="19"/>
    </row>
    <row r="56" spans="1:10" x14ac:dyDescent="0.2">
      <c r="A56" s="24"/>
      <c r="B56" s="25"/>
      <c r="C56" s="25"/>
      <c r="D56" s="41"/>
      <c r="E56" s="41"/>
      <c r="F56" s="25"/>
      <c r="G56" s="25"/>
      <c r="H56" s="25"/>
      <c r="I56" s="25"/>
      <c r="J56" s="29"/>
    </row>
    <row r="57" spans="1:10" x14ac:dyDescent="0.2">
      <c r="A57" s="56" t="s">
        <v>47</v>
      </c>
      <c r="B57" s="43" t="s">
        <v>14</v>
      </c>
      <c r="C57" s="1">
        <v>9.8000000000000007</v>
      </c>
      <c r="D57" s="40">
        <v>42985</v>
      </c>
      <c r="E57" s="40">
        <v>42998</v>
      </c>
      <c r="F57" s="8">
        <f>CONVERT(G57,"g","ozm")</f>
        <v>8.3387646048808097</v>
      </c>
      <c r="G57" s="1">
        <v>236.4</v>
      </c>
      <c r="H57" s="13">
        <f>G57/C57</f>
        <v>24.122448979591837</v>
      </c>
      <c r="I57" s="2">
        <f>_xlfn.DAYS(E57,D57)</f>
        <v>13</v>
      </c>
      <c r="J57" s="16" t="s">
        <v>89</v>
      </c>
    </row>
    <row r="58" spans="1:10" x14ac:dyDescent="0.2">
      <c r="A58" s="17"/>
      <c r="C58" s="1">
        <v>8.8000000000000007</v>
      </c>
      <c r="D58" s="40">
        <v>42997</v>
      </c>
      <c r="E58" s="40">
        <v>43011</v>
      </c>
      <c r="F58" s="8">
        <f>CONVERT(G58,"g","ozm")</f>
        <v>8.7232507901312371</v>
      </c>
      <c r="G58" s="2">
        <v>247.3</v>
      </c>
      <c r="H58" s="13">
        <f>G58/C58</f>
        <v>28.102272727272727</v>
      </c>
      <c r="I58" s="2">
        <f>_xlfn.DAYS(E58,D58)</f>
        <v>14</v>
      </c>
      <c r="J58" s="16" t="s">
        <v>90</v>
      </c>
    </row>
    <row r="59" spans="1:10" x14ac:dyDescent="0.2">
      <c r="A59" s="17"/>
      <c r="C59" s="2">
        <v>12.3</v>
      </c>
      <c r="D59" s="40">
        <v>43013</v>
      </c>
      <c r="E59" s="40"/>
      <c r="J59" s="18" t="s">
        <v>91</v>
      </c>
    </row>
    <row r="60" spans="1:10" x14ac:dyDescent="0.2">
      <c r="A60" s="38" t="s">
        <v>33</v>
      </c>
      <c r="C60" s="3">
        <f>AVERAGE(C57:C58)</f>
        <v>9.3000000000000007</v>
      </c>
      <c r="D60" s="40"/>
      <c r="E60" s="40"/>
      <c r="F60" s="10">
        <f t="shared" ref="F60:F105" si="4">CONVERT(G60,"g","ozm")</f>
        <v>8.5292439994085445</v>
      </c>
      <c r="G60" s="3">
        <v>241.8</v>
      </c>
      <c r="H60" s="14">
        <f>AVERAGE(H57:H59)</f>
        <v>26.112360853432282</v>
      </c>
      <c r="I60" s="3">
        <f>AVERAGE(I57:I59)</f>
        <v>13.5</v>
      </c>
      <c r="J60" s="19"/>
    </row>
    <row r="61" spans="1:10" x14ac:dyDescent="0.2">
      <c r="A61" s="24"/>
      <c r="B61" s="25"/>
      <c r="C61" s="25"/>
      <c r="D61" s="41"/>
      <c r="E61" s="41"/>
      <c r="F61" s="25"/>
      <c r="G61" s="25"/>
      <c r="H61" s="25"/>
      <c r="I61" s="25"/>
      <c r="J61" s="29"/>
    </row>
    <row r="62" spans="1:10" x14ac:dyDescent="0.2">
      <c r="A62" s="56" t="s">
        <v>65</v>
      </c>
      <c r="B62" s="43" t="s">
        <v>16</v>
      </c>
      <c r="C62" s="1">
        <v>7.2</v>
      </c>
      <c r="D62" s="40">
        <v>42998</v>
      </c>
      <c r="E62" s="40">
        <v>43010</v>
      </c>
      <c r="F62" s="8">
        <f t="shared" si="4"/>
        <v>5.9895187390387541</v>
      </c>
      <c r="G62" s="2">
        <v>169.8</v>
      </c>
      <c r="H62" s="13">
        <f>G62/C62</f>
        <v>23.583333333333336</v>
      </c>
      <c r="I62" s="2">
        <f>_xlfn.DAYS(E62,D62)</f>
        <v>12</v>
      </c>
      <c r="J62" s="16" t="s">
        <v>92</v>
      </c>
    </row>
    <row r="63" spans="1:10" x14ac:dyDescent="0.2">
      <c r="A63" s="17"/>
      <c r="C63" s="2">
        <v>11.7</v>
      </c>
      <c r="D63" s="40">
        <v>43013</v>
      </c>
      <c r="E63" s="40">
        <v>43026</v>
      </c>
      <c r="F63" s="8">
        <f t="shared" si="4"/>
        <v>11.54164034990271</v>
      </c>
      <c r="G63" s="1">
        <v>327.2</v>
      </c>
      <c r="H63" s="13">
        <f>G63/C63</f>
        <v>27.965811965811966</v>
      </c>
      <c r="I63" s="2">
        <f>_xlfn.DAYS(E63,D63)</f>
        <v>13</v>
      </c>
      <c r="J63" s="16" t="s">
        <v>93</v>
      </c>
    </row>
    <row r="64" spans="1:10" x14ac:dyDescent="0.2">
      <c r="A64" s="17"/>
      <c r="C64" s="1">
        <v>9.4</v>
      </c>
      <c r="D64" s="40">
        <v>43019</v>
      </c>
      <c r="E64" s="40">
        <v>43032</v>
      </c>
      <c r="F64" s="8">
        <f t="shared" si="4"/>
        <v>10.218866776793444</v>
      </c>
      <c r="G64" s="5">
        <v>289.7</v>
      </c>
      <c r="H64" s="13">
        <f>G64/C64</f>
        <v>30.819148936170212</v>
      </c>
      <c r="I64" s="2">
        <f>_xlfn.DAYS(E64,D64)</f>
        <v>13</v>
      </c>
      <c r="J64" s="18" t="s">
        <v>94</v>
      </c>
    </row>
    <row r="65" spans="1:10" x14ac:dyDescent="0.2">
      <c r="A65" s="38" t="s">
        <v>33</v>
      </c>
      <c r="C65" s="3">
        <v>10.6</v>
      </c>
      <c r="D65" s="40"/>
      <c r="E65" s="40"/>
      <c r="F65" s="10">
        <f t="shared" si="4"/>
        <v>10.882017261445556</v>
      </c>
      <c r="G65" s="3">
        <v>308.5</v>
      </c>
      <c r="H65" s="14">
        <f>AVERAGE(H63:H64)</f>
        <v>29.392480450991087</v>
      </c>
      <c r="I65" s="3">
        <f>AVERAGE(I63:I64)</f>
        <v>13</v>
      </c>
      <c r="J65" s="19"/>
    </row>
    <row r="66" spans="1:10" x14ac:dyDescent="0.2">
      <c r="A66" s="24"/>
      <c r="B66" s="25"/>
      <c r="C66" s="25"/>
      <c r="D66" s="41"/>
      <c r="E66" s="41"/>
      <c r="F66" s="25"/>
      <c r="G66" s="25"/>
      <c r="H66" s="25"/>
      <c r="I66" s="25"/>
      <c r="J66" s="29"/>
    </row>
    <row r="67" spans="1:10" x14ac:dyDescent="0.2">
      <c r="A67" s="56" t="s">
        <v>48</v>
      </c>
      <c r="B67" s="43" t="s">
        <v>17</v>
      </c>
      <c r="C67" s="1">
        <v>11.7</v>
      </c>
      <c r="D67" s="40">
        <v>43019</v>
      </c>
      <c r="E67" s="40">
        <v>43032</v>
      </c>
      <c r="F67" s="8">
        <f t="shared" si="4"/>
        <v>11.319414389620354</v>
      </c>
      <c r="G67" s="5">
        <v>320.89999999999998</v>
      </c>
      <c r="H67" s="13">
        <f>G67/C67</f>
        <v>27.427350427350426</v>
      </c>
      <c r="I67" s="5">
        <f>_xlfn.DAYS(E67,D67)</f>
        <v>13</v>
      </c>
      <c r="J67" s="19"/>
    </row>
    <row r="68" spans="1:10" x14ac:dyDescent="0.2">
      <c r="A68" s="17"/>
      <c r="C68" s="1">
        <v>12</v>
      </c>
      <c r="D68" s="40">
        <v>43026</v>
      </c>
      <c r="E68" s="40">
        <v>43039</v>
      </c>
      <c r="F68" s="8">
        <f t="shared" si="4"/>
        <v>8.8572918455396419</v>
      </c>
      <c r="G68" s="5">
        <v>251.1</v>
      </c>
      <c r="H68" s="13">
        <f>G68/C68</f>
        <v>20.925000000000001</v>
      </c>
      <c r="I68" s="5">
        <f>_xlfn.DAYS(E68,D68)</f>
        <v>13</v>
      </c>
      <c r="J68" s="18" t="s">
        <v>95</v>
      </c>
    </row>
    <row r="69" spans="1:10" x14ac:dyDescent="0.2">
      <c r="A69" s="17"/>
      <c r="C69" s="1">
        <v>7.7</v>
      </c>
      <c r="D69" s="40">
        <v>43028</v>
      </c>
      <c r="E69" s="40">
        <v>43041</v>
      </c>
      <c r="F69" s="8">
        <f t="shared" si="4"/>
        <v>6.8149294486589351</v>
      </c>
      <c r="G69" s="5">
        <v>193.2</v>
      </c>
      <c r="H69" s="13">
        <f>G69/C69</f>
        <v>25.09090909090909</v>
      </c>
      <c r="I69" s="5">
        <f>_xlfn.DAYS(E69,D69)</f>
        <v>13</v>
      </c>
      <c r="J69" s="16" t="s">
        <v>96</v>
      </c>
    </row>
    <row r="70" spans="1:10" x14ac:dyDescent="0.2">
      <c r="A70" s="38" t="s">
        <v>33</v>
      </c>
      <c r="C70" s="3">
        <v>11.9</v>
      </c>
      <c r="D70" s="40"/>
      <c r="E70" s="40"/>
      <c r="F70" s="10">
        <f t="shared" si="4"/>
        <v>10.088353117579997</v>
      </c>
      <c r="G70" s="3">
        <f>AVERAGE(G67:G68)</f>
        <v>286</v>
      </c>
      <c r="H70" s="14">
        <f>AVERAGE(H67:H68)</f>
        <v>24.176175213675215</v>
      </c>
      <c r="I70" s="3">
        <f>AVERAGE(I67:I69)</f>
        <v>13</v>
      </c>
      <c r="J70" s="19"/>
    </row>
    <row r="71" spans="1:10" x14ac:dyDescent="0.2">
      <c r="A71" s="24"/>
      <c r="B71" s="25"/>
      <c r="C71" s="25"/>
      <c r="D71" s="41"/>
      <c r="E71" s="41"/>
      <c r="F71" s="25"/>
      <c r="G71" s="25"/>
      <c r="H71" s="25"/>
      <c r="I71" s="25"/>
      <c r="J71" s="29"/>
    </row>
    <row r="72" spans="1:10" x14ac:dyDescent="0.2">
      <c r="A72" s="56" t="s">
        <v>49</v>
      </c>
      <c r="B72" s="43" t="s">
        <v>18</v>
      </c>
      <c r="C72" s="1">
        <v>8.4</v>
      </c>
      <c r="D72" s="40">
        <v>42985</v>
      </c>
      <c r="E72" s="40">
        <v>42996</v>
      </c>
      <c r="F72" s="8">
        <f t="shared" si="4"/>
        <v>7.0618471823059981</v>
      </c>
      <c r="G72" s="1">
        <v>200.2</v>
      </c>
      <c r="H72" s="13">
        <f>G72/C72</f>
        <v>23.833333333333332</v>
      </c>
      <c r="I72" s="2">
        <f>_xlfn.DAYS(E72,D72)</f>
        <v>11</v>
      </c>
      <c r="J72" s="19"/>
    </row>
    <row r="73" spans="1:10" x14ac:dyDescent="0.2">
      <c r="A73" s="17"/>
      <c r="C73" s="1">
        <v>9.4</v>
      </c>
      <c r="D73" s="40">
        <v>42998</v>
      </c>
      <c r="E73" s="40">
        <v>43011</v>
      </c>
      <c r="F73" s="8">
        <f t="shared" si="4"/>
        <v>6.670306204665656</v>
      </c>
      <c r="G73" s="2">
        <v>189.1</v>
      </c>
      <c r="H73" s="13">
        <f>G73/C73</f>
        <v>20.117021276595743</v>
      </c>
      <c r="I73" s="2">
        <f>_xlfn.DAYS(E73,D73)</f>
        <v>13</v>
      </c>
      <c r="J73" s="19"/>
    </row>
    <row r="74" spans="1:10" x14ac:dyDescent="0.2">
      <c r="A74" s="17"/>
      <c r="C74" s="1">
        <v>13</v>
      </c>
      <c r="D74" s="40">
        <v>43014</v>
      </c>
      <c r="E74" s="40">
        <v>43028</v>
      </c>
      <c r="F74" s="8">
        <f t="shared" si="4"/>
        <v>10.719757036477485</v>
      </c>
      <c r="G74" s="1">
        <v>303.89999999999998</v>
      </c>
      <c r="H74" s="13">
        <f>G74/C74</f>
        <v>23.376923076923074</v>
      </c>
      <c r="I74" s="2">
        <f>_xlfn.DAYS(E74,D74)</f>
        <v>14</v>
      </c>
      <c r="J74" s="19"/>
    </row>
    <row r="75" spans="1:10" x14ac:dyDescent="0.2">
      <c r="A75" s="38" t="s">
        <v>33</v>
      </c>
      <c r="C75" s="3">
        <v>10.3</v>
      </c>
      <c r="D75" s="40"/>
      <c r="E75" s="40"/>
      <c r="F75" s="10">
        <f t="shared" si="4"/>
        <v>8.1518126065480327</v>
      </c>
      <c r="G75" s="3">
        <v>231.1</v>
      </c>
      <c r="H75" s="14">
        <f>AVERAGE(H72:H74)</f>
        <v>22.442425895617387</v>
      </c>
      <c r="I75" s="3">
        <f>AVERAGE(I72:I74)</f>
        <v>12.666666666666666</v>
      </c>
      <c r="J75" s="19"/>
    </row>
    <row r="76" spans="1:10" x14ac:dyDescent="0.2">
      <c r="A76" s="24"/>
      <c r="B76" s="25"/>
      <c r="C76" s="25"/>
      <c r="D76" s="41"/>
      <c r="E76" s="41"/>
      <c r="F76" s="25"/>
      <c r="G76" s="25"/>
      <c r="H76" s="25"/>
      <c r="I76" s="25"/>
      <c r="J76" s="29"/>
    </row>
    <row r="77" spans="1:10" x14ac:dyDescent="0.2">
      <c r="A77" s="57" t="s">
        <v>12</v>
      </c>
      <c r="B77" s="44" t="s">
        <v>13</v>
      </c>
      <c r="C77" s="2">
        <v>8.3000000000000007</v>
      </c>
      <c r="D77" s="40">
        <v>42985</v>
      </c>
      <c r="E77" s="40">
        <v>42998</v>
      </c>
      <c r="F77" s="8">
        <f t="shared" si="4"/>
        <v>8.0636277016740827</v>
      </c>
      <c r="G77" s="2">
        <v>228.6</v>
      </c>
      <c r="H77" s="13">
        <f>G77/C77</f>
        <v>27.542168674698793</v>
      </c>
      <c r="I77" s="2">
        <f>_xlfn.DAYS(E77,D77)</f>
        <v>13</v>
      </c>
      <c r="J77" s="16" t="s">
        <v>97</v>
      </c>
    </row>
    <row r="78" spans="1:10" x14ac:dyDescent="0.2">
      <c r="A78" s="21"/>
      <c r="B78" s="4"/>
      <c r="C78" s="2">
        <v>8.9</v>
      </c>
      <c r="D78" s="40">
        <v>42997</v>
      </c>
      <c r="E78" s="40">
        <v>43011</v>
      </c>
      <c r="F78" s="8">
        <f t="shared" si="4"/>
        <v>10.342325643616975</v>
      </c>
      <c r="G78" s="2">
        <v>293.2</v>
      </c>
      <c r="H78" s="13">
        <f>G78/C78</f>
        <v>32.943820224719097</v>
      </c>
      <c r="I78" s="2">
        <f>_xlfn.DAYS(E78,D78)</f>
        <v>14</v>
      </c>
      <c r="J78" s="19"/>
    </row>
    <row r="79" spans="1:10" x14ac:dyDescent="0.2">
      <c r="A79" s="17"/>
      <c r="C79" s="1">
        <v>12.7</v>
      </c>
      <c r="D79" s="40">
        <v>43014</v>
      </c>
      <c r="E79" s="40">
        <v>43028</v>
      </c>
      <c r="F79" s="8">
        <f t="shared" si="4"/>
        <v>10.927873411980013</v>
      </c>
      <c r="G79" s="1">
        <v>309.8</v>
      </c>
      <c r="H79" s="13">
        <f>G79/C79</f>
        <v>24.393700787401578</v>
      </c>
      <c r="I79" s="2">
        <f>_xlfn.DAYS(E79,D79)</f>
        <v>14</v>
      </c>
      <c r="J79" s="16" t="s">
        <v>98</v>
      </c>
    </row>
    <row r="80" spans="1:10" x14ac:dyDescent="0.2">
      <c r="A80" s="38" t="s">
        <v>33</v>
      </c>
      <c r="C80" s="3">
        <v>10</v>
      </c>
      <c r="D80" s="40"/>
      <c r="E80" s="40"/>
      <c r="F80" s="10">
        <f t="shared" si="4"/>
        <v>9.7779422524236903</v>
      </c>
      <c r="G80" s="3">
        <f>AVERAGE(G77:G79)</f>
        <v>277.2</v>
      </c>
      <c r="H80" s="14">
        <f>AVERAGE(H77:H79)</f>
        <v>28.293229895606487</v>
      </c>
      <c r="I80" s="3">
        <f>AVERAGE(I77:I79)</f>
        <v>13.666666666666666</v>
      </c>
      <c r="J80" s="19"/>
    </row>
    <row r="81" spans="1:10" x14ac:dyDescent="0.2">
      <c r="A81" s="24"/>
      <c r="B81" s="25"/>
      <c r="C81" s="25"/>
      <c r="D81" s="41"/>
      <c r="E81" s="41"/>
      <c r="F81" s="25"/>
      <c r="G81" s="25"/>
      <c r="H81" s="25"/>
      <c r="I81" s="25"/>
      <c r="J81" s="29"/>
    </row>
    <row r="82" spans="1:10" x14ac:dyDescent="0.2">
      <c r="A82" s="56" t="s">
        <v>50</v>
      </c>
      <c r="B82" s="43" t="s">
        <v>20</v>
      </c>
      <c r="C82" s="1">
        <v>10.1</v>
      </c>
      <c r="D82" s="40">
        <v>42985</v>
      </c>
      <c r="E82" s="40">
        <v>42997</v>
      </c>
      <c r="F82" s="8">
        <f t="shared" si="4"/>
        <v>10.091880513774957</v>
      </c>
      <c r="G82" s="1">
        <v>286.10000000000002</v>
      </c>
      <c r="H82" s="13">
        <f>G82/C82</f>
        <v>28.32673267326733</v>
      </c>
      <c r="I82" s="2">
        <f>_xlfn.DAYS(E82,D82)</f>
        <v>12</v>
      </c>
      <c r="J82" s="19"/>
    </row>
    <row r="83" spans="1:10" x14ac:dyDescent="0.2">
      <c r="A83" s="17"/>
      <c r="C83" s="1">
        <v>8.8000000000000007</v>
      </c>
      <c r="D83" s="40">
        <v>42997</v>
      </c>
      <c r="E83" s="40">
        <v>43011</v>
      </c>
      <c r="F83" s="8">
        <f t="shared" si="4"/>
        <v>5.6967448548572364</v>
      </c>
      <c r="G83" s="2">
        <v>161.5</v>
      </c>
      <c r="H83" s="13">
        <f>G83/C83</f>
        <v>18.352272727272727</v>
      </c>
      <c r="I83" s="2">
        <f>_xlfn.DAYS(E83,D83)</f>
        <v>14</v>
      </c>
      <c r="J83" s="16" t="s">
        <v>99</v>
      </c>
    </row>
    <row r="84" spans="1:10" x14ac:dyDescent="0.2">
      <c r="A84" s="17"/>
      <c r="C84" s="2">
        <v>10.1</v>
      </c>
      <c r="D84" s="40">
        <v>43013</v>
      </c>
      <c r="E84" s="40">
        <v>43028</v>
      </c>
      <c r="F84" s="8">
        <f t="shared" si="4"/>
        <v>11.516948576538004</v>
      </c>
      <c r="G84" s="1">
        <v>326.5</v>
      </c>
      <c r="H84" s="13">
        <f>G84/C84</f>
        <v>32.32673267326733</v>
      </c>
      <c r="I84" s="2">
        <f>_xlfn.DAYS(E84,D84)</f>
        <v>15</v>
      </c>
      <c r="J84" s="19"/>
    </row>
    <row r="85" spans="1:10" x14ac:dyDescent="0.2">
      <c r="A85" s="38" t="s">
        <v>33</v>
      </c>
      <c r="C85" s="3">
        <f>AVERAGE(C82,C84)</f>
        <v>10.1</v>
      </c>
      <c r="D85" s="40"/>
      <c r="E85" s="40"/>
      <c r="F85" s="10">
        <f t="shared" si="4"/>
        <v>10.804414545156481</v>
      </c>
      <c r="G85" s="3">
        <f>AVERAGE(G82,G84)</f>
        <v>306.3</v>
      </c>
      <c r="H85" s="14">
        <f>AVERAGE(H82,H84)</f>
        <v>30.32673267326733</v>
      </c>
      <c r="I85" s="3">
        <f>AVERAGE(I82,I84)</f>
        <v>13.5</v>
      </c>
      <c r="J85" s="19"/>
    </row>
    <row r="86" spans="1:10" x14ac:dyDescent="0.2">
      <c r="A86" s="24"/>
      <c r="B86" s="25"/>
      <c r="C86" s="25"/>
      <c r="D86" s="41"/>
      <c r="E86" s="41"/>
      <c r="F86" s="25"/>
      <c r="G86" s="25"/>
      <c r="H86" s="25"/>
      <c r="I86" s="25"/>
      <c r="J86" s="29"/>
    </row>
    <row r="87" spans="1:10" x14ac:dyDescent="0.2">
      <c r="A87" s="56" t="s">
        <v>66</v>
      </c>
      <c r="B87" s="43" t="s">
        <v>34</v>
      </c>
      <c r="C87" s="1">
        <v>9.4</v>
      </c>
      <c r="D87" s="40">
        <v>43019</v>
      </c>
      <c r="E87" s="40">
        <v>43033</v>
      </c>
      <c r="F87" s="8">
        <f t="shared" si="4"/>
        <v>11.397017105909432</v>
      </c>
      <c r="G87" s="5">
        <v>323.10000000000002</v>
      </c>
      <c r="H87" s="13">
        <f>G87/C87</f>
        <v>34.372340425531917</v>
      </c>
      <c r="I87" s="2">
        <f>_xlfn.DAYS(E87,D87)</f>
        <v>14</v>
      </c>
      <c r="J87" s="19"/>
    </row>
    <row r="88" spans="1:10" x14ac:dyDescent="0.2">
      <c r="A88" s="17"/>
      <c r="C88" s="1">
        <v>9</v>
      </c>
      <c r="D88" s="40">
        <v>43026</v>
      </c>
      <c r="E88" s="40">
        <v>43040</v>
      </c>
      <c r="F88" s="8">
        <f t="shared" si="4"/>
        <v>8.1377030217681998</v>
      </c>
      <c r="G88" s="5">
        <v>230.7</v>
      </c>
      <c r="H88" s="13">
        <f>G88/C88</f>
        <v>25.633333333333333</v>
      </c>
      <c r="I88" s="5">
        <f>_xlfn.DAYS(E88,D88)</f>
        <v>14</v>
      </c>
      <c r="J88" s="19"/>
    </row>
    <row r="89" spans="1:10" x14ac:dyDescent="0.2">
      <c r="A89" s="17"/>
      <c r="C89" s="1">
        <v>9.9</v>
      </c>
      <c r="D89" s="40">
        <v>43026</v>
      </c>
      <c r="E89" s="40">
        <v>43041</v>
      </c>
      <c r="F89" s="8">
        <f t="shared" si="4"/>
        <v>7.1006485404505373</v>
      </c>
      <c r="G89" s="5">
        <v>201.3</v>
      </c>
      <c r="H89" s="13">
        <f>G89/C89</f>
        <v>20.333333333333332</v>
      </c>
      <c r="I89" s="5">
        <f>_xlfn.DAYS(E89,D89)</f>
        <v>15</v>
      </c>
      <c r="J89" s="19"/>
    </row>
    <row r="90" spans="1:10" x14ac:dyDescent="0.2">
      <c r="A90" s="38" t="s">
        <v>33</v>
      </c>
      <c r="C90" s="3">
        <v>9.4</v>
      </c>
      <c r="D90" s="40"/>
      <c r="E90" s="40"/>
      <c r="F90" s="10">
        <f t="shared" si="4"/>
        <v>8.8784562227093886</v>
      </c>
      <c r="G90" s="3">
        <f>AVERAGE(G87:G89)</f>
        <v>251.69999999999996</v>
      </c>
      <c r="H90" s="14">
        <f>AVERAGE(H87:H89)</f>
        <v>26.779669030732862</v>
      </c>
      <c r="I90" s="3">
        <f>AVERAGE(I87:I89)</f>
        <v>14.333333333333334</v>
      </c>
      <c r="J90" s="19"/>
    </row>
    <row r="91" spans="1:10" x14ac:dyDescent="0.2">
      <c r="A91" s="24"/>
      <c r="B91" s="25"/>
      <c r="C91" s="25"/>
      <c r="D91" s="41"/>
      <c r="E91" s="41"/>
      <c r="F91" s="25"/>
      <c r="G91" s="25"/>
      <c r="H91" s="25"/>
      <c r="I91" s="25"/>
      <c r="J91" s="29"/>
    </row>
    <row r="92" spans="1:10" x14ac:dyDescent="0.2">
      <c r="A92" s="59" t="s">
        <v>67</v>
      </c>
      <c r="B92" s="43" t="s">
        <v>15</v>
      </c>
      <c r="C92" s="1">
        <v>8.4</v>
      </c>
      <c r="D92" s="40">
        <v>42996</v>
      </c>
      <c r="E92" s="40">
        <v>43007</v>
      </c>
      <c r="F92" s="8">
        <f t="shared" si="4"/>
        <v>8.4516412831194661</v>
      </c>
      <c r="G92" s="2">
        <v>239.6</v>
      </c>
      <c r="H92" s="13">
        <f>G92/C92</f>
        <v>28.523809523809522</v>
      </c>
      <c r="I92" s="2">
        <f>_xlfn.DAYS(E92,D92)</f>
        <v>11</v>
      </c>
      <c r="J92" s="16" t="s">
        <v>100</v>
      </c>
    </row>
    <row r="93" spans="1:10" x14ac:dyDescent="0.2">
      <c r="A93" s="17"/>
      <c r="C93" s="2">
        <v>9.1999999999999993</v>
      </c>
      <c r="D93" s="40">
        <v>43013</v>
      </c>
      <c r="E93" s="40">
        <v>43026</v>
      </c>
      <c r="F93" s="8">
        <f t="shared" si="4"/>
        <v>8.3176002277110612</v>
      </c>
      <c r="G93" s="1">
        <v>235.8</v>
      </c>
      <c r="H93" s="13">
        <f>G93/C93</f>
        <v>25.630434782608699</v>
      </c>
      <c r="I93" s="2">
        <f>_xlfn.DAYS(E93,D93)</f>
        <v>13</v>
      </c>
      <c r="J93" s="16" t="s">
        <v>93</v>
      </c>
    </row>
    <row r="94" spans="1:10" x14ac:dyDescent="0.2">
      <c r="A94" s="17"/>
      <c r="C94" s="1">
        <v>10.3</v>
      </c>
      <c r="D94" s="40">
        <v>43019</v>
      </c>
      <c r="E94" s="40">
        <v>43032</v>
      </c>
      <c r="F94" s="8">
        <f t="shared" si="4"/>
        <v>13.351194597916185</v>
      </c>
      <c r="G94" s="5">
        <v>378.5</v>
      </c>
      <c r="H94" s="13">
        <f>G94/C94</f>
        <v>36.747572815533978</v>
      </c>
      <c r="I94" s="2">
        <f>_xlfn.DAYS(E94,D94)</f>
        <v>13</v>
      </c>
      <c r="J94" s="19"/>
    </row>
    <row r="95" spans="1:10" x14ac:dyDescent="0.2">
      <c r="A95" s="38" t="s">
        <v>33</v>
      </c>
      <c r="C95" s="3">
        <f>AVERAGE(C92:C94)</f>
        <v>9.3000000000000007</v>
      </c>
      <c r="D95" s="40"/>
      <c r="E95" s="40"/>
      <c r="F95" s="10">
        <f t="shared" si="4"/>
        <v>10.038969570850586</v>
      </c>
      <c r="G95" s="3">
        <v>284.60000000000002</v>
      </c>
      <c r="H95" s="14">
        <f>AVERAGE(H92:H94)</f>
        <v>30.300605707317402</v>
      </c>
      <c r="I95" s="3">
        <f>AVERAGE(I92:I94)</f>
        <v>12.333333333333334</v>
      </c>
      <c r="J95" s="19"/>
    </row>
    <row r="96" spans="1:10" x14ac:dyDescent="0.2">
      <c r="A96" s="24"/>
      <c r="B96" s="25"/>
      <c r="C96" s="25"/>
      <c r="D96" s="41"/>
      <c r="E96" s="41"/>
      <c r="F96" s="25"/>
      <c r="G96" s="25"/>
      <c r="H96" s="25"/>
      <c r="I96" s="25"/>
      <c r="J96" s="29"/>
    </row>
    <row r="97" spans="1:10" ht="16" x14ac:dyDescent="0.2">
      <c r="A97" s="56" t="s">
        <v>51</v>
      </c>
      <c r="B97" s="43" t="s">
        <v>19</v>
      </c>
      <c r="C97" s="1">
        <v>8.6999999999999993</v>
      </c>
      <c r="D97" s="40">
        <v>42985</v>
      </c>
      <c r="E97" s="40">
        <v>42998</v>
      </c>
      <c r="F97" s="8">
        <f t="shared" si="4"/>
        <v>8.783216525445523</v>
      </c>
      <c r="G97" s="1">
        <v>249</v>
      </c>
      <c r="H97" s="13">
        <f>G97/C97</f>
        <v>28.620689655172416</v>
      </c>
      <c r="I97" s="2">
        <f>_xlfn.DAYS(E97,D97)</f>
        <v>13</v>
      </c>
      <c r="J97" s="23" t="s">
        <v>89</v>
      </c>
    </row>
    <row r="98" spans="1:10" x14ac:dyDescent="0.2">
      <c r="A98" s="17"/>
      <c r="C98" s="1">
        <v>9.9</v>
      </c>
      <c r="D98" s="40">
        <v>42997</v>
      </c>
      <c r="E98" s="40">
        <v>43014</v>
      </c>
      <c r="F98" s="8">
        <f t="shared" si="4"/>
        <v>10.599825565848914</v>
      </c>
      <c r="G98" s="1">
        <v>300.5</v>
      </c>
      <c r="H98" s="13">
        <f>G98/C98</f>
        <v>30.353535353535353</v>
      </c>
      <c r="I98" s="2">
        <f>_xlfn.DAYS(E98,D98)</f>
        <v>17</v>
      </c>
      <c r="J98" s="16" t="s">
        <v>101</v>
      </c>
    </row>
    <row r="99" spans="1:10" x14ac:dyDescent="0.2">
      <c r="A99" s="17"/>
      <c r="C99" s="2">
        <v>10</v>
      </c>
      <c r="D99" s="40">
        <v>43013</v>
      </c>
      <c r="E99" s="40">
        <v>43031</v>
      </c>
      <c r="F99" s="8">
        <f t="shared" si="4"/>
        <v>13.280646674017024</v>
      </c>
      <c r="G99" s="5">
        <v>376.5</v>
      </c>
      <c r="H99" s="13">
        <f>G99/C99</f>
        <v>37.65</v>
      </c>
      <c r="I99" s="5">
        <f>_xlfn.DAYS(E99,D99)</f>
        <v>18</v>
      </c>
      <c r="J99" s="19"/>
    </row>
    <row r="100" spans="1:10" x14ac:dyDescent="0.2">
      <c r="A100" s="38" t="s">
        <v>33</v>
      </c>
      <c r="C100" s="3">
        <v>9.5</v>
      </c>
      <c r="D100" s="40"/>
      <c r="E100" s="40"/>
      <c r="F100" s="10">
        <f t="shared" si="4"/>
        <v>10.889072053835473</v>
      </c>
      <c r="G100" s="3">
        <v>308.7</v>
      </c>
      <c r="H100" s="14">
        <f>AVERAGE(H97:H99)</f>
        <v>32.208075002902589</v>
      </c>
      <c r="I100" s="3">
        <f>AVERAGE(I97:I99)</f>
        <v>16</v>
      </c>
      <c r="J100" s="19"/>
    </row>
    <row r="101" spans="1:10" x14ac:dyDescent="0.2">
      <c r="A101" s="24"/>
      <c r="B101" s="25"/>
      <c r="C101" s="25"/>
      <c r="D101" s="41"/>
      <c r="E101" s="41"/>
      <c r="F101" s="25"/>
      <c r="G101" s="25"/>
      <c r="H101" s="25"/>
      <c r="I101" s="25"/>
      <c r="J101" s="29"/>
    </row>
    <row r="102" spans="1:10" x14ac:dyDescent="0.2">
      <c r="A102" s="57" t="s">
        <v>52</v>
      </c>
      <c r="B102" s="44" t="s">
        <v>11</v>
      </c>
      <c r="C102" s="2">
        <v>8</v>
      </c>
      <c r="D102" s="40">
        <v>42996</v>
      </c>
      <c r="E102" s="40">
        <v>43006</v>
      </c>
      <c r="F102" s="8">
        <f t="shared" si="4"/>
        <v>7.7602716289076907</v>
      </c>
      <c r="G102" s="2">
        <v>220</v>
      </c>
      <c r="H102" s="13">
        <f>G102/C102</f>
        <v>27.5</v>
      </c>
      <c r="I102" s="2">
        <f>_xlfn.DAYS(E102,D102)</f>
        <v>10</v>
      </c>
      <c r="J102" s="16" t="s">
        <v>102</v>
      </c>
    </row>
    <row r="103" spans="1:10" x14ac:dyDescent="0.2">
      <c r="A103" s="21"/>
      <c r="B103" s="4"/>
      <c r="C103" s="2">
        <v>7.3</v>
      </c>
      <c r="D103" s="40">
        <v>43013</v>
      </c>
      <c r="E103" s="40">
        <v>43025</v>
      </c>
      <c r="F103" s="8">
        <f t="shared" si="4"/>
        <v>8.6703398472068649</v>
      </c>
      <c r="G103" s="1">
        <v>245.8</v>
      </c>
      <c r="H103" s="13">
        <f>G103/C103</f>
        <v>33.671232876712331</v>
      </c>
      <c r="I103" s="2">
        <f>_xlfn.DAYS(E103,D103)</f>
        <v>12</v>
      </c>
      <c r="J103" s="19"/>
    </row>
    <row r="104" spans="1:10" x14ac:dyDescent="0.2">
      <c r="A104" s="21"/>
      <c r="B104" s="4"/>
      <c r="C104" s="2">
        <v>8.1999999999999993</v>
      </c>
      <c r="D104" s="40">
        <v>43019</v>
      </c>
      <c r="E104" s="40">
        <v>43032</v>
      </c>
      <c r="F104" s="8">
        <f t="shared" si="4"/>
        <v>10.448147529465718</v>
      </c>
      <c r="G104" s="5">
        <v>296.2</v>
      </c>
      <c r="H104" s="13">
        <f>G104/C104</f>
        <v>36.121951219512198</v>
      </c>
      <c r="I104" s="2">
        <f>_xlfn.DAYS(E104,D104)</f>
        <v>13</v>
      </c>
      <c r="J104" s="19"/>
    </row>
    <row r="105" spans="1:10" x14ac:dyDescent="0.2">
      <c r="A105" s="37" t="s">
        <v>33</v>
      </c>
      <c r="B105" s="4"/>
      <c r="C105" s="3">
        <v>7.8</v>
      </c>
      <c r="D105" s="40"/>
      <c r="E105" s="40"/>
      <c r="F105" s="10">
        <f t="shared" si="4"/>
        <v>9.5592436883362915</v>
      </c>
      <c r="G105" s="3">
        <f>AVERAGE(G103:G104)</f>
        <v>271</v>
      </c>
      <c r="H105" s="14">
        <f>AVERAGE(H103:H104)</f>
        <v>34.896592048112268</v>
      </c>
      <c r="I105" s="3">
        <f>AVERAGE(I103:I104)</f>
        <v>12.5</v>
      </c>
      <c r="J105" s="19"/>
    </row>
    <row r="106" spans="1:10" x14ac:dyDescent="0.2">
      <c r="A106" s="24"/>
      <c r="B106" s="25"/>
      <c r="C106" s="25"/>
      <c r="D106" s="41"/>
      <c r="E106" s="41"/>
      <c r="F106" s="25"/>
      <c r="G106" s="25"/>
      <c r="H106" s="25"/>
      <c r="I106" s="25"/>
      <c r="J106" s="29"/>
    </row>
    <row r="107" spans="1:10" x14ac:dyDescent="0.2">
      <c r="A107" s="57" t="s">
        <v>53</v>
      </c>
      <c r="B107" s="44">
        <v>2567</v>
      </c>
      <c r="C107" s="2">
        <v>6.9</v>
      </c>
      <c r="D107" s="40">
        <v>42984</v>
      </c>
      <c r="E107" s="40">
        <v>42996</v>
      </c>
      <c r="F107" s="8">
        <f t="shared" si="2"/>
        <v>10.173010626258989</v>
      </c>
      <c r="G107" s="1">
        <v>288.39999999999998</v>
      </c>
      <c r="H107" s="13">
        <f t="shared" ref="H107:H112" si="5">G107/C107</f>
        <v>41.79710144927536</v>
      </c>
      <c r="I107" s="2">
        <f t="shared" ref="I107:I112" si="6">_xlfn.DAYS(E107,D107)</f>
        <v>12</v>
      </c>
      <c r="J107" s="19"/>
    </row>
    <row r="108" spans="1:10" x14ac:dyDescent="0.2">
      <c r="A108" s="21"/>
      <c r="B108" s="4"/>
      <c r="C108" s="2">
        <v>7.1</v>
      </c>
      <c r="D108" s="40">
        <v>42998</v>
      </c>
      <c r="E108" s="40">
        <v>43011</v>
      </c>
      <c r="F108" s="8">
        <f t="shared" si="2"/>
        <v>7.3581484626824736</v>
      </c>
      <c r="G108" s="2">
        <v>208.6</v>
      </c>
      <c r="H108" s="13">
        <f t="shared" si="5"/>
        <v>29.380281690140844</v>
      </c>
      <c r="I108" s="2">
        <f t="shared" si="6"/>
        <v>13</v>
      </c>
      <c r="J108" s="16" t="s">
        <v>103</v>
      </c>
    </row>
    <row r="109" spans="1:10" x14ac:dyDescent="0.2">
      <c r="A109" s="21"/>
      <c r="B109" s="4"/>
      <c r="C109" s="2">
        <v>5.3</v>
      </c>
      <c r="D109" s="40">
        <v>43003</v>
      </c>
      <c r="E109" s="40">
        <v>43017</v>
      </c>
      <c r="F109" s="8">
        <f t="shared" si="2"/>
        <v>9.1077369753816626</v>
      </c>
      <c r="G109" s="2">
        <v>258.2</v>
      </c>
      <c r="H109" s="13">
        <f t="shared" si="5"/>
        <v>48.716981132075475</v>
      </c>
      <c r="I109" s="2">
        <f t="shared" si="6"/>
        <v>14</v>
      </c>
      <c r="J109" s="16" t="s">
        <v>104</v>
      </c>
    </row>
    <row r="110" spans="1:10" x14ac:dyDescent="0.2">
      <c r="A110" s="21"/>
      <c r="B110" s="4"/>
      <c r="C110" s="2">
        <v>8</v>
      </c>
      <c r="D110" s="40">
        <v>43013</v>
      </c>
      <c r="E110" s="40">
        <v>43026</v>
      </c>
      <c r="F110" s="8">
        <f t="shared" si="2"/>
        <v>10.367017416981682</v>
      </c>
      <c r="G110" s="1">
        <v>293.89999999999998</v>
      </c>
      <c r="H110" s="13">
        <f t="shared" si="5"/>
        <v>36.737499999999997</v>
      </c>
      <c r="I110" s="2">
        <f t="shared" si="6"/>
        <v>13</v>
      </c>
      <c r="J110" s="19"/>
    </row>
    <row r="111" spans="1:10" x14ac:dyDescent="0.2">
      <c r="A111" s="21"/>
      <c r="B111" s="4"/>
      <c r="C111" s="2">
        <v>8.6</v>
      </c>
      <c r="D111" s="40">
        <v>43019</v>
      </c>
      <c r="E111" s="40">
        <v>43033</v>
      </c>
      <c r="F111" s="8">
        <f t="shared" si="2"/>
        <v>11.481674614588425</v>
      </c>
      <c r="G111" s="2">
        <v>325.5</v>
      </c>
      <c r="H111" s="13">
        <f t="shared" si="5"/>
        <v>37.848837209302324</v>
      </c>
      <c r="I111" s="5">
        <f t="shared" si="6"/>
        <v>14</v>
      </c>
      <c r="J111" s="16" t="s">
        <v>105</v>
      </c>
    </row>
    <row r="112" spans="1:10" x14ac:dyDescent="0.2">
      <c r="A112" s="21"/>
      <c r="B112" s="4"/>
      <c r="C112" s="2">
        <v>8.5</v>
      </c>
      <c r="D112" s="40">
        <v>43026</v>
      </c>
      <c r="E112" s="40">
        <v>43040</v>
      </c>
      <c r="F112" s="8">
        <f t="shared" si="2"/>
        <v>8.6350658852572852</v>
      </c>
      <c r="G112" s="5">
        <v>244.8</v>
      </c>
      <c r="H112" s="13">
        <f t="shared" si="5"/>
        <v>28.8</v>
      </c>
      <c r="I112" s="5">
        <f t="shared" si="6"/>
        <v>14</v>
      </c>
      <c r="J112" s="18" t="s">
        <v>106</v>
      </c>
    </row>
    <row r="113" spans="1:10" x14ac:dyDescent="0.2">
      <c r="A113" s="37" t="s">
        <v>33</v>
      </c>
      <c r="B113" s="4"/>
      <c r="C113" s="3">
        <v>7.5</v>
      </c>
      <c r="D113" s="40"/>
      <c r="E113" s="40"/>
      <c r="F113" s="10">
        <f t="shared" si="2"/>
        <v>9.9543120621715921</v>
      </c>
      <c r="G113" s="3">
        <v>282.2</v>
      </c>
      <c r="H113" s="14">
        <f>AVERAGE(H107:H112)</f>
        <v>37.213450246799006</v>
      </c>
      <c r="I113" s="3">
        <f>AVERAGE(I107,I109:I112)</f>
        <v>13.4</v>
      </c>
      <c r="J113" s="19"/>
    </row>
    <row r="114" spans="1:10" x14ac:dyDescent="0.2">
      <c r="A114" s="24"/>
      <c r="B114" s="25"/>
      <c r="C114" s="25"/>
      <c r="D114" s="41"/>
      <c r="E114" s="41"/>
      <c r="F114" s="25"/>
      <c r="G114" s="25"/>
      <c r="H114" s="25"/>
      <c r="I114" s="25"/>
      <c r="J114" s="29"/>
    </row>
    <row r="115" spans="1:10" x14ac:dyDescent="0.2">
      <c r="A115" s="56" t="s">
        <v>54</v>
      </c>
      <c r="B115" s="43" t="s">
        <v>21</v>
      </c>
      <c r="C115" s="1">
        <v>8.3000000000000007</v>
      </c>
      <c r="D115" s="40">
        <v>42962</v>
      </c>
      <c r="E115" s="40">
        <v>42975</v>
      </c>
      <c r="F115" s="8">
        <f t="shared" ref="F115:F122" si="7">CONVERT(G115,"g","ozm")</f>
        <v>8.3070180391261861</v>
      </c>
      <c r="G115" s="1">
        <v>235.5</v>
      </c>
      <c r="H115" s="13">
        <f>G115/C115</f>
        <v>28.373493975903614</v>
      </c>
      <c r="I115" s="2">
        <f>_xlfn.DAYS(E115,D115)</f>
        <v>13</v>
      </c>
      <c r="J115" s="19"/>
    </row>
    <row r="116" spans="1:10" x14ac:dyDescent="0.2">
      <c r="A116" s="17"/>
      <c r="C116" s="1">
        <v>6.4</v>
      </c>
      <c r="D116" s="40">
        <v>42997</v>
      </c>
      <c r="E116" s="40">
        <v>43007</v>
      </c>
      <c r="F116" s="8">
        <f t="shared" si="7"/>
        <v>5.6508887043227816</v>
      </c>
      <c r="G116" s="2">
        <v>160.19999999999999</v>
      </c>
      <c r="H116" s="13">
        <f>G116/C116</f>
        <v>25.031249999999996</v>
      </c>
      <c r="I116" s="2">
        <f>_xlfn.DAYS(E116,D116)</f>
        <v>10</v>
      </c>
      <c r="J116" s="16" t="s">
        <v>107</v>
      </c>
    </row>
    <row r="117" spans="1:10" x14ac:dyDescent="0.2">
      <c r="A117" s="17"/>
      <c r="C117" s="1">
        <v>7.9</v>
      </c>
      <c r="D117" s="40">
        <v>43019</v>
      </c>
      <c r="E117" s="40">
        <v>43032</v>
      </c>
      <c r="F117" s="8">
        <f t="shared" si="7"/>
        <v>8.5010248298488786</v>
      </c>
      <c r="G117" s="5">
        <v>241</v>
      </c>
      <c r="H117" s="13">
        <f>G117/C117</f>
        <v>30.50632911392405</v>
      </c>
      <c r="I117" s="2">
        <f>_xlfn.DAYS(E117,D117)</f>
        <v>13</v>
      </c>
      <c r="J117" s="19"/>
    </row>
    <row r="118" spans="1:10" x14ac:dyDescent="0.2">
      <c r="A118" s="17"/>
      <c r="C118" s="1">
        <v>7.3</v>
      </c>
      <c r="D118" s="40">
        <v>43026</v>
      </c>
      <c r="E118" s="40">
        <v>43040</v>
      </c>
      <c r="F118" s="8">
        <f t="shared" si="7"/>
        <v>8.0953742674287046</v>
      </c>
      <c r="G118" s="5">
        <v>229.5</v>
      </c>
      <c r="H118" s="13">
        <f>G118/C118</f>
        <v>31.438356164383563</v>
      </c>
      <c r="I118" s="5">
        <f>_xlfn.DAYS(E118,D118)</f>
        <v>14</v>
      </c>
      <c r="J118" s="19"/>
    </row>
    <row r="119" spans="1:10" x14ac:dyDescent="0.2">
      <c r="A119" s="17"/>
      <c r="C119" s="5">
        <v>7.6</v>
      </c>
      <c r="D119" s="40">
        <v>43028</v>
      </c>
      <c r="E119" s="40">
        <v>43042</v>
      </c>
      <c r="F119" s="8">
        <f t="shared" si="7"/>
        <v>8.3881481516102223</v>
      </c>
      <c r="G119" s="5">
        <v>237.8</v>
      </c>
      <c r="H119" s="13">
        <f>G119/C119</f>
        <v>31.289473684210531</v>
      </c>
      <c r="I119" s="5">
        <f>_xlfn.DAYS(E119,D119)</f>
        <v>14</v>
      </c>
      <c r="J119" s="19"/>
    </row>
    <row r="120" spans="1:10" x14ac:dyDescent="0.2">
      <c r="A120" s="38" t="s">
        <v>33</v>
      </c>
      <c r="C120" s="3">
        <v>7.8</v>
      </c>
      <c r="D120" s="40"/>
      <c r="E120" s="40"/>
      <c r="F120" s="10">
        <f t="shared" si="7"/>
        <v>8.3246550201009768</v>
      </c>
      <c r="G120" s="3">
        <v>236</v>
      </c>
      <c r="H120" s="14">
        <f>AVERAGE(H115,H117:H119)</f>
        <v>30.401913234605441</v>
      </c>
      <c r="I120" s="3">
        <f>AVERAGE(I115,I117:I119)</f>
        <v>13.5</v>
      </c>
      <c r="J120" s="19"/>
    </row>
    <row r="121" spans="1:10" x14ac:dyDescent="0.2">
      <c r="A121" s="24"/>
      <c r="B121" s="25"/>
      <c r="C121" s="25"/>
      <c r="D121" s="41"/>
      <c r="E121" s="41"/>
      <c r="F121" s="25"/>
      <c r="G121" s="25"/>
      <c r="H121" s="25"/>
      <c r="I121" s="25"/>
      <c r="J121" s="29"/>
    </row>
    <row r="122" spans="1:10" x14ac:dyDescent="0.2">
      <c r="A122" s="56" t="s">
        <v>55</v>
      </c>
      <c r="B122" s="43" t="s">
        <v>22</v>
      </c>
      <c r="C122" s="1">
        <v>6.9</v>
      </c>
      <c r="D122" s="40">
        <v>42998</v>
      </c>
      <c r="E122" s="40">
        <v>43010</v>
      </c>
      <c r="F122" s="8">
        <f t="shared" si="7"/>
        <v>5.3510600277513483</v>
      </c>
      <c r="G122" s="2">
        <v>151.69999999999999</v>
      </c>
      <c r="H122" s="13">
        <f>G122/C122</f>
        <v>21.985507246376809</v>
      </c>
      <c r="I122" s="2">
        <f>_xlfn.DAYS(E122,D122)</f>
        <v>12</v>
      </c>
      <c r="J122" s="16" t="s">
        <v>108</v>
      </c>
    </row>
    <row r="123" spans="1:10" x14ac:dyDescent="0.2">
      <c r="A123" s="17"/>
      <c r="C123" s="1">
        <v>9.1</v>
      </c>
      <c r="D123" s="40">
        <v>43003</v>
      </c>
      <c r="E123" s="40">
        <v>43021</v>
      </c>
      <c r="F123" s="8">
        <f t="shared" ref="F123:F137" si="8">CONVERT(G123,"g","ozm")</f>
        <v>7.2029430301043194</v>
      </c>
      <c r="G123" s="1">
        <v>204.2</v>
      </c>
      <c r="H123" s="13">
        <f>G123/C123</f>
        <v>22.439560439560438</v>
      </c>
      <c r="I123" s="2">
        <f>_xlfn.DAYS(E123,D123)</f>
        <v>18</v>
      </c>
      <c r="J123" s="16" t="s">
        <v>109</v>
      </c>
    </row>
    <row r="124" spans="1:10" x14ac:dyDescent="0.2">
      <c r="A124" s="17"/>
      <c r="C124" s="2">
        <v>7.1</v>
      </c>
      <c r="D124" s="40">
        <v>43010</v>
      </c>
      <c r="E124" s="40">
        <v>43028</v>
      </c>
      <c r="F124" s="8">
        <f t="shared" si="8"/>
        <v>6.1658885487866559</v>
      </c>
      <c r="G124" s="1">
        <v>174.8</v>
      </c>
      <c r="H124" s="13">
        <f>G124/C124</f>
        <v>24.619718309859159</v>
      </c>
      <c r="I124" s="2">
        <f>_xlfn.DAYS(E124,D124)</f>
        <v>18</v>
      </c>
      <c r="J124" s="16" t="s">
        <v>110</v>
      </c>
    </row>
    <row r="125" spans="1:10" x14ac:dyDescent="0.2">
      <c r="A125" s="17"/>
      <c r="C125" s="2">
        <v>7.3</v>
      </c>
      <c r="D125" s="40">
        <v>43012</v>
      </c>
      <c r="E125" s="40">
        <v>43032</v>
      </c>
      <c r="F125" s="8">
        <f t="shared" si="8"/>
        <v>7.336984085512726</v>
      </c>
      <c r="G125" s="5">
        <v>208</v>
      </c>
      <c r="H125" s="13">
        <f>G125/C125</f>
        <v>28.493150684931507</v>
      </c>
      <c r="I125" s="2">
        <f>_xlfn.DAYS(E125,D125)</f>
        <v>20</v>
      </c>
      <c r="J125" s="19"/>
    </row>
    <row r="126" spans="1:10" x14ac:dyDescent="0.2">
      <c r="A126" s="38" t="s">
        <v>33</v>
      </c>
      <c r="C126" s="3">
        <f>AVERAGE(C122:C125)</f>
        <v>7.6000000000000005</v>
      </c>
      <c r="D126" s="40"/>
      <c r="E126" s="40"/>
      <c r="F126" s="10">
        <f t="shared" si="8"/>
        <v>6.5151007720875018</v>
      </c>
      <c r="G126" s="3">
        <v>184.7</v>
      </c>
      <c r="H126" s="14">
        <f>AVERAGE(H122:H125)</f>
        <v>24.384484170181981</v>
      </c>
      <c r="I126" s="3">
        <f>AVERAGE(I122:I125)</f>
        <v>17</v>
      </c>
      <c r="J126" s="19"/>
    </row>
    <row r="127" spans="1:10" x14ac:dyDescent="0.2">
      <c r="A127" s="24"/>
      <c r="B127" s="25"/>
      <c r="C127" s="25"/>
      <c r="D127" s="41"/>
      <c r="E127" s="41"/>
      <c r="F127" s="25"/>
      <c r="G127" s="25"/>
      <c r="H127" s="25"/>
      <c r="I127" s="25"/>
      <c r="J127" s="29"/>
    </row>
    <row r="128" spans="1:10" x14ac:dyDescent="0.2">
      <c r="A128" s="56" t="s">
        <v>56</v>
      </c>
      <c r="B128" s="43" t="s">
        <v>28</v>
      </c>
      <c r="C128" s="1">
        <v>6.3</v>
      </c>
      <c r="D128" s="40">
        <v>42993</v>
      </c>
      <c r="E128" s="40">
        <v>43007</v>
      </c>
      <c r="F128" s="8">
        <f t="shared" si="8"/>
        <v>6.9136965421177603</v>
      </c>
      <c r="G128" s="2">
        <v>196</v>
      </c>
      <c r="H128" s="13">
        <f>G128/C128</f>
        <v>31.111111111111111</v>
      </c>
      <c r="I128" s="2">
        <f>_xlfn.DAYS(E128,D128)</f>
        <v>14</v>
      </c>
      <c r="J128" s="19"/>
    </row>
    <row r="129" spans="1:10" x14ac:dyDescent="0.2">
      <c r="A129" s="17"/>
      <c r="C129" s="1">
        <v>4.4000000000000004</v>
      </c>
      <c r="D129" s="40">
        <v>43003</v>
      </c>
      <c r="E129" s="40">
        <v>43028</v>
      </c>
      <c r="F129" s="8">
        <f t="shared" si="8"/>
        <v>3.0582525010286217</v>
      </c>
      <c r="G129" s="1">
        <v>86.7</v>
      </c>
      <c r="H129" s="13">
        <f>G129/C129</f>
        <v>19.704545454545453</v>
      </c>
      <c r="I129" s="2">
        <f>_xlfn.DAYS(E129,D129)</f>
        <v>25</v>
      </c>
      <c r="J129" s="16" t="s">
        <v>111</v>
      </c>
    </row>
    <row r="130" spans="1:10" x14ac:dyDescent="0.2">
      <c r="A130" s="17"/>
      <c r="C130" s="2">
        <v>7.8</v>
      </c>
      <c r="D130" s="40">
        <v>43010</v>
      </c>
      <c r="E130" s="40">
        <v>43032</v>
      </c>
      <c r="F130" s="8">
        <f t="shared" si="8"/>
        <v>8.9419493542186341</v>
      </c>
      <c r="G130" s="5">
        <v>253.5</v>
      </c>
      <c r="H130" s="13">
        <f>G130/C130</f>
        <v>32.5</v>
      </c>
      <c r="I130" s="5">
        <f>_xlfn.DAYS(E130,D130)</f>
        <v>22</v>
      </c>
      <c r="J130" s="18" t="s">
        <v>112</v>
      </c>
    </row>
    <row r="131" spans="1:10" x14ac:dyDescent="0.2">
      <c r="A131" s="17"/>
      <c r="C131" s="2">
        <v>5.6</v>
      </c>
      <c r="D131" s="40">
        <v>43012</v>
      </c>
      <c r="E131" s="40">
        <v>43033</v>
      </c>
      <c r="F131" s="8">
        <f t="shared" si="8"/>
        <v>6.9701348812370894</v>
      </c>
      <c r="G131" s="5">
        <v>197.6</v>
      </c>
      <c r="H131" s="13">
        <f>G131/C131</f>
        <v>35.285714285714285</v>
      </c>
      <c r="I131" s="5">
        <f>_xlfn.DAYS(E131,D131)</f>
        <v>21</v>
      </c>
      <c r="J131" s="18" t="s">
        <v>113</v>
      </c>
    </row>
    <row r="132" spans="1:10" x14ac:dyDescent="0.2">
      <c r="A132" s="38" t="s">
        <v>33</v>
      </c>
      <c r="C132" s="3">
        <v>6.6</v>
      </c>
      <c r="D132" s="40"/>
      <c r="E132" s="40"/>
      <c r="F132" s="10">
        <f t="shared" si="8"/>
        <v>7.6085935925244952</v>
      </c>
      <c r="G132" s="3">
        <f>AVERAGE(G130:G131,G128)</f>
        <v>215.70000000000002</v>
      </c>
      <c r="H132" s="14">
        <f>AVERAGE(H130:H131,H128)</f>
        <v>32.965608465608462</v>
      </c>
      <c r="I132" s="3">
        <f>AVERAGE(I128,I130:I131)</f>
        <v>19</v>
      </c>
      <c r="J132" s="19"/>
    </row>
    <row r="133" spans="1:10" x14ac:dyDescent="0.2">
      <c r="A133" s="24"/>
      <c r="B133" s="25"/>
      <c r="C133" s="25"/>
      <c r="D133" s="41"/>
      <c r="E133" s="41"/>
      <c r="F133" s="25"/>
      <c r="G133" s="25"/>
      <c r="H133" s="25"/>
      <c r="I133" s="25"/>
      <c r="J133" s="29"/>
    </row>
    <row r="134" spans="1:10" x14ac:dyDescent="0.2">
      <c r="A134" s="56" t="s">
        <v>57</v>
      </c>
      <c r="B134" s="43" t="s">
        <v>29</v>
      </c>
      <c r="C134" s="5">
        <v>6.4</v>
      </c>
      <c r="D134" s="40">
        <v>42993</v>
      </c>
      <c r="E134" s="40">
        <v>43011</v>
      </c>
      <c r="F134" s="8">
        <f t="shared" si="8"/>
        <v>4.8854437300168874</v>
      </c>
      <c r="G134" s="2">
        <v>138.5</v>
      </c>
      <c r="H134" s="13">
        <f>G134/C134</f>
        <v>21.640625</v>
      </c>
      <c r="I134" s="2">
        <f>_xlfn.DAYS(E134,D134)</f>
        <v>18</v>
      </c>
      <c r="J134" s="16" t="s">
        <v>114</v>
      </c>
    </row>
    <row r="135" spans="1:10" x14ac:dyDescent="0.2">
      <c r="A135" s="15"/>
      <c r="C135" s="1">
        <v>4.3</v>
      </c>
      <c r="D135" s="40">
        <v>43003</v>
      </c>
      <c r="E135" s="40">
        <v>43032</v>
      </c>
      <c r="F135" s="8">
        <f t="shared" si="8"/>
        <v>4.5115397333513352</v>
      </c>
      <c r="G135" s="5">
        <v>127.9</v>
      </c>
      <c r="H135" s="13">
        <f>G135/C135</f>
        <v>29.744186046511629</v>
      </c>
      <c r="I135" s="2">
        <f>_xlfn.DAYS(E135,D135)</f>
        <v>29</v>
      </c>
      <c r="J135" s="19"/>
    </row>
    <row r="136" spans="1:10" x14ac:dyDescent="0.2">
      <c r="A136" s="17"/>
      <c r="C136" s="2">
        <v>7.5</v>
      </c>
      <c r="D136" s="40">
        <v>43010</v>
      </c>
      <c r="E136" s="40">
        <v>43039</v>
      </c>
      <c r="F136" s="8">
        <f t="shared" si="8"/>
        <v>6.6244500541312021</v>
      </c>
      <c r="G136" s="5">
        <v>187.8</v>
      </c>
      <c r="H136" s="13">
        <f>G136/C136</f>
        <v>25.040000000000003</v>
      </c>
      <c r="I136" s="5">
        <f>_xlfn.DAYS(E136,D136)</f>
        <v>29</v>
      </c>
      <c r="J136" s="18"/>
    </row>
    <row r="137" spans="1:10" x14ac:dyDescent="0.2">
      <c r="A137" s="17"/>
      <c r="C137" s="2">
        <v>4.9000000000000004</v>
      </c>
      <c r="D137" s="40">
        <v>43012</v>
      </c>
      <c r="E137" s="40">
        <v>43040</v>
      </c>
      <c r="F137" s="8">
        <f t="shared" si="8"/>
        <v>3.4462660824740063</v>
      </c>
      <c r="G137" s="5">
        <v>97.7</v>
      </c>
      <c r="H137" s="13">
        <f>G137/C137</f>
        <v>19.938775510204081</v>
      </c>
      <c r="I137" s="5">
        <f>_xlfn.DAYS(E137,D137)</f>
        <v>28</v>
      </c>
      <c r="J137" s="22" t="s">
        <v>115</v>
      </c>
    </row>
    <row r="138" spans="1:10" x14ac:dyDescent="0.2">
      <c r="A138" s="37" t="s">
        <v>33</v>
      </c>
      <c r="C138" s="3">
        <v>6.1</v>
      </c>
      <c r="D138" s="40"/>
      <c r="E138" s="40"/>
      <c r="F138" s="10">
        <f t="shared" ref="F138:F150" si="9">CONVERT(G138,"g","ozm")</f>
        <v>5.3404778391664749</v>
      </c>
      <c r="G138" s="3">
        <f>AVERAGE(G134:G136)</f>
        <v>151.4</v>
      </c>
      <c r="H138" s="14">
        <f>AVERAGE(H134:H136)</f>
        <v>25.47493701550388</v>
      </c>
      <c r="I138" s="3">
        <f>AVERAGE(I134:I136)</f>
        <v>25.333333333333332</v>
      </c>
      <c r="J138" s="19"/>
    </row>
    <row r="139" spans="1:10" x14ac:dyDescent="0.2">
      <c r="A139" s="24"/>
      <c r="B139" s="25"/>
      <c r="C139" s="25"/>
      <c r="D139" s="41"/>
      <c r="E139" s="41"/>
      <c r="F139" s="25"/>
      <c r="G139" s="25"/>
      <c r="H139" s="25"/>
      <c r="I139" s="25"/>
      <c r="J139" s="29"/>
    </row>
    <row r="140" spans="1:10" x14ac:dyDescent="0.2">
      <c r="A140" s="56" t="s">
        <v>58</v>
      </c>
      <c r="B140" s="43" t="s">
        <v>30</v>
      </c>
      <c r="C140" s="1">
        <v>5.9</v>
      </c>
      <c r="D140" s="40">
        <v>42993</v>
      </c>
      <c r="E140" s="40">
        <v>43011</v>
      </c>
      <c r="F140" s="8">
        <f t="shared" si="9"/>
        <v>6.6244500541312021</v>
      </c>
      <c r="G140" s="2">
        <v>187.8</v>
      </c>
      <c r="H140" s="13">
        <f>G140/C140</f>
        <v>31.83050847457627</v>
      </c>
      <c r="I140" s="2">
        <f>_xlfn.DAYS(E140,D140)</f>
        <v>18</v>
      </c>
      <c r="J140" s="19"/>
    </row>
    <row r="141" spans="1:10" x14ac:dyDescent="0.2">
      <c r="A141" s="17"/>
      <c r="C141" s="1">
        <v>4.5</v>
      </c>
      <c r="D141" s="40">
        <v>43004</v>
      </c>
      <c r="E141" s="40">
        <v>43032</v>
      </c>
      <c r="F141" s="8">
        <f t="shared" si="9"/>
        <v>5.1147244826891596</v>
      </c>
      <c r="G141" s="5">
        <v>145</v>
      </c>
      <c r="H141" s="13">
        <f>G141/C141</f>
        <v>32.222222222222221</v>
      </c>
      <c r="I141" s="2">
        <f>_xlfn.DAYS(E141,D141)</f>
        <v>28</v>
      </c>
      <c r="J141" s="19"/>
    </row>
    <row r="142" spans="1:10" x14ac:dyDescent="0.2">
      <c r="A142" s="17"/>
      <c r="C142" s="2">
        <v>6</v>
      </c>
      <c r="D142" s="40">
        <v>43010</v>
      </c>
      <c r="E142" s="40">
        <v>43039</v>
      </c>
      <c r="F142" s="8">
        <f t="shared" si="9"/>
        <v>6.5785939035967465</v>
      </c>
      <c r="G142" s="5">
        <v>186.5</v>
      </c>
      <c r="H142" s="13">
        <f>G142/C142</f>
        <v>31.083333333333332</v>
      </c>
      <c r="I142" s="2">
        <f>_xlfn.DAYS(E142,D142)</f>
        <v>29</v>
      </c>
      <c r="J142" s="16" t="s">
        <v>116</v>
      </c>
    </row>
    <row r="143" spans="1:10" x14ac:dyDescent="0.2">
      <c r="A143" s="17"/>
      <c r="C143" s="2">
        <v>4.3</v>
      </c>
      <c r="D143" s="40">
        <v>43012</v>
      </c>
      <c r="E143" s="40">
        <v>43039</v>
      </c>
      <c r="F143" s="8">
        <f t="shared" si="9"/>
        <v>6.0247927009883346</v>
      </c>
      <c r="G143" s="5">
        <v>170.8</v>
      </c>
      <c r="H143" s="13">
        <f>G143/C143</f>
        <v>39.720930232558146</v>
      </c>
      <c r="I143" s="2">
        <f>_xlfn.DAYS(E143,D143)</f>
        <v>27</v>
      </c>
      <c r="J143" s="16" t="s">
        <v>117</v>
      </c>
    </row>
    <row r="144" spans="1:10" x14ac:dyDescent="0.2">
      <c r="A144" s="38" t="s">
        <v>33</v>
      </c>
      <c r="C144" s="3">
        <v>5.12</v>
      </c>
      <c r="D144" s="40"/>
      <c r="E144" s="40"/>
      <c r="F144" s="10">
        <f t="shared" si="9"/>
        <v>6.0847584363026206</v>
      </c>
      <c r="G144" s="3">
        <v>172.5</v>
      </c>
      <c r="H144" s="14">
        <f>AVERAGE(H140:H143)</f>
        <v>33.714248565672492</v>
      </c>
      <c r="I144" s="3">
        <f>AVERAGE(I140:I143)</f>
        <v>25.5</v>
      </c>
      <c r="J144" s="19"/>
    </row>
    <row r="145" spans="1:10" x14ac:dyDescent="0.2">
      <c r="A145" s="24"/>
      <c r="B145" s="25"/>
      <c r="C145" s="25"/>
      <c r="D145" s="41"/>
      <c r="E145" s="41"/>
      <c r="F145" s="25"/>
      <c r="G145" s="25"/>
      <c r="H145" s="25"/>
      <c r="I145" s="25"/>
      <c r="J145" s="29"/>
    </row>
    <row r="146" spans="1:10" x14ac:dyDescent="0.2">
      <c r="A146" s="56" t="s">
        <v>59</v>
      </c>
      <c r="B146" s="43" t="s">
        <v>32</v>
      </c>
      <c r="C146" s="1">
        <v>3.7</v>
      </c>
      <c r="D146" s="40">
        <v>42993</v>
      </c>
      <c r="E146" s="40">
        <v>43005</v>
      </c>
      <c r="F146" s="8">
        <f t="shared" si="9"/>
        <v>4.8642793528471389</v>
      </c>
      <c r="G146" s="2">
        <v>137.9</v>
      </c>
      <c r="H146" s="13">
        <f>G146/C146</f>
        <v>37.270270270270267</v>
      </c>
      <c r="I146" s="2">
        <f>_xlfn.DAYS(E146,D146)</f>
        <v>12</v>
      </c>
      <c r="J146" s="16" t="s">
        <v>118</v>
      </c>
    </row>
    <row r="147" spans="1:10" x14ac:dyDescent="0.2">
      <c r="A147" s="17"/>
      <c r="C147" s="1">
        <v>2.2999999999999998</v>
      </c>
      <c r="D147" s="40">
        <v>43003</v>
      </c>
      <c r="E147" s="40">
        <v>43021</v>
      </c>
      <c r="F147" s="8">
        <f t="shared" si="9"/>
        <v>3.4885948368135029</v>
      </c>
      <c r="G147" s="1">
        <v>98.9</v>
      </c>
      <c r="H147" s="13">
        <f>G147/C147</f>
        <v>43.000000000000007</v>
      </c>
      <c r="I147" s="2">
        <f>_xlfn.DAYS(E147,D147)</f>
        <v>18</v>
      </c>
      <c r="J147" s="16" t="s">
        <v>119</v>
      </c>
    </row>
    <row r="148" spans="1:10" x14ac:dyDescent="0.2">
      <c r="A148" s="17"/>
      <c r="C148" s="2">
        <v>5.7</v>
      </c>
      <c r="D148" s="40">
        <v>43010</v>
      </c>
      <c r="E148" s="40">
        <v>43028</v>
      </c>
      <c r="F148" s="8">
        <f t="shared" si="9"/>
        <v>7.7073606859833204</v>
      </c>
      <c r="G148" s="1">
        <v>218.5</v>
      </c>
      <c r="H148" s="13">
        <f>G148/C148</f>
        <v>38.333333333333329</v>
      </c>
      <c r="I148" s="2">
        <f>_xlfn.DAYS(E148,D148)</f>
        <v>18</v>
      </c>
      <c r="J148" s="22" t="s">
        <v>120</v>
      </c>
    </row>
    <row r="149" spans="1:10" x14ac:dyDescent="0.2">
      <c r="A149" s="17"/>
      <c r="C149" s="2">
        <v>3.9</v>
      </c>
      <c r="D149" s="40">
        <v>43012</v>
      </c>
      <c r="E149" s="40">
        <v>43031</v>
      </c>
      <c r="F149" s="8">
        <f t="shared" si="9"/>
        <v>7.3581484626824736</v>
      </c>
      <c r="G149" s="5">
        <v>208.6</v>
      </c>
      <c r="H149" s="13">
        <f>G149/C149</f>
        <v>53.487179487179489</v>
      </c>
      <c r="I149" s="5">
        <f>_xlfn.DAYS(E149,D149)</f>
        <v>19</v>
      </c>
      <c r="J149" s="18" t="s">
        <v>121</v>
      </c>
    </row>
    <row r="150" spans="1:10" x14ac:dyDescent="0.2">
      <c r="A150" s="38" t="s">
        <v>33</v>
      </c>
      <c r="C150" s="3">
        <v>4</v>
      </c>
      <c r="D150" s="40"/>
      <c r="E150" s="40"/>
      <c r="F150" s="10">
        <f t="shared" si="9"/>
        <v>6.1835255297614466</v>
      </c>
      <c r="G150" s="3">
        <v>175.3</v>
      </c>
      <c r="H150" s="14">
        <f>AVERAGE(H147:H149)</f>
        <v>44.940170940170937</v>
      </c>
      <c r="I150" s="3">
        <f>AVERAGE(I147:I149)</f>
        <v>18.333333333333332</v>
      </c>
      <c r="J150" s="19"/>
    </row>
    <row r="151" spans="1:10" x14ac:dyDescent="0.2">
      <c r="A151" s="24"/>
      <c r="B151" s="25"/>
      <c r="C151" s="25"/>
      <c r="D151" s="41"/>
      <c r="E151" s="41"/>
      <c r="F151" s="25"/>
      <c r="G151" s="25"/>
      <c r="H151" s="25"/>
      <c r="I151" s="25"/>
      <c r="J151" s="29"/>
    </row>
    <row r="152" spans="1:10" x14ac:dyDescent="0.2">
      <c r="A152" s="56" t="s">
        <v>37</v>
      </c>
      <c r="B152" s="43" t="s">
        <v>38</v>
      </c>
      <c r="C152" s="1">
        <v>4.2</v>
      </c>
      <c r="D152" s="40">
        <v>42996</v>
      </c>
      <c r="E152" s="40">
        <v>43014</v>
      </c>
      <c r="F152" s="8">
        <f t="shared" ref="F152:F154" si="10">CONVERT(G152,"g","ozm")</f>
        <v>5.8590050798253062</v>
      </c>
      <c r="G152" s="1">
        <v>166.1</v>
      </c>
      <c r="H152" s="13">
        <f>G152/C152</f>
        <v>39.547619047619044</v>
      </c>
      <c r="I152" s="2">
        <f>_xlfn.DAYS(E152,D152)</f>
        <v>18</v>
      </c>
      <c r="J152" s="16" t="s">
        <v>122</v>
      </c>
    </row>
    <row r="153" spans="1:10" x14ac:dyDescent="0.2">
      <c r="A153" s="17"/>
      <c r="C153" s="1">
        <v>3.4</v>
      </c>
      <c r="D153" s="40">
        <v>43003</v>
      </c>
      <c r="E153" s="40">
        <v>43021</v>
      </c>
      <c r="F153" s="8">
        <f t="shared" si="10"/>
        <v>5.4110257630656351</v>
      </c>
      <c r="G153" s="1">
        <v>153.4</v>
      </c>
      <c r="H153" s="13">
        <f>G153/C153</f>
        <v>45.117647058823529</v>
      </c>
      <c r="I153" s="2">
        <f>_xlfn.DAYS(E153,D153)</f>
        <v>18</v>
      </c>
      <c r="J153" s="16" t="s">
        <v>123</v>
      </c>
    </row>
    <row r="154" spans="1:10" x14ac:dyDescent="0.2">
      <c r="A154" s="39" t="s">
        <v>33</v>
      </c>
      <c r="C154" s="3">
        <f>AVERAGE(C152:C153)</f>
        <v>3.8</v>
      </c>
      <c r="D154" s="40"/>
      <c r="E154" s="40"/>
      <c r="F154" s="10">
        <f t="shared" si="10"/>
        <v>5.6367791195429504</v>
      </c>
      <c r="G154" s="3">
        <v>159.80000000000001</v>
      </c>
      <c r="H154" s="14">
        <f>AVERAGE(H152:H153)</f>
        <v>42.332633053221286</v>
      </c>
      <c r="I154" s="3">
        <f>AVERAGE(I152:I153)</f>
        <v>18</v>
      </c>
      <c r="J154" s="19"/>
    </row>
    <row r="155" spans="1:10" x14ac:dyDescent="0.2">
      <c r="A155" s="24"/>
      <c r="B155" s="25"/>
      <c r="C155" s="25"/>
      <c r="D155" s="41"/>
      <c r="E155" s="41"/>
      <c r="F155" s="25"/>
      <c r="G155" s="25"/>
      <c r="H155" s="25"/>
      <c r="I155" s="25"/>
      <c r="J155" s="29"/>
    </row>
    <row r="156" spans="1:10" x14ac:dyDescent="0.2">
      <c r="A156" s="59" t="s">
        <v>60</v>
      </c>
      <c r="B156" s="43" t="s">
        <v>25</v>
      </c>
      <c r="C156" s="1">
        <v>3.7</v>
      </c>
      <c r="D156" s="40">
        <v>42993</v>
      </c>
      <c r="E156" s="40">
        <v>43014</v>
      </c>
      <c r="F156" s="8">
        <f>CONVERT(G156,"g","ozm")</f>
        <v>6.6844157894454881</v>
      </c>
      <c r="G156" s="1">
        <v>189.5</v>
      </c>
      <c r="H156" s="13">
        <f>G156/C156</f>
        <v>51.21621621621621</v>
      </c>
      <c r="I156" s="2">
        <f>_xlfn.DAYS(E156,D156)</f>
        <v>21</v>
      </c>
      <c r="J156" s="16" t="s">
        <v>124</v>
      </c>
    </row>
    <row r="157" spans="1:10" x14ac:dyDescent="0.2">
      <c r="A157" s="17"/>
      <c r="C157" s="1">
        <v>2.6</v>
      </c>
      <c r="D157" s="40">
        <v>43003</v>
      </c>
      <c r="E157" s="40">
        <v>43031</v>
      </c>
      <c r="F157" s="8">
        <f>CONVERT(G157,"g","ozm")</f>
        <v>3.1534921982924891</v>
      </c>
      <c r="G157" s="5">
        <v>89.4</v>
      </c>
      <c r="H157" s="13">
        <f>G157/C157</f>
        <v>34.384615384615387</v>
      </c>
      <c r="I157" s="2">
        <f>_xlfn.DAYS(E157,D157)</f>
        <v>28</v>
      </c>
      <c r="J157" s="18" t="s">
        <v>125</v>
      </c>
    </row>
    <row r="158" spans="1:10" x14ac:dyDescent="0.2">
      <c r="A158" s="17"/>
      <c r="C158" s="2">
        <v>2.7</v>
      </c>
      <c r="D158" s="40">
        <v>43010</v>
      </c>
      <c r="E158" s="40"/>
      <c r="F158" s="8">
        <f>CONVERT(G158,"g","ozm")</f>
        <v>0</v>
      </c>
      <c r="J158" s="18" t="s">
        <v>126</v>
      </c>
    </row>
    <row r="159" spans="1:10" x14ac:dyDescent="0.2">
      <c r="A159" s="17"/>
      <c r="C159" s="2">
        <v>3.3</v>
      </c>
      <c r="D159" s="40">
        <v>43012</v>
      </c>
      <c r="E159" s="40">
        <v>43039</v>
      </c>
      <c r="F159" s="8">
        <f>CONVERT(G159,"g","ozm")</f>
        <v>5.8695872684101804</v>
      </c>
      <c r="G159" s="5">
        <v>166.4</v>
      </c>
      <c r="H159" s="13">
        <f>G159/C159</f>
        <v>50.424242424242429</v>
      </c>
      <c r="I159" s="2">
        <f>_xlfn.DAYS(E159,D159)</f>
        <v>27</v>
      </c>
      <c r="J159" s="18" t="s">
        <v>127</v>
      </c>
    </row>
    <row r="160" spans="1:10" x14ac:dyDescent="0.2">
      <c r="A160" s="38" t="s">
        <v>33</v>
      </c>
      <c r="C160" s="36">
        <v>3.5</v>
      </c>
      <c r="D160" s="40"/>
      <c r="E160" s="40"/>
      <c r="F160" s="10">
        <f>CONVERT(G160,"g","ozm")</f>
        <v>6.2787652270253131</v>
      </c>
      <c r="G160" s="3">
        <v>178</v>
      </c>
      <c r="H160" s="14">
        <f>AVERAGE(H156,H159)</f>
        <v>50.820229320229316</v>
      </c>
      <c r="I160" s="3">
        <f>AVERAGE(I156,I159)</f>
        <v>24</v>
      </c>
      <c r="J160" s="18"/>
    </row>
    <row r="161" spans="1:10" x14ac:dyDescent="0.2">
      <c r="A161" s="24"/>
      <c r="B161" s="25"/>
      <c r="C161" s="25"/>
      <c r="D161" s="27"/>
      <c r="E161" s="26"/>
      <c r="F161" s="25"/>
      <c r="G161" s="25"/>
      <c r="H161" s="25"/>
      <c r="I161" s="25"/>
      <c r="J161" s="29"/>
    </row>
    <row r="162" spans="1:10" ht="19" x14ac:dyDescent="0.25">
      <c r="A162" s="46" t="s">
        <v>62</v>
      </c>
      <c r="B162" s="47"/>
      <c r="C162" s="47"/>
      <c r="D162" s="47"/>
      <c r="E162" s="47"/>
      <c r="F162" s="47"/>
      <c r="G162" s="47"/>
      <c r="H162" s="47"/>
      <c r="I162" s="47"/>
      <c r="J162" s="48"/>
    </row>
    <row r="163" spans="1:10" x14ac:dyDescent="0.2">
      <c r="E163" s="6"/>
      <c r="F163" s="9"/>
      <c r="H163" s="34"/>
    </row>
    <row r="164" spans="1:10" x14ac:dyDescent="0.2">
      <c r="A164" s="2"/>
      <c r="B164" s="4"/>
      <c r="C164" s="2"/>
      <c r="D164" s="2"/>
      <c r="E164" s="2"/>
      <c r="F164" s="33"/>
      <c r="G164" s="2"/>
      <c r="H164" s="34"/>
      <c r="J164" s="2"/>
    </row>
    <row r="165" spans="1:10" x14ac:dyDescent="0.2">
      <c r="A165" s="2"/>
      <c r="B165" s="4"/>
      <c r="C165" s="2"/>
      <c r="D165" s="2"/>
      <c r="E165" s="2"/>
      <c r="F165" s="33"/>
      <c r="G165" s="2"/>
      <c r="H165" s="34"/>
      <c r="J165" s="2"/>
    </row>
    <row r="166" spans="1:10" x14ac:dyDescent="0.2">
      <c r="A166" s="2"/>
      <c r="B166" s="4"/>
      <c r="C166" s="2"/>
      <c r="D166" s="2"/>
      <c r="E166" s="2"/>
      <c r="F166" s="33"/>
      <c r="G166" s="2"/>
      <c r="H166" s="34"/>
      <c r="J166" s="2"/>
    </row>
    <row r="167" spans="1:10" x14ac:dyDescent="0.2">
      <c r="A167" s="2"/>
      <c r="B167" s="4"/>
      <c r="C167" s="2"/>
      <c r="D167" s="2"/>
      <c r="E167" s="2"/>
      <c r="F167" s="33"/>
      <c r="G167" s="2"/>
      <c r="H167" s="34"/>
      <c r="J167" s="2"/>
    </row>
    <row r="168" spans="1:10" x14ac:dyDescent="0.2">
      <c r="A168" s="2"/>
      <c r="B168" s="4"/>
      <c r="C168" s="2"/>
      <c r="D168" s="2"/>
      <c r="E168" s="2"/>
      <c r="F168" s="33"/>
      <c r="G168" s="2"/>
      <c r="H168" s="34"/>
      <c r="J168" s="2"/>
    </row>
    <row r="169" spans="1:10" x14ac:dyDescent="0.2">
      <c r="A169" s="2"/>
      <c r="B169" s="4"/>
      <c r="C169" s="2"/>
      <c r="D169" s="2"/>
      <c r="E169" s="2"/>
      <c r="F169" s="33"/>
      <c r="G169" s="2"/>
      <c r="H169" s="34"/>
      <c r="J169" s="2"/>
    </row>
    <row r="170" spans="1:10" x14ac:dyDescent="0.2">
      <c r="A170" s="2"/>
      <c r="B170" s="4"/>
      <c r="C170" s="2"/>
      <c r="D170" s="2"/>
      <c r="E170" s="2"/>
      <c r="F170" s="33"/>
      <c r="G170" s="2"/>
      <c r="H170" s="34"/>
      <c r="J170" s="2"/>
    </row>
    <row r="171" spans="1:10" x14ac:dyDescent="0.2">
      <c r="A171" s="2"/>
      <c r="B171" s="4"/>
      <c r="C171" s="2"/>
      <c r="D171" s="2"/>
      <c r="E171" s="2"/>
      <c r="F171" s="33"/>
      <c r="G171" s="2"/>
      <c r="H171" s="34"/>
      <c r="J171" s="2"/>
    </row>
    <row r="172" spans="1:10" x14ac:dyDescent="0.2">
      <c r="A172" s="2"/>
      <c r="B172" s="4"/>
      <c r="C172" s="2"/>
      <c r="D172" s="2"/>
      <c r="E172" s="2"/>
      <c r="F172" s="33"/>
      <c r="G172" s="2"/>
      <c r="H172" s="34"/>
      <c r="J172" s="2"/>
    </row>
    <row r="173" spans="1:10" x14ac:dyDescent="0.2">
      <c r="A173" s="2"/>
      <c r="B173" s="4"/>
      <c r="C173" s="2"/>
      <c r="D173" s="2"/>
      <c r="E173" s="2"/>
      <c r="F173" s="33"/>
      <c r="G173" s="2"/>
      <c r="H173" s="34"/>
      <c r="J173" s="2"/>
    </row>
    <row r="174" spans="1:10" x14ac:dyDescent="0.2">
      <c r="A174" s="2"/>
      <c r="B174" s="4"/>
      <c r="C174" s="2"/>
      <c r="D174" s="2"/>
      <c r="E174" s="2"/>
      <c r="F174" s="33"/>
      <c r="G174" s="2"/>
      <c r="H174" s="34"/>
      <c r="J174" s="2"/>
    </row>
    <row r="175" spans="1:10" x14ac:dyDescent="0.2">
      <c r="A175" s="2"/>
      <c r="B175" s="4"/>
      <c r="C175" s="2"/>
      <c r="D175" s="2"/>
      <c r="E175" s="2"/>
      <c r="F175" s="33"/>
      <c r="G175" s="2"/>
      <c r="H175" s="34"/>
      <c r="J175" s="2"/>
    </row>
    <row r="176" spans="1:10" x14ac:dyDescent="0.2">
      <c r="A176" s="2"/>
      <c r="B176" s="4"/>
      <c r="C176" s="2"/>
      <c r="D176" s="2"/>
      <c r="E176" s="2"/>
      <c r="F176" s="33"/>
      <c r="G176" s="2"/>
      <c r="H176" s="34"/>
      <c r="J176" s="2"/>
    </row>
    <row r="177" spans="1:10" x14ac:dyDescent="0.2">
      <c r="A177" s="2"/>
      <c r="B177" s="4"/>
      <c r="C177" s="2"/>
      <c r="D177" s="2"/>
      <c r="E177" s="2"/>
      <c r="F177" s="33"/>
      <c r="G177" s="2"/>
      <c r="H177" s="34"/>
      <c r="J177" s="2"/>
    </row>
    <row r="178" spans="1:10" x14ac:dyDescent="0.2">
      <c r="A178" s="2"/>
      <c r="B178" s="4"/>
      <c r="C178" s="2"/>
      <c r="D178" s="2"/>
      <c r="E178" s="2"/>
      <c r="F178" s="33"/>
      <c r="G178" s="2"/>
      <c r="H178" s="34"/>
      <c r="J178" s="2"/>
    </row>
    <row r="179" spans="1:10" x14ac:dyDescent="0.2">
      <c r="A179" s="2"/>
      <c r="B179" s="4"/>
      <c r="C179" s="2"/>
      <c r="D179" s="2"/>
      <c r="E179" s="2"/>
      <c r="F179" s="33"/>
      <c r="G179" s="2"/>
      <c r="H179" s="34"/>
      <c r="J179" s="2"/>
    </row>
    <row r="180" spans="1:10" x14ac:dyDescent="0.2">
      <c r="A180" s="2"/>
      <c r="B180" s="4"/>
      <c r="C180" s="2"/>
      <c r="D180" s="2"/>
      <c r="E180" s="2"/>
      <c r="F180" s="33"/>
      <c r="G180" s="2"/>
      <c r="H180" s="34"/>
      <c r="J180" s="2"/>
    </row>
    <row r="181" spans="1:10" x14ac:dyDescent="0.2">
      <c r="A181" s="2"/>
      <c r="B181" s="4"/>
      <c r="C181" s="2"/>
      <c r="D181" s="2"/>
      <c r="E181" s="2"/>
      <c r="F181" s="33"/>
      <c r="G181" s="2"/>
      <c r="H181" s="34"/>
      <c r="J181" s="2"/>
    </row>
    <row r="182" spans="1:10" x14ac:dyDescent="0.2">
      <c r="A182" s="2"/>
      <c r="B182" s="4"/>
      <c r="C182" s="2"/>
      <c r="D182" s="2"/>
      <c r="E182" s="2"/>
      <c r="F182" s="33"/>
      <c r="G182" s="2"/>
      <c r="H182" s="34"/>
      <c r="J182" s="2"/>
    </row>
    <row r="183" spans="1:10" x14ac:dyDescent="0.2">
      <c r="A183" s="2"/>
      <c r="B183" s="4"/>
      <c r="C183" s="2"/>
      <c r="D183" s="2"/>
      <c r="E183" s="2"/>
      <c r="F183" s="33"/>
      <c r="G183" s="2"/>
      <c r="H183" s="34"/>
      <c r="J183" s="2"/>
    </row>
    <row r="184" spans="1:10" x14ac:dyDescent="0.2">
      <c r="A184" s="2"/>
      <c r="B184" s="4"/>
      <c r="C184" s="2"/>
      <c r="D184" s="2"/>
      <c r="E184" s="2"/>
      <c r="F184" s="33"/>
      <c r="G184" s="2"/>
      <c r="H184" s="34"/>
      <c r="J184" s="2"/>
    </row>
    <row r="185" spans="1:10" x14ac:dyDescent="0.2">
      <c r="A185" s="2"/>
      <c r="B185" s="4"/>
      <c r="C185" s="2"/>
      <c r="D185" s="2"/>
      <c r="E185" s="2"/>
      <c r="F185" s="33"/>
      <c r="G185" s="2"/>
      <c r="H185" s="34"/>
      <c r="J185" s="2"/>
    </row>
    <row r="186" spans="1:10" x14ac:dyDescent="0.2">
      <c r="A186" s="2"/>
      <c r="B186" s="4"/>
      <c r="C186" s="2"/>
      <c r="D186" s="2"/>
      <c r="E186" s="2"/>
      <c r="F186" s="33"/>
      <c r="G186" s="2"/>
      <c r="H186" s="34"/>
      <c r="J186" s="2"/>
    </row>
    <row r="187" spans="1:10" x14ac:dyDescent="0.2">
      <c r="A187" s="2"/>
      <c r="B187" s="4"/>
      <c r="C187" s="2"/>
      <c r="D187" s="2"/>
      <c r="E187" s="2"/>
      <c r="F187" s="33"/>
      <c r="G187" s="2"/>
      <c r="H187" s="34"/>
      <c r="J187" s="2"/>
    </row>
    <row r="188" spans="1:10" x14ac:dyDescent="0.2">
      <c r="A188" s="2"/>
      <c r="B188" s="4"/>
      <c r="C188" s="2"/>
      <c r="D188" s="2"/>
      <c r="E188" s="2"/>
      <c r="F188" s="33"/>
      <c r="G188" s="2"/>
      <c r="H188" s="34"/>
      <c r="J188" s="2"/>
    </row>
    <row r="189" spans="1:10" x14ac:dyDescent="0.2">
      <c r="A189" s="2"/>
      <c r="B189" s="4"/>
      <c r="C189" s="2"/>
      <c r="D189" s="2"/>
      <c r="E189" s="2"/>
      <c r="F189" s="33"/>
      <c r="G189" s="2"/>
      <c r="H189" s="34"/>
      <c r="J189" s="2"/>
    </row>
    <row r="190" spans="1:10" x14ac:dyDescent="0.2">
      <c r="A190" s="2"/>
      <c r="B190" s="4"/>
      <c r="C190" s="2"/>
      <c r="D190" s="2"/>
      <c r="E190" s="2"/>
      <c r="F190" s="33"/>
      <c r="G190" s="2"/>
      <c r="H190" s="34"/>
      <c r="J190" s="2"/>
    </row>
    <row r="191" spans="1:10" x14ac:dyDescent="0.2">
      <c r="A191" s="2"/>
      <c r="B191" s="4"/>
      <c r="C191" s="2"/>
      <c r="D191" s="2"/>
      <c r="E191" s="2"/>
      <c r="F191" s="33"/>
      <c r="G191" s="2"/>
      <c r="H191" s="34"/>
      <c r="J191" s="2"/>
    </row>
    <row r="192" spans="1:10" x14ac:dyDescent="0.2">
      <c r="A192" s="2"/>
      <c r="B192" s="4"/>
      <c r="C192" s="2"/>
      <c r="D192" s="2"/>
      <c r="E192" s="2"/>
      <c r="F192" s="33"/>
      <c r="G192" s="2"/>
      <c r="H192" s="34"/>
      <c r="J192" s="2"/>
    </row>
    <row r="193" spans="1:10" x14ac:dyDescent="0.2">
      <c r="A193" s="2"/>
      <c r="B193" s="4"/>
      <c r="C193" s="2"/>
      <c r="D193" s="2"/>
      <c r="E193" s="2"/>
      <c r="F193" s="33"/>
      <c r="G193" s="2"/>
      <c r="H193" s="34"/>
      <c r="J193" s="2"/>
    </row>
    <row r="194" spans="1:10" x14ac:dyDescent="0.2">
      <c r="A194" s="2"/>
      <c r="B194" s="4"/>
      <c r="C194" s="2"/>
      <c r="D194" s="2"/>
      <c r="E194" s="2"/>
      <c r="F194" s="33"/>
      <c r="G194" s="2"/>
      <c r="H194" s="34"/>
      <c r="J194" s="2"/>
    </row>
    <row r="195" spans="1:10" x14ac:dyDescent="0.2">
      <c r="A195" s="2"/>
      <c r="B195" s="4"/>
      <c r="C195" s="2"/>
      <c r="D195" s="2"/>
      <c r="E195" s="2"/>
      <c r="F195" s="33"/>
      <c r="G195" s="2"/>
      <c r="H195" s="34"/>
      <c r="J195" s="2"/>
    </row>
    <row r="196" spans="1:10" x14ac:dyDescent="0.2">
      <c r="A196" s="2"/>
      <c r="B196" s="4"/>
      <c r="C196" s="2"/>
      <c r="D196" s="2"/>
      <c r="E196" s="2"/>
      <c r="F196" s="33"/>
      <c r="G196" s="2"/>
      <c r="H196" s="34"/>
      <c r="J196" s="2"/>
    </row>
    <row r="197" spans="1:10" x14ac:dyDescent="0.2">
      <c r="A197" s="2"/>
      <c r="B197" s="4"/>
      <c r="C197" s="2"/>
      <c r="D197" s="2"/>
      <c r="E197" s="2"/>
      <c r="F197" s="33"/>
      <c r="G197" s="2"/>
      <c r="H197" s="34"/>
      <c r="J197" s="2"/>
    </row>
    <row r="198" spans="1:10" x14ac:dyDescent="0.2">
      <c r="A198" s="2"/>
      <c r="B198" s="4"/>
      <c r="C198" s="2"/>
      <c r="D198" s="2"/>
      <c r="E198" s="2"/>
      <c r="F198" s="33"/>
      <c r="G198" s="2"/>
      <c r="H198" s="34"/>
      <c r="J198" s="2"/>
    </row>
    <row r="199" spans="1:10" x14ac:dyDescent="0.2">
      <c r="A199" s="2"/>
      <c r="B199" s="4"/>
      <c r="C199" s="2"/>
      <c r="D199" s="2"/>
      <c r="E199" s="2"/>
      <c r="F199" s="33"/>
      <c r="G199" s="2"/>
      <c r="H199" s="34"/>
      <c r="J199" s="2"/>
    </row>
    <row r="200" spans="1:10" x14ac:dyDescent="0.2">
      <c r="A200" s="2"/>
      <c r="B200" s="4"/>
      <c r="C200" s="2"/>
      <c r="D200" s="2"/>
      <c r="E200" s="2"/>
      <c r="F200" s="33"/>
      <c r="G200" s="2"/>
      <c r="H200" s="34"/>
      <c r="J200" s="2"/>
    </row>
    <row r="201" spans="1:10" x14ac:dyDescent="0.2">
      <c r="A201" s="2"/>
      <c r="B201" s="4"/>
      <c r="C201" s="2"/>
      <c r="D201" s="2"/>
      <c r="E201" s="2"/>
      <c r="F201" s="33"/>
      <c r="G201" s="2"/>
      <c r="H201" s="34"/>
      <c r="J201" s="2"/>
    </row>
    <row r="202" spans="1:10" x14ac:dyDescent="0.2">
      <c r="A202" s="2"/>
      <c r="B202" s="4"/>
      <c r="C202" s="2"/>
      <c r="D202" s="2"/>
      <c r="E202" s="2"/>
      <c r="F202" s="33"/>
      <c r="G202" s="2"/>
      <c r="H202" s="34"/>
      <c r="J202" s="2"/>
    </row>
    <row r="203" spans="1:10" x14ac:dyDescent="0.2">
      <c r="A203" s="2"/>
      <c r="B203" s="4"/>
      <c r="C203" s="2"/>
      <c r="D203" s="2"/>
      <c r="E203" s="2"/>
      <c r="F203" s="33"/>
      <c r="G203" s="2"/>
      <c r="H203" s="34"/>
      <c r="J203" s="2"/>
    </row>
    <row r="204" spans="1:10" x14ac:dyDescent="0.2">
      <c r="A204" s="2"/>
      <c r="B204" s="4"/>
      <c r="C204" s="2"/>
      <c r="D204" s="2"/>
      <c r="E204" s="2"/>
      <c r="F204" s="33"/>
      <c r="G204" s="2"/>
      <c r="H204" s="34"/>
      <c r="J204" s="2"/>
    </row>
    <row r="205" spans="1:10" x14ac:dyDescent="0.2">
      <c r="A205" s="2"/>
      <c r="B205" s="4"/>
      <c r="C205" s="2"/>
      <c r="D205" s="2"/>
      <c r="E205" s="2"/>
      <c r="F205" s="33"/>
      <c r="G205" s="2"/>
      <c r="H205" s="34"/>
      <c r="J205" s="2"/>
    </row>
    <row r="206" spans="1:10" x14ac:dyDescent="0.2">
      <c r="A206" s="2"/>
      <c r="B206" s="4"/>
      <c r="C206" s="2"/>
      <c r="D206" s="2"/>
      <c r="E206" s="2"/>
      <c r="F206" s="33"/>
      <c r="G206" s="2"/>
      <c r="H206" s="34"/>
      <c r="J206" s="2"/>
    </row>
    <row r="207" spans="1:10" x14ac:dyDescent="0.2">
      <c r="A207" s="2"/>
      <c r="B207" s="4"/>
      <c r="C207" s="2"/>
      <c r="D207" s="2"/>
      <c r="E207" s="2"/>
      <c r="F207" s="33"/>
      <c r="G207" s="2"/>
      <c r="H207" s="34"/>
      <c r="J207" s="2"/>
    </row>
    <row r="208" spans="1:10" x14ac:dyDescent="0.2">
      <c r="A208" s="2"/>
      <c r="B208" s="4"/>
      <c r="C208" s="2"/>
      <c r="D208" s="2"/>
      <c r="E208" s="2"/>
      <c r="F208" s="33"/>
      <c r="G208" s="2"/>
      <c r="H208" s="34"/>
      <c r="J208" s="2"/>
    </row>
    <row r="209" spans="1:10" x14ac:dyDescent="0.2">
      <c r="A209" s="2"/>
      <c r="B209" s="4"/>
      <c r="C209" s="2"/>
      <c r="D209" s="2"/>
      <c r="E209" s="2"/>
      <c r="F209" s="33"/>
      <c r="G209" s="2"/>
      <c r="H209" s="34"/>
      <c r="J209" s="2"/>
    </row>
    <row r="210" spans="1:10" x14ac:dyDescent="0.2">
      <c r="A210" s="2"/>
      <c r="B210" s="4"/>
      <c r="C210" s="2"/>
      <c r="D210" s="2"/>
      <c r="E210" s="2"/>
      <c r="F210" s="33"/>
      <c r="G210" s="2"/>
      <c r="H210" s="34"/>
      <c r="J210" s="2"/>
    </row>
    <row r="211" spans="1:10" x14ac:dyDescent="0.2">
      <c r="A211" s="2"/>
      <c r="B211" s="4"/>
      <c r="C211" s="2"/>
      <c r="D211" s="2"/>
      <c r="E211" s="2"/>
      <c r="F211" s="33"/>
      <c r="G211" s="2"/>
      <c r="H211" s="34"/>
      <c r="J211" s="2"/>
    </row>
    <row r="212" spans="1:10" x14ac:dyDescent="0.2">
      <c r="A212" s="2"/>
      <c r="B212" s="4"/>
      <c r="C212" s="2"/>
      <c r="D212" s="2"/>
      <c r="E212" s="2"/>
      <c r="F212" s="33"/>
      <c r="G212" s="2"/>
      <c r="H212" s="34"/>
      <c r="J212" s="2"/>
    </row>
    <row r="213" spans="1:10" x14ac:dyDescent="0.2">
      <c r="A213" s="2"/>
      <c r="B213" s="4"/>
      <c r="C213" s="2"/>
      <c r="D213" s="2"/>
      <c r="E213" s="2"/>
      <c r="F213" s="33"/>
      <c r="G213" s="2"/>
      <c r="H213" s="34"/>
      <c r="J213" s="2"/>
    </row>
    <row r="214" spans="1:10" x14ac:dyDescent="0.2">
      <c r="A214" s="2"/>
      <c r="B214" s="4"/>
      <c r="C214" s="2"/>
      <c r="D214" s="2"/>
      <c r="E214" s="2"/>
      <c r="F214" s="33"/>
      <c r="G214" s="2"/>
      <c r="H214" s="34"/>
      <c r="J214" s="2"/>
    </row>
    <row r="215" spans="1:10" x14ac:dyDescent="0.2">
      <c r="A215" s="2"/>
      <c r="B215" s="4"/>
      <c r="C215" s="2"/>
      <c r="D215" s="2"/>
      <c r="E215" s="2"/>
      <c r="F215" s="33"/>
      <c r="G215" s="2"/>
      <c r="H215" s="34"/>
      <c r="J215" s="2"/>
    </row>
    <row r="216" spans="1:10" x14ac:dyDescent="0.2">
      <c r="A216" s="2"/>
      <c r="B216" s="4"/>
      <c r="C216" s="2"/>
      <c r="D216" s="2"/>
      <c r="E216" s="2"/>
      <c r="F216" s="33"/>
      <c r="G216" s="2"/>
      <c r="H216" s="34"/>
      <c r="J216" s="2"/>
    </row>
    <row r="217" spans="1:10" x14ac:dyDescent="0.2">
      <c r="A217" s="2"/>
      <c r="B217" s="4"/>
      <c r="C217" s="2"/>
      <c r="D217" s="2"/>
      <c r="E217" s="2"/>
      <c r="F217" s="33"/>
      <c r="G217" s="2"/>
      <c r="H217" s="34"/>
      <c r="J217" s="2"/>
    </row>
    <row r="218" spans="1:10" x14ac:dyDescent="0.2">
      <c r="A218" s="2"/>
      <c r="B218" s="4"/>
      <c r="C218" s="2"/>
      <c r="D218" s="2"/>
      <c r="E218" s="2"/>
      <c r="F218" s="33"/>
      <c r="G218" s="2"/>
      <c r="H218" s="34"/>
      <c r="J218" s="2"/>
    </row>
    <row r="219" spans="1:10" x14ac:dyDescent="0.2">
      <c r="A219" s="2"/>
      <c r="B219" s="4"/>
      <c r="C219" s="2"/>
      <c r="D219" s="2"/>
      <c r="E219" s="2"/>
      <c r="F219" s="33"/>
      <c r="G219" s="2"/>
      <c r="H219" s="34"/>
      <c r="J219" s="2"/>
    </row>
    <row r="220" spans="1:10" x14ac:dyDescent="0.2">
      <c r="A220" s="2"/>
      <c r="B220" s="4"/>
      <c r="C220" s="2"/>
      <c r="D220" s="2"/>
      <c r="E220" s="2"/>
      <c r="F220" s="33"/>
      <c r="G220" s="2"/>
      <c r="H220" s="34"/>
      <c r="J220" s="2"/>
    </row>
    <row r="221" spans="1:10" x14ac:dyDescent="0.2">
      <c r="A221" s="2"/>
      <c r="B221" s="4"/>
      <c r="C221" s="2"/>
      <c r="D221" s="2"/>
      <c r="E221" s="2"/>
      <c r="F221" s="33"/>
      <c r="G221" s="2"/>
      <c r="H221" s="34"/>
      <c r="J221" s="2"/>
    </row>
    <row r="222" spans="1:10" x14ac:dyDescent="0.2">
      <c r="A222" s="2"/>
      <c r="B222" s="4"/>
      <c r="C222" s="2"/>
      <c r="D222" s="2"/>
      <c r="E222" s="2"/>
      <c r="F222" s="33"/>
      <c r="G222" s="2"/>
      <c r="H222" s="34"/>
      <c r="J222" s="2"/>
    </row>
    <row r="223" spans="1:10" x14ac:dyDescent="0.2">
      <c r="A223" s="2"/>
      <c r="B223" s="4"/>
      <c r="C223" s="2"/>
      <c r="D223" s="2"/>
      <c r="E223" s="2"/>
      <c r="F223" s="33"/>
      <c r="G223" s="2"/>
      <c r="H223" s="34"/>
      <c r="J223" s="2"/>
    </row>
    <row r="224" spans="1:10" x14ac:dyDescent="0.2">
      <c r="A224" s="2"/>
      <c r="B224" s="4"/>
      <c r="C224" s="2"/>
      <c r="D224" s="2"/>
      <c r="E224" s="2"/>
      <c r="F224" s="33"/>
      <c r="G224" s="2"/>
      <c r="H224" s="34"/>
      <c r="J224" s="2"/>
    </row>
    <row r="225" spans="1:10" x14ac:dyDescent="0.2">
      <c r="A225" s="2"/>
      <c r="B225" s="4"/>
      <c r="C225" s="2"/>
      <c r="D225" s="2"/>
      <c r="E225" s="2"/>
      <c r="F225" s="33"/>
      <c r="G225" s="2"/>
      <c r="H225" s="34"/>
      <c r="J225" s="2"/>
    </row>
    <row r="226" spans="1:10" x14ac:dyDescent="0.2">
      <c r="A226" s="2"/>
      <c r="B226" s="4"/>
      <c r="C226" s="2"/>
      <c r="D226" s="2"/>
      <c r="E226" s="2"/>
      <c r="F226" s="33"/>
      <c r="G226" s="2"/>
      <c r="H226" s="34"/>
      <c r="J226" s="2"/>
    </row>
    <row r="227" spans="1:10" x14ac:dyDescent="0.2">
      <c r="A227" s="2"/>
      <c r="B227" s="4"/>
      <c r="C227" s="2"/>
      <c r="D227" s="2"/>
      <c r="E227" s="2"/>
      <c r="F227" s="33"/>
      <c r="G227" s="2"/>
      <c r="H227" s="34"/>
      <c r="J227" s="2"/>
    </row>
    <row r="228" spans="1:10" x14ac:dyDescent="0.2">
      <c r="A228" s="2"/>
      <c r="B228" s="4"/>
      <c r="C228" s="2"/>
      <c r="D228" s="2"/>
      <c r="E228" s="2"/>
      <c r="F228" s="33"/>
      <c r="G228" s="2"/>
      <c r="H228" s="34"/>
      <c r="J228" s="2"/>
    </row>
    <row r="229" spans="1:10" x14ac:dyDescent="0.2">
      <c r="A229" s="2"/>
      <c r="B229" s="4"/>
      <c r="C229" s="2"/>
      <c r="D229" s="2"/>
      <c r="E229" s="2"/>
      <c r="F229" s="33"/>
      <c r="G229" s="2"/>
      <c r="H229" s="34"/>
      <c r="J229" s="2"/>
    </row>
    <row r="230" spans="1:10" x14ac:dyDescent="0.2">
      <c r="A230" s="2"/>
      <c r="B230" s="4"/>
      <c r="C230" s="2"/>
      <c r="D230" s="2"/>
      <c r="E230" s="2"/>
      <c r="F230" s="33"/>
      <c r="G230" s="2"/>
      <c r="H230" s="34"/>
      <c r="J230" s="2"/>
    </row>
    <row r="231" spans="1:10" x14ac:dyDescent="0.2">
      <c r="A231" s="2"/>
      <c r="B231" s="4"/>
      <c r="C231" s="2"/>
      <c r="D231" s="2"/>
      <c r="E231" s="2"/>
      <c r="F231" s="33"/>
      <c r="G231" s="2"/>
      <c r="H231" s="34"/>
      <c r="J231" s="2"/>
    </row>
    <row r="232" spans="1:10" x14ac:dyDescent="0.2">
      <c r="A232" s="2"/>
      <c r="B232" s="4"/>
      <c r="C232" s="2"/>
      <c r="D232" s="2"/>
      <c r="E232" s="2"/>
      <c r="F232" s="33"/>
      <c r="G232" s="2"/>
      <c r="H232" s="34"/>
      <c r="J232" s="2"/>
    </row>
    <row r="233" spans="1:10" x14ac:dyDescent="0.2">
      <c r="A233" s="2"/>
      <c r="B233" s="4"/>
      <c r="C233" s="2"/>
      <c r="D233" s="2"/>
      <c r="E233" s="2"/>
      <c r="F233" s="33"/>
      <c r="G233" s="2"/>
      <c r="H233" s="34"/>
      <c r="J233" s="2"/>
    </row>
    <row r="234" spans="1:10" x14ac:dyDescent="0.2">
      <c r="A234" s="2"/>
      <c r="B234" s="4"/>
      <c r="C234" s="2"/>
      <c r="D234" s="2"/>
      <c r="E234" s="2"/>
      <c r="F234" s="33"/>
      <c r="G234" s="2"/>
      <c r="H234" s="34"/>
      <c r="J234" s="2"/>
    </row>
    <row r="235" spans="1:10" x14ac:dyDescent="0.2">
      <c r="A235" s="2"/>
      <c r="B235" s="4"/>
      <c r="C235" s="2"/>
      <c r="D235" s="2"/>
      <c r="E235" s="2"/>
      <c r="F235" s="33"/>
      <c r="G235" s="2"/>
      <c r="H235" s="34"/>
      <c r="J235" s="2"/>
    </row>
    <row r="236" spans="1:10" x14ac:dyDescent="0.2">
      <c r="A236" s="2"/>
      <c r="B236" s="4"/>
      <c r="C236" s="2"/>
      <c r="D236" s="2"/>
      <c r="E236" s="2"/>
      <c r="F236" s="33"/>
      <c r="G236" s="2"/>
      <c r="H236" s="34"/>
      <c r="J236" s="2"/>
    </row>
    <row r="237" spans="1:10" x14ac:dyDescent="0.2">
      <c r="A237" s="2"/>
      <c r="B237" s="4"/>
      <c r="C237" s="2"/>
      <c r="D237" s="2"/>
      <c r="E237" s="2"/>
      <c r="F237" s="33"/>
      <c r="G237" s="2"/>
      <c r="H237" s="34"/>
      <c r="J237" s="2"/>
    </row>
    <row r="238" spans="1:10" x14ac:dyDescent="0.2">
      <c r="A238" s="2"/>
      <c r="B238" s="4"/>
      <c r="C238" s="2"/>
      <c r="D238" s="2"/>
      <c r="E238" s="2"/>
      <c r="F238" s="33"/>
      <c r="G238" s="2"/>
      <c r="H238" s="34"/>
      <c r="J238" s="2"/>
    </row>
    <row r="239" spans="1:10" x14ac:dyDescent="0.2">
      <c r="A239" s="2"/>
      <c r="B239" s="4"/>
      <c r="C239" s="2"/>
      <c r="D239" s="2"/>
      <c r="E239" s="2"/>
      <c r="F239" s="33"/>
      <c r="G239" s="2"/>
      <c r="H239" s="34"/>
      <c r="J239" s="2"/>
    </row>
    <row r="240" spans="1:10" x14ac:dyDescent="0.2">
      <c r="A240" s="2"/>
      <c r="B240" s="4"/>
      <c r="C240" s="2"/>
      <c r="D240" s="2"/>
      <c r="E240" s="2"/>
      <c r="F240" s="33"/>
      <c r="G240" s="2"/>
      <c r="H240" s="34"/>
      <c r="J240" s="2"/>
    </row>
    <row r="241" spans="1:10" x14ac:dyDescent="0.2">
      <c r="A241" s="2"/>
      <c r="B241" s="4"/>
      <c r="C241" s="2"/>
      <c r="D241" s="2"/>
      <c r="E241" s="2"/>
      <c r="F241" s="33"/>
      <c r="G241" s="2"/>
      <c r="H241" s="34"/>
      <c r="J241" s="2"/>
    </row>
    <row r="242" spans="1:10" x14ac:dyDescent="0.2">
      <c r="A242" s="2"/>
      <c r="B242" s="4"/>
      <c r="C242" s="2"/>
      <c r="D242" s="2"/>
      <c r="E242" s="2"/>
      <c r="F242" s="33"/>
      <c r="G242" s="2"/>
      <c r="H242" s="34"/>
      <c r="J242" s="2"/>
    </row>
    <row r="243" spans="1:10" x14ac:dyDescent="0.2">
      <c r="A243" s="2"/>
      <c r="B243" s="4"/>
      <c r="C243" s="2"/>
      <c r="D243" s="2"/>
      <c r="E243" s="2"/>
      <c r="F243" s="33"/>
      <c r="G243" s="2"/>
      <c r="H243" s="34"/>
      <c r="J243" s="2"/>
    </row>
    <row r="244" spans="1:10" x14ac:dyDescent="0.2">
      <c r="A244" s="2"/>
      <c r="B244" s="4"/>
      <c r="C244" s="2"/>
      <c r="D244" s="2"/>
      <c r="E244" s="2"/>
      <c r="F244" s="33"/>
      <c r="G244" s="2"/>
      <c r="H244" s="34"/>
      <c r="J244" s="2"/>
    </row>
    <row r="245" spans="1:10" x14ac:dyDescent="0.2">
      <c r="A245" s="2"/>
      <c r="B245" s="4"/>
      <c r="C245" s="2"/>
      <c r="D245" s="2"/>
      <c r="E245" s="2"/>
      <c r="F245" s="33"/>
      <c r="G245" s="2"/>
      <c r="H245" s="34"/>
      <c r="J245" s="2"/>
    </row>
    <row r="246" spans="1:10" x14ac:dyDescent="0.2">
      <c r="A246" s="2"/>
      <c r="B246" s="4"/>
      <c r="C246" s="2"/>
      <c r="D246" s="2"/>
      <c r="E246" s="2"/>
      <c r="F246" s="33"/>
      <c r="G246" s="2"/>
      <c r="H246" s="34"/>
      <c r="J246" s="2"/>
    </row>
    <row r="247" spans="1:10" x14ac:dyDescent="0.2">
      <c r="A247" s="2"/>
      <c r="B247" s="4"/>
      <c r="C247" s="2"/>
      <c r="D247" s="2"/>
      <c r="E247" s="2"/>
      <c r="F247" s="33"/>
      <c r="G247" s="2"/>
      <c r="H247" s="34"/>
      <c r="J247" s="2"/>
    </row>
    <row r="248" spans="1:10" x14ac:dyDescent="0.2">
      <c r="A248" s="2"/>
      <c r="B248" s="4"/>
      <c r="C248" s="2"/>
      <c r="D248" s="2"/>
      <c r="E248" s="2"/>
      <c r="F248" s="33"/>
      <c r="G248" s="2"/>
      <c r="H248" s="34"/>
      <c r="J248" s="2"/>
    </row>
    <row r="249" spans="1:10" x14ac:dyDescent="0.2">
      <c r="A249" s="2"/>
      <c r="B249" s="4"/>
      <c r="C249" s="2"/>
      <c r="D249" s="2"/>
      <c r="E249" s="2"/>
      <c r="F249" s="33"/>
      <c r="G249" s="2"/>
      <c r="H249" s="34"/>
      <c r="J249" s="2"/>
    </row>
    <row r="250" spans="1:10" x14ac:dyDescent="0.2">
      <c r="A250" s="2"/>
      <c r="B250" s="4"/>
      <c r="C250" s="2"/>
      <c r="D250" s="2"/>
      <c r="E250" s="2"/>
      <c r="F250" s="33"/>
      <c r="G250" s="2"/>
      <c r="H250" s="34"/>
      <c r="J250" s="2"/>
    </row>
    <row r="251" spans="1:10" x14ac:dyDescent="0.2">
      <c r="A251" s="2"/>
      <c r="B251" s="4"/>
      <c r="C251" s="2"/>
      <c r="D251" s="2"/>
      <c r="E251" s="2"/>
      <c r="F251" s="33"/>
      <c r="G251" s="2"/>
      <c r="H251" s="34"/>
      <c r="J251" s="2"/>
    </row>
    <row r="252" spans="1:10" x14ac:dyDescent="0.2">
      <c r="A252" s="2"/>
      <c r="B252" s="4"/>
      <c r="C252" s="2"/>
      <c r="D252" s="2"/>
      <c r="E252" s="2"/>
      <c r="F252" s="33"/>
      <c r="G252" s="2"/>
      <c r="H252" s="34"/>
      <c r="J252" s="2"/>
    </row>
    <row r="253" spans="1:10" x14ac:dyDescent="0.2">
      <c r="A253" s="2"/>
      <c r="B253" s="4"/>
      <c r="C253" s="2"/>
      <c r="D253" s="2"/>
      <c r="E253" s="2"/>
      <c r="F253" s="33"/>
      <c r="G253" s="2"/>
      <c r="H253" s="34"/>
      <c r="J253" s="2"/>
    </row>
    <row r="254" spans="1:10" x14ac:dyDescent="0.2">
      <c r="A254" s="2"/>
      <c r="B254" s="4"/>
      <c r="C254" s="2"/>
      <c r="D254" s="2"/>
      <c r="E254" s="2"/>
      <c r="F254" s="33"/>
      <c r="G254" s="2"/>
      <c r="H254" s="34"/>
      <c r="J254" s="2"/>
    </row>
    <row r="255" spans="1:10" x14ac:dyDescent="0.2">
      <c r="A255" s="2"/>
      <c r="B255" s="4"/>
      <c r="C255" s="2"/>
      <c r="D255" s="2"/>
      <c r="E255" s="2"/>
      <c r="F255" s="33"/>
      <c r="G255" s="2"/>
      <c r="H255" s="34"/>
      <c r="J255" s="2"/>
    </row>
    <row r="256" spans="1:10" x14ac:dyDescent="0.2">
      <c r="A256" s="2"/>
      <c r="B256" s="4"/>
      <c r="C256" s="2"/>
      <c r="D256" s="2"/>
      <c r="E256" s="2"/>
      <c r="F256" s="33"/>
      <c r="G256" s="2"/>
      <c r="H256" s="34"/>
      <c r="J256" s="2"/>
    </row>
    <row r="257" spans="1:10" x14ac:dyDescent="0.2">
      <c r="A257" s="2"/>
      <c r="B257" s="4"/>
      <c r="C257" s="2"/>
      <c r="D257" s="2"/>
      <c r="E257" s="2"/>
      <c r="F257" s="33"/>
      <c r="G257" s="2"/>
      <c r="H257" s="34"/>
      <c r="J257" s="2"/>
    </row>
    <row r="258" spans="1:10" x14ac:dyDescent="0.2">
      <c r="A258" s="2"/>
      <c r="B258" s="4"/>
      <c r="C258" s="2"/>
      <c r="D258" s="2"/>
      <c r="E258" s="2"/>
      <c r="F258" s="33"/>
      <c r="G258" s="2"/>
      <c r="H258" s="34"/>
      <c r="J258" s="2"/>
    </row>
    <row r="259" spans="1:10" x14ac:dyDescent="0.2">
      <c r="A259" s="2"/>
      <c r="B259" s="4"/>
      <c r="C259" s="2"/>
      <c r="D259" s="2"/>
      <c r="E259" s="2"/>
      <c r="F259" s="33"/>
      <c r="G259" s="2"/>
      <c r="H259" s="34"/>
      <c r="J259" s="2"/>
    </row>
    <row r="260" spans="1:10" x14ac:dyDescent="0.2">
      <c r="A260" s="2"/>
      <c r="B260" s="4"/>
      <c r="C260" s="2"/>
      <c r="D260" s="2"/>
      <c r="E260" s="2"/>
      <c r="F260" s="33"/>
      <c r="G260" s="2"/>
      <c r="H260" s="34"/>
      <c r="J260" s="2"/>
    </row>
    <row r="261" spans="1:10" x14ac:dyDescent="0.2">
      <c r="A261" s="2"/>
      <c r="B261" s="4"/>
      <c r="C261" s="2"/>
      <c r="D261" s="2"/>
      <c r="E261" s="2"/>
      <c r="F261" s="33"/>
      <c r="G261" s="2"/>
      <c r="H261" s="34"/>
      <c r="J261" s="2"/>
    </row>
    <row r="262" spans="1:10" x14ac:dyDescent="0.2">
      <c r="A262" s="2"/>
      <c r="B262" s="4"/>
      <c r="C262" s="2"/>
      <c r="D262" s="2"/>
      <c r="E262" s="2"/>
      <c r="F262" s="33"/>
      <c r="G262" s="2"/>
      <c r="H262" s="34"/>
      <c r="J262" s="2"/>
    </row>
    <row r="263" spans="1:10" x14ac:dyDescent="0.2">
      <c r="A263" s="2"/>
      <c r="B263" s="4"/>
      <c r="C263" s="2"/>
      <c r="D263" s="2"/>
      <c r="E263" s="2"/>
      <c r="F263" s="33"/>
      <c r="G263" s="2"/>
      <c r="H263" s="34"/>
      <c r="J263" s="2"/>
    </row>
    <row r="264" spans="1:10" x14ac:dyDescent="0.2">
      <c r="A264" s="2"/>
      <c r="B264" s="4"/>
      <c r="C264" s="2"/>
      <c r="D264" s="2"/>
      <c r="E264" s="2"/>
      <c r="F264" s="33"/>
      <c r="G264" s="2"/>
      <c r="H264" s="34"/>
      <c r="J264" s="2"/>
    </row>
    <row r="265" spans="1:10" x14ac:dyDescent="0.2">
      <c r="A265" s="2"/>
      <c r="B265" s="4"/>
      <c r="C265" s="2"/>
      <c r="D265" s="2"/>
      <c r="E265" s="2"/>
      <c r="F265" s="33"/>
      <c r="G265" s="2"/>
      <c r="H265" s="34"/>
      <c r="J265" s="2"/>
    </row>
    <row r="266" spans="1:10" x14ac:dyDescent="0.2">
      <c r="A266" s="2"/>
      <c r="B266" s="4"/>
      <c r="C266" s="2"/>
      <c r="D266" s="2"/>
      <c r="E266" s="2"/>
      <c r="F266" s="33"/>
      <c r="G266" s="2"/>
      <c r="H266" s="34"/>
      <c r="J266" s="2"/>
    </row>
    <row r="267" spans="1:10" x14ac:dyDescent="0.2">
      <c r="A267" s="2"/>
      <c r="B267" s="4"/>
      <c r="C267" s="2"/>
      <c r="D267" s="2"/>
      <c r="E267" s="2"/>
      <c r="F267" s="33"/>
      <c r="G267" s="2"/>
      <c r="H267" s="34"/>
      <c r="J267" s="2"/>
    </row>
    <row r="268" spans="1:10" x14ac:dyDescent="0.2">
      <c r="A268" s="2"/>
      <c r="B268" s="4"/>
      <c r="C268" s="2"/>
      <c r="D268" s="2"/>
      <c r="E268" s="2"/>
      <c r="F268" s="33"/>
      <c r="G268" s="2"/>
      <c r="H268" s="34"/>
      <c r="J268" s="2"/>
    </row>
    <row r="269" spans="1:10" x14ac:dyDescent="0.2">
      <c r="A269" s="2"/>
      <c r="B269" s="4"/>
      <c r="C269" s="2"/>
      <c r="D269" s="2"/>
      <c r="E269" s="2"/>
      <c r="F269" s="33"/>
      <c r="G269" s="2"/>
      <c r="H269" s="34"/>
      <c r="J269" s="2"/>
    </row>
    <row r="270" spans="1:10" x14ac:dyDescent="0.2">
      <c r="A270" s="2"/>
      <c r="B270" s="4"/>
      <c r="C270" s="2"/>
      <c r="D270" s="2"/>
      <c r="E270" s="2"/>
      <c r="F270" s="33"/>
      <c r="G270" s="2"/>
      <c r="H270" s="34"/>
      <c r="J270" s="2"/>
    </row>
    <row r="271" spans="1:10" x14ac:dyDescent="0.2">
      <c r="A271" s="2"/>
      <c r="B271" s="4"/>
      <c r="C271" s="2"/>
      <c r="D271" s="2"/>
      <c r="E271" s="2"/>
      <c r="F271" s="33"/>
      <c r="G271" s="2"/>
      <c r="H271" s="34"/>
      <c r="J271" s="2"/>
    </row>
    <row r="272" spans="1:10" x14ac:dyDescent="0.2">
      <c r="A272" s="2"/>
      <c r="B272" s="4"/>
      <c r="C272" s="2"/>
      <c r="D272" s="2"/>
      <c r="E272" s="2"/>
      <c r="F272" s="33"/>
      <c r="G272" s="2"/>
      <c r="H272" s="34"/>
      <c r="J272" s="2"/>
    </row>
    <row r="273" spans="1:10" x14ac:dyDescent="0.2">
      <c r="A273" s="2"/>
      <c r="B273" s="4"/>
      <c r="C273" s="2"/>
      <c r="D273" s="2"/>
      <c r="E273" s="2"/>
      <c r="F273" s="33"/>
      <c r="G273" s="2"/>
      <c r="H273" s="34"/>
      <c r="J273" s="2"/>
    </row>
    <row r="274" spans="1:10" x14ac:dyDescent="0.2">
      <c r="A274" s="2"/>
      <c r="B274" s="4"/>
      <c r="C274" s="2"/>
      <c r="D274" s="2"/>
      <c r="E274" s="2"/>
      <c r="F274" s="33"/>
      <c r="G274" s="2"/>
      <c r="H274" s="34"/>
      <c r="J274" s="2"/>
    </row>
    <row r="275" spans="1:10" x14ac:dyDescent="0.2">
      <c r="A275" s="2"/>
      <c r="B275" s="4"/>
      <c r="C275" s="2"/>
      <c r="D275" s="2"/>
      <c r="E275" s="2"/>
      <c r="F275" s="33"/>
      <c r="G275" s="2"/>
      <c r="H275" s="34"/>
      <c r="J275" s="2"/>
    </row>
    <row r="276" spans="1:10" x14ac:dyDescent="0.2">
      <c r="A276" s="2"/>
      <c r="B276" s="4"/>
      <c r="C276" s="2"/>
      <c r="D276" s="2"/>
      <c r="E276" s="2"/>
      <c r="F276" s="33"/>
      <c r="G276" s="2"/>
      <c r="H276" s="34"/>
      <c r="J276" s="2"/>
    </row>
    <row r="277" spans="1:10" x14ac:dyDescent="0.2">
      <c r="A277" s="2"/>
      <c r="B277" s="4"/>
      <c r="C277" s="2"/>
      <c r="D277" s="2"/>
      <c r="E277" s="2"/>
      <c r="F277" s="33"/>
      <c r="G277" s="2"/>
      <c r="H277" s="34"/>
      <c r="J277" s="2"/>
    </row>
    <row r="278" spans="1:10" x14ac:dyDescent="0.2">
      <c r="A278" s="2"/>
      <c r="B278" s="4"/>
      <c r="C278" s="2"/>
      <c r="D278" s="2"/>
      <c r="E278" s="2"/>
      <c r="F278" s="33"/>
      <c r="G278" s="2"/>
      <c r="H278" s="34"/>
      <c r="J278" s="2"/>
    </row>
    <row r="279" spans="1:10" x14ac:dyDescent="0.2">
      <c r="A279" s="2"/>
      <c r="B279" s="4"/>
      <c r="C279" s="2"/>
      <c r="D279" s="2"/>
      <c r="E279" s="2"/>
      <c r="F279" s="33"/>
      <c r="G279" s="2"/>
      <c r="H279" s="34"/>
      <c r="J279" s="2"/>
    </row>
    <row r="280" spans="1:10" x14ac:dyDescent="0.2">
      <c r="A280" s="2"/>
      <c r="B280" s="4"/>
      <c r="C280" s="2"/>
      <c r="D280" s="2"/>
      <c r="E280" s="2"/>
      <c r="F280" s="33"/>
      <c r="G280" s="2"/>
      <c r="H280" s="34"/>
      <c r="J280" s="2"/>
    </row>
    <row r="281" spans="1:10" x14ac:dyDescent="0.2">
      <c r="A281" s="2"/>
      <c r="B281" s="4"/>
      <c r="C281" s="2"/>
      <c r="D281" s="2"/>
      <c r="E281" s="2"/>
      <c r="F281" s="33"/>
      <c r="G281" s="2"/>
      <c r="H281" s="34"/>
      <c r="J281" s="2"/>
    </row>
    <row r="282" spans="1:10" x14ac:dyDescent="0.2">
      <c r="A282" s="2"/>
      <c r="B282" s="4"/>
      <c r="C282" s="2"/>
      <c r="D282" s="2"/>
      <c r="E282" s="2"/>
      <c r="F282" s="33"/>
      <c r="G282" s="2"/>
      <c r="H282" s="34"/>
      <c r="J282" s="2"/>
    </row>
    <row r="283" spans="1:10" x14ac:dyDescent="0.2">
      <c r="A283" s="2"/>
      <c r="B283" s="4"/>
      <c r="C283" s="2"/>
      <c r="D283" s="2"/>
      <c r="E283" s="2"/>
      <c r="F283" s="33"/>
      <c r="G283" s="2"/>
      <c r="H283" s="34"/>
      <c r="J283" s="2"/>
    </row>
    <row r="284" spans="1:10" x14ac:dyDescent="0.2">
      <c r="A284" s="2"/>
      <c r="B284" s="4"/>
      <c r="C284" s="2"/>
      <c r="D284" s="2"/>
      <c r="E284" s="2"/>
      <c r="F284" s="33"/>
      <c r="G284" s="2"/>
      <c r="H284" s="34"/>
      <c r="J284" s="2"/>
    </row>
    <row r="285" spans="1:10" x14ac:dyDescent="0.2">
      <c r="A285" s="2"/>
      <c r="B285" s="4"/>
      <c r="C285" s="2"/>
      <c r="D285" s="2"/>
      <c r="E285" s="2"/>
      <c r="F285" s="33"/>
      <c r="G285" s="2"/>
      <c r="H285" s="34"/>
      <c r="J285" s="2"/>
    </row>
    <row r="286" spans="1:10" x14ac:dyDescent="0.2">
      <c r="A286" s="2"/>
      <c r="B286" s="4"/>
      <c r="C286" s="2"/>
      <c r="D286" s="2"/>
      <c r="E286" s="2"/>
      <c r="F286" s="33"/>
      <c r="G286" s="2"/>
      <c r="H286" s="34"/>
      <c r="J286" s="2"/>
    </row>
    <row r="287" spans="1:10" x14ac:dyDescent="0.2">
      <c r="A287" s="2"/>
      <c r="B287" s="4"/>
      <c r="C287" s="2"/>
      <c r="D287" s="2"/>
      <c r="E287" s="2"/>
      <c r="F287" s="33"/>
      <c r="G287" s="2"/>
      <c r="H287" s="34"/>
      <c r="J287" s="2"/>
    </row>
    <row r="288" spans="1:10" x14ac:dyDescent="0.2">
      <c r="A288" s="2"/>
      <c r="B288" s="4"/>
      <c r="C288" s="2"/>
      <c r="D288" s="2"/>
      <c r="E288" s="2"/>
      <c r="F288" s="33"/>
      <c r="G288" s="2"/>
      <c r="H288" s="34"/>
      <c r="J288" s="2"/>
    </row>
    <row r="289" spans="1:10" x14ac:dyDescent="0.2">
      <c r="A289" s="2"/>
      <c r="B289" s="4"/>
      <c r="C289" s="2"/>
      <c r="D289" s="2"/>
      <c r="E289" s="2"/>
      <c r="F289" s="33"/>
      <c r="G289" s="2"/>
      <c r="H289" s="34"/>
      <c r="J289" s="2"/>
    </row>
    <row r="290" spans="1:10" x14ac:dyDescent="0.2">
      <c r="A290" s="2"/>
      <c r="B290" s="4"/>
      <c r="C290" s="2"/>
      <c r="D290" s="2"/>
      <c r="E290" s="2"/>
      <c r="F290" s="33"/>
      <c r="G290" s="2"/>
      <c r="H290" s="34"/>
      <c r="J290" s="2"/>
    </row>
    <row r="291" spans="1:10" x14ac:dyDescent="0.2">
      <c r="A291" s="2"/>
      <c r="B291" s="4"/>
      <c r="C291" s="2"/>
      <c r="D291" s="2"/>
      <c r="E291" s="2"/>
      <c r="F291" s="33"/>
      <c r="G291" s="2"/>
      <c r="H291" s="34"/>
      <c r="J291" s="2"/>
    </row>
    <row r="292" spans="1:10" x14ac:dyDescent="0.2">
      <c r="A292" s="2"/>
      <c r="B292" s="4"/>
      <c r="C292" s="2"/>
      <c r="D292" s="2"/>
      <c r="E292" s="2"/>
      <c r="F292" s="33"/>
      <c r="G292" s="2"/>
      <c r="H292" s="34"/>
      <c r="J292" s="2"/>
    </row>
    <row r="293" spans="1:10" x14ac:dyDescent="0.2">
      <c r="A293" s="2"/>
      <c r="B293" s="4"/>
      <c r="C293" s="2"/>
      <c r="D293" s="2"/>
      <c r="E293" s="2"/>
      <c r="F293" s="33"/>
      <c r="G293" s="2"/>
      <c r="H293" s="34"/>
      <c r="J293" s="2"/>
    </row>
    <row r="294" spans="1:10" x14ac:dyDescent="0.2">
      <c r="A294" s="2"/>
      <c r="B294" s="4"/>
      <c r="C294" s="2"/>
      <c r="D294" s="2"/>
      <c r="E294" s="2"/>
      <c r="F294" s="33"/>
      <c r="G294" s="2"/>
      <c r="H294" s="34"/>
      <c r="J294" s="2"/>
    </row>
    <row r="295" spans="1:10" x14ac:dyDescent="0.2">
      <c r="A295" s="2"/>
      <c r="B295" s="4"/>
      <c r="C295" s="2"/>
      <c r="D295" s="2"/>
      <c r="E295" s="2"/>
      <c r="F295" s="33"/>
      <c r="G295" s="2"/>
      <c r="H295" s="34"/>
      <c r="J295" s="2"/>
    </row>
    <row r="296" spans="1:10" x14ac:dyDescent="0.2">
      <c r="A296" s="2"/>
      <c r="B296" s="4"/>
      <c r="C296" s="2"/>
      <c r="D296" s="2"/>
      <c r="E296" s="2"/>
      <c r="F296" s="33"/>
      <c r="G296" s="2"/>
      <c r="H296" s="34"/>
      <c r="J296" s="2"/>
    </row>
    <row r="297" spans="1:10" x14ac:dyDescent="0.2">
      <c r="A297" s="2"/>
      <c r="B297" s="4"/>
      <c r="C297" s="2"/>
      <c r="D297" s="2"/>
      <c r="E297" s="2"/>
      <c r="F297" s="33"/>
      <c r="G297" s="2"/>
      <c r="H297" s="34"/>
      <c r="J297" s="2"/>
    </row>
    <row r="298" spans="1:10" x14ac:dyDescent="0.2">
      <c r="A298" s="2"/>
      <c r="B298" s="4"/>
      <c r="C298" s="2"/>
      <c r="D298" s="2"/>
      <c r="E298" s="2"/>
      <c r="F298" s="33"/>
      <c r="G298" s="2"/>
      <c r="H298" s="34"/>
      <c r="J298" s="2"/>
    </row>
    <row r="299" spans="1:10" x14ac:dyDescent="0.2">
      <c r="A299" s="2"/>
      <c r="B299" s="4"/>
      <c r="C299" s="2"/>
      <c r="D299" s="2"/>
      <c r="E299" s="2"/>
      <c r="F299" s="33"/>
      <c r="G299" s="2"/>
      <c r="H299" s="34"/>
      <c r="J299" s="2"/>
    </row>
    <row r="300" spans="1:10" x14ac:dyDescent="0.2">
      <c r="A300" s="2"/>
      <c r="B300" s="4"/>
      <c r="C300" s="2"/>
      <c r="D300" s="2"/>
      <c r="E300" s="2"/>
      <c r="F300" s="33"/>
      <c r="G300" s="2"/>
      <c r="H300" s="34"/>
      <c r="J300" s="2"/>
    </row>
    <row r="301" spans="1:10" x14ac:dyDescent="0.2">
      <c r="A301" s="2"/>
      <c r="B301" s="4"/>
      <c r="C301" s="2"/>
      <c r="D301" s="2"/>
      <c r="E301" s="2"/>
      <c r="F301" s="33"/>
      <c r="G301" s="2"/>
      <c r="H301" s="34"/>
      <c r="J301" s="2"/>
    </row>
    <row r="302" spans="1:10" x14ac:dyDescent="0.2">
      <c r="A302" s="2"/>
      <c r="B302" s="4"/>
      <c r="C302" s="2"/>
      <c r="D302" s="2"/>
      <c r="E302" s="2"/>
      <c r="F302" s="33"/>
      <c r="G302" s="2"/>
      <c r="H302" s="34"/>
      <c r="J302" s="2"/>
    </row>
    <row r="303" spans="1:10" x14ac:dyDescent="0.2">
      <c r="A303" s="2"/>
      <c r="B303" s="4"/>
      <c r="C303" s="2"/>
      <c r="D303" s="2"/>
      <c r="E303" s="2"/>
      <c r="F303" s="33"/>
      <c r="G303" s="2"/>
      <c r="H303" s="34"/>
      <c r="J303" s="2"/>
    </row>
    <row r="304" spans="1:10" x14ac:dyDescent="0.2">
      <c r="A304" s="2"/>
      <c r="B304" s="4"/>
      <c r="C304" s="2"/>
      <c r="D304" s="2"/>
      <c r="E304" s="2"/>
      <c r="F304" s="33"/>
      <c r="G304" s="2"/>
      <c r="H304" s="34"/>
      <c r="J304" s="2"/>
    </row>
    <row r="305" spans="1:10" x14ac:dyDescent="0.2">
      <c r="A305" s="2"/>
      <c r="B305" s="4"/>
      <c r="C305" s="2"/>
      <c r="D305" s="2"/>
      <c r="E305" s="2"/>
      <c r="F305" s="33"/>
      <c r="G305" s="2"/>
      <c r="H305" s="34"/>
      <c r="J305" s="2"/>
    </row>
    <row r="306" spans="1:10" x14ac:dyDescent="0.2">
      <c r="A306" s="2"/>
      <c r="B306" s="4"/>
      <c r="C306" s="2"/>
      <c r="D306" s="2"/>
      <c r="E306" s="2"/>
      <c r="F306" s="33"/>
      <c r="G306" s="2"/>
      <c r="H306" s="34"/>
      <c r="J306" s="2"/>
    </row>
    <row r="307" spans="1:10" x14ac:dyDescent="0.2">
      <c r="A307" s="2"/>
      <c r="B307" s="4"/>
      <c r="C307" s="2"/>
      <c r="D307" s="2"/>
      <c r="E307" s="2"/>
      <c r="F307" s="33"/>
      <c r="G307" s="2"/>
      <c r="H307" s="34"/>
      <c r="J307" s="2"/>
    </row>
    <row r="308" spans="1:10" x14ac:dyDescent="0.2">
      <c r="A308" s="2"/>
      <c r="B308" s="4"/>
      <c r="C308" s="2"/>
      <c r="D308" s="2"/>
      <c r="E308" s="2"/>
      <c r="F308" s="33"/>
      <c r="G308" s="2"/>
      <c r="H308" s="34"/>
      <c r="J308" s="2"/>
    </row>
    <row r="309" spans="1:10" x14ac:dyDescent="0.2">
      <c r="A309" s="2"/>
      <c r="B309" s="4"/>
      <c r="C309" s="2"/>
      <c r="D309" s="2"/>
      <c r="E309" s="2"/>
      <c r="F309" s="33"/>
      <c r="G309" s="2"/>
      <c r="H309" s="34"/>
      <c r="J309" s="2"/>
    </row>
    <row r="310" spans="1:10" x14ac:dyDescent="0.2">
      <c r="A310" s="2"/>
      <c r="B310" s="4"/>
      <c r="C310" s="2"/>
      <c r="D310" s="2"/>
      <c r="E310" s="2"/>
      <c r="F310" s="33"/>
      <c r="G310" s="2"/>
      <c r="H310" s="34"/>
      <c r="J310" s="2"/>
    </row>
    <row r="311" spans="1:10" x14ac:dyDescent="0.2">
      <c r="A311" s="2"/>
      <c r="B311" s="4"/>
      <c r="C311" s="2"/>
      <c r="D311" s="2"/>
      <c r="E311" s="2"/>
      <c r="F311" s="33"/>
      <c r="G311" s="2"/>
      <c r="H311" s="34"/>
      <c r="J311" s="2"/>
    </row>
    <row r="312" spans="1:10" x14ac:dyDescent="0.2">
      <c r="A312" s="2"/>
      <c r="B312" s="4"/>
      <c r="C312" s="2"/>
      <c r="D312" s="2"/>
      <c r="E312" s="2"/>
      <c r="F312" s="33"/>
      <c r="G312" s="2"/>
      <c r="H312" s="34"/>
      <c r="J312" s="2"/>
    </row>
    <row r="313" spans="1:10" x14ac:dyDescent="0.2">
      <c r="A313" s="2"/>
      <c r="B313" s="4"/>
      <c r="C313" s="2"/>
      <c r="D313" s="2"/>
      <c r="E313" s="2"/>
      <c r="F313" s="33"/>
      <c r="G313" s="2"/>
      <c r="H313" s="34"/>
      <c r="J313" s="2"/>
    </row>
    <row r="314" spans="1:10" x14ac:dyDescent="0.2">
      <c r="A314" s="2"/>
      <c r="B314" s="4"/>
      <c r="C314" s="2"/>
      <c r="D314" s="2"/>
      <c r="E314" s="2"/>
      <c r="F314" s="33"/>
      <c r="G314" s="2"/>
      <c r="H314" s="34"/>
      <c r="J314" s="2"/>
    </row>
    <row r="315" spans="1:10" x14ac:dyDescent="0.2">
      <c r="A315" s="2"/>
      <c r="B315" s="4"/>
      <c r="C315" s="2"/>
      <c r="D315" s="2"/>
      <c r="E315" s="2"/>
      <c r="F315" s="33"/>
      <c r="G315" s="2"/>
      <c r="H315" s="34"/>
      <c r="J315" s="2"/>
    </row>
    <row r="316" spans="1:10" x14ac:dyDescent="0.2">
      <c r="A316" s="2"/>
      <c r="B316" s="4"/>
      <c r="C316" s="2"/>
      <c r="D316" s="2"/>
      <c r="E316" s="2"/>
      <c r="F316" s="33"/>
      <c r="G316" s="2"/>
      <c r="H316" s="34"/>
      <c r="J316" s="2"/>
    </row>
    <row r="317" spans="1:10" x14ac:dyDescent="0.2">
      <c r="A317" s="2"/>
      <c r="B317" s="4"/>
      <c r="C317" s="2"/>
      <c r="D317" s="2"/>
      <c r="E317" s="2"/>
      <c r="F317" s="33"/>
      <c r="G317" s="2"/>
      <c r="H317" s="34"/>
      <c r="J317" s="2"/>
    </row>
    <row r="318" spans="1:10" x14ac:dyDescent="0.2">
      <c r="A318" s="2"/>
      <c r="B318" s="4"/>
      <c r="C318" s="2"/>
      <c r="D318" s="2"/>
      <c r="E318" s="2"/>
      <c r="F318" s="33"/>
      <c r="G318" s="2"/>
      <c r="H318" s="34"/>
      <c r="J318" s="2"/>
    </row>
    <row r="319" spans="1:10" x14ac:dyDescent="0.2">
      <c r="A319" s="2"/>
      <c r="B319" s="4"/>
      <c r="C319" s="2"/>
      <c r="D319" s="2"/>
      <c r="E319" s="2"/>
      <c r="F319" s="33"/>
      <c r="G319" s="2"/>
      <c r="H319" s="34"/>
      <c r="J319" s="2"/>
    </row>
    <row r="320" spans="1:10" x14ac:dyDescent="0.2">
      <c r="A320" s="2"/>
      <c r="B320" s="4"/>
      <c r="C320" s="2"/>
      <c r="D320" s="2"/>
      <c r="E320" s="2"/>
      <c r="F320" s="33"/>
      <c r="G320" s="2"/>
      <c r="H320" s="34"/>
      <c r="J320" s="2"/>
    </row>
    <row r="321" spans="1:10" x14ac:dyDescent="0.2">
      <c r="A321" s="2"/>
      <c r="B321" s="4"/>
      <c r="C321" s="2"/>
      <c r="D321" s="2"/>
      <c r="E321" s="2"/>
      <c r="F321" s="33"/>
      <c r="G321" s="2"/>
      <c r="H321" s="34"/>
      <c r="J321" s="2"/>
    </row>
    <row r="322" spans="1:10" x14ac:dyDescent="0.2">
      <c r="A322" s="2"/>
      <c r="B322" s="4"/>
      <c r="C322" s="2"/>
      <c r="D322" s="2"/>
      <c r="E322" s="2"/>
      <c r="F322" s="33"/>
      <c r="G322" s="2"/>
      <c r="H322" s="34"/>
      <c r="J322" s="2"/>
    </row>
    <row r="323" spans="1:10" x14ac:dyDescent="0.2">
      <c r="A323" s="2"/>
      <c r="B323" s="4"/>
      <c r="C323" s="2"/>
      <c r="D323" s="2"/>
      <c r="E323" s="2"/>
      <c r="F323" s="33"/>
      <c r="G323" s="2"/>
      <c r="H323" s="34"/>
      <c r="J323" s="2"/>
    </row>
    <row r="324" spans="1:10" x14ac:dyDescent="0.2">
      <c r="A324" s="2"/>
      <c r="B324" s="4"/>
      <c r="C324" s="2"/>
      <c r="D324" s="2"/>
      <c r="E324" s="2"/>
      <c r="F324" s="33"/>
      <c r="G324" s="2"/>
      <c r="H324" s="34"/>
      <c r="J324" s="2"/>
    </row>
    <row r="325" spans="1:10" x14ac:dyDescent="0.2">
      <c r="A325" s="2"/>
      <c r="B325" s="4"/>
      <c r="C325" s="2"/>
      <c r="D325" s="2"/>
      <c r="E325" s="2"/>
      <c r="F325" s="33"/>
      <c r="G325" s="2"/>
      <c r="H325" s="34"/>
      <c r="J325" s="2"/>
    </row>
    <row r="326" spans="1:10" x14ac:dyDescent="0.2">
      <c r="A326" s="2"/>
      <c r="B326" s="4"/>
      <c r="C326" s="2"/>
      <c r="D326" s="2"/>
      <c r="E326" s="2"/>
      <c r="F326" s="33"/>
      <c r="G326" s="2"/>
      <c r="H326" s="34"/>
      <c r="J326" s="2"/>
    </row>
    <row r="327" spans="1:10" x14ac:dyDescent="0.2">
      <c r="A327" s="2"/>
      <c r="B327" s="4"/>
      <c r="C327" s="2"/>
      <c r="D327" s="2"/>
      <c r="E327" s="2"/>
      <c r="F327" s="33"/>
      <c r="G327" s="2"/>
      <c r="H327" s="34"/>
      <c r="J327" s="2"/>
    </row>
    <row r="328" spans="1:10" x14ac:dyDescent="0.2">
      <c r="A328" s="2"/>
      <c r="B328" s="4"/>
      <c r="C328" s="2"/>
      <c r="D328" s="2"/>
      <c r="E328" s="2"/>
      <c r="F328" s="33"/>
      <c r="G328" s="2"/>
      <c r="H328" s="34"/>
      <c r="J328" s="2"/>
    </row>
    <row r="329" spans="1:10" x14ac:dyDescent="0.2">
      <c r="A329" s="2"/>
      <c r="B329" s="4"/>
      <c r="C329" s="2"/>
      <c r="D329" s="2"/>
      <c r="E329" s="2"/>
      <c r="F329" s="33"/>
      <c r="G329" s="2"/>
      <c r="H329" s="34"/>
      <c r="J329" s="2"/>
    </row>
    <row r="330" spans="1:10" x14ac:dyDescent="0.2">
      <c r="A330" s="2"/>
      <c r="B330" s="4"/>
      <c r="C330" s="2"/>
      <c r="D330" s="2"/>
      <c r="E330" s="2"/>
      <c r="F330" s="33"/>
      <c r="G330" s="2"/>
      <c r="H330" s="34"/>
      <c r="J330" s="2"/>
    </row>
    <row r="331" spans="1:10" x14ac:dyDescent="0.2">
      <c r="A331" s="2"/>
      <c r="B331" s="4"/>
      <c r="C331" s="2"/>
      <c r="D331" s="2"/>
      <c r="E331" s="2"/>
      <c r="F331" s="33"/>
      <c r="G331" s="2"/>
      <c r="H331" s="34"/>
      <c r="J331" s="2"/>
    </row>
    <row r="332" spans="1:10" x14ac:dyDescent="0.2">
      <c r="A332" s="2"/>
      <c r="B332" s="4"/>
      <c r="C332" s="2"/>
      <c r="D332" s="2"/>
      <c r="E332" s="2"/>
      <c r="F332" s="33"/>
      <c r="G332" s="2"/>
      <c r="H332" s="34"/>
      <c r="J332" s="2"/>
    </row>
    <row r="333" spans="1:10" x14ac:dyDescent="0.2">
      <c r="A333" s="2"/>
      <c r="B333" s="4"/>
      <c r="C333" s="2"/>
      <c r="D333" s="2"/>
      <c r="E333" s="2"/>
      <c r="F333" s="33"/>
      <c r="G333" s="2"/>
      <c r="H333" s="34"/>
      <c r="J333" s="2"/>
    </row>
    <row r="334" spans="1:10" x14ac:dyDescent="0.2">
      <c r="A334" s="2"/>
      <c r="B334" s="4"/>
      <c r="C334" s="2"/>
      <c r="D334" s="2"/>
      <c r="E334" s="2"/>
      <c r="F334" s="33"/>
      <c r="G334" s="2"/>
      <c r="H334" s="34"/>
      <c r="J334" s="2"/>
    </row>
    <row r="335" spans="1:10" x14ac:dyDescent="0.2">
      <c r="A335" s="2"/>
      <c r="B335" s="4"/>
      <c r="C335" s="2"/>
      <c r="D335" s="2"/>
      <c r="E335" s="2"/>
      <c r="F335" s="33"/>
      <c r="G335" s="2"/>
      <c r="H335" s="34"/>
      <c r="J335" s="2"/>
    </row>
    <row r="336" spans="1:10" x14ac:dyDescent="0.2">
      <c r="A336" s="2"/>
      <c r="B336" s="4"/>
      <c r="C336" s="2"/>
      <c r="D336" s="2"/>
      <c r="E336" s="2"/>
      <c r="F336" s="33"/>
      <c r="G336" s="2"/>
      <c r="H336" s="34"/>
      <c r="J336" s="2"/>
    </row>
    <row r="337" spans="1:10" x14ac:dyDescent="0.2">
      <c r="A337" s="2"/>
      <c r="B337" s="4"/>
      <c r="C337" s="2"/>
      <c r="D337" s="2"/>
      <c r="E337" s="2"/>
      <c r="F337" s="33"/>
      <c r="G337" s="2"/>
      <c r="H337" s="34"/>
      <c r="J337" s="2"/>
    </row>
    <row r="338" spans="1:10" x14ac:dyDescent="0.2">
      <c r="A338" s="2"/>
      <c r="B338" s="4"/>
      <c r="C338" s="2"/>
      <c r="D338" s="2"/>
      <c r="E338" s="2"/>
      <c r="F338" s="33"/>
      <c r="G338" s="2"/>
      <c r="H338" s="34"/>
      <c r="J338" s="2"/>
    </row>
    <row r="339" spans="1:10" x14ac:dyDescent="0.2">
      <c r="A339" s="2"/>
      <c r="B339" s="4"/>
      <c r="C339" s="2"/>
      <c r="D339" s="2"/>
      <c r="E339" s="2"/>
      <c r="F339" s="33"/>
      <c r="G339" s="2"/>
      <c r="H339" s="34"/>
      <c r="J339" s="2"/>
    </row>
    <row r="340" spans="1:10" x14ac:dyDescent="0.2">
      <c r="A340" s="2"/>
      <c r="B340" s="4"/>
      <c r="C340" s="2"/>
      <c r="D340" s="2"/>
      <c r="E340" s="2"/>
      <c r="F340" s="33"/>
      <c r="G340" s="2"/>
      <c r="H340" s="34"/>
      <c r="J340" s="2"/>
    </row>
    <row r="341" spans="1:10" x14ac:dyDescent="0.2">
      <c r="A341" s="2"/>
      <c r="B341" s="4"/>
      <c r="C341" s="2"/>
      <c r="D341" s="2"/>
      <c r="E341" s="2"/>
      <c r="F341" s="33"/>
      <c r="G341" s="2"/>
      <c r="H341" s="34"/>
      <c r="J341" s="2"/>
    </row>
    <row r="342" spans="1:10" x14ac:dyDescent="0.2">
      <c r="A342" s="2"/>
      <c r="B342" s="4"/>
      <c r="C342" s="2"/>
      <c r="D342" s="2"/>
      <c r="E342" s="2"/>
      <c r="F342" s="33"/>
      <c r="G342" s="2"/>
      <c r="H342" s="34"/>
      <c r="J342" s="2"/>
    </row>
    <row r="343" spans="1:10" x14ac:dyDescent="0.2">
      <c r="A343" s="2"/>
      <c r="B343" s="4"/>
      <c r="C343" s="2"/>
      <c r="D343" s="2"/>
      <c r="E343" s="2"/>
      <c r="F343" s="33"/>
      <c r="G343" s="2"/>
      <c r="H343" s="34"/>
      <c r="J343" s="2"/>
    </row>
    <row r="344" spans="1:10" x14ac:dyDescent="0.2">
      <c r="A344" s="2"/>
      <c r="B344" s="4"/>
      <c r="C344" s="2"/>
      <c r="D344" s="2"/>
      <c r="E344" s="2"/>
      <c r="F344" s="33"/>
      <c r="G344" s="2"/>
      <c r="H344" s="34"/>
      <c r="J344" s="2"/>
    </row>
    <row r="345" spans="1:10" x14ac:dyDescent="0.2">
      <c r="A345" s="2"/>
      <c r="B345" s="4"/>
      <c r="C345" s="2"/>
      <c r="D345" s="2"/>
      <c r="E345" s="2"/>
      <c r="F345" s="33"/>
      <c r="G345" s="2"/>
      <c r="H345" s="34"/>
      <c r="J345" s="2"/>
    </row>
    <row r="346" spans="1:10" x14ac:dyDescent="0.2">
      <c r="A346" s="2"/>
      <c r="B346" s="4"/>
      <c r="C346" s="2"/>
      <c r="D346" s="2"/>
      <c r="E346" s="2"/>
      <c r="F346" s="33"/>
      <c r="G346" s="2"/>
      <c r="H346" s="34"/>
      <c r="J346" s="2"/>
    </row>
    <row r="347" spans="1:10" x14ac:dyDescent="0.2">
      <c r="A347" s="2"/>
      <c r="B347" s="4"/>
      <c r="C347" s="2"/>
      <c r="D347" s="2"/>
      <c r="E347" s="2"/>
      <c r="F347" s="33"/>
      <c r="G347" s="2"/>
      <c r="H347" s="34"/>
      <c r="J347" s="2"/>
    </row>
    <row r="348" spans="1:10" x14ac:dyDescent="0.2">
      <c r="A348" s="2"/>
      <c r="B348" s="4"/>
      <c r="C348" s="2"/>
      <c r="D348" s="2"/>
      <c r="E348" s="2"/>
      <c r="F348" s="33"/>
      <c r="G348" s="2"/>
      <c r="H348" s="34"/>
      <c r="J348" s="2"/>
    </row>
    <row r="349" spans="1:10" x14ac:dyDescent="0.2">
      <c r="A349" s="2"/>
      <c r="B349" s="4"/>
      <c r="C349" s="2"/>
      <c r="D349" s="2"/>
      <c r="E349" s="2"/>
      <c r="F349" s="33"/>
      <c r="G349" s="2"/>
      <c r="H349" s="34"/>
      <c r="J349" s="2"/>
    </row>
    <row r="350" spans="1:10" x14ac:dyDescent="0.2">
      <c r="A350" s="2"/>
      <c r="B350" s="4"/>
      <c r="C350" s="2"/>
      <c r="D350" s="2"/>
      <c r="E350" s="2"/>
      <c r="F350" s="33"/>
      <c r="G350" s="2"/>
      <c r="H350" s="34"/>
      <c r="J350" s="2"/>
    </row>
    <row r="351" spans="1:10" x14ac:dyDescent="0.2">
      <c r="A351" s="2"/>
      <c r="B351" s="4"/>
      <c r="C351" s="2"/>
      <c r="D351" s="2"/>
      <c r="E351" s="2"/>
      <c r="F351" s="33"/>
      <c r="G351" s="2"/>
      <c r="H351" s="34"/>
      <c r="J351" s="2"/>
    </row>
    <row r="352" spans="1:10" x14ac:dyDescent="0.2">
      <c r="A352" s="2"/>
      <c r="B352" s="4"/>
      <c r="C352" s="2"/>
      <c r="D352" s="2"/>
      <c r="E352" s="2"/>
      <c r="F352" s="33"/>
      <c r="G352" s="2"/>
      <c r="H352" s="34"/>
      <c r="J352" s="2"/>
    </row>
    <row r="353" spans="1:10" x14ac:dyDescent="0.2">
      <c r="A353" s="2"/>
      <c r="B353" s="4"/>
      <c r="C353" s="2"/>
      <c r="D353" s="2"/>
      <c r="E353" s="2"/>
      <c r="F353" s="33"/>
      <c r="G353" s="2"/>
      <c r="H353" s="34"/>
      <c r="J353" s="2"/>
    </row>
    <row r="354" spans="1:10" x14ac:dyDescent="0.2">
      <c r="A354" s="2"/>
      <c r="B354" s="4"/>
      <c r="C354" s="2"/>
      <c r="D354" s="2"/>
      <c r="E354" s="2"/>
      <c r="F354" s="33"/>
      <c r="G354" s="2"/>
      <c r="H354" s="34"/>
      <c r="J354" s="2"/>
    </row>
    <row r="355" spans="1:10" x14ac:dyDescent="0.2">
      <c r="A355" s="2"/>
      <c r="B355" s="4"/>
      <c r="C355" s="2"/>
      <c r="D355" s="2"/>
      <c r="E355" s="2"/>
      <c r="F355" s="33"/>
      <c r="G355" s="2"/>
      <c r="H355" s="34"/>
      <c r="J355" s="2"/>
    </row>
    <row r="356" spans="1:10" x14ac:dyDescent="0.2">
      <c r="A356" s="2"/>
      <c r="B356" s="4"/>
      <c r="C356" s="2"/>
      <c r="D356" s="2"/>
      <c r="E356" s="2"/>
      <c r="F356" s="33"/>
      <c r="G356" s="2"/>
      <c r="H356" s="34"/>
      <c r="J356" s="2"/>
    </row>
    <row r="357" spans="1:10" x14ac:dyDescent="0.2">
      <c r="A357" s="2"/>
      <c r="B357" s="4"/>
      <c r="C357" s="2"/>
      <c r="D357" s="2"/>
      <c r="E357" s="2"/>
      <c r="F357" s="33"/>
      <c r="G357" s="2"/>
      <c r="H357" s="34"/>
      <c r="J357" s="2"/>
    </row>
    <row r="358" spans="1:10" x14ac:dyDescent="0.2">
      <c r="A358" s="2"/>
      <c r="B358" s="4"/>
      <c r="C358" s="2"/>
      <c r="D358" s="2"/>
      <c r="E358" s="2"/>
      <c r="F358" s="33"/>
      <c r="G358" s="2"/>
      <c r="H358" s="34"/>
      <c r="J358" s="2"/>
    </row>
    <row r="359" spans="1:10" x14ac:dyDescent="0.2">
      <c r="A359" s="2"/>
      <c r="B359" s="4"/>
      <c r="C359" s="2"/>
      <c r="D359" s="2"/>
      <c r="E359" s="2"/>
      <c r="F359" s="33"/>
      <c r="G359" s="2"/>
      <c r="H359" s="34"/>
      <c r="J359" s="2"/>
    </row>
    <row r="360" spans="1:10" x14ac:dyDescent="0.2">
      <c r="A360" s="2"/>
      <c r="B360" s="4"/>
      <c r="C360" s="2"/>
      <c r="D360" s="2"/>
      <c r="E360" s="2"/>
      <c r="F360" s="33"/>
      <c r="G360" s="2"/>
      <c r="H360" s="34"/>
      <c r="J360" s="2"/>
    </row>
    <row r="361" spans="1:10" x14ac:dyDescent="0.2">
      <c r="A361" s="2"/>
      <c r="B361" s="4"/>
      <c r="C361" s="2"/>
      <c r="D361" s="2"/>
      <c r="E361" s="2"/>
      <c r="F361" s="33"/>
      <c r="G361" s="2"/>
      <c r="H361" s="34"/>
      <c r="J361" s="2"/>
    </row>
    <row r="362" spans="1:10" x14ac:dyDescent="0.2">
      <c r="A362" s="2"/>
      <c r="B362" s="4"/>
      <c r="C362" s="2"/>
      <c r="D362" s="2"/>
      <c r="E362" s="2"/>
      <c r="F362" s="33"/>
      <c r="G362" s="2"/>
      <c r="H362" s="34"/>
      <c r="J362" s="2"/>
    </row>
    <row r="363" spans="1:10" x14ac:dyDescent="0.2">
      <c r="A363" s="2"/>
      <c r="B363" s="4"/>
      <c r="C363" s="2"/>
      <c r="D363" s="2"/>
      <c r="E363" s="2"/>
      <c r="F363" s="33"/>
      <c r="G363" s="2"/>
      <c r="H363" s="34"/>
      <c r="J363" s="2"/>
    </row>
    <row r="364" spans="1:10" x14ac:dyDescent="0.2">
      <c r="A364" s="2"/>
      <c r="B364" s="4"/>
      <c r="C364" s="2"/>
      <c r="D364" s="2"/>
      <c r="E364" s="2"/>
      <c r="F364" s="33"/>
      <c r="G364" s="2"/>
      <c r="H364" s="34"/>
      <c r="J364" s="2"/>
    </row>
    <row r="365" spans="1:10" x14ac:dyDescent="0.2">
      <c r="A365" s="2"/>
      <c r="B365" s="4"/>
      <c r="C365" s="2"/>
      <c r="D365" s="2"/>
      <c r="E365" s="2"/>
      <c r="F365" s="33"/>
      <c r="G365" s="2"/>
      <c r="H365" s="34"/>
      <c r="J365" s="2"/>
    </row>
    <row r="366" spans="1:10" x14ac:dyDescent="0.2">
      <c r="A366" s="2"/>
      <c r="B366" s="4"/>
      <c r="C366" s="2"/>
      <c r="D366" s="2"/>
      <c r="E366" s="2"/>
      <c r="F366" s="33"/>
      <c r="G366" s="2"/>
      <c r="H366" s="34"/>
      <c r="J366" s="2"/>
    </row>
    <row r="367" spans="1:10" x14ac:dyDescent="0.2">
      <c r="A367" s="2"/>
      <c r="B367" s="4"/>
      <c r="C367" s="2"/>
      <c r="D367" s="2"/>
      <c r="E367" s="2"/>
      <c r="F367" s="33"/>
      <c r="G367" s="2"/>
      <c r="H367" s="34"/>
      <c r="J367" s="2"/>
    </row>
    <row r="368" spans="1:10" x14ac:dyDescent="0.2">
      <c r="A368" s="2"/>
      <c r="B368" s="4"/>
      <c r="C368" s="2"/>
      <c r="D368" s="2"/>
      <c r="E368" s="2"/>
      <c r="F368" s="33"/>
      <c r="G368" s="2"/>
      <c r="H368" s="34"/>
      <c r="J368" s="2"/>
    </row>
    <row r="369" spans="1:10" x14ac:dyDescent="0.2">
      <c r="A369" s="2"/>
      <c r="B369" s="4"/>
      <c r="C369" s="2"/>
      <c r="D369" s="2"/>
      <c r="E369" s="2"/>
      <c r="F369" s="33"/>
      <c r="G369" s="2"/>
      <c r="H369" s="34"/>
      <c r="J369" s="2"/>
    </row>
    <row r="370" spans="1:10" x14ac:dyDescent="0.2">
      <c r="A370" s="2"/>
      <c r="B370" s="4"/>
      <c r="C370" s="2"/>
      <c r="D370" s="2"/>
      <c r="E370" s="2"/>
      <c r="F370" s="33"/>
      <c r="G370" s="2"/>
      <c r="H370" s="34"/>
      <c r="J370" s="2"/>
    </row>
    <row r="371" spans="1:10" x14ac:dyDescent="0.2">
      <c r="A371" s="2"/>
      <c r="B371" s="4"/>
      <c r="C371" s="2"/>
      <c r="D371" s="2"/>
      <c r="E371" s="2"/>
      <c r="F371" s="33"/>
      <c r="G371" s="2"/>
      <c r="H371" s="34"/>
      <c r="J371" s="2"/>
    </row>
    <row r="372" spans="1:10" x14ac:dyDescent="0.2">
      <c r="A372" s="2"/>
      <c r="B372" s="4"/>
      <c r="C372" s="2"/>
      <c r="D372" s="2"/>
      <c r="E372" s="2"/>
      <c r="F372" s="33"/>
      <c r="G372" s="2"/>
      <c r="H372" s="34"/>
      <c r="J372" s="2"/>
    </row>
    <row r="373" spans="1:10" x14ac:dyDescent="0.2">
      <c r="A373" s="2"/>
      <c r="B373" s="4"/>
      <c r="C373" s="2"/>
      <c r="D373" s="2"/>
      <c r="E373" s="2"/>
      <c r="F373" s="33"/>
      <c r="G373" s="2"/>
      <c r="H373" s="34"/>
      <c r="J373" s="2"/>
    </row>
    <row r="374" spans="1:10" x14ac:dyDescent="0.2">
      <c r="A374" s="2"/>
      <c r="B374" s="4"/>
      <c r="C374" s="2"/>
      <c r="D374" s="2"/>
      <c r="E374" s="2"/>
      <c r="F374" s="33"/>
      <c r="G374" s="2"/>
      <c r="H374" s="34"/>
      <c r="J374" s="2"/>
    </row>
    <row r="375" spans="1:10" x14ac:dyDescent="0.2">
      <c r="A375" s="2"/>
      <c r="B375" s="4"/>
      <c r="C375" s="2"/>
      <c r="D375" s="2"/>
      <c r="E375" s="2"/>
      <c r="F375" s="33"/>
      <c r="G375" s="2"/>
      <c r="H375" s="34"/>
      <c r="J375" s="2"/>
    </row>
    <row r="376" spans="1:10" x14ac:dyDescent="0.2">
      <c r="A376" s="2"/>
      <c r="B376" s="4"/>
      <c r="C376" s="2"/>
      <c r="D376" s="2"/>
      <c r="E376" s="2"/>
      <c r="F376" s="33"/>
      <c r="G376" s="2"/>
      <c r="H376" s="34"/>
      <c r="J376" s="2"/>
    </row>
    <row r="377" spans="1:10" x14ac:dyDescent="0.2">
      <c r="A377" s="2"/>
      <c r="B377" s="4"/>
      <c r="C377" s="2"/>
      <c r="D377" s="2"/>
      <c r="E377" s="2"/>
      <c r="F377" s="33"/>
      <c r="G377" s="2"/>
      <c r="H377" s="34"/>
      <c r="J377" s="2"/>
    </row>
    <row r="378" spans="1:10" x14ac:dyDescent="0.2">
      <c r="A378" s="2"/>
      <c r="B378" s="4"/>
      <c r="C378" s="2"/>
      <c r="D378" s="2"/>
      <c r="E378" s="2"/>
      <c r="F378" s="33"/>
      <c r="G378" s="2"/>
      <c r="H378" s="34"/>
      <c r="J378" s="2"/>
    </row>
    <row r="379" spans="1:10" x14ac:dyDescent="0.2">
      <c r="A379" s="2"/>
      <c r="B379" s="4"/>
      <c r="C379" s="2"/>
      <c r="D379" s="2"/>
      <c r="E379" s="2"/>
      <c r="F379" s="33"/>
      <c r="G379" s="2"/>
      <c r="H379" s="34"/>
      <c r="J379" s="2"/>
    </row>
    <row r="380" spans="1:10" x14ac:dyDescent="0.2">
      <c r="A380" s="2"/>
      <c r="B380" s="4"/>
      <c r="C380" s="2"/>
      <c r="D380" s="2"/>
      <c r="E380" s="2"/>
      <c r="F380" s="33"/>
      <c r="G380" s="2"/>
      <c r="H380" s="34"/>
      <c r="J380" s="2"/>
    </row>
    <row r="381" spans="1:10" x14ac:dyDescent="0.2">
      <c r="A381" s="2"/>
      <c r="B381" s="4"/>
      <c r="C381" s="2"/>
      <c r="D381" s="2"/>
      <c r="E381" s="2"/>
      <c r="F381" s="33"/>
      <c r="G381" s="2"/>
      <c r="H381" s="34"/>
      <c r="J381" s="2"/>
    </row>
    <row r="382" spans="1:10" x14ac:dyDescent="0.2">
      <c r="A382" s="2"/>
      <c r="B382" s="4"/>
      <c r="C382" s="2"/>
      <c r="D382" s="2"/>
      <c r="E382" s="2"/>
      <c r="F382" s="33"/>
      <c r="G382" s="2"/>
      <c r="H382" s="34"/>
      <c r="J382" s="2"/>
    </row>
    <row r="383" spans="1:10" x14ac:dyDescent="0.2">
      <c r="A383" s="2"/>
      <c r="B383" s="4"/>
      <c r="C383" s="2"/>
      <c r="D383" s="2"/>
      <c r="E383" s="2"/>
      <c r="F383" s="33"/>
      <c r="G383" s="2"/>
      <c r="H383" s="34"/>
      <c r="J383" s="2"/>
    </row>
    <row r="384" spans="1:10" x14ac:dyDescent="0.2">
      <c r="A384" s="2"/>
      <c r="B384" s="4"/>
      <c r="C384" s="2"/>
      <c r="D384" s="2"/>
      <c r="E384" s="2"/>
      <c r="F384" s="33"/>
      <c r="G384" s="2"/>
      <c r="H384" s="34"/>
      <c r="J384" s="2"/>
    </row>
    <row r="385" spans="1:10" x14ac:dyDescent="0.2">
      <c r="A385" s="2"/>
      <c r="B385" s="4"/>
      <c r="C385" s="2"/>
      <c r="D385" s="2"/>
      <c r="E385" s="2"/>
      <c r="F385" s="33"/>
      <c r="G385" s="2"/>
      <c r="H385" s="34"/>
      <c r="J385" s="2"/>
    </row>
    <row r="386" spans="1:10" x14ac:dyDescent="0.2">
      <c r="A386" s="2"/>
      <c r="B386" s="4"/>
      <c r="C386" s="2"/>
      <c r="D386" s="2"/>
      <c r="E386" s="2"/>
      <c r="F386" s="33"/>
      <c r="G386" s="2"/>
      <c r="H386" s="34"/>
      <c r="J386" s="2"/>
    </row>
    <row r="387" spans="1:10" x14ac:dyDescent="0.2">
      <c r="A387" s="2"/>
      <c r="B387" s="4"/>
      <c r="C387" s="2"/>
      <c r="D387" s="2"/>
      <c r="E387" s="2"/>
      <c r="F387" s="33"/>
      <c r="G387" s="2"/>
      <c r="H387" s="34"/>
      <c r="J387" s="2"/>
    </row>
    <row r="388" spans="1:10" x14ac:dyDescent="0.2">
      <c r="A388" s="2"/>
      <c r="B388" s="4"/>
      <c r="C388" s="2"/>
      <c r="D388" s="2"/>
      <c r="E388" s="2"/>
      <c r="F388" s="33"/>
      <c r="G388" s="2"/>
      <c r="H388" s="34"/>
      <c r="J388" s="2"/>
    </row>
    <row r="389" spans="1:10" x14ac:dyDescent="0.2">
      <c r="A389" s="2"/>
      <c r="B389" s="4"/>
      <c r="C389" s="2"/>
      <c r="D389" s="2"/>
      <c r="E389" s="2"/>
      <c r="F389" s="33"/>
      <c r="G389" s="2"/>
      <c r="H389" s="34"/>
      <c r="J389" s="2"/>
    </row>
    <row r="390" spans="1:10" x14ac:dyDescent="0.2">
      <c r="A390" s="2"/>
      <c r="B390" s="4"/>
      <c r="C390" s="2"/>
      <c r="D390" s="2"/>
      <c r="E390" s="2"/>
      <c r="F390" s="33"/>
      <c r="G390" s="2"/>
      <c r="H390" s="34"/>
      <c r="J390" s="2"/>
    </row>
    <row r="391" spans="1:10" x14ac:dyDescent="0.2">
      <c r="A391" s="2"/>
      <c r="B391" s="4"/>
      <c r="C391" s="2"/>
      <c r="D391" s="2"/>
      <c r="E391" s="2"/>
      <c r="F391" s="33"/>
      <c r="G391" s="2"/>
      <c r="H391" s="34"/>
      <c r="J391" s="2"/>
    </row>
    <row r="392" spans="1:10" x14ac:dyDescent="0.2">
      <c r="A392" s="2"/>
      <c r="B392" s="4"/>
      <c r="C392" s="2"/>
      <c r="D392" s="2"/>
      <c r="E392" s="2"/>
      <c r="F392" s="33"/>
      <c r="G392" s="2"/>
      <c r="H392" s="34"/>
      <c r="J392" s="2"/>
    </row>
    <row r="393" spans="1:10" x14ac:dyDescent="0.2">
      <c r="A393" s="2"/>
      <c r="B393" s="4"/>
      <c r="C393" s="2"/>
      <c r="D393" s="2"/>
      <c r="E393" s="2"/>
      <c r="F393" s="33"/>
      <c r="G393" s="2"/>
      <c r="H393" s="34"/>
      <c r="J393" s="2"/>
    </row>
    <row r="394" spans="1:10" x14ac:dyDescent="0.2">
      <c r="A394" s="2"/>
      <c r="B394" s="4"/>
      <c r="C394" s="2"/>
      <c r="D394" s="2"/>
      <c r="E394" s="2"/>
      <c r="F394" s="33"/>
      <c r="G394" s="2"/>
      <c r="H394" s="34"/>
      <c r="J394" s="2"/>
    </row>
    <row r="395" spans="1:10" x14ac:dyDescent="0.2">
      <c r="A395" s="2"/>
      <c r="B395" s="4"/>
      <c r="C395" s="2"/>
      <c r="D395" s="2"/>
      <c r="E395" s="2"/>
      <c r="F395" s="33"/>
      <c r="G395" s="2"/>
      <c r="H395" s="34"/>
      <c r="J395" s="2"/>
    </row>
    <row r="396" spans="1:10" x14ac:dyDescent="0.2">
      <c r="A396" s="2"/>
      <c r="B396" s="4"/>
      <c r="C396" s="2"/>
      <c r="D396" s="2"/>
      <c r="E396" s="2"/>
      <c r="F396" s="33"/>
      <c r="G396" s="2"/>
      <c r="H396" s="34"/>
      <c r="J396" s="2"/>
    </row>
    <row r="397" spans="1:10" x14ac:dyDescent="0.2">
      <c r="A397" s="2"/>
      <c r="B397" s="4"/>
      <c r="C397" s="2"/>
      <c r="D397" s="2"/>
      <c r="E397" s="2"/>
      <c r="F397" s="33"/>
      <c r="G397" s="2"/>
      <c r="H397" s="34"/>
      <c r="J397" s="2"/>
    </row>
    <row r="398" spans="1:10" x14ac:dyDescent="0.2">
      <c r="A398" s="2"/>
      <c r="B398" s="4"/>
      <c r="C398" s="2"/>
      <c r="D398" s="2"/>
      <c r="E398" s="2"/>
      <c r="F398" s="33"/>
      <c r="G398" s="2"/>
      <c r="H398" s="34"/>
      <c r="J398" s="2"/>
    </row>
    <row r="399" spans="1:10" x14ac:dyDescent="0.2">
      <c r="A399" s="2"/>
      <c r="B399" s="4"/>
      <c r="C399" s="2"/>
      <c r="D399" s="2"/>
      <c r="E399" s="2"/>
      <c r="F399" s="33"/>
      <c r="G399" s="2"/>
      <c r="H399" s="34"/>
      <c r="J399" s="2"/>
    </row>
    <row r="400" spans="1:10" x14ac:dyDescent="0.2">
      <c r="A400" s="2"/>
      <c r="B400" s="4"/>
      <c r="C400" s="2"/>
      <c r="D400" s="2"/>
      <c r="E400" s="2"/>
      <c r="F400" s="33"/>
      <c r="G400" s="2"/>
      <c r="H400" s="34"/>
      <c r="J400" s="2"/>
    </row>
    <row r="401" spans="1:10" x14ac:dyDescent="0.2">
      <c r="A401" s="2"/>
      <c r="B401" s="4"/>
      <c r="C401" s="2"/>
      <c r="D401" s="2"/>
      <c r="E401" s="2"/>
      <c r="F401" s="33"/>
      <c r="G401" s="2"/>
      <c r="H401" s="34"/>
      <c r="J401" s="2"/>
    </row>
    <row r="402" spans="1:10" x14ac:dyDescent="0.2">
      <c r="A402" s="2"/>
      <c r="B402" s="4"/>
      <c r="C402" s="2"/>
      <c r="D402" s="2"/>
      <c r="E402" s="2"/>
      <c r="F402" s="33"/>
      <c r="G402" s="2"/>
      <c r="H402" s="34"/>
      <c r="J402" s="2"/>
    </row>
    <row r="403" spans="1:10" x14ac:dyDescent="0.2">
      <c r="A403" s="2"/>
      <c r="B403" s="4"/>
      <c r="C403" s="2"/>
      <c r="D403" s="2"/>
      <c r="E403" s="2"/>
      <c r="F403" s="33"/>
      <c r="G403" s="2"/>
      <c r="H403" s="34"/>
      <c r="J403" s="2"/>
    </row>
    <row r="404" spans="1:10" x14ac:dyDescent="0.2">
      <c r="A404" s="2"/>
      <c r="B404" s="4"/>
      <c r="C404" s="2"/>
      <c r="D404" s="2"/>
      <c r="E404" s="2"/>
      <c r="F404" s="33"/>
      <c r="G404" s="2"/>
      <c r="H404" s="34"/>
      <c r="J404" s="2"/>
    </row>
    <row r="405" spans="1:10" x14ac:dyDescent="0.2">
      <c r="A405" s="2"/>
      <c r="B405" s="4"/>
      <c r="C405" s="2"/>
      <c r="D405" s="2"/>
      <c r="E405" s="2"/>
      <c r="F405" s="33"/>
      <c r="G405" s="2"/>
      <c r="H405" s="34"/>
      <c r="J405" s="2"/>
    </row>
    <row r="406" spans="1:10" x14ac:dyDescent="0.2">
      <c r="A406" s="2"/>
      <c r="B406" s="4"/>
      <c r="C406" s="2"/>
      <c r="D406" s="2"/>
      <c r="E406" s="2"/>
      <c r="F406" s="33"/>
      <c r="G406" s="2"/>
      <c r="H406" s="34"/>
      <c r="J406" s="2"/>
    </row>
    <row r="407" spans="1:10" x14ac:dyDescent="0.2">
      <c r="A407" s="2"/>
      <c r="B407" s="4"/>
      <c r="C407" s="2"/>
      <c r="D407" s="2"/>
      <c r="E407" s="2"/>
      <c r="F407" s="33"/>
      <c r="G407" s="2"/>
      <c r="H407" s="34"/>
      <c r="J407" s="2"/>
    </row>
    <row r="408" spans="1:10" x14ac:dyDescent="0.2">
      <c r="A408" s="2"/>
      <c r="B408" s="4"/>
      <c r="C408" s="2"/>
      <c r="D408" s="2"/>
      <c r="E408" s="2"/>
      <c r="F408" s="33"/>
      <c r="G408" s="2"/>
      <c r="H408" s="34"/>
      <c r="J408" s="2"/>
    </row>
    <row r="409" spans="1:10" x14ac:dyDescent="0.2">
      <c r="A409" s="2"/>
      <c r="B409" s="4"/>
      <c r="C409" s="2"/>
      <c r="D409" s="2"/>
      <c r="E409" s="2"/>
      <c r="F409" s="33"/>
      <c r="G409" s="2"/>
      <c r="H409" s="34"/>
      <c r="J409" s="2"/>
    </row>
    <row r="410" spans="1:10" x14ac:dyDescent="0.2">
      <c r="A410" s="2"/>
      <c r="B410" s="4"/>
      <c r="C410" s="2"/>
      <c r="D410" s="2"/>
      <c r="E410" s="2"/>
      <c r="F410" s="33"/>
      <c r="G410" s="2"/>
      <c r="H410" s="34"/>
      <c r="J410" s="2"/>
    </row>
    <row r="411" spans="1:10" x14ac:dyDescent="0.2">
      <c r="A411" s="2"/>
      <c r="B411" s="4"/>
      <c r="C411" s="2"/>
      <c r="D411" s="2"/>
      <c r="E411" s="2"/>
      <c r="F411" s="33"/>
      <c r="G411" s="2"/>
      <c r="H411" s="34"/>
      <c r="J411" s="2"/>
    </row>
    <row r="412" spans="1:10" x14ac:dyDescent="0.2">
      <c r="A412" s="2"/>
      <c r="B412" s="4"/>
      <c r="C412" s="2"/>
      <c r="D412" s="2"/>
      <c r="E412" s="2"/>
      <c r="F412" s="33"/>
      <c r="G412" s="2"/>
      <c r="H412" s="34"/>
      <c r="J412" s="2"/>
    </row>
    <row r="413" spans="1:10" x14ac:dyDescent="0.2">
      <c r="A413" s="2"/>
      <c r="B413" s="4"/>
      <c r="C413" s="2"/>
      <c r="D413" s="2"/>
      <c r="E413" s="2"/>
      <c r="F413" s="33"/>
      <c r="G413" s="2"/>
      <c r="H413" s="34"/>
      <c r="J413" s="2"/>
    </row>
    <row r="414" spans="1:10" x14ac:dyDescent="0.2">
      <c r="A414" s="2"/>
      <c r="B414" s="4"/>
      <c r="C414" s="2"/>
      <c r="D414" s="2"/>
      <c r="E414" s="2"/>
      <c r="F414" s="33"/>
      <c r="G414" s="2"/>
      <c r="H414" s="34"/>
      <c r="J414" s="2"/>
    </row>
    <row r="415" spans="1:10" x14ac:dyDescent="0.2">
      <c r="A415" s="2"/>
      <c r="B415" s="4"/>
      <c r="C415" s="2"/>
      <c r="D415" s="2"/>
      <c r="E415" s="2"/>
      <c r="F415" s="33"/>
      <c r="G415" s="2"/>
      <c r="H415" s="34"/>
      <c r="J415" s="2"/>
    </row>
    <row r="416" spans="1:10" x14ac:dyDescent="0.2">
      <c r="A416" s="2"/>
      <c r="B416" s="4"/>
      <c r="C416" s="2"/>
      <c r="D416" s="2"/>
      <c r="E416" s="2"/>
      <c r="F416" s="33"/>
      <c r="G416" s="2"/>
      <c r="H416" s="34"/>
      <c r="J416" s="2"/>
    </row>
    <row r="417" spans="1:10" x14ac:dyDescent="0.2">
      <c r="A417" s="2"/>
      <c r="B417" s="4"/>
      <c r="C417" s="2"/>
      <c r="D417" s="2"/>
      <c r="E417" s="2"/>
      <c r="F417" s="33"/>
      <c r="G417" s="2"/>
      <c r="H417" s="34"/>
      <c r="J417" s="2"/>
    </row>
    <row r="418" spans="1:10" x14ac:dyDescent="0.2">
      <c r="A418" s="2"/>
      <c r="B418" s="4"/>
      <c r="C418" s="2"/>
      <c r="D418" s="2"/>
      <c r="E418" s="2"/>
      <c r="F418" s="33"/>
      <c r="G418" s="2"/>
      <c r="H418" s="34"/>
      <c r="J418" s="2"/>
    </row>
    <row r="419" spans="1:10" x14ac:dyDescent="0.2">
      <c r="A419" s="2"/>
      <c r="B419" s="4"/>
      <c r="C419" s="2"/>
      <c r="D419" s="2"/>
      <c r="E419" s="2"/>
      <c r="F419" s="33"/>
      <c r="G419" s="2"/>
      <c r="H419" s="34"/>
      <c r="J419" s="2"/>
    </row>
    <row r="420" spans="1:10" x14ac:dyDescent="0.2">
      <c r="A420" s="2"/>
      <c r="B420" s="4"/>
      <c r="C420" s="2"/>
      <c r="D420" s="2"/>
      <c r="E420" s="2"/>
      <c r="F420" s="33"/>
      <c r="G420" s="2"/>
      <c r="H420" s="34"/>
      <c r="J420" s="2"/>
    </row>
    <row r="421" spans="1:10" x14ac:dyDescent="0.2">
      <c r="A421" s="2"/>
      <c r="B421" s="4"/>
      <c r="C421" s="2"/>
      <c r="D421" s="2"/>
      <c r="E421" s="2"/>
      <c r="F421" s="33"/>
      <c r="G421" s="2"/>
      <c r="H421" s="34"/>
      <c r="J421" s="2"/>
    </row>
    <row r="422" spans="1:10" x14ac:dyDescent="0.2">
      <c r="A422" s="2"/>
      <c r="B422" s="4"/>
      <c r="C422" s="2"/>
      <c r="D422" s="2"/>
      <c r="E422" s="2"/>
      <c r="F422" s="33"/>
      <c r="G422" s="2"/>
      <c r="H422" s="34"/>
      <c r="J422" s="2"/>
    </row>
    <row r="423" spans="1:10" x14ac:dyDescent="0.2">
      <c r="A423" s="2"/>
      <c r="B423" s="4"/>
      <c r="C423" s="2"/>
      <c r="D423" s="2"/>
      <c r="E423" s="2"/>
      <c r="F423" s="33"/>
      <c r="G423" s="2"/>
      <c r="H423" s="34"/>
      <c r="J423" s="2"/>
    </row>
    <row r="424" spans="1:10" x14ac:dyDescent="0.2">
      <c r="A424" s="2"/>
      <c r="B424" s="4"/>
      <c r="C424" s="2"/>
      <c r="D424" s="2"/>
      <c r="E424" s="2"/>
      <c r="F424" s="33"/>
      <c r="G424" s="2"/>
      <c r="H424" s="34"/>
      <c r="J424" s="2"/>
    </row>
    <row r="425" spans="1:10" x14ac:dyDescent="0.2">
      <c r="A425" s="2"/>
      <c r="B425" s="4"/>
      <c r="C425" s="2"/>
      <c r="D425" s="2"/>
      <c r="E425" s="2"/>
      <c r="F425" s="33"/>
      <c r="G425" s="2"/>
      <c r="H425" s="34"/>
      <c r="J425" s="2"/>
    </row>
    <row r="426" spans="1:10" x14ac:dyDescent="0.2">
      <c r="A426" s="2"/>
      <c r="B426" s="4"/>
      <c r="C426" s="2"/>
      <c r="D426" s="2"/>
      <c r="E426" s="2"/>
      <c r="F426" s="33"/>
      <c r="G426" s="2"/>
      <c r="H426" s="34"/>
      <c r="J426" s="2"/>
    </row>
    <row r="427" spans="1:10" x14ac:dyDescent="0.2">
      <c r="A427" s="2"/>
      <c r="B427" s="4"/>
      <c r="C427" s="2"/>
      <c r="D427" s="2"/>
      <c r="E427" s="2"/>
      <c r="F427" s="33"/>
      <c r="G427" s="2"/>
      <c r="H427" s="34"/>
      <c r="J427" s="2"/>
    </row>
    <row r="428" spans="1:10" x14ac:dyDescent="0.2">
      <c r="A428" s="2"/>
      <c r="B428" s="4"/>
      <c r="C428" s="2"/>
      <c r="D428" s="2"/>
      <c r="E428" s="2"/>
      <c r="F428" s="33"/>
      <c r="G428" s="2"/>
      <c r="H428" s="34"/>
      <c r="J428" s="2"/>
    </row>
    <row r="429" spans="1:10" x14ac:dyDescent="0.2">
      <c r="A429" s="2"/>
      <c r="B429" s="4"/>
      <c r="C429" s="2"/>
      <c r="D429" s="2"/>
      <c r="E429" s="2"/>
      <c r="F429" s="33"/>
      <c r="G429" s="2"/>
      <c r="H429" s="34"/>
      <c r="J429" s="2"/>
    </row>
    <row r="430" spans="1:10" x14ac:dyDescent="0.2">
      <c r="A430" s="2"/>
      <c r="B430" s="4"/>
      <c r="C430" s="2"/>
      <c r="D430" s="2"/>
      <c r="E430" s="2"/>
      <c r="F430" s="33"/>
      <c r="G430" s="2"/>
      <c r="H430" s="34"/>
      <c r="J430" s="2"/>
    </row>
    <row r="431" spans="1:10" x14ac:dyDescent="0.2">
      <c r="A431" s="2"/>
      <c r="B431" s="4"/>
      <c r="C431" s="2"/>
      <c r="D431" s="2"/>
      <c r="E431" s="2"/>
      <c r="F431" s="33"/>
      <c r="G431" s="2"/>
      <c r="H431" s="34"/>
      <c r="J431" s="2"/>
    </row>
    <row r="432" spans="1:10" x14ac:dyDescent="0.2">
      <c r="A432" s="2"/>
      <c r="B432" s="4"/>
      <c r="C432" s="2"/>
      <c r="D432" s="2"/>
      <c r="E432" s="2"/>
      <c r="F432" s="33"/>
      <c r="G432" s="2"/>
      <c r="H432" s="34"/>
      <c r="J432" s="2"/>
    </row>
    <row r="433" spans="1:10" x14ac:dyDescent="0.2">
      <c r="A433" s="2"/>
      <c r="B433" s="4"/>
      <c r="C433" s="2"/>
      <c r="D433" s="2"/>
      <c r="E433" s="2"/>
      <c r="F433" s="33"/>
      <c r="G433" s="2"/>
      <c r="H433" s="34"/>
      <c r="J433" s="2"/>
    </row>
    <row r="434" spans="1:10" x14ac:dyDescent="0.2">
      <c r="A434" s="2"/>
      <c r="B434" s="4"/>
      <c r="C434" s="2"/>
      <c r="D434" s="2"/>
      <c r="E434" s="2"/>
      <c r="F434" s="33"/>
      <c r="G434" s="2"/>
      <c r="H434" s="34"/>
      <c r="J434" s="2"/>
    </row>
    <row r="435" spans="1:10" x14ac:dyDescent="0.2">
      <c r="A435" s="2"/>
      <c r="B435" s="4"/>
      <c r="C435" s="2"/>
      <c r="D435" s="2"/>
      <c r="E435" s="2"/>
      <c r="F435" s="33"/>
      <c r="G435" s="2"/>
      <c r="H435" s="34"/>
      <c r="J435" s="2"/>
    </row>
    <row r="436" spans="1:10" x14ac:dyDescent="0.2">
      <c r="A436" s="2"/>
      <c r="B436" s="4"/>
      <c r="C436" s="2"/>
      <c r="D436" s="2"/>
      <c r="E436" s="2"/>
      <c r="F436" s="33"/>
      <c r="G436" s="2"/>
      <c r="H436" s="34"/>
      <c r="J436" s="2"/>
    </row>
    <row r="437" spans="1:10" x14ac:dyDescent="0.2">
      <c r="A437" s="2"/>
      <c r="B437" s="4"/>
      <c r="C437" s="2"/>
      <c r="D437" s="2"/>
      <c r="E437" s="2"/>
      <c r="F437" s="33"/>
      <c r="G437" s="2"/>
      <c r="H437" s="34"/>
      <c r="J437" s="2"/>
    </row>
    <row r="438" spans="1:10" x14ac:dyDescent="0.2">
      <c r="A438" s="2"/>
      <c r="B438" s="4"/>
      <c r="C438" s="2"/>
      <c r="D438" s="2"/>
      <c r="E438" s="2"/>
      <c r="F438" s="33"/>
      <c r="G438" s="2"/>
      <c r="H438" s="34"/>
      <c r="J438" s="2"/>
    </row>
    <row r="439" spans="1:10" x14ac:dyDescent="0.2">
      <c r="A439" s="2"/>
      <c r="B439" s="4"/>
      <c r="C439" s="2"/>
      <c r="D439" s="2"/>
      <c r="E439" s="2"/>
      <c r="F439" s="33"/>
      <c r="G439" s="2"/>
      <c r="H439" s="34"/>
      <c r="J439" s="2"/>
    </row>
    <row r="440" spans="1:10" x14ac:dyDescent="0.2">
      <c r="A440" s="2"/>
      <c r="B440" s="4"/>
      <c r="C440" s="2"/>
      <c r="D440" s="2"/>
      <c r="E440" s="2"/>
      <c r="F440" s="33"/>
      <c r="G440" s="2"/>
      <c r="H440" s="34"/>
      <c r="J440" s="2"/>
    </row>
    <row r="441" spans="1:10" x14ac:dyDescent="0.2">
      <c r="A441" s="2"/>
      <c r="B441" s="4"/>
      <c r="C441" s="2"/>
      <c r="D441" s="2"/>
      <c r="E441" s="2"/>
      <c r="F441" s="33"/>
      <c r="G441" s="2"/>
      <c r="H441" s="34"/>
      <c r="J441" s="2"/>
    </row>
    <row r="442" spans="1:10" x14ac:dyDescent="0.2">
      <c r="A442" s="2"/>
      <c r="B442" s="4"/>
      <c r="C442" s="2"/>
      <c r="D442" s="2"/>
      <c r="E442" s="2"/>
      <c r="F442" s="33"/>
      <c r="G442" s="2"/>
      <c r="H442" s="34"/>
      <c r="J442" s="2"/>
    </row>
    <row r="443" spans="1:10" x14ac:dyDescent="0.2">
      <c r="A443" s="2"/>
      <c r="B443" s="4"/>
      <c r="C443" s="2"/>
      <c r="D443" s="2"/>
      <c r="E443" s="2"/>
      <c r="F443" s="33"/>
      <c r="G443" s="2"/>
      <c r="H443" s="34"/>
      <c r="J443" s="2"/>
    </row>
    <row r="444" spans="1:10" x14ac:dyDescent="0.2">
      <c r="A444" s="2"/>
      <c r="B444" s="4"/>
      <c r="C444" s="2"/>
      <c r="D444" s="2"/>
      <c r="E444" s="2"/>
      <c r="F444" s="33"/>
      <c r="G444" s="2"/>
      <c r="H444" s="34"/>
      <c r="J444" s="2"/>
    </row>
    <row r="445" spans="1:10" x14ac:dyDescent="0.2">
      <c r="A445" s="2"/>
      <c r="B445" s="4"/>
      <c r="C445" s="2"/>
      <c r="D445" s="2"/>
      <c r="E445" s="2"/>
      <c r="F445" s="33"/>
      <c r="G445" s="2"/>
      <c r="H445" s="34"/>
      <c r="J445" s="2"/>
    </row>
    <row r="446" spans="1:10" x14ac:dyDescent="0.2">
      <c r="A446" s="2"/>
      <c r="B446" s="4"/>
      <c r="C446" s="2"/>
      <c r="D446" s="2"/>
      <c r="E446" s="2"/>
      <c r="F446" s="33"/>
      <c r="G446" s="2"/>
      <c r="H446" s="34"/>
      <c r="J446" s="2"/>
    </row>
    <row r="447" spans="1:10" x14ac:dyDescent="0.2">
      <c r="A447" s="2"/>
      <c r="B447" s="4"/>
      <c r="C447" s="2"/>
      <c r="D447" s="2"/>
      <c r="E447" s="2"/>
      <c r="F447" s="33"/>
      <c r="G447" s="2"/>
      <c r="H447" s="34"/>
      <c r="J447" s="2"/>
    </row>
    <row r="448" spans="1:10" x14ac:dyDescent="0.2">
      <c r="A448" s="2"/>
      <c r="B448" s="4"/>
      <c r="C448" s="2"/>
      <c r="D448" s="2"/>
      <c r="E448" s="2"/>
      <c r="F448" s="33"/>
      <c r="G448" s="2"/>
      <c r="H448" s="34"/>
      <c r="J448" s="2"/>
    </row>
    <row r="449" spans="1:10" x14ac:dyDescent="0.2">
      <c r="A449" s="2"/>
      <c r="B449" s="4"/>
      <c r="C449" s="2"/>
      <c r="D449" s="2"/>
      <c r="E449" s="2"/>
      <c r="F449" s="33"/>
      <c r="G449" s="2"/>
      <c r="H449" s="34"/>
      <c r="J449" s="2"/>
    </row>
    <row r="450" spans="1:10" x14ac:dyDescent="0.2">
      <c r="A450" s="2"/>
      <c r="B450" s="4"/>
      <c r="C450" s="2"/>
      <c r="D450" s="2"/>
      <c r="E450" s="2"/>
      <c r="F450" s="33"/>
      <c r="G450" s="2"/>
      <c r="H450" s="34"/>
      <c r="J450" s="2"/>
    </row>
    <row r="451" spans="1:10" x14ac:dyDescent="0.2">
      <c r="A451" s="2"/>
      <c r="B451" s="4"/>
      <c r="C451" s="2"/>
      <c r="D451" s="2"/>
      <c r="E451" s="2"/>
      <c r="F451" s="33"/>
      <c r="G451" s="2"/>
      <c r="H451" s="34"/>
      <c r="J451" s="2"/>
    </row>
    <row r="452" spans="1:10" x14ac:dyDescent="0.2">
      <c r="A452" s="2"/>
      <c r="B452" s="4"/>
      <c r="C452" s="2"/>
      <c r="D452" s="2"/>
      <c r="E452" s="2"/>
      <c r="F452" s="33"/>
      <c r="G452" s="2"/>
      <c r="H452" s="34"/>
      <c r="J452" s="2"/>
    </row>
    <row r="453" spans="1:10" x14ac:dyDescent="0.2">
      <c r="A453" s="2"/>
      <c r="B453" s="4"/>
      <c r="C453" s="2"/>
      <c r="D453" s="2"/>
      <c r="E453" s="2"/>
      <c r="F453" s="33"/>
      <c r="G453" s="2"/>
      <c r="H453" s="34"/>
      <c r="J453" s="2"/>
    </row>
    <row r="454" spans="1:10" x14ac:dyDescent="0.2">
      <c r="A454" s="2"/>
      <c r="B454" s="4"/>
      <c r="C454" s="2"/>
      <c r="D454" s="2"/>
      <c r="E454" s="2"/>
      <c r="F454" s="33"/>
      <c r="G454" s="2"/>
      <c r="H454" s="34"/>
      <c r="J454" s="2"/>
    </row>
    <row r="455" spans="1:10" x14ac:dyDescent="0.2">
      <c r="A455" s="2"/>
      <c r="B455" s="4"/>
      <c r="C455" s="2"/>
      <c r="D455" s="2"/>
      <c r="E455" s="2"/>
      <c r="F455" s="33"/>
      <c r="G455" s="2"/>
      <c r="H455" s="34"/>
      <c r="J455" s="2"/>
    </row>
    <row r="456" spans="1:10" x14ac:dyDescent="0.2">
      <c r="A456" s="2"/>
      <c r="B456" s="4"/>
      <c r="C456" s="2"/>
      <c r="D456" s="2"/>
      <c r="E456" s="2"/>
      <c r="F456" s="33"/>
      <c r="G456" s="2"/>
      <c r="H456" s="34"/>
      <c r="J456" s="2"/>
    </row>
    <row r="457" spans="1:10" x14ac:dyDescent="0.2">
      <c r="A457" s="2"/>
      <c r="B457" s="4"/>
      <c r="C457" s="2"/>
      <c r="D457" s="2"/>
      <c r="E457" s="2"/>
      <c r="F457" s="33"/>
      <c r="G457" s="2"/>
      <c r="H457" s="34"/>
      <c r="J457" s="2"/>
    </row>
    <row r="458" spans="1:10" x14ac:dyDescent="0.2">
      <c r="A458" s="2"/>
      <c r="B458" s="4"/>
      <c r="C458" s="2"/>
      <c r="D458" s="2"/>
      <c r="E458" s="2"/>
      <c r="F458" s="33"/>
      <c r="G458" s="2"/>
      <c r="H458" s="34"/>
      <c r="J458" s="2"/>
    </row>
    <row r="459" spans="1:10" x14ac:dyDescent="0.2">
      <c r="A459" s="2"/>
      <c r="B459" s="4"/>
      <c r="C459" s="2"/>
      <c r="D459" s="2"/>
      <c r="E459" s="2"/>
      <c r="F459" s="33"/>
      <c r="G459" s="2"/>
      <c r="H459" s="34"/>
      <c r="J459" s="2"/>
    </row>
    <row r="460" spans="1:10" x14ac:dyDescent="0.2">
      <c r="A460" s="2"/>
      <c r="B460" s="4"/>
      <c r="C460" s="2"/>
      <c r="D460" s="2"/>
      <c r="E460" s="2"/>
      <c r="F460" s="33"/>
      <c r="G460" s="2"/>
      <c r="H460" s="34"/>
      <c r="J460" s="2"/>
    </row>
    <row r="461" spans="1:10" x14ac:dyDescent="0.2">
      <c r="A461" s="2"/>
      <c r="B461" s="4"/>
      <c r="C461" s="2"/>
      <c r="D461" s="2"/>
      <c r="E461" s="2"/>
      <c r="F461" s="33"/>
      <c r="G461" s="2"/>
      <c r="H461" s="34"/>
      <c r="J461" s="2"/>
    </row>
    <row r="462" spans="1:10" x14ac:dyDescent="0.2">
      <c r="A462" s="2"/>
      <c r="B462" s="4"/>
      <c r="C462" s="2"/>
      <c r="D462" s="2"/>
      <c r="E462" s="2"/>
      <c r="F462" s="33"/>
      <c r="G462" s="2"/>
      <c r="H462" s="34"/>
      <c r="J462" s="2"/>
    </row>
    <row r="463" spans="1:10" x14ac:dyDescent="0.2">
      <c r="A463" s="2"/>
      <c r="B463" s="4"/>
      <c r="C463" s="2"/>
      <c r="D463" s="2"/>
      <c r="E463" s="2"/>
      <c r="F463" s="33"/>
      <c r="G463" s="2"/>
      <c r="H463" s="34"/>
      <c r="J463" s="2"/>
    </row>
    <row r="464" spans="1:10" x14ac:dyDescent="0.2">
      <c r="A464" s="2"/>
      <c r="B464" s="4"/>
      <c r="C464" s="2"/>
      <c r="D464" s="2"/>
      <c r="E464" s="2"/>
      <c r="F464" s="33"/>
      <c r="G464" s="2"/>
      <c r="H464" s="34"/>
      <c r="J464" s="2"/>
    </row>
    <row r="465" spans="1:10" x14ac:dyDescent="0.2">
      <c r="A465" s="2"/>
      <c r="B465" s="4"/>
      <c r="C465" s="2"/>
      <c r="D465" s="2"/>
      <c r="E465" s="2"/>
      <c r="F465" s="33"/>
      <c r="G465" s="2"/>
      <c r="H465" s="34"/>
      <c r="J465" s="2"/>
    </row>
    <row r="466" spans="1:10" x14ac:dyDescent="0.2">
      <c r="A466" s="2"/>
      <c r="B466" s="4"/>
      <c r="C466" s="2"/>
      <c r="D466" s="2"/>
      <c r="E466" s="2"/>
      <c r="F466" s="33"/>
      <c r="G466" s="2"/>
      <c r="H466" s="34"/>
      <c r="J466" s="2"/>
    </row>
    <row r="467" spans="1:10" x14ac:dyDescent="0.2">
      <c r="A467" s="2"/>
      <c r="B467" s="4"/>
      <c r="C467" s="2"/>
      <c r="D467" s="2"/>
      <c r="E467" s="2"/>
      <c r="F467" s="33"/>
      <c r="G467" s="2"/>
      <c r="H467" s="34"/>
      <c r="J467" s="2"/>
    </row>
    <row r="468" spans="1:10" x14ac:dyDescent="0.2">
      <c r="A468" s="2"/>
      <c r="B468" s="4"/>
      <c r="C468" s="2"/>
      <c r="D468" s="2"/>
      <c r="E468" s="2"/>
      <c r="F468" s="33"/>
      <c r="G468" s="2"/>
      <c r="H468" s="34"/>
      <c r="J468" s="2"/>
    </row>
    <row r="469" spans="1:10" x14ac:dyDescent="0.2">
      <c r="A469" s="2"/>
      <c r="B469" s="4"/>
      <c r="C469" s="2"/>
      <c r="D469" s="2"/>
      <c r="E469" s="2"/>
      <c r="F469" s="33"/>
      <c r="G469" s="2"/>
      <c r="H469" s="34"/>
      <c r="J469" s="2"/>
    </row>
    <row r="470" spans="1:10" x14ac:dyDescent="0.2">
      <c r="A470" s="2"/>
      <c r="B470" s="4"/>
      <c r="C470" s="2"/>
      <c r="D470" s="2"/>
      <c r="E470" s="2"/>
      <c r="F470" s="33"/>
      <c r="G470" s="2"/>
      <c r="H470" s="34"/>
      <c r="J470" s="2"/>
    </row>
    <row r="471" spans="1:10" x14ac:dyDescent="0.2">
      <c r="A471" s="2"/>
      <c r="B471" s="4"/>
      <c r="C471" s="2"/>
      <c r="D471" s="2"/>
      <c r="E471" s="2"/>
      <c r="F471" s="33"/>
      <c r="G471" s="2"/>
      <c r="H471" s="34"/>
      <c r="J471" s="2"/>
    </row>
    <row r="472" spans="1:10" x14ac:dyDescent="0.2">
      <c r="A472" s="2"/>
      <c r="B472" s="4"/>
      <c r="C472" s="2"/>
      <c r="D472" s="2"/>
      <c r="E472" s="2"/>
      <c r="F472" s="33"/>
      <c r="G472" s="2"/>
      <c r="H472" s="34"/>
      <c r="J472" s="2"/>
    </row>
    <row r="473" spans="1:10" x14ac:dyDescent="0.2">
      <c r="A473" s="2"/>
      <c r="B473" s="4"/>
      <c r="C473" s="2"/>
      <c r="D473" s="2"/>
      <c r="E473" s="2"/>
      <c r="F473" s="33"/>
      <c r="G473" s="2"/>
      <c r="H473" s="34"/>
      <c r="J473" s="2"/>
    </row>
    <row r="474" spans="1:10" x14ac:dyDescent="0.2">
      <c r="A474" s="2"/>
      <c r="B474" s="4"/>
      <c r="C474" s="2"/>
      <c r="D474" s="2"/>
      <c r="E474" s="2"/>
      <c r="F474" s="33"/>
      <c r="G474" s="2"/>
      <c r="H474" s="34"/>
      <c r="J474" s="2"/>
    </row>
    <row r="475" spans="1:10" x14ac:dyDescent="0.2">
      <c r="A475" s="2"/>
      <c r="B475" s="4"/>
      <c r="C475" s="2"/>
      <c r="D475" s="2"/>
      <c r="E475" s="2"/>
      <c r="F475" s="33"/>
      <c r="G475" s="2"/>
      <c r="H475" s="34"/>
      <c r="J475" s="2"/>
    </row>
    <row r="476" spans="1:10" x14ac:dyDescent="0.2">
      <c r="A476" s="2"/>
      <c r="B476" s="4"/>
      <c r="C476" s="2"/>
      <c r="D476" s="2"/>
      <c r="E476" s="2"/>
      <c r="F476" s="33"/>
      <c r="G476" s="2"/>
      <c r="H476" s="34"/>
      <c r="J476" s="2"/>
    </row>
    <row r="477" spans="1:10" x14ac:dyDescent="0.2">
      <c r="A477" s="2"/>
      <c r="B477" s="4"/>
      <c r="C477" s="2"/>
      <c r="D477" s="2"/>
      <c r="E477" s="2"/>
      <c r="F477" s="33"/>
      <c r="G477" s="2"/>
      <c r="H477" s="34"/>
      <c r="J477" s="2"/>
    </row>
    <row r="478" spans="1:10" x14ac:dyDescent="0.2">
      <c r="A478" s="2"/>
      <c r="B478" s="4"/>
      <c r="C478" s="2"/>
      <c r="D478" s="2"/>
      <c r="E478" s="2"/>
      <c r="F478" s="33"/>
      <c r="G478" s="2"/>
      <c r="H478" s="34"/>
      <c r="J478" s="2"/>
    </row>
    <row r="479" spans="1:10" x14ac:dyDescent="0.2">
      <c r="A479" s="2"/>
      <c r="B479" s="4"/>
      <c r="C479" s="2"/>
      <c r="D479" s="2"/>
      <c r="E479" s="2"/>
      <c r="F479" s="33"/>
      <c r="G479" s="2"/>
      <c r="H479" s="34"/>
      <c r="J479" s="2"/>
    </row>
    <row r="480" spans="1:10" x14ac:dyDescent="0.2">
      <c r="A480" s="2"/>
      <c r="B480" s="4"/>
      <c r="C480" s="2"/>
      <c r="D480" s="2"/>
      <c r="E480" s="2"/>
      <c r="F480" s="33"/>
      <c r="G480" s="2"/>
      <c r="H480" s="34"/>
      <c r="J480" s="2"/>
    </row>
    <row r="481" spans="1:10" x14ac:dyDescent="0.2">
      <c r="A481" s="2"/>
      <c r="B481" s="4"/>
      <c r="C481" s="2"/>
      <c r="D481" s="2"/>
      <c r="E481" s="2"/>
      <c r="F481" s="33"/>
      <c r="G481" s="2"/>
      <c r="H481" s="34"/>
      <c r="J481" s="2"/>
    </row>
    <row r="482" spans="1:10" x14ac:dyDescent="0.2">
      <c r="A482" s="2"/>
      <c r="B482" s="4"/>
      <c r="C482" s="2"/>
      <c r="D482" s="2"/>
      <c r="E482" s="2"/>
      <c r="F482" s="33"/>
      <c r="G482" s="2"/>
      <c r="H482" s="34"/>
      <c r="J482" s="2"/>
    </row>
    <row r="483" spans="1:10" x14ac:dyDescent="0.2">
      <c r="A483" s="2"/>
      <c r="B483" s="4"/>
      <c r="C483" s="2"/>
      <c r="D483" s="2"/>
      <c r="E483" s="2"/>
      <c r="F483" s="33"/>
      <c r="G483" s="2"/>
      <c r="H483" s="34"/>
      <c r="J483" s="2"/>
    </row>
    <row r="484" spans="1:10" x14ac:dyDescent="0.2">
      <c r="A484" s="2"/>
      <c r="B484" s="4"/>
      <c r="C484" s="2"/>
      <c r="D484" s="2"/>
      <c r="E484" s="2"/>
      <c r="F484" s="33"/>
      <c r="G484" s="2"/>
      <c r="H484" s="34"/>
      <c r="J484" s="2"/>
    </row>
    <row r="485" spans="1:10" x14ac:dyDescent="0.2">
      <c r="A485" s="2"/>
      <c r="B485" s="4"/>
      <c r="C485" s="2"/>
      <c r="D485" s="2"/>
      <c r="E485" s="2"/>
      <c r="F485" s="33"/>
      <c r="G485" s="2"/>
      <c r="H485" s="34"/>
      <c r="J485" s="2"/>
    </row>
    <row r="486" spans="1:10" x14ac:dyDescent="0.2">
      <c r="A486" s="2"/>
      <c r="B486" s="4"/>
      <c r="C486" s="2"/>
      <c r="D486" s="2"/>
      <c r="E486" s="2"/>
      <c r="F486" s="33"/>
      <c r="G486" s="2"/>
      <c r="H486" s="34"/>
      <c r="J486" s="2"/>
    </row>
    <row r="487" spans="1:10" x14ac:dyDescent="0.2">
      <c r="A487" s="2"/>
      <c r="B487" s="4"/>
      <c r="C487" s="2"/>
      <c r="D487" s="2"/>
      <c r="E487" s="2"/>
      <c r="F487" s="33"/>
      <c r="G487" s="2"/>
      <c r="H487" s="34"/>
      <c r="J487" s="2"/>
    </row>
    <row r="488" spans="1:10" x14ac:dyDescent="0.2">
      <c r="A488" s="2"/>
      <c r="B488" s="4"/>
      <c r="C488" s="2"/>
      <c r="D488" s="2"/>
      <c r="E488" s="2"/>
      <c r="F488" s="33"/>
      <c r="G488" s="2"/>
      <c r="H488" s="34"/>
      <c r="J488" s="2"/>
    </row>
    <row r="489" spans="1:10" x14ac:dyDescent="0.2">
      <c r="A489" s="2"/>
      <c r="B489" s="4"/>
      <c r="C489" s="2"/>
      <c r="D489" s="2"/>
      <c r="E489" s="2"/>
      <c r="F489" s="33"/>
      <c r="G489" s="2"/>
      <c r="H489" s="34"/>
      <c r="J489" s="2"/>
    </row>
    <row r="490" spans="1:10" x14ac:dyDescent="0.2">
      <c r="A490" s="2"/>
      <c r="B490" s="4"/>
      <c r="C490" s="2"/>
      <c r="D490" s="2"/>
      <c r="E490" s="2"/>
      <c r="F490" s="33"/>
      <c r="G490" s="2"/>
      <c r="H490" s="34"/>
      <c r="J490" s="2"/>
    </row>
    <row r="491" spans="1:10" x14ac:dyDescent="0.2">
      <c r="A491" s="2"/>
      <c r="B491" s="4"/>
      <c r="C491" s="2"/>
      <c r="D491" s="2"/>
      <c r="E491" s="2"/>
      <c r="F491" s="33"/>
      <c r="G491" s="2"/>
      <c r="H491" s="34"/>
      <c r="J491" s="2"/>
    </row>
    <row r="492" spans="1:10" x14ac:dyDescent="0.2">
      <c r="A492" s="2"/>
      <c r="B492" s="4"/>
      <c r="C492" s="2"/>
      <c r="D492" s="2"/>
      <c r="E492" s="2"/>
      <c r="F492" s="33"/>
      <c r="G492" s="2"/>
      <c r="H492" s="34"/>
      <c r="J492" s="2"/>
    </row>
    <row r="493" spans="1:10" x14ac:dyDescent="0.2">
      <c r="A493" s="2"/>
      <c r="B493" s="4"/>
      <c r="C493" s="2"/>
      <c r="D493" s="2"/>
      <c r="E493" s="2"/>
      <c r="F493" s="33"/>
      <c r="G493" s="2"/>
      <c r="H493" s="34"/>
      <c r="J493" s="2"/>
    </row>
    <row r="494" spans="1:10" x14ac:dyDescent="0.2">
      <c r="A494" s="2"/>
      <c r="B494" s="4"/>
      <c r="C494" s="2"/>
      <c r="D494" s="2"/>
      <c r="E494" s="2"/>
      <c r="F494" s="33"/>
      <c r="G494" s="2"/>
      <c r="H494" s="34"/>
      <c r="J494" s="2"/>
    </row>
    <row r="495" spans="1:10" x14ac:dyDescent="0.2">
      <c r="A495" s="2"/>
      <c r="B495" s="4"/>
      <c r="C495" s="2"/>
      <c r="D495" s="2"/>
      <c r="E495" s="2"/>
      <c r="F495" s="33"/>
      <c r="G495" s="2"/>
      <c r="H495" s="34"/>
      <c r="J495" s="2"/>
    </row>
    <row r="496" spans="1:10" x14ac:dyDescent="0.2">
      <c r="A496" s="2"/>
      <c r="B496" s="4"/>
      <c r="C496" s="2"/>
      <c r="D496" s="2"/>
      <c r="E496" s="2"/>
      <c r="F496" s="33"/>
      <c r="G496" s="2"/>
      <c r="H496" s="34"/>
      <c r="J496" s="2"/>
    </row>
    <row r="497" spans="1:10" x14ac:dyDescent="0.2">
      <c r="A497" s="2"/>
      <c r="B497" s="4"/>
      <c r="C497" s="2"/>
      <c r="D497" s="2"/>
      <c r="E497" s="2"/>
      <c r="F497" s="33"/>
      <c r="G497" s="2"/>
      <c r="H497" s="34"/>
      <c r="J497" s="2"/>
    </row>
    <row r="498" spans="1:10" x14ac:dyDescent="0.2">
      <c r="A498" s="2"/>
      <c r="B498" s="4"/>
      <c r="C498" s="2"/>
      <c r="D498" s="2"/>
      <c r="E498" s="2"/>
      <c r="F498" s="33"/>
      <c r="G498" s="2"/>
      <c r="H498" s="34"/>
      <c r="J498" s="2"/>
    </row>
    <row r="499" spans="1:10" x14ac:dyDescent="0.2">
      <c r="A499" s="2"/>
      <c r="B499" s="4"/>
      <c r="C499" s="2"/>
      <c r="D499" s="2"/>
      <c r="E499" s="2"/>
      <c r="F499" s="33"/>
      <c r="G499" s="2"/>
      <c r="H499" s="34"/>
      <c r="J499" s="2"/>
    </row>
    <row r="500" spans="1:10" x14ac:dyDescent="0.2">
      <c r="A500" s="2"/>
      <c r="B500" s="4"/>
      <c r="C500" s="2"/>
      <c r="D500" s="2"/>
      <c r="E500" s="2"/>
      <c r="F500" s="33"/>
      <c r="G500" s="2"/>
      <c r="H500" s="34"/>
      <c r="J500" s="2"/>
    </row>
    <row r="501" spans="1:10" x14ac:dyDescent="0.2">
      <c r="A501" s="2"/>
      <c r="B501" s="4"/>
      <c r="C501" s="2"/>
      <c r="D501" s="2"/>
      <c r="E501" s="2"/>
      <c r="F501" s="33"/>
      <c r="G501" s="2"/>
      <c r="H501" s="34"/>
      <c r="J501" s="2"/>
    </row>
    <row r="502" spans="1:10" x14ac:dyDescent="0.2">
      <c r="A502" s="2"/>
      <c r="B502" s="4"/>
      <c r="C502" s="2"/>
      <c r="D502" s="2"/>
      <c r="E502" s="2"/>
      <c r="F502" s="33"/>
      <c r="G502" s="2"/>
      <c r="H502" s="34"/>
      <c r="J502" s="2"/>
    </row>
    <row r="503" spans="1:10" x14ac:dyDescent="0.2">
      <c r="A503" s="2"/>
      <c r="B503" s="4"/>
      <c r="C503" s="2"/>
      <c r="D503" s="2"/>
      <c r="E503" s="2"/>
      <c r="F503" s="33"/>
      <c r="G503" s="2"/>
      <c r="H503" s="34"/>
      <c r="J503" s="2"/>
    </row>
    <row r="504" spans="1:10" x14ac:dyDescent="0.2">
      <c r="A504" s="2"/>
      <c r="B504" s="4"/>
      <c r="C504" s="2"/>
      <c r="D504" s="2"/>
      <c r="E504" s="2"/>
      <c r="F504" s="33"/>
      <c r="G504" s="2"/>
      <c r="H504" s="34"/>
      <c r="J504" s="2"/>
    </row>
    <row r="505" spans="1:10" x14ac:dyDescent="0.2">
      <c r="A505" s="2"/>
      <c r="B505" s="4"/>
      <c r="C505" s="2"/>
      <c r="D505" s="2"/>
      <c r="E505" s="2"/>
      <c r="F505" s="33"/>
      <c r="G505" s="2"/>
      <c r="H505" s="34"/>
      <c r="J505" s="2"/>
    </row>
    <row r="506" spans="1:10" x14ac:dyDescent="0.2">
      <c r="A506" s="2"/>
      <c r="B506" s="4"/>
      <c r="C506" s="2"/>
      <c r="D506" s="2"/>
      <c r="E506" s="2"/>
      <c r="F506" s="33"/>
      <c r="G506" s="2"/>
      <c r="H506" s="34"/>
      <c r="J506" s="2"/>
    </row>
    <row r="507" spans="1:10" x14ac:dyDescent="0.2">
      <c r="A507" s="2"/>
      <c r="B507" s="4"/>
      <c r="C507" s="2"/>
      <c r="D507" s="2"/>
      <c r="E507" s="2"/>
      <c r="F507" s="33"/>
      <c r="G507" s="2"/>
      <c r="H507" s="34"/>
      <c r="J507" s="2"/>
    </row>
    <row r="508" spans="1:10" x14ac:dyDescent="0.2">
      <c r="A508" s="2"/>
      <c r="B508" s="4"/>
      <c r="C508" s="2"/>
      <c r="D508" s="2"/>
      <c r="E508" s="2"/>
      <c r="F508" s="33"/>
      <c r="G508" s="2"/>
      <c r="H508" s="34"/>
      <c r="J508" s="2"/>
    </row>
    <row r="509" spans="1:10" x14ac:dyDescent="0.2">
      <c r="A509" s="2"/>
      <c r="B509" s="4"/>
      <c r="C509" s="2"/>
      <c r="D509" s="2"/>
      <c r="E509" s="2"/>
      <c r="F509" s="33"/>
      <c r="G509" s="2"/>
      <c r="H509" s="34"/>
      <c r="J509" s="2"/>
    </row>
    <row r="510" spans="1:10" x14ac:dyDescent="0.2">
      <c r="A510" s="2"/>
      <c r="B510" s="4"/>
      <c r="C510" s="2"/>
      <c r="D510" s="2"/>
      <c r="E510" s="2"/>
      <c r="F510" s="33"/>
      <c r="G510" s="2"/>
      <c r="H510" s="34"/>
      <c r="J510" s="2"/>
    </row>
    <row r="511" spans="1:10" x14ac:dyDescent="0.2">
      <c r="A511" s="2"/>
      <c r="B511" s="4"/>
      <c r="C511" s="2"/>
      <c r="D511" s="2"/>
      <c r="E511" s="2"/>
      <c r="F511" s="33"/>
      <c r="G511" s="2"/>
      <c r="H511" s="34"/>
      <c r="J511" s="2"/>
    </row>
    <row r="512" spans="1:10" x14ac:dyDescent="0.2">
      <c r="A512" s="2"/>
      <c r="B512" s="4"/>
      <c r="C512" s="2"/>
      <c r="D512" s="2"/>
      <c r="E512" s="2"/>
      <c r="F512" s="33"/>
      <c r="G512" s="2"/>
      <c r="H512" s="34"/>
      <c r="J512" s="2"/>
    </row>
    <row r="513" spans="1:10" x14ac:dyDescent="0.2">
      <c r="A513" s="2"/>
      <c r="B513" s="4"/>
      <c r="C513" s="2"/>
      <c r="D513" s="2"/>
      <c r="E513" s="2"/>
      <c r="F513" s="33"/>
      <c r="G513" s="2"/>
      <c r="H513" s="34"/>
      <c r="J513" s="2"/>
    </row>
    <row r="514" spans="1:10" x14ac:dyDescent="0.2">
      <c r="A514" s="2"/>
      <c r="B514" s="4"/>
      <c r="C514" s="2"/>
      <c r="D514" s="2"/>
      <c r="E514" s="2"/>
      <c r="F514" s="33"/>
      <c r="G514" s="2"/>
      <c r="H514" s="34"/>
      <c r="J514" s="2"/>
    </row>
    <row r="515" spans="1:10" x14ac:dyDescent="0.2">
      <c r="A515" s="2"/>
      <c r="B515" s="4"/>
      <c r="C515" s="2"/>
      <c r="D515" s="2"/>
      <c r="E515" s="2"/>
      <c r="F515" s="33"/>
      <c r="G515" s="2"/>
      <c r="H515" s="34"/>
      <c r="J515" s="2"/>
    </row>
    <row r="516" spans="1:10" x14ac:dyDescent="0.2">
      <c r="A516" s="2"/>
      <c r="B516" s="4"/>
      <c r="C516" s="2"/>
      <c r="D516" s="2"/>
      <c r="E516" s="2"/>
      <c r="F516" s="33"/>
      <c r="G516" s="2"/>
      <c r="H516" s="34"/>
      <c r="J516" s="2"/>
    </row>
    <row r="517" spans="1:10" x14ac:dyDescent="0.2">
      <c r="A517" s="2"/>
      <c r="B517" s="4"/>
      <c r="C517" s="2"/>
      <c r="D517" s="2"/>
      <c r="E517" s="2"/>
      <c r="F517" s="33"/>
      <c r="G517" s="2"/>
      <c r="H517" s="34"/>
      <c r="J517" s="2"/>
    </row>
    <row r="518" spans="1:10" x14ac:dyDescent="0.2">
      <c r="A518" s="2"/>
      <c r="B518" s="4"/>
      <c r="C518" s="2"/>
      <c r="D518" s="2"/>
      <c r="E518" s="2"/>
      <c r="F518" s="33"/>
      <c r="G518" s="2"/>
      <c r="H518" s="34"/>
      <c r="J518" s="2"/>
    </row>
    <row r="519" spans="1:10" x14ac:dyDescent="0.2">
      <c r="A519" s="2"/>
      <c r="B519" s="4"/>
      <c r="C519" s="2"/>
      <c r="D519" s="2"/>
      <c r="E519" s="2"/>
      <c r="F519" s="33"/>
      <c r="G519" s="2"/>
      <c r="H519" s="34"/>
      <c r="J519" s="2"/>
    </row>
    <row r="520" spans="1:10" x14ac:dyDescent="0.2">
      <c r="A520" s="2"/>
      <c r="B520" s="4"/>
      <c r="C520" s="2"/>
      <c r="D520" s="2"/>
      <c r="E520" s="2"/>
      <c r="F520" s="33"/>
      <c r="G520" s="2"/>
      <c r="H520" s="34"/>
      <c r="J520" s="2"/>
    </row>
    <row r="521" spans="1:10" x14ac:dyDescent="0.2">
      <c r="A521" s="2"/>
      <c r="B521" s="4"/>
      <c r="C521" s="2"/>
      <c r="D521" s="2"/>
      <c r="E521" s="2"/>
      <c r="F521" s="33"/>
      <c r="G521" s="2"/>
      <c r="H521" s="34"/>
      <c r="J521" s="2"/>
    </row>
    <row r="522" spans="1:10" x14ac:dyDescent="0.2">
      <c r="A522" s="2"/>
      <c r="B522" s="4"/>
      <c r="C522" s="2"/>
      <c r="D522" s="2"/>
      <c r="E522" s="2"/>
      <c r="F522" s="33"/>
      <c r="G522" s="2"/>
      <c r="H522" s="34"/>
      <c r="J522" s="2"/>
    </row>
    <row r="523" spans="1:10" x14ac:dyDescent="0.2">
      <c r="A523" s="2"/>
      <c r="B523" s="4"/>
      <c r="C523" s="2"/>
      <c r="D523" s="2"/>
      <c r="E523" s="2"/>
      <c r="F523" s="33"/>
      <c r="G523" s="2"/>
      <c r="H523" s="34"/>
      <c r="J523" s="2"/>
    </row>
    <row r="524" spans="1:10" x14ac:dyDescent="0.2">
      <c r="A524" s="2"/>
      <c r="B524" s="4"/>
      <c r="C524" s="2"/>
      <c r="D524" s="2"/>
      <c r="E524" s="2"/>
      <c r="F524" s="33"/>
      <c r="G524" s="2"/>
      <c r="H524" s="34"/>
      <c r="J524" s="2"/>
    </row>
    <row r="525" spans="1:10" x14ac:dyDescent="0.2">
      <c r="A525" s="2"/>
      <c r="B525" s="4"/>
      <c r="C525" s="2"/>
      <c r="D525" s="2"/>
      <c r="E525" s="2"/>
      <c r="F525" s="33"/>
      <c r="G525" s="2"/>
      <c r="H525" s="34"/>
      <c r="J525" s="2"/>
    </row>
    <row r="526" spans="1:10" x14ac:dyDescent="0.2">
      <c r="A526" s="2"/>
      <c r="B526" s="4"/>
      <c r="C526" s="2"/>
      <c r="D526" s="2"/>
      <c r="E526" s="2"/>
      <c r="F526" s="33"/>
      <c r="G526" s="2"/>
      <c r="H526" s="34"/>
      <c r="J526" s="2"/>
    </row>
    <row r="527" spans="1:10" x14ac:dyDescent="0.2">
      <c r="A527" s="2"/>
      <c r="B527" s="4"/>
      <c r="C527" s="2"/>
      <c r="D527" s="2"/>
      <c r="E527" s="2"/>
      <c r="F527" s="33"/>
      <c r="G527" s="2"/>
      <c r="H527" s="34"/>
      <c r="J527" s="2"/>
    </row>
    <row r="528" spans="1:10" x14ac:dyDescent="0.2">
      <c r="A528" s="2"/>
      <c r="B528" s="4"/>
      <c r="C528" s="2"/>
      <c r="D528" s="2"/>
      <c r="E528" s="2"/>
      <c r="F528" s="33"/>
      <c r="G528" s="2"/>
      <c r="H528" s="34"/>
      <c r="J528" s="2"/>
    </row>
    <row r="529" spans="1:10" x14ac:dyDescent="0.2">
      <c r="A529" s="2"/>
      <c r="B529" s="4"/>
      <c r="C529" s="2"/>
      <c r="D529" s="2"/>
      <c r="E529" s="2"/>
      <c r="F529" s="33"/>
      <c r="G529" s="2"/>
      <c r="H529" s="34"/>
      <c r="J529" s="2"/>
    </row>
    <row r="530" spans="1:10" x14ac:dyDescent="0.2">
      <c r="A530" s="2"/>
      <c r="B530" s="4"/>
      <c r="C530" s="2"/>
      <c r="D530" s="2"/>
      <c r="E530" s="2"/>
      <c r="F530" s="33"/>
      <c r="G530" s="2"/>
      <c r="H530" s="34"/>
      <c r="J530" s="2"/>
    </row>
    <row r="531" spans="1:10" x14ac:dyDescent="0.2">
      <c r="A531" s="2"/>
      <c r="B531" s="4"/>
      <c r="C531" s="2"/>
      <c r="D531" s="2"/>
      <c r="E531" s="2"/>
      <c r="F531" s="33"/>
      <c r="G531" s="2"/>
      <c r="H531" s="34"/>
      <c r="J531" s="2"/>
    </row>
    <row r="532" spans="1:10" x14ac:dyDescent="0.2">
      <c r="A532" s="2"/>
      <c r="B532" s="4"/>
      <c r="C532" s="2"/>
      <c r="D532" s="2"/>
      <c r="E532" s="2"/>
      <c r="F532" s="33"/>
      <c r="G532" s="2"/>
      <c r="H532" s="34"/>
      <c r="J532" s="2"/>
    </row>
    <row r="533" spans="1:10" x14ac:dyDescent="0.2">
      <c r="A533" s="2"/>
      <c r="B533" s="4"/>
      <c r="C533" s="2"/>
      <c r="D533" s="2"/>
      <c r="E533" s="2"/>
      <c r="F533" s="33"/>
      <c r="G533" s="2"/>
      <c r="H533" s="34"/>
      <c r="J533" s="2"/>
    </row>
    <row r="534" spans="1:10" x14ac:dyDescent="0.2">
      <c r="A534" s="2"/>
      <c r="B534" s="4"/>
      <c r="C534" s="2"/>
      <c r="D534" s="2"/>
      <c r="E534" s="2"/>
      <c r="F534" s="33"/>
      <c r="G534" s="2"/>
      <c r="H534" s="34"/>
      <c r="J534" s="2"/>
    </row>
    <row r="535" spans="1:10" x14ac:dyDescent="0.2">
      <c r="A535" s="2"/>
      <c r="B535" s="4"/>
      <c r="C535" s="2"/>
      <c r="D535" s="2"/>
      <c r="E535" s="2"/>
      <c r="F535" s="33"/>
      <c r="G535" s="2"/>
      <c r="H535" s="34"/>
      <c r="J535" s="2"/>
    </row>
    <row r="536" spans="1:10" x14ac:dyDescent="0.2">
      <c r="A536" s="2"/>
      <c r="B536" s="4"/>
      <c r="C536" s="2"/>
      <c r="D536" s="2"/>
      <c r="E536" s="2"/>
      <c r="F536" s="33"/>
      <c r="G536" s="2"/>
      <c r="H536" s="34"/>
      <c r="J536" s="2"/>
    </row>
    <row r="537" spans="1:10" x14ac:dyDescent="0.2">
      <c r="A537" s="2"/>
      <c r="B537" s="4"/>
      <c r="C537" s="2"/>
      <c r="D537" s="2"/>
      <c r="E537" s="2"/>
      <c r="F537" s="33"/>
      <c r="G537" s="2"/>
      <c r="H537" s="34"/>
      <c r="J537" s="2"/>
    </row>
    <row r="538" spans="1:10" x14ac:dyDescent="0.2">
      <c r="A538" s="2"/>
      <c r="B538" s="4"/>
      <c r="C538" s="2"/>
      <c r="D538" s="2"/>
      <c r="E538" s="2"/>
      <c r="F538" s="33"/>
      <c r="G538" s="2"/>
      <c r="H538" s="34"/>
      <c r="J538" s="2"/>
    </row>
    <row r="539" spans="1:10" x14ac:dyDescent="0.2">
      <c r="A539" s="2"/>
      <c r="B539" s="4"/>
      <c r="C539" s="2"/>
      <c r="D539" s="2"/>
      <c r="E539" s="2"/>
      <c r="F539" s="33"/>
      <c r="G539" s="2"/>
      <c r="H539" s="34"/>
      <c r="J539" s="2"/>
    </row>
    <row r="540" spans="1:10" x14ac:dyDescent="0.2">
      <c r="A540" s="2"/>
      <c r="B540" s="4"/>
      <c r="C540" s="2"/>
      <c r="D540" s="2"/>
      <c r="E540" s="2"/>
      <c r="F540" s="33"/>
      <c r="G540" s="2"/>
      <c r="H540" s="34"/>
      <c r="J540" s="2"/>
    </row>
    <row r="541" spans="1:10" x14ac:dyDescent="0.2">
      <c r="A541" s="2"/>
      <c r="B541" s="4"/>
      <c r="C541" s="2"/>
      <c r="D541" s="2"/>
      <c r="E541" s="2"/>
      <c r="F541" s="33"/>
      <c r="G541" s="2"/>
      <c r="H541" s="34"/>
      <c r="J541" s="2"/>
    </row>
    <row r="542" spans="1:10" x14ac:dyDescent="0.2">
      <c r="A542" s="2"/>
      <c r="B542" s="4"/>
      <c r="C542" s="2"/>
      <c r="D542" s="2"/>
      <c r="E542" s="2"/>
      <c r="F542" s="33"/>
      <c r="G542" s="2"/>
      <c r="H542" s="34"/>
      <c r="J542" s="2"/>
    </row>
    <row r="543" spans="1:10" x14ac:dyDescent="0.2">
      <c r="A543" s="2"/>
      <c r="B543" s="4"/>
      <c r="C543" s="2"/>
      <c r="D543" s="2"/>
      <c r="E543" s="2"/>
      <c r="F543" s="33"/>
      <c r="G543" s="2"/>
      <c r="H543" s="34"/>
      <c r="J543" s="2"/>
    </row>
    <row r="544" spans="1:10" x14ac:dyDescent="0.2">
      <c r="A544" s="2"/>
      <c r="B544" s="4"/>
      <c r="C544" s="2"/>
      <c r="D544" s="2"/>
      <c r="E544" s="2"/>
      <c r="F544" s="33"/>
      <c r="G544" s="2"/>
      <c r="H544" s="34"/>
      <c r="J544" s="2"/>
    </row>
    <row r="545" spans="1:10" x14ac:dyDescent="0.2">
      <c r="A545" s="2"/>
      <c r="B545" s="4"/>
      <c r="C545" s="2"/>
      <c r="D545" s="2"/>
      <c r="E545" s="2"/>
      <c r="F545" s="33"/>
      <c r="G545" s="2"/>
      <c r="H545" s="34"/>
      <c r="J545" s="2"/>
    </row>
    <row r="546" spans="1:10" x14ac:dyDescent="0.2">
      <c r="A546" s="2"/>
      <c r="B546" s="4"/>
      <c r="C546" s="2"/>
      <c r="D546" s="2"/>
      <c r="E546" s="2"/>
      <c r="F546" s="33"/>
      <c r="G546" s="2"/>
      <c r="H546" s="34"/>
      <c r="J546" s="2"/>
    </row>
    <row r="547" spans="1:10" x14ac:dyDescent="0.2">
      <c r="A547" s="2"/>
      <c r="B547" s="4"/>
      <c r="C547" s="2"/>
      <c r="D547" s="2"/>
      <c r="E547" s="2"/>
      <c r="F547" s="33"/>
      <c r="G547" s="2"/>
      <c r="H547" s="34"/>
      <c r="J547" s="2"/>
    </row>
    <row r="548" spans="1:10" x14ac:dyDescent="0.2">
      <c r="A548" s="2"/>
      <c r="B548" s="4"/>
      <c r="C548" s="2"/>
      <c r="D548" s="2"/>
      <c r="E548" s="2"/>
      <c r="F548" s="33"/>
      <c r="G548" s="2"/>
      <c r="H548" s="34"/>
      <c r="J548" s="2"/>
    </row>
    <row r="549" spans="1:10" x14ac:dyDescent="0.2">
      <c r="A549" s="2"/>
      <c r="B549" s="4"/>
      <c r="C549" s="2"/>
      <c r="D549" s="2"/>
      <c r="E549" s="2"/>
      <c r="F549" s="33"/>
      <c r="G549" s="2"/>
      <c r="H549" s="34"/>
      <c r="J549" s="2"/>
    </row>
    <row r="550" spans="1:10" x14ac:dyDescent="0.2">
      <c r="A550" s="2"/>
      <c r="B550" s="4"/>
      <c r="C550" s="2"/>
      <c r="D550" s="2"/>
      <c r="E550" s="2"/>
      <c r="F550" s="33"/>
      <c r="G550" s="2"/>
      <c r="H550" s="34"/>
      <c r="J550" s="2"/>
    </row>
    <row r="551" spans="1:10" x14ac:dyDescent="0.2">
      <c r="A551" s="2"/>
      <c r="B551" s="4"/>
      <c r="C551" s="2"/>
      <c r="D551" s="2"/>
      <c r="E551" s="2"/>
      <c r="F551" s="33"/>
      <c r="G551" s="2"/>
      <c r="H551" s="34"/>
      <c r="J551" s="2"/>
    </row>
    <row r="552" spans="1:10" x14ac:dyDescent="0.2">
      <c r="A552" s="2"/>
      <c r="B552" s="4"/>
      <c r="C552" s="2"/>
      <c r="D552" s="2"/>
      <c r="E552" s="2"/>
      <c r="F552" s="33"/>
      <c r="G552" s="2"/>
      <c r="H552" s="34"/>
      <c r="J552" s="2"/>
    </row>
  </sheetData>
  <mergeCells count="4">
    <mergeCell ref="A162:J162"/>
    <mergeCell ref="A1:B1"/>
    <mergeCell ref="C1:J1"/>
    <mergeCell ref="A2:J2"/>
  </mergeCells>
  <phoneticPr fontId="2" type="noConversion"/>
  <hyperlinks>
    <hyperlink ref="A4" r:id="rId1" xr:uid="{AD745362-6B6E-469B-BC51-BFB442D0C957}"/>
    <hyperlink ref="B4" r:id="rId2" xr:uid="{ECAEDB6C-CC8F-44AC-94BE-0936A6CDCECE}"/>
    <hyperlink ref="A10" r:id="rId3" xr:uid="{E42C3280-2348-413B-A183-DBC835280C04}"/>
    <hyperlink ref="B10" r:id="rId4" xr:uid="{BEA38C55-64FC-4F99-BF9A-1989E5D88C49}"/>
    <hyperlink ref="A16" r:id="rId5" xr:uid="{2C0F9D2C-898F-491A-98FC-0AD1DD2A3764}"/>
    <hyperlink ref="B16" r:id="rId6" xr:uid="{FF3864A1-CBC3-45A9-9BE8-9E2043CF87C7}"/>
    <hyperlink ref="A21" r:id="rId7" xr:uid="{475C9DDC-E513-471F-B555-A1BFB1C2168D}"/>
    <hyperlink ref="B21" r:id="rId8" xr:uid="{39276EB4-0075-42D9-B2D6-92B124A0F9B5}"/>
    <hyperlink ref="A25" r:id="rId9" xr:uid="{5DF52330-0937-42F8-A24E-A3C92F7B274D}"/>
    <hyperlink ref="B25" r:id="rId10" xr:uid="{62D5DBF2-0846-4AA1-8841-956F92C16B65}"/>
    <hyperlink ref="A27" r:id="rId11" xr:uid="{33295E26-F758-4400-89AF-4848EDE0D9FC}"/>
    <hyperlink ref="B27" r:id="rId12" xr:uid="{155C40CB-94A0-4358-8A6A-2C0315682347}"/>
    <hyperlink ref="A33" r:id="rId13" xr:uid="{4AF008F4-6CB3-4CB4-8707-DF711BBEAE6A}"/>
    <hyperlink ref="B33" r:id="rId14" display="https://www.johnnyseeds.com/vegetables/micro-greens/fast-growing-varieties/chinese-cabbage-tokyo-bekana-micro-green-seed-2251M.html" xr:uid="{A82AE641-F0F5-4E5B-BF20-31763C1D8CC3}"/>
    <hyperlink ref="A38" r:id="rId15" xr:uid="{14EFF1CA-96BB-48CB-81E8-F77F838ECDF5}"/>
    <hyperlink ref="B38" r:id="rId16" xr:uid="{CD661FC3-71C1-4298-9928-472DA2D4D505}"/>
    <hyperlink ref="A44" r:id="rId17" xr:uid="{63AFF1DD-AD00-4502-80C8-B3F767BF36B4}"/>
    <hyperlink ref="B44" r:id="rId18" xr:uid="{810BC7FA-4CC8-4E48-B8AC-31487EE1DAE1}"/>
    <hyperlink ref="A50" r:id="rId19" xr:uid="{D65E8965-871C-4F67-869C-1844DE118667}"/>
    <hyperlink ref="B50" r:id="rId20" display="https://www.johnnyseeds.com/vegetables/micro-greens/micro-green-mixes/mild-micro-mix-micro-green-seed-2566.html" xr:uid="{10C166EF-87AE-4E22-B725-33D9C4AB021C}"/>
    <hyperlink ref="A57" r:id="rId21" xr:uid="{AA5F50BF-4748-4441-8F1F-FE2EF3A03F68}"/>
    <hyperlink ref="B57" r:id="rId22" xr:uid="{7B5EDCD3-AFA5-4236-AF0C-76DCA9BA2A23}"/>
    <hyperlink ref="A62" r:id="rId23" xr:uid="{73A64E34-850E-4041-96F5-B408F3B84087}"/>
    <hyperlink ref="B62" r:id="rId24" xr:uid="{44584B3D-D7D8-43F8-8035-D1D743833EDC}"/>
    <hyperlink ref="A67" r:id="rId25" xr:uid="{CA4DC029-BA6C-4F24-BB09-CC40315183BB}"/>
    <hyperlink ref="B67" r:id="rId26" xr:uid="{A5BA4BE2-7A5C-4C0F-88E1-0EF6346969BA}"/>
    <hyperlink ref="A72" r:id="rId27" xr:uid="{8E21752E-DE08-4281-953E-A31EA837013D}"/>
    <hyperlink ref="B72" r:id="rId28" xr:uid="{0D796312-EA18-44DC-98D6-59C0DB387AB4}"/>
    <hyperlink ref="A77" r:id="rId29" xr:uid="{6EBCE15D-B6A7-4B95-B405-60803E0B0FFB}"/>
    <hyperlink ref="B77" r:id="rId30" xr:uid="{3E7AD571-0925-4F3F-9477-B696932E7206}"/>
    <hyperlink ref="A82" r:id="rId31" xr:uid="{B1A94EA3-F173-45B1-B32E-A71BAA62889E}"/>
    <hyperlink ref="B82" r:id="rId32" xr:uid="{B0C2B62C-ADBE-4B14-A601-C49B72A76F93}"/>
    <hyperlink ref="A87" r:id="rId33" xr:uid="{C40F7C4B-7909-4A8C-A8CB-CAF0BCB961DE}"/>
    <hyperlink ref="B87" r:id="rId34" xr:uid="{6C2049EB-588D-40D6-9F5B-CEDA959F5571}"/>
    <hyperlink ref="A92" r:id="rId35" xr:uid="{3CD0663E-5502-4E44-B4C1-E211894B3744}"/>
    <hyperlink ref="B92" r:id="rId36" xr:uid="{5FEE948D-E469-4B3D-9467-7E788E6EA672}"/>
    <hyperlink ref="A97" r:id="rId37" xr:uid="{4C2742EA-CB48-425A-8C69-91F33AF72209}"/>
    <hyperlink ref="B97" r:id="rId38" xr:uid="{7AAC10F4-EA38-48F6-B469-F41CB2D5400F}"/>
    <hyperlink ref="A102" r:id="rId39" xr:uid="{7CC30531-6C1D-48AC-A218-EBFBA92BE159}"/>
    <hyperlink ref="B102" r:id="rId40" xr:uid="{73B40370-6A12-4399-B671-D1090FDDD5C8}"/>
    <hyperlink ref="A107" r:id="rId41" xr:uid="{632EE675-13E4-4DF8-ABBA-AEB62C69D2B9}"/>
    <hyperlink ref="B107" r:id="rId42" display="https://www.johnnyseeds.com/vegetables/micro-greens/micro-green-mixes/spicy-micro-mix-micro-green-seed-2567.html" xr:uid="{E712A424-FD21-4794-9630-F657A39782DA}"/>
    <hyperlink ref="A115" r:id="rId43" xr:uid="{BC9A2BF6-F87C-4159-BA64-50979F01515F}"/>
    <hyperlink ref="B115" r:id="rId44" xr:uid="{66C60995-74B4-4FA6-9418-1C3F949460CC}"/>
    <hyperlink ref="A122" r:id="rId45" xr:uid="{DA220A7D-8DC9-45B5-9C49-9B0E7A6D7E0C}"/>
    <hyperlink ref="B122" r:id="rId46" xr:uid="{1ABD4A19-A221-415F-8F9B-166A0B7AE261}"/>
    <hyperlink ref="A128" r:id="rId47" xr:uid="{293E532E-D850-473C-958E-BD81BCAD9116}"/>
    <hyperlink ref="B128" r:id="rId48" xr:uid="{6E68EFAC-B6DA-4719-8783-8A0CE451DB96}"/>
    <hyperlink ref="A134" r:id="rId49" xr:uid="{69BB737C-B2E2-46F3-92A5-0AD77BA91E17}"/>
    <hyperlink ref="B134" r:id="rId50" xr:uid="{D572C784-CCC9-426A-AB98-959C2D871D8E}"/>
    <hyperlink ref="A140" r:id="rId51" xr:uid="{5D2B5872-C87B-48AA-9A2B-77DC160362A0}"/>
    <hyperlink ref="B140" r:id="rId52" xr:uid="{B763AC81-4A03-4FC5-BC6A-A7381749948B}"/>
    <hyperlink ref="A146" r:id="rId53" xr:uid="{C51313E9-DEF5-40F8-8FBC-88F68302DF5B}"/>
    <hyperlink ref="B146" r:id="rId54" xr:uid="{C61906F9-427F-4C34-AB09-B7044E0E6A3D}"/>
    <hyperlink ref="A152" r:id="rId55" xr:uid="{BD62D3CE-CF44-433F-BEAA-E110F467E205}"/>
    <hyperlink ref="B152" r:id="rId56" xr:uid="{2AC53EDB-79E2-4C41-975A-76150E581456}"/>
    <hyperlink ref="A156" r:id="rId57" xr:uid="{8D46E939-88A4-498E-8AF7-E73A37BC9894}"/>
    <hyperlink ref="B156" r:id="rId58" xr:uid="{F8CE2D6C-76F5-439F-B95A-BFE44DEE86A1}"/>
  </hyperlinks>
  <printOptions gridLines="1"/>
  <pageMargins left="0.25" right="0.25" top="0.75" bottom="0.75" header="0.3" footer="0.3"/>
  <pageSetup scale="48" fitToHeight="3" orientation="portrait" r:id="rId59"/>
  <drawing r:id="rId6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Katz</dc:creator>
  <cp:lastModifiedBy>Microsoft Office User</cp:lastModifiedBy>
  <dcterms:created xsi:type="dcterms:W3CDTF">2017-11-16T19:49:09Z</dcterms:created>
  <dcterms:modified xsi:type="dcterms:W3CDTF">2020-11-05T17:24:25Z</dcterms:modified>
</cp:coreProperties>
</file>