
<file path=[Content_Types].xml><?xml version="1.0" encoding="utf-8"?>
<Types xmlns="http://schemas.openxmlformats.org/package/2006/content-type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defaultThemeVersion="202300"/>
  <mc:AlternateContent xmlns:mc="http://schemas.openxmlformats.org/markup-compatibility/2006">
    <mc:Choice Requires="x15">
      <x15ac:absPath xmlns:x15ac="http://schemas.microsoft.com/office/spreadsheetml/2010/11/ac" url="https://arabou-my.sharepoint.com/personal/s25514159eg_std_aou_edu_eg/Documents/Desktop/"/>
    </mc:Choice>
  </mc:AlternateContent>
  <xr:revisionPtr revIDLastSave="806" documentId="8_{D0C91FC0-0D3B-4373-BB53-D0456B8BD84D}" xr6:coauthVersionLast="47" xr6:coauthVersionMax="47" xr10:uidLastSave="{20797C03-9BBE-47D7-BFCE-1B1A3C4931B1}"/>
  <bookViews>
    <workbookView xWindow="-108" yWindow="-108" windowWidth="23256" windowHeight="12576" activeTab="1" xr2:uid="{5409D61D-294D-44B9-9353-CFBFAE60EEF3}"/>
  </bookViews>
  <sheets>
    <sheet name="PivotTable" sheetId="1" r:id="rId1"/>
    <sheet name="Dashboard" sheetId="4" r:id="rId2"/>
  </sheets>
  <definedNames>
    <definedName name="Slicer_branch_name">#N/A</definedName>
    <definedName name="Slicer_category">#N/A</definedName>
    <definedName name="Slicer_city">#N/A</definedName>
    <definedName name="Slicer_Date_Hierarchy">#N/A</definedName>
    <definedName name="Slicer_payment_method">#N/A</definedName>
  </definedNames>
  <calcPr calcId="191029" iterateDelta="1E-4"/>
  <pivotCaches>
    <pivotCache cacheId="0" r:id="rId3"/>
    <pivotCache cacheId="1" r:id="rId4"/>
    <pivotCache cacheId="2" r:id="rId5"/>
    <pivotCache cacheId="3" r:id="rId6"/>
    <pivotCache cacheId="4" r:id="rId7"/>
    <pivotCache cacheId="5" r:id="rId8"/>
    <pivotCache cacheId="6" r:id="rId9"/>
    <pivotCache cacheId="7" r:id="rId10"/>
    <pivotCache cacheId="8" r:id="rId11"/>
    <pivotCache cacheId="9" r:id="rId12"/>
    <pivotCache cacheId="10" r:id="rId13"/>
    <pivotCache cacheId="11" r:id="rId14"/>
    <pivotCache cacheId="12" r:id="rId15"/>
    <pivotCache cacheId="13" r:id="rId16"/>
    <pivotCache cacheId="14" r:id="rId17"/>
    <pivotCache cacheId="15" r:id="rId18"/>
  </pivotCaches>
  <extLst>
    <ext xmlns:x14="http://schemas.microsoft.com/office/spreadsheetml/2009/9/main" uri="{876F7934-8845-4945-9796-88D515C7AA90}">
      <x14:pivotCaches>
        <pivotCache cacheId="16" r:id="rId19"/>
      </x14:pivotCaches>
    </ext>
    <ext xmlns:x14="http://schemas.microsoft.com/office/spreadsheetml/2009/9/main" uri="{BBE1A952-AA13-448e-AADC-164F8A28A991}">
      <x14:slicerCaches>
        <x14:slicerCache r:id="rId20"/>
        <x14:slicerCache r:id="rId21"/>
        <x14:slicerCache r:id="rId22"/>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les_2024_52c13ce1-44c0-44f8-9fcd-fbf4e6f3ea89" name="sales_2024" connection="Query - sales_2024"/>
          <x15:modelTable id="sales_2025_61b00cc2-6269-4dc4-b8dd-bbc696fd7007" name="sales_2025" connection="Query - sales_2025"/>
          <x15:modelTable id="products_e625c2d2-24eb-4644-a502-eb09d1e8b376" name="products" connection="Query - products"/>
          <x15:modelTable id="branches_f6b780d7-c497-47cb-8691-82dd7500fae6" name="branches" connection="Query - branches"/>
          <x15:modelTable id="monthly_targets_337edc4b-c66c-433a-b6b0-2cdfd8ed9bff" name="monthly_targets" connection="Query - monthly_targets"/>
          <x15:modelTable id="sales_bafe6adf-9b05-452a-b002-57a7adf0b8ff" name="sales" connection="Query - sales"/>
          <x15:modelTable id="Calendar" name="Calendar" connection="Connection"/>
        </x15:modelTables>
        <x15:modelRelationships>
          <x15:modelRelationship fromTable="sales" fromColumn="product_id" toTable="products" toColumn="product_id"/>
          <x15:modelRelationship fromTable="sales" fromColumn="Target key" toTable="monthly_targets" toColumn="bm_key"/>
          <x15:modelRelationship fromTable="sales" fromColumn="order_date" toTable="Calendar" toColumn="Date"/>
          <x15:modelRelationship fromTable="sales" fromColumn="branch" toTable="branches" toColumn="branch_nam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Y2" i="1" l="1"/>
  <c r="BF2" i="1"/>
  <c r="BG2" i="1"/>
  <c r="AN2" i="1"/>
  <c r="BC2" i="1"/>
  <c r="A6" i="4"/>
  <c r="AX2" i="1"/>
  <c r="AU2" i="1"/>
  <c r="AR2" i="1"/>
  <c r="A9" i="4"/>
  <c r="A4" i="4"/>
  <c r="AM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ACBC7D8-F527-4581-A800-A12F01E68CE5}" name="Connection" type="104" refreshedVersion="0" background="1">
    <extLst>
      <ext xmlns:x15="http://schemas.microsoft.com/office/spreadsheetml/2010/11/main" uri="{DE250136-89BD-433C-8126-D09CA5730AF9}">
        <x15:connection id="Calendar"/>
      </ext>
    </extLst>
  </connection>
  <connection id="2" xr16:uid="{A6A7D9BC-4605-4C3B-9043-503F3B40739A}" name="Query - branches" description="Connection to the 'branches' query in the workbook." type="100" refreshedVersion="8" minRefreshableVersion="5">
    <extLst>
      <ext xmlns:x15="http://schemas.microsoft.com/office/spreadsheetml/2010/11/main" uri="{DE250136-89BD-433C-8126-D09CA5730AF9}">
        <x15:connection id="ee654c73-e1cb-441e-b1d4-adeacce64a80"/>
      </ext>
    </extLst>
  </connection>
  <connection id="3" xr16:uid="{A89C3EEE-7BBD-42FD-9FC5-159B815C3925}" name="Query - monthly_targets" description="Connection to the 'monthly_targets' query in the workbook." type="100" refreshedVersion="8" minRefreshableVersion="5">
    <extLst>
      <ext xmlns:x15="http://schemas.microsoft.com/office/spreadsheetml/2010/11/main" uri="{DE250136-89BD-433C-8126-D09CA5730AF9}">
        <x15:connection id="d4d6323c-255f-4748-bf6d-39103a7c7ba2"/>
      </ext>
    </extLst>
  </connection>
  <connection id="4" xr16:uid="{4F2E2CA0-FAEC-4EA9-A9CE-1B2BE6EA35D6}" name="Query - products" description="Connection to the 'products' query in the workbook." type="100" refreshedVersion="8" minRefreshableVersion="5">
    <extLst>
      <ext xmlns:x15="http://schemas.microsoft.com/office/spreadsheetml/2010/11/main" uri="{DE250136-89BD-433C-8126-D09CA5730AF9}">
        <x15:connection id="7c4ea636-f8d8-4297-aceb-f4bb22753526"/>
      </ext>
    </extLst>
  </connection>
  <connection id="5" xr16:uid="{339A4D46-0726-476C-AEA6-FD50AC8A710D}" name="Query - sales" description="Connection to the 'sales' query in the workbook." type="100" refreshedVersion="8" minRefreshableVersion="5">
    <extLst>
      <ext xmlns:x15="http://schemas.microsoft.com/office/spreadsheetml/2010/11/main" uri="{DE250136-89BD-433C-8126-D09CA5730AF9}">
        <x15:connection id="958e12df-4656-4f11-b3ba-ae6fff8f6f94"/>
      </ext>
    </extLst>
  </connection>
  <connection id="6" xr16:uid="{8B3B2018-E12E-496C-8D0E-E07965918542}" name="Query - sales_2024" description="Connection to the 'sales_2024' query in the workbook." type="100" refreshedVersion="8" minRefreshableVersion="5">
    <extLst>
      <ext xmlns:x15="http://schemas.microsoft.com/office/spreadsheetml/2010/11/main" uri="{DE250136-89BD-433C-8126-D09CA5730AF9}">
        <x15:connection id="a1ab462c-17be-4fe0-a997-8931b8bc5209"/>
      </ext>
    </extLst>
  </connection>
  <connection id="7" xr16:uid="{01F8E260-E262-40BE-9766-E599DB3EF64B}" name="Query - sales_2025" description="Connection to the 'sales_2025' query in the workbook." type="100" refreshedVersion="8" minRefreshableVersion="5" background="1" saveData="1">
    <extLst>
      <ext xmlns:x15="http://schemas.microsoft.com/office/spreadsheetml/2010/11/main" uri="{DE250136-89BD-433C-8126-D09CA5730AF9}">
        <x15:connection id="e51b51c0-8323-4375-9792-f45463048926"/>
      </ext>
    </extLst>
  </connection>
  <connection id="8" xr16:uid="{1675CB31-34E3-457D-8827-E2CACB04366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<sst xmlns="http://schemas.openxmlformats.org/spreadsheetml/2006/main" count="100" uniqueCount="67">
  <si>
    <t>6Th Of October</t>
  </si>
  <si>
    <t>Dokki</t>
  </si>
  <si>
    <t>Heliopolis</t>
  </si>
  <si>
    <t>Maadi</t>
  </si>
  <si>
    <t>Mansoura</t>
  </si>
  <si>
    <t>Miami</t>
  </si>
  <si>
    <t>Nasr City</t>
  </si>
  <si>
    <t>Smouha</t>
  </si>
  <si>
    <t>Grand Total</t>
  </si>
  <si>
    <t>Alexandria</t>
  </si>
  <si>
    <t>Cairo</t>
  </si>
  <si>
    <t>Dakahlia</t>
  </si>
  <si>
    <t>Giza</t>
  </si>
  <si>
    <t>Distinct Count of branch</t>
  </si>
  <si>
    <t>city</t>
  </si>
  <si>
    <t>branch</t>
  </si>
  <si>
    <t>MaxYear</t>
  </si>
  <si>
    <t>Row Labels</t>
  </si>
  <si>
    <t xml:space="preserve">Reporting period FY </t>
  </si>
  <si>
    <r>
      <t xml:space="preserve">Reporting period FY </t>
    </r>
    <r>
      <rPr>
        <sz val="11"/>
        <color rgb="FFFFFFFF"/>
        <rFont val="Aptos Narrow"/>
        <family val="2"/>
        <scheme val="minor"/>
      </rPr>
      <t>2025</t>
    </r>
  </si>
  <si>
    <t>MaxDate</t>
  </si>
  <si>
    <t>December 31 2025</t>
  </si>
  <si>
    <t>Orders</t>
  </si>
  <si>
    <r>
      <t xml:space="preserve">Last Refreshed </t>
    </r>
    <r>
      <rPr>
        <sz val="11"/>
        <color theme="0"/>
        <rFont val="Aptos Narrow"/>
        <family val="2"/>
        <scheme val="minor"/>
      </rPr>
      <t xml:space="preserve">December 31 2025  </t>
    </r>
    <r>
      <rPr>
        <sz val="11"/>
        <color theme="1"/>
        <rFont val="Aptos Narrow"/>
        <family val="2"/>
        <scheme val="minor"/>
      </rPr>
      <t>· 13,853 transactions</t>
    </r>
  </si>
  <si>
    <t>Column Labels</t>
  </si>
  <si>
    <t>May</t>
  </si>
  <si>
    <t>Total Revenue</t>
  </si>
  <si>
    <t>Apr</t>
  </si>
  <si>
    <t>Aug</t>
  </si>
  <si>
    <t>Dec</t>
  </si>
  <si>
    <t>Feb</t>
  </si>
  <si>
    <t>Jan</t>
  </si>
  <si>
    <t>Jul</t>
  </si>
  <si>
    <t>Jun</t>
  </si>
  <si>
    <t>Mar</t>
  </si>
  <si>
    <t>Nov</t>
  </si>
  <si>
    <t>Oct</t>
  </si>
  <si>
    <t>Sep</t>
  </si>
  <si>
    <t>Achievement %</t>
  </si>
  <si>
    <t>Total Target</t>
  </si>
  <si>
    <t>Accessories</t>
  </si>
  <si>
    <t>Air Conditioners</t>
  </si>
  <si>
    <t>Audio</t>
  </si>
  <si>
    <t>Kitchen Appliances</t>
  </si>
  <si>
    <t>Laptops</t>
  </si>
  <si>
    <t>Smartphones</t>
  </si>
  <si>
    <t>Tablets</t>
  </si>
  <si>
    <t>TVs</t>
  </si>
  <si>
    <t>Sum of Line revenue</t>
  </si>
  <si>
    <t>Fresh 3HP Cool/Heat</t>
  </si>
  <si>
    <t>Galaxy S25 256GB</t>
  </si>
  <si>
    <t>Haier 2.25HP Cool</t>
  </si>
  <si>
    <t>HP Pavilion 15 i7</t>
  </si>
  <si>
    <t>iPhone 15 128GB</t>
  </si>
  <si>
    <t>iPhone 16 128GB</t>
  </si>
  <si>
    <t>MacBook Air M3</t>
  </si>
  <si>
    <t>Samsung 75" QLED</t>
  </si>
  <si>
    <t>Sharp 2.25HP Cool/Heat</t>
  </si>
  <si>
    <t>Tornado 1.5HP Inverter</t>
  </si>
  <si>
    <t>Cash</t>
  </si>
  <si>
    <t>Credit Card</t>
  </si>
  <si>
    <t>Installments</t>
  </si>
  <si>
    <t>Mobile Wallet</t>
  </si>
  <si>
    <t>YoY Growth %</t>
  </si>
  <si>
    <t>Gross Profit</t>
  </si>
  <si>
    <t xml:space="preserve">Margin % </t>
  </si>
  <si>
    <t>AOV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</si>
</sst>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_(* #,##0_);_(* \(#,##0\);_(* &quot;-&quot;??_);_(@_)"/>
    <numFmt numFmtId="165" formatCode="#,##0.0,,"/>
    <numFmt numFmtId="166" formatCode="0.0%"/>
    <numFmt numFmtId="167" formatCode="#,##0,"/>
  </numFmts>
  <fonts count="8" x14ac:knownFonts="1">
    <font>
      <sz val="11"/>
      <color theme="1"/>
      <name val="Aptos Narrow"/>
      <family val="2"/>
      <scheme val="minor"/>
    </font>
    <font>
      <sz val="11"/>
      <color theme="0"/>
      <name val="Aptos Narrow"/>
      <family val="2"/>
      <scheme val="minor"/>
    </font>
    <font>
      <sz val="11"/>
      <color rgb="FF658AAE"/>
      <name val="Aptos Narrow"/>
      <family val="2"/>
      <scheme val="minor"/>
    </font>
    <font>
      <sz val="11"/>
      <color rgb="FFFFFFFF"/>
      <name val="Aptos Narrow"/>
      <family val="2"/>
      <scheme val="minor"/>
    </font>
    <font>
      <sz val="11"/>
      <color theme="1"/>
      <name val="Calibri"/>
      <family val="2"/>
    </font>
    <font>
      <sz val="11"/>
      <color theme="1"/>
      <name val="Aptos Narrow"/>
      <family val="2"/>
      <scheme val="minor"/>
    </font>
    <font>
      <sz val="11"/>
      <color theme="6"/>
      <name val="Aptos Narrow"/>
      <family val="2"/>
      <scheme val="minor"/>
    </font>
    <font>
      <sz val="11"/>
      <color rgb="FFC00000"/>
      <name val="Aptos Narrow"/>
      <family val="2"/>
      <scheme val="minor"/>
    </font>
  </fonts>
  <fills count="2">
    <fill>
      <patternFill patternType="none"/>
    </fill>
    <fill>
      <patternFill patternType="gray125"/>
    </fill>
  </fills>
  <borders count="2">
    <border>
      <left/>
      <right/>
      <top/>
      <bottom/>
      <diagonal/>
    </border>
    <border>
      <left style="thin">
        <color indexed="64"/>
      </left>
      <right/>
      <top/>
      <bottom/>
      <diagonal/>
    </border>
  </borders>
  <cellStyleXfs count="2">
    <xf numFmtId="0" fontId="0" fillId="0" borderId="0"/>
    <xf numFmtId="43" fontId="5" fillId="0" borderId="0" applyFont="0" applyFill="0" applyBorder="0" applyAlignment="0" applyProtection="0"/>
  </cellStyleXfs>
  <cellXfs count="26">
    <xf numFmtId="0" fontId="0" fillId="0" borderId="0" xfId="0"/>
    <xf numFmtId="0" fontId="0" fillId="0" borderId="0" xfId="0" pivotButton="1"/>
    <xf numFmtId="1" fontId="0" fillId="0" borderId="0" xfId="0" applyNumberFormat="1"/>
    <xf numFmtId="0" fontId="1" fillId="0" borderId="0" xfId="0" applyFont="1"/>
    <xf numFmtId="0" fontId="2" fillId="0" borderId="0" xfId="0" applyFont="1"/>
    <xf numFmtId="14" fontId="0" fillId="0" borderId="1" xfId="0" applyNumberFormat="1" applyBorder="1"/>
    <xf numFmtId="0" fontId="0" fillId="0" borderId="1" xfId="0" applyBorder="1"/>
    <xf numFmtId="1" fontId="0" fillId="0" borderId="1" xfId="0" applyNumberFormat="1" applyBorder="1"/>
    <xf numFmtId="164" fontId="0" fillId="0" borderId="1" xfId="0" applyNumberFormat="1" applyBorder="1"/>
    <xf numFmtId="1" fontId="0" fillId="0" borderId="1" xfId="0" pivotButton="1" applyNumberFormat="1" applyBorder="1"/>
    <xf numFmtId="1" fontId="0" fillId="0" borderId="1" xfId="0" applyNumberFormat="1" applyBorder="1" applyAlignment="1">
      <alignment horizontal="left"/>
    </xf>
    <xf numFmtId="9" fontId="0" fillId="0" borderId="1" xfId="0" applyNumberFormat="1" applyBorder="1"/>
    <xf numFmtId="0" fontId="4" fillId="0" borderId="0" xfId="0" applyFont="1"/>
    <xf numFmtId="10" fontId="0" fillId="0" borderId="0" xfId="0" applyNumberFormat="1"/>
    <xf numFmtId="164" fontId="0" fillId="0" borderId="0" xfId="0" applyNumberFormat="1"/>
    <xf numFmtId="1" fontId="0" fillId="0" borderId="0" xfId="0" pivotButton="1" applyNumberFormat="1"/>
    <xf numFmtId="0" fontId="6" fillId="0" borderId="0" xfId="0" applyFont="1"/>
    <xf numFmtId="165" fontId="0" fillId="0" borderId="0" xfId="1" applyNumberFormat="1" applyFont="1"/>
    <xf numFmtId="165" fontId="0" fillId="0" borderId="0" xfId="0" applyNumberFormat="1"/>
    <xf numFmtId="10" fontId="0" fillId="0" borderId="1" xfId="0" applyNumberFormat="1" applyBorder="1"/>
    <xf numFmtId="166" fontId="0" fillId="0" borderId="1" xfId="0" applyNumberFormat="1" applyBorder="1"/>
    <xf numFmtId="166" fontId="0" fillId="0" borderId="0" xfId="0" applyNumberFormat="1"/>
    <xf numFmtId="0" fontId="7" fillId="0" borderId="0" xfId="0" applyFont="1"/>
    <xf numFmtId="167" fontId="0" fillId="0" borderId="1" xfId="0" applyNumberFormat="1" applyBorder="1"/>
    <xf numFmtId="167" fontId="0" fillId="0" borderId="0" xfId="1" applyNumberFormat="1" applyFont="1"/>
    <xf numFmtId="167" fontId="0" fillId="0" borderId="0" xfId="0" applyNumberFormat="1"/>
  </cellXfs>
  <cellStyles count="2">
    <cellStyle name="Comma" xfId="1" builtinId="3"/>
    <cellStyle name="Normal" xfId="0" builtinId="0"/>
  </cellStyles>
  <dxfs count="130">
    <dxf>
      <numFmt numFmtId="14" formatCode="0.00%"/>
    </dxf>
    <dxf>
      <numFmt numFmtId="1" formatCode="0"/>
    </dxf>
    <dxf>
      <numFmt numFmtId="1" formatCode="0"/>
    </dxf>
    <dxf>
      <border>
        <left style="thin">
          <color indexed="64"/>
        </left>
      </border>
    </dxf>
    <dxf>
      <border>
        <left style="thin">
          <color indexed="64"/>
        </left>
      </border>
    </dxf>
    <dxf>
      <border>
        <left style="thin">
          <color indexed="64"/>
        </left>
      </border>
    </dxf>
    <dxf>
      <numFmt numFmtId="19" formatCode="m/d/yyyy"/>
    </dxf>
    <dxf>
      <numFmt numFmtId="19" formatCode="m/d/yyyy"/>
    </dxf>
    <dxf>
      <numFmt numFmtId="19" formatCode="m/d/yyyy"/>
    </dxf>
    <dxf>
      <numFmt numFmtId="164" formatCode="_(* #,##0_);_(* \(#,##0\);_(* &quot;-&quot;??_);_(@_)"/>
    </dxf>
    <dxf>
      <numFmt numFmtId="1" formatCode="0"/>
    </dxf>
    <dxf>
      <numFmt numFmtId="1" formatCode="0"/>
    </dxf>
    <dxf>
      <border>
        <left style="thin">
          <color indexed="64"/>
        </left>
      </border>
    </dxf>
    <dxf>
      <border>
        <left style="thin">
          <color indexed="64"/>
        </left>
      </border>
    </dxf>
    <dxf>
      <border>
        <left style="thin">
          <color indexed="64"/>
        </left>
      </border>
    </dxf>
    <dxf>
      <numFmt numFmtId="19" formatCode="m/d/yyyy"/>
    </dxf>
    <dxf>
      <numFmt numFmtId="19" formatCode="m/d/yyyy"/>
    </dxf>
    <dxf>
      <numFmt numFmtId="19" formatCode="m/d/yyyy"/>
    </dxf>
    <dxf>
      <numFmt numFmtId="164" formatCode="_(* #,##0_);_(* \(#,##0\);_(* &quot;-&quot;??_);_(@_)"/>
    </dxf>
    <dxf>
      <numFmt numFmtId="1" formatCode="0"/>
    </dxf>
    <dxf>
      <numFmt numFmtId="1" formatCode="0"/>
    </dxf>
    <dxf>
      <border>
        <left style="thin">
          <color indexed="64"/>
        </left>
      </border>
    </dxf>
    <dxf>
      <border>
        <left style="thin">
          <color indexed="64"/>
        </left>
      </border>
    </dxf>
    <dxf>
      <border>
        <left style="thin">
          <color indexed="64"/>
        </left>
      </border>
    </dxf>
    <dxf>
      <numFmt numFmtId="19" formatCode="m/d/yyyy"/>
    </dxf>
    <dxf>
      <numFmt numFmtId="19" formatCode="m/d/yyyy"/>
    </dxf>
    <dxf>
      <numFmt numFmtId="19" formatCode="m/d/yyyy"/>
    </dxf>
    <dxf>
      <numFmt numFmtId="164" formatCode="_(* #,##0_);_(* \(#,##0\);_(* &quot;-&quot;??_);_(@_)"/>
    </dxf>
    <dxf>
      <numFmt numFmtId="1" formatCode="0"/>
    </dxf>
    <dxf>
      <numFmt numFmtId="1" formatCode="0"/>
    </dxf>
    <dxf>
      <border>
        <left style="thin">
          <color indexed="64"/>
        </left>
      </border>
    </dxf>
    <dxf>
      <border>
        <left style="thin">
          <color indexed="64"/>
        </left>
      </border>
    </dxf>
    <dxf>
      <border>
        <left style="thin">
          <color indexed="64"/>
        </left>
      </border>
    </dxf>
    <dxf>
      <numFmt numFmtId="19" formatCode="m/d/yyyy"/>
    </dxf>
    <dxf>
      <numFmt numFmtId="19" formatCode="m/d/yyyy"/>
    </dxf>
    <dxf>
      <numFmt numFmtId="19" formatCode="m/d/yyyy"/>
    </dxf>
    <dxf>
      <numFmt numFmtId="164" formatCode="_(* #,##0_);_(* \(#,##0\);_(* &quot;-&quot;??_);_(@_)"/>
    </dxf>
    <dxf>
      <numFmt numFmtId="1" formatCode="0"/>
    </dxf>
    <dxf>
      <numFmt numFmtId="1" formatCode="0"/>
    </dxf>
    <dxf>
      <border>
        <left style="thin">
          <color indexed="64"/>
        </left>
      </border>
    </dxf>
    <dxf>
      <border>
        <left style="thin">
          <color indexed="64"/>
        </left>
      </border>
    </dxf>
    <dxf>
      <border>
        <left style="thin">
          <color indexed="64"/>
        </left>
      </border>
    </dxf>
    <dxf>
      <numFmt numFmtId="19" formatCode="m/d/yyyy"/>
    </dxf>
    <dxf>
      <numFmt numFmtId="19" formatCode="m/d/yyyy"/>
    </dxf>
    <dxf>
      <numFmt numFmtId="19" formatCode="m/d/yyyy"/>
    </dxf>
    <dxf>
      <numFmt numFmtId="164" formatCode="_(* #,##0_);_(* \(#,##0\);_(* &quot;-&quot;??_);_(@_)"/>
    </dxf>
    <dxf>
      <numFmt numFmtId="1" formatCode="0"/>
    </dxf>
    <dxf>
      <numFmt numFmtId="1" formatCode="0"/>
    </dxf>
    <dxf>
      <border>
        <left style="thin">
          <color indexed="64"/>
        </left>
      </border>
    </dxf>
    <dxf>
      <border>
        <left style="thin">
          <color indexed="64"/>
        </left>
      </border>
    </dxf>
    <dxf>
      <border>
        <left style="thin">
          <color indexed="64"/>
        </left>
      </border>
    </dxf>
    <dxf>
      <numFmt numFmtId="19" formatCode="m/d/yyyy"/>
    </dxf>
    <dxf>
      <numFmt numFmtId="19" formatCode="m/d/yyyy"/>
    </dxf>
    <dxf>
      <numFmt numFmtId="19" formatCode="m/d/yyyy"/>
    </dxf>
    <dxf>
      <numFmt numFmtId="167" formatCode="#,##0,"/>
    </dxf>
    <dxf>
      <numFmt numFmtId="1" formatCode="0"/>
    </dxf>
    <dxf>
      <numFmt numFmtId="1" formatCode="0"/>
    </dxf>
    <dxf>
      <border>
        <left style="thin">
          <color indexed="64"/>
        </left>
      </border>
    </dxf>
    <dxf>
      <border>
        <left style="thin">
          <color indexed="64"/>
        </left>
      </border>
    </dxf>
    <dxf>
      <border>
        <left style="thin">
          <color indexed="64"/>
        </left>
      </border>
    </dxf>
    <dxf>
      <numFmt numFmtId="19" formatCode="m/d/yyyy"/>
    </dxf>
    <dxf>
      <numFmt numFmtId="19" formatCode="m/d/yyyy"/>
    </dxf>
    <dxf>
      <numFmt numFmtId="19" formatCode="m/d/yyyy"/>
    </dxf>
    <dxf>
      <numFmt numFmtId="14" formatCode="0.00%"/>
    </dxf>
    <dxf>
      <numFmt numFmtId="164" formatCode="_(* #,##0_);_(* \(#,##0\);_(* &quot;-&quot;??_);_(@_)"/>
    </dxf>
    <dxf>
      <numFmt numFmtId="1" formatCode="0"/>
    </dxf>
    <dxf>
      <numFmt numFmtId="1" formatCode="0"/>
    </dxf>
    <dxf>
      <border>
        <left style="thin">
          <color indexed="64"/>
        </left>
      </border>
    </dxf>
    <dxf>
      <border>
        <left style="thin">
          <color indexed="64"/>
        </left>
      </border>
    </dxf>
    <dxf>
      <border>
        <left style="thin">
          <color indexed="64"/>
        </left>
      </border>
    </dxf>
    <dxf>
      <numFmt numFmtId="19" formatCode="m/d/yyyy"/>
    </dxf>
    <dxf>
      <numFmt numFmtId="19" formatCode="m/d/yyyy"/>
    </dxf>
    <dxf>
      <numFmt numFmtId="19" formatCode="m/d/yyyy"/>
    </dxf>
    <dxf>
      <numFmt numFmtId="166" formatCode="0.0%"/>
    </dxf>
    <dxf>
      <numFmt numFmtId="1" formatCode="0"/>
    </dxf>
    <dxf>
      <numFmt numFmtId="1" formatCode="0"/>
    </dxf>
    <dxf>
      <border>
        <left style="thin">
          <color indexed="64"/>
        </left>
      </border>
    </dxf>
    <dxf>
      <border>
        <left style="thin">
          <color indexed="64"/>
        </left>
      </border>
    </dxf>
    <dxf>
      <border>
        <left style="thin">
          <color indexed="64"/>
        </left>
      </border>
    </dxf>
    <dxf>
      <numFmt numFmtId="19" formatCode="m/d/yyyy"/>
    </dxf>
    <dxf>
      <numFmt numFmtId="19" formatCode="m/d/yyyy"/>
    </dxf>
    <dxf>
      <numFmt numFmtId="19" formatCode="m/d/yyyy"/>
    </dxf>
    <dxf>
      <border>
        <left style="thin">
          <color indexed="64"/>
        </left>
      </border>
    </dxf>
    <dxf>
      <border>
        <left style="thin">
          <color indexed="64"/>
        </left>
      </border>
    </dxf>
    <dxf>
      <border>
        <left style="thin">
          <color indexed="64"/>
        </left>
      </border>
    </dxf>
    <dxf>
      <numFmt numFmtId="19" formatCode="m/d/yyyy"/>
    </dxf>
    <dxf>
      <numFmt numFmtId="19" formatCode="m/d/yyyy"/>
    </dxf>
    <dxf>
      <numFmt numFmtId="19" formatCode="m/d/yyyy"/>
    </dxf>
    <dxf>
      <numFmt numFmtId="164" formatCode="_(* #,##0_);_(* \(#,##0\);_(* &quot;-&quot;??_);_(@_)"/>
    </dxf>
    <dxf>
      <numFmt numFmtId="1" formatCode="0"/>
    </dxf>
    <dxf>
      <numFmt numFmtId="1" formatCode="0"/>
    </dxf>
    <dxf>
      <border>
        <left style="thin">
          <color indexed="64"/>
        </left>
      </border>
    </dxf>
    <dxf>
      <border>
        <left style="thin">
          <color indexed="64"/>
        </left>
      </border>
    </dxf>
    <dxf>
      <border>
        <left style="thin">
          <color indexed="64"/>
        </left>
      </border>
    </dxf>
    <dxf>
      <numFmt numFmtId="19" formatCode="m/d/yyyy"/>
    </dxf>
    <dxf>
      <numFmt numFmtId="19" formatCode="m/d/yyyy"/>
    </dxf>
    <dxf>
      <numFmt numFmtId="19" formatCode="m/d/yyyy"/>
    </dxf>
    <dxf>
      <numFmt numFmtId="166" formatCode="0.0%"/>
    </dxf>
    <dxf>
      <numFmt numFmtId="1" formatCode="0"/>
    </dxf>
    <dxf>
      <numFmt numFmtId="1" formatCode="0"/>
    </dxf>
    <dxf>
      <border>
        <left style="thin">
          <color indexed="64"/>
        </left>
      </border>
    </dxf>
    <dxf>
      <border>
        <left style="thin">
          <color indexed="64"/>
        </left>
      </border>
    </dxf>
    <dxf>
      <border>
        <left style="thin">
          <color indexed="64"/>
        </left>
      </border>
    </dxf>
    <dxf>
      <numFmt numFmtId="19" formatCode="m/d/yyyy"/>
    </dxf>
    <dxf>
      <numFmt numFmtId="19" formatCode="m/d/yyyy"/>
    </dxf>
    <dxf>
      <numFmt numFmtId="19" formatCode="m/d/yyyy"/>
    </dxf>
    <dxf>
      <numFmt numFmtId="164" formatCode="_(* #,##0_);_(* \(#,##0\);_(* &quot;-&quot;??_);_(@_)"/>
    </dxf>
    <dxf>
      <numFmt numFmtId="1" formatCode="0"/>
    </dxf>
    <dxf>
      <numFmt numFmtId="1" formatCode="0"/>
    </dxf>
    <dxf>
      <border>
        <left style="thin">
          <color indexed="64"/>
        </left>
      </border>
    </dxf>
    <dxf>
      <border>
        <left style="thin">
          <color indexed="64"/>
        </left>
      </border>
    </dxf>
    <dxf>
      <border>
        <left style="thin">
          <color indexed="64"/>
        </left>
      </border>
    </dxf>
    <dxf>
      <numFmt numFmtId="19" formatCode="m/d/yyyy"/>
    </dxf>
    <dxf>
      <numFmt numFmtId="19" formatCode="m/d/yyyy"/>
    </dxf>
    <dxf>
      <numFmt numFmtId="19" formatCode="m/d/yyyy"/>
    </dxf>
    <dxf>
      <numFmt numFmtId="1" formatCode="0"/>
    </dxf>
    <dxf>
      <numFmt numFmtId="13" formatCode="0%"/>
    </dxf>
    <dxf>
      <numFmt numFmtId="1" formatCode="0"/>
    </dxf>
    <dxf>
      <numFmt numFmtId="1" formatCode="0"/>
    </dxf>
    <dxf>
      <border>
        <left style="thin">
          <color indexed="64"/>
        </left>
      </border>
    </dxf>
    <dxf>
      <border>
        <left style="thin">
          <color indexed="64"/>
        </left>
      </border>
    </dxf>
    <dxf>
      <border>
        <left style="thin">
          <color indexed="64"/>
        </left>
      </border>
    </dxf>
    <dxf>
      <numFmt numFmtId="19" formatCode="m/d/yyyy"/>
    </dxf>
    <dxf>
      <numFmt numFmtId="19" formatCode="m/d/yyyy"/>
    </dxf>
    <dxf>
      <numFmt numFmtId="19" formatCode="m/d/yyyy"/>
    </dxf>
    <dxf>
      <font>
        <b/>
        <sz val="11"/>
        <color theme="1"/>
      </font>
      <border>
        <vertical/>
        <horizontal/>
      </border>
    </dxf>
    <dxf>
      <font>
        <color theme="1"/>
      </font>
      <fill>
        <patternFill patternType="none">
          <bgColor auto="1"/>
        </patternFill>
      </fill>
      <border diagonalUp="0" diagonalDown="0">
        <left/>
        <right/>
        <top/>
        <bottom/>
        <vertical/>
        <horizontal/>
      </border>
    </dxf>
    <dxf>
      <font>
        <b/>
        <i val="0"/>
        <sz val="12"/>
      </font>
    </dxf>
    <dxf>
      <fill>
        <patternFill>
          <bgColor rgb="FFEAEEF3"/>
        </patternFill>
      </fill>
    </dxf>
    <dxf>
      <border diagonalUp="0" diagonalDown="0">
        <left/>
        <right/>
        <top/>
        <bottom/>
        <vertical/>
        <horizontal/>
      </border>
    </dxf>
  </dxfs>
  <tableStyles count="3" defaultTableStyle="TableStyleMedium2" defaultPivotStyle="PivotStyleLight16">
    <tableStyle name="Slicer Style 1" pivot="0" table="0" count="1" xr9:uid="{87A2BDB1-C217-4B62-B426-E09153BA9FAA}">
      <tableStyleElement type="wholeTable" dxfId="129"/>
    </tableStyle>
    <tableStyle name="Slicer Style 2" pivot="0" table="0" count="10" xr9:uid="{23757B8C-47E7-45DB-8076-EC6F91D2FA26}">
      <tableStyleElement type="wholeTable" dxfId="128"/>
      <tableStyleElement type="headerRow" dxfId="127"/>
    </tableStyle>
    <tableStyle name="TimeSlicerStyleLight1 2" pivot="0" table="0" count="9" xr9:uid="{F3A694F7-5726-460B-A3FA-744C2ADB7A6D}">
      <tableStyleElement type="wholeTable" dxfId="126"/>
      <tableStyleElement type="headerRow" dxfId="125"/>
    </tableStyle>
  </tableStyles>
  <colors>
    <mruColors>
      <color rgb="FF15A07A"/>
      <color rgb="FF2E75B6"/>
      <color rgb="FFD9534F"/>
      <color rgb="FF2972B4"/>
      <color rgb="FF12385E"/>
      <color rgb="FFB3BCC7"/>
      <color rgb="FF0E2A47"/>
      <color rgb="FFEAEEF3"/>
      <color rgb="FFB3BDC7"/>
      <color rgb="FFFFFFFF"/>
    </mruColors>
  </colors>
  <extLst>
    <ext xmlns:x14="http://schemas.microsoft.com/office/spreadsheetml/2009/9/main" uri="{46F421CA-312F-682f-3DD2-61675219B42D}">
      <x14:dxfs count="8">
        <dxf>
          <font>
            <b/>
            <i val="0"/>
            <sz val="11"/>
          </font>
          <fill>
            <patternFill>
              <bgColor theme="0"/>
            </patternFill>
          </fill>
        </dxf>
        <dxf>
          <fill>
            <patternFill>
              <bgColor theme="0"/>
            </patternFill>
          </fill>
        </dxf>
        <dxf>
          <font>
            <b/>
            <i val="0"/>
            <sz val="8"/>
            <color theme="0"/>
          </font>
          <fill>
            <patternFill>
              <bgColor rgb="FF0E2A47"/>
            </patternFill>
          </fill>
        </dxf>
        <dxf>
          <font>
            <b/>
            <i val="0"/>
            <sz val="8"/>
            <color theme="0"/>
          </font>
          <fill>
            <patternFill>
              <bgColor rgb="FF0E2A47"/>
            </patternFill>
          </fill>
        </dxf>
        <dxf>
          <font>
            <b/>
            <i val="0"/>
            <sz val="11"/>
          </font>
          <fill>
            <patternFill>
              <bgColor theme="0"/>
            </patternFill>
          </fill>
        </dxf>
        <dxf>
          <font>
            <b/>
            <i val="0"/>
            <sz val="12"/>
            <color theme="0"/>
          </font>
          <fill>
            <patternFill>
              <bgColor rgb="FF0E2A47"/>
            </patternFill>
          </fill>
        </dxf>
        <dxf>
          <font>
            <b/>
            <i val="0"/>
            <sz val="11"/>
          </font>
          <fill>
            <patternFill>
              <bgColor theme="0"/>
            </patternFill>
          </fill>
        </dxf>
        <dxf>
          <font>
            <b/>
            <i val="0"/>
            <sz val="12"/>
          </font>
          <fill>
            <patternFill>
              <bgColor theme="0"/>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1.xml"/><Relationship Id="rId18" Type="http://schemas.openxmlformats.org/officeDocument/2006/relationships/pivotCacheDefinition" Target="pivotCache/pivotCacheDefinition16.xml"/><Relationship Id="rId26" Type="http://schemas.openxmlformats.org/officeDocument/2006/relationships/connections" Target="connections.xml"/><Relationship Id="rId39" Type="http://schemas.openxmlformats.org/officeDocument/2006/relationships/customXml" Target="../customXml/item8.xml"/><Relationship Id="rId21" Type="http://schemas.microsoft.com/office/2007/relationships/slicerCache" Target="slicerCaches/slicerCache2.xml"/><Relationship Id="rId34" Type="http://schemas.openxmlformats.org/officeDocument/2006/relationships/customXml" Target="../customXml/item3.xml"/><Relationship Id="rId42" Type="http://schemas.openxmlformats.org/officeDocument/2006/relationships/customXml" Target="../customXml/item11.xml"/><Relationship Id="rId47" Type="http://schemas.openxmlformats.org/officeDocument/2006/relationships/customXml" Target="../customXml/item16.xml"/><Relationship Id="rId50" Type="http://schemas.openxmlformats.org/officeDocument/2006/relationships/customXml" Target="../customXml/item19.xml"/><Relationship Id="rId55" Type="http://schemas.openxmlformats.org/officeDocument/2006/relationships/customXml" Target="../customXml/item24.xml"/><Relationship Id="rId7" Type="http://schemas.openxmlformats.org/officeDocument/2006/relationships/pivotCacheDefinition" Target="pivotCache/pivotCacheDefinition5.xml"/><Relationship Id="rId2" Type="http://schemas.openxmlformats.org/officeDocument/2006/relationships/worksheet" Target="worksheets/sheet2.xml"/><Relationship Id="rId16" Type="http://schemas.openxmlformats.org/officeDocument/2006/relationships/pivotCacheDefinition" Target="pivotCache/pivotCacheDefinition14.xml"/><Relationship Id="rId29" Type="http://schemas.openxmlformats.org/officeDocument/2006/relationships/powerPivotData" Target="model/item.data"/><Relationship Id="rId11" Type="http://schemas.openxmlformats.org/officeDocument/2006/relationships/pivotCacheDefinition" Target="pivotCache/pivotCacheDefinition9.xml"/><Relationship Id="rId24" Type="http://schemas.microsoft.com/office/2007/relationships/slicerCache" Target="slicerCaches/slicerCache5.xml"/><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3" Type="http://schemas.openxmlformats.org/officeDocument/2006/relationships/customXml" Target="../customXml/item22.xml"/><Relationship Id="rId5" Type="http://schemas.openxmlformats.org/officeDocument/2006/relationships/pivotCacheDefinition" Target="pivotCache/pivotCacheDefinition3.xml"/><Relationship Id="rId19" Type="http://schemas.openxmlformats.org/officeDocument/2006/relationships/pivotCacheDefinition" Target="pivotCache/pivotCacheDefinition17.xml"/><Relationship Id="rId4" Type="http://schemas.openxmlformats.org/officeDocument/2006/relationships/pivotCacheDefinition" Target="pivotCache/pivotCacheDefinition2.xml"/><Relationship Id="rId9" Type="http://schemas.openxmlformats.org/officeDocument/2006/relationships/pivotCacheDefinition" Target="pivotCache/pivotCacheDefinition7.xml"/><Relationship Id="rId14" Type="http://schemas.openxmlformats.org/officeDocument/2006/relationships/pivotCacheDefinition" Target="pivotCache/pivotCacheDefinition12.xml"/><Relationship Id="rId22" Type="http://schemas.microsoft.com/office/2007/relationships/slicerCache" Target="slicerCaches/slicerCache3.xml"/><Relationship Id="rId27" Type="http://schemas.openxmlformats.org/officeDocument/2006/relationships/styles" Target="styles.xml"/><Relationship Id="rId30" Type="http://schemas.microsoft.com/office/2017/10/relationships/person" Target="persons/person.xml"/><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56" Type="http://schemas.openxmlformats.org/officeDocument/2006/relationships/customXml" Target="../customXml/item25.xml"/><Relationship Id="rId8" Type="http://schemas.openxmlformats.org/officeDocument/2006/relationships/pivotCacheDefinition" Target="pivotCache/pivotCacheDefinition6.xml"/><Relationship Id="rId51" Type="http://schemas.openxmlformats.org/officeDocument/2006/relationships/customXml" Target="../customXml/item20.xml"/><Relationship Id="rId3" Type="http://schemas.openxmlformats.org/officeDocument/2006/relationships/pivotCacheDefinition" Target="pivotCache/pivotCacheDefinition1.xml"/><Relationship Id="rId12" Type="http://schemas.openxmlformats.org/officeDocument/2006/relationships/pivotCacheDefinition" Target="pivotCache/pivotCacheDefinition10.xml"/><Relationship Id="rId17" Type="http://schemas.openxmlformats.org/officeDocument/2006/relationships/pivotCacheDefinition" Target="pivotCache/pivotCacheDefinition15.xml"/><Relationship Id="rId25" Type="http://schemas.openxmlformats.org/officeDocument/2006/relationships/theme" Target="theme/theme1.xml"/><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20" Type="http://schemas.microsoft.com/office/2007/relationships/slicerCache" Target="slicerCaches/slicerCache1.xml"/><Relationship Id="rId41" Type="http://schemas.openxmlformats.org/officeDocument/2006/relationships/customXml" Target="../customXml/item10.xml"/><Relationship Id="rId54" Type="http://schemas.openxmlformats.org/officeDocument/2006/relationships/customXml" Target="../customXml/item23.xml"/><Relationship Id="rId1" Type="http://schemas.openxmlformats.org/officeDocument/2006/relationships/worksheet" Target="worksheets/sheet1.xml"/><Relationship Id="rId6" Type="http://schemas.openxmlformats.org/officeDocument/2006/relationships/pivotCacheDefinition" Target="pivotCache/pivotCacheDefinition4.xml"/><Relationship Id="rId15" Type="http://schemas.openxmlformats.org/officeDocument/2006/relationships/pivotCacheDefinition" Target="pivotCache/pivotCacheDefinition13.xml"/><Relationship Id="rId23" Type="http://schemas.microsoft.com/office/2007/relationships/slicerCache" Target="slicerCaches/slicerCache4.xml"/><Relationship Id="rId28" Type="http://schemas.openxmlformats.org/officeDocument/2006/relationships/sharedStrings" Target="sharedStrings.xml"/><Relationship Id="rId36" Type="http://schemas.openxmlformats.org/officeDocument/2006/relationships/customXml" Target="../customXml/item5.xml"/><Relationship Id="rId49" Type="http://schemas.openxmlformats.org/officeDocument/2006/relationships/customXml" Target="../customXml/item18.xml"/><Relationship Id="rId57" Type="http://schemas.openxmlformats.org/officeDocument/2006/relationships/customXml" Target="../customXml/item26.xml"/><Relationship Id="rId10" Type="http://schemas.openxmlformats.org/officeDocument/2006/relationships/pivotCacheDefinition" Target="pivotCache/pivotCacheDefinition8.xml"/><Relationship Id="rId31" Type="http://schemas.openxmlformats.org/officeDocument/2006/relationships/calcChain" Target="calcChain.xml"/><Relationship Id="rId44" Type="http://schemas.openxmlformats.org/officeDocument/2006/relationships/customXml" Target="../customXml/item13.xml"/><Relationship Id="rId52" Type="http://schemas.openxmlformats.org/officeDocument/2006/relationships/customXml" Target="../customXml/item2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2.xml"/><Relationship Id="rId1" Type="http://schemas.microsoft.com/office/2011/relationships/chartStyle" Target="style2.xml"/><Relationship Id="rId5" Type="http://schemas.openxmlformats.org/officeDocument/2006/relationships/image" Target="../media/image3.png"/><Relationship Id="rId4" Type="http://schemas.openxmlformats.org/officeDocument/2006/relationships/image" Target="../media/image2.png"/></Relationships>
</file>

<file path=xl/charts/_rels/chart3.xml.rels><?xml version="1.0" encoding="UTF-8" standalone="yes"?>
<Relationships xmlns="http://schemas.openxmlformats.org/package/2006/relationships"><Relationship Id="rId3" Type="http://schemas.openxmlformats.org/officeDocument/2006/relationships/image" Target="../media/image4.png"/><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[NileTech_Dashboard (version 1).xlsm]PivotTable!PivotTable4</c:name>
    <c:fmtId val="49"/>
  </c:pivotSource>
  <c:chart>
    <c:autoTitleDeleted val="0"/>
    <c:pivotFmts>
      <c:pivotFmt>
        <c:idx val="0"/>
        <c:spPr>
          <a:solidFill>
            <a:schemeClr val="accent1"/>
          </a:solidFill>
          <a:ln w="28575" cap="rnd">
            <a:solidFill>
              <a:srgbClr val="B3BCC7"/>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2972B4"/>
            </a:solidFill>
            <a:round/>
          </a:ln>
          <a:effectLst/>
        </c:spPr>
        <c:marker>
          <c:symbol val="diamond"/>
          <c:size val="5"/>
          <c:spPr>
            <a:solidFill>
              <a:schemeClr val="accent1"/>
            </a:solidFill>
            <a:ln w="9525">
              <a:solidFill>
                <a:srgbClr val="2972B4"/>
              </a:solidFill>
            </a:ln>
            <a:effectLst/>
          </c:spPr>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rgbClr val="2972B4"/>
            </a:solidFill>
            <a:round/>
          </a:ln>
          <a:effectLst/>
        </c:spPr>
        <c:marker>
          <c:symbol val="diamond"/>
          <c:size val="5"/>
          <c:spPr>
            <a:solidFill>
              <a:schemeClr val="accent1"/>
            </a:solidFill>
            <a:ln w="9525">
              <a:solidFill>
                <a:srgbClr val="2972B4"/>
              </a:solidFill>
            </a:ln>
            <a:effectLst/>
          </c:spPr>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5"/>
        <c:spPr>
          <a:ln w="28575" cap="rnd">
            <a:solidFill>
              <a:srgbClr val="B3BCC7"/>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rgbClr val="2972B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2972B4"/>
            </a:solidFill>
            <a:round/>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PivotTable!$I$1:$I$2</c:f>
              <c:strCache>
                <c:ptCount val="1"/>
                <c:pt idx="0">
                  <c:v>2024</c:v>
                </c:pt>
              </c:strCache>
            </c:strRef>
          </c:tx>
          <c:spPr>
            <a:ln w="28575" cap="rnd">
              <a:solidFill>
                <a:srgbClr val="B3BCC7"/>
              </a:solidFill>
              <a:round/>
            </a:ln>
            <a:effectLst/>
          </c:spPr>
          <c:marker>
            <c:symbol val="none"/>
          </c:marker>
          <c:cat>
            <c:strRef>
              <c:f>PivotTable!$H$3:$H$14</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PivotTable!$I$3:$I$14</c:f>
              <c:numCache>
                <c:formatCode>_(* #,##0_);_(* \(#,##0\);_(* "-"??_);_(@_)</c:formatCode>
                <c:ptCount val="12"/>
                <c:pt idx="0">
                  <c:v>403670.89999999997</c:v>
                </c:pt>
                <c:pt idx="1">
                  <c:v>431051.15</c:v>
                </c:pt>
                <c:pt idx="2">
                  <c:v>539464.85</c:v>
                </c:pt>
                <c:pt idx="3">
                  <c:v>428800.9499999999</c:v>
                </c:pt>
                <c:pt idx="4">
                  <c:v>384516.2</c:v>
                </c:pt>
                <c:pt idx="5">
                  <c:v>401368.45</c:v>
                </c:pt>
                <c:pt idx="6">
                  <c:v>485079.64999999997</c:v>
                </c:pt>
                <c:pt idx="7">
                  <c:v>471084.85</c:v>
                </c:pt>
                <c:pt idx="8">
                  <c:v>417498.95</c:v>
                </c:pt>
                <c:pt idx="9">
                  <c:v>599480.09999999986</c:v>
                </c:pt>
                <c:pt idx="10">
                  <c:v>374833.35000000003</c:v>
                </c:pt>
                <c:pt idx="11">
                  <c:v>371782.39999999997</c:v>
                </c:pt>
              </c:numCache>
            </c:numRef>
          </c:val>
          <c:smooth val="0"/>
          <c:extLst>
            <c:ext xmlns:c16="http://schemas.microsoft.com/office/drawing/2014/chart" uri="{C3380CC4-5D6E-409C-BE32-E72D297353CC}">
              <c16:uniqueId val="{00000004-AAF5-4D15-80DE-E20DA4A893AF}"/>
            </c:ext>
          </c:extLst>
        </c:ser>
        <c:ser>
          <c:idx val="1"/>
          <c:order val="1"/>
          <c:tx>
            <c:strRef>
              <c:f>PivotTable!$J$1:$J$2</c:f>
              <c:strCache>
                <c:ptCount val="1"/>
                <c:pt idx="0">
                  <c:v>2025</c:v>
                </c:pt>
              </c:strCache>
            </c:strRef>
          </c:tx>
          <c:spPr>
            <a:ln w="28575" cap="rnd">
              <a:solidFill>
                <a:srgbClr val="2972B4"/>
              </a:solidFill>
              <a:round/>
            </a:ln>
            <a:effectLst/>
          </c:spPr>
          <c:marker>
            <c:symbol val="none"/>
          </c:marker>
          <c:dPt>
            <c:idx val="9"/>
            <c:marker>
              <c:symbol val="none"/>
            </c:marker>
            <c:bubble3D val="0"/>
            <c:extLst>
              <c:ext xmlns:c16="http://schemas.microsoft.com/office/drawing/2014/chart" uri="{C3380CC4-5D6E-409C-BE32-E72D297353CC}">
                <c16:uniqueId val="{00000000-DD6B-4EB3-B223-C33FE13BB4BB}"/>
              </c:ext>
            </c:extLst>
          </c:dPt>
          <c:dLbls>
            <c:dLbl>
              <c:idx val="9"/>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D6B-4EB3-B223-C33FE13BB4B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PivotTable!$H$3:$H$14</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PivotTable!$J$3:$J$14</c:f>
              <c:numCache>
                <c:formatCode>_(* #,##0_);_(* \(#,##0\);_(* "-"??_);_(@_)</c:formatCode>
                <c:ptCount val="12"/>
                <c:pt idx="0">
                  <c:v>525914.30000000005</c:v>
                </c:pt>
                <c:pt idx="1">
                  <c:v>465217.89999999997</c:v>
                </c:pt>
                <c:pt idx="2">
                  <c:v>611570.65</c:v>
                </c:pt>
                <c:pt idx="3">
                  <c:v>415690.1</c:v>
                </c:pt>
                <c:pt idx="4">
                  <c:v>562136.15</c:v>
                </c:pt>
                <c:pt idx="5">
                  <c:v>500065.85</c:v>
                </c:pt>
                <c:pt idx="6">
                  <c:v>391942.90000000008</c:v>
                </c:pt>
                <c:pt idx="7">
                  <c:v>474155.10000000009</c:v>
                </c:pt>
                <c:pt idx="8">
                  <c:v>492530.55</c:v>
                </c:pt>
                <c:pt idx="9">
                  <c:v>664437.84999999974</c:v>
                </c:pt>
                <c:pt idx="10">
                  <c:v>490843.35</c:v>
                </c:pt>
                <c:pt idx="11">
                  <c:v>508351.60000000009</c:v>
                </c:pt>
              </c:numCache>
            </c:numRef>
          </c:val>
          <c:smooth val="0"/>
          <c:extLst>
            <c:ext xmlns:c16="http://schemas.microsoft.com/office/drawing/2014/chart" uri="{C3380CC4-5D6E-409C-BE32-E72D297353CC}">
              <c16:uniqueId val="{00000005-AAF5-4D15-80DE-E20DA4A893AF}"/>
            </c:ext>
          </c:extLst>
        </c:ser>
        <c:dLbls>
          <c:showLegendKey val="0"/>
          <c:showVal val="0"/>
          <c:showCatName val="0"/>
          <c:showSerName val="0"/>
          <c:showPercent val="0"/>
          <c:showBubbleSize val="0"/>
        </c:dLbls>
        <c:smooth val="0"/>
        <c:axId val="1566946192"/>
        <c:axId val="1566941392"/>
      </c:lineChart>
      <c:catAx>
        <c:axId val="156694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6941392"/>
        <c:crosses val="autoZero"/>
        <c:auto val="1"/>
        <c:lblAlgn val="ctr"/>
        <c:lblOffset val="100"/>
        <c:noMultiLvlLbl val="0"/>
      </c:catAx>
      <c:valAx>
        <c:axId val="1566941392"/>
        <c:scaling>
          <c:orientation val="minMax"/>
        </c:scaling>
        <c:delete val="0"/>
        <c:axPos val="l"/>
        <c:majorGridlines>
          <c:spPr>
            <a:ln w="9525" cap="flat" cmpd="sng" algn="ctr">
              <a:solidFill>
                <a:schemeClr val="accent1">
                  <a:alpha val="6000"/>
                </a:schemeClr>
              </a:solidFill>
              <a:round/>
            </a:ln>
            <a:effectLst/>
          </c:spPr>
        </c:majorGridlines>
        <c:numFmt formatCode="#,##0,,&quot;M&quot;" sourceLinked="0"/>
        <c:majorTickMark val="none"/>
        <c:minorTickMark val="none"/>
        <c:tickLblPos val="nextTo"/>
        <c:spPr>
          <a:noFill/>
          <a:ln>
            <a:solidFill>
              <a:schemeClr val="accent1">
                <a:alpha val="40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6946192"/>
        <c:crosses val="autoZero"/>
        <c:crossBetween val="between"/>
      </c:valAx>
      <c:spPr>
        <a:noFill/>
        <a:ln>
          <a:noFill/>
        </a:ln>
        <a:effectLst/>
      </c:spPr>
    </c:plotArea>
    <c:legend>
      <c:legendPos val="t"/>
      <c:layout>
        <c:manualLayout>
          <c:xMode val="edge"/>
          <c:yMode val="edge"/>
          <c:x val="1.6799932266531203E-2"/>
          <c:y val="2.7777777777777776E-2"/>
          <c:w val="0.16672222023662453"/>
          <c:h val="7.720217146191837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[NileTech_Dashboard (version 1).xlsm]PivotTable!PivotTable1</c:name>
    <c:fmtId val="6"/>
  </c:pivotSource>
  <c:chart>
    <c:autoTitleDeleted val="1"/>
    <c:pivotFmts>
      <c:pivotFmt>
        <c:idx val="0"/>
        <c:spPr>
          <a:solidFill>
            <a:schemeClr val="accent1"/>
          </a:solidFill>
          <a:ln cap="rnd">
            <a:solidFill>
              <a:schemeClr val="lt1">
                <a:shade val="50000"/>
              </a:schemeClr>
            </a:solidFill>
            <a:round/>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5A07A"/>
          </a:solidFill>
          <a:ln cap="rnd">
            <a:solidFill>
              <a:schemeClr val="lt1">
                <a:shade val="50000"/>
              </a:schemeClr>
            </a:solidFill>
            <a:round/>
          </a:ln>
          <a:effectLst>
            <a:softEdge rad="0"/>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FCCD9B0-9B99-4DCF-86F0-B86AA2759FF3}" type="VALUE">
                  <a:rPr lang="en-US" sz="1000" b="1">
                    <a:solidFill>
                      <a:srgbClr val="15A07A"/>
                    </a:solidFill>
                  </a:rPr>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spPr>
          <a:solidFill>
            <a:srgbClr val="2E75B6"/>
          </a:solidFill>
          <a:ln cap="rnd">
            <a:solidFill>
              <a:schemeClr val="lt1">
                <a:shade val="50000"/>
              </a:schemeClr>
            </a:solidFill>
            <a:round/>
          </a:ln>
          <a:effectLst>
            <a:softEdge rad="0"/>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D92BB40-1C8A-494E-9006-E837117EAA4D}" type="VALUE">
                  <a:rPr lang="en-US" b="1">
                    <a:solidFill>
                      <a:srgbClr val="2E75B6"/>
                    </a:solidFill>
                  </a:rPr>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solidFill>
            <a:srgbClr val="2E75B6"/>
          </a:solidFill>
          <a:ln cap="rnd">
            <a:solidFill>
              <a:schemeClr val="lt1">
                <a:shade val="50000"/>
              </a:schemeClr>
            </a:solidFill>
            <a:round/>
          </a:ln>
          <a:effectLst>
            <a:softEdge rad="0"/>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01D7C8B-00B0-42DE-B514-5EB44B759A27}" type="VALUE">
                  <a:rPr lang="en-US" b="1">
                    <a:solidFill>
                      <a:srgbClr val="2E75B6"/>
                    </a:solidFill>
                  </a:rPr>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
        <c:spPr>
          <a:solidFill>
            <a:srgbClr val="2E75B6"/>
          </a:solidFill>
          <a:ln cap="rnd">
            <a:solidFill>
              <a:schemeClr val="lt1">
                <a:shade val="50000"/>
              </a:schemeClr>
            </a:solidFill>
            <a:round/>
          </a:ln>
          <a:effectLst>
            <a:softEdge rad="0"/>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0D1AE15-44D1-45FF-9C21-7EFEA4C4466E}" type="VALUE">
                  <a:rPr lang="en-US" b="1">
                    <a:solidFill>
                      <a:srgbClr val="2E75B6"/>
                    </a:solidFill>
                  </a:rPr>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
        <c:spPr>
          <a:solidFill>
            <a:srgbClr val="2E75B6"/>
          </a:solidFill>
          <a:ln cap="rnd">
            <a:solidFill>
              <a:schemeClr val="lt1">
                <a:shade val="50000"/>
              </a:schemeClr>
            </a:solidFill>
            <a:round/>
          </a:ln>
          <a:effectLst>
            <a:softEdge rad="0"/>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A5E126B-ADA4-453B-B5E6-C71F626721DF}" type="VALUE">
                  <a:rPr lang="en-US" b="1">
                    <a:solidFill>
                      <a:srgbClr val="2E75B6"/>
                    </a:solidFill>
                  </a:rPr>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solidFill>
            <a:srgbClr val="2E75B6"/>
          </a:solidFill>
          <a:ln cap="rnd">
            <a:solidFill>
              <a:schemeClr val="lt1">
                <a:shade val="50000"/>
              </a:schemeClr>
            </a:solidFill>
            <a:round/>
          </a:ln>
          <a:effectLst>
            <a:softEdge rad="0"/>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D3CB63F-7FCA-4CC3-8865-CF0B6EAED5A1}" type="VALUE">
                  <a:rPr lang="en-US" b="1">
                    <a:solidFill>
                      <a:srgbClr val="2E75B6"/>
                    </a:solidFill>
                  </a:rPr>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solidFill>
            <a:srgbClr val="2E75B6"/>
          </a:solidFill>
          <a:ln cap="rnd">
            <a:solidFill>
              <a:schemeClr val="lt1">
                <a:shade val="50000"/>
              </a:schemeClr>
            </a:solidFill>
            <a:round/>
          </a:ln>
          <a:effectLst>
            <a:softEdge rad="0"/>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74C31AF-3B9B-43A1-920B-A6F62F54C16B}" type="VALUE">
                  <a:rPr lang="en-US" b="1">
                    <a:solidFill>
                      <a:srgbClr val="2E75B6"/>
                    </a:solidFill>
                  </a:rPr>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8"/>
        <c:spPr>
          <a:solidFill>
            <a:srgbClr val="D9534F"/>
          </a:solidFill>
          <a:ln cap="rnd">
            <a:solidFill>
              <a:schemeClr val="lt1">
                <a:shade val="50000"/>
              </a:schemeClr>
            </a:solidFill>
            <a:round/>
          </a:ln>
          <a:effectLst>
            <a:softEdge rad="0"/>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AAC00D3-E7E7-42BA-8714-CCC4E4784CC8}" type="VALUE">
                  <a:rPr lang="en-US" b="1">
                    <a:solidFill>
                      <a:srgbClr val="D9534F"/>
                    </a:solidFill>
                  </a:rPr>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9"/>
        <c:spPr>
          <a:solidFill>
            <a:schemeClr val="accent1"/>
          </a:solidFill>
          <a:ln cap="rnd">
            <a:solidFill>
              <a:schemeClr val="lt1">
                <a:shade val="50000"/>
              </a:schemeClr>
            </a:solidFill>
            <a:round/>
          </a:ln>
          <a:effectLst>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blipFill>
            <a:blip xmlns:r="http://schemas.openxmlformats.org/officeDocument/2006/relationships" r:embed="rId3"/>
            <a:stretch>
              <a:fillRect/>
            </a:stretch>
          </a:blipFill>
          <a:ln cap="rnd">
            <a:noFill/>
            <a:round/>
          </a:ln>
          <a:effectLst>
            <a:softEdge rad="0"/>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AAC00D3-E7E7-42BA-8714-CCC4E4784CC8}" type="VALUE">
                  <a:rPr lang="en-US" b="1">
                    <a:solidFill>
                      <a:srgbClr val="D9534F"/>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1"/>
        <c:spPr>
          <a:blipFill>
            <a:blip xmlns:r="http://schemas.openxmlformats.org/officeDocument/2006/relationships" r:embed="rId4"/>
            <a:stretch>
              <a:fillRect/>
            </a:stretch>
          </a:blipFill>
          <a:ln cap="rnd">
            <a:noFill/>
            <a:round/>
          </a:ln>
          <a:effectLst>
            <a:softEdge rad="0"/>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01D7C8B-00B0-42DE-B514-5EB44B759A27}" type="VALUE">
                  <a:rPr lang="en-US" b="1">
                    <a:solidFill>
                      <a:srgbClr val="2E75B6"/>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2"/>
        <c:spPr>
          <a:blipFill>
            <a:blip xmlns:r="http://schemas.openxmlformats.org/officeDocument/2006/relationships" r:embed="rId4"/>
            <a:stretch>
              <a:fillRect/>
            </a:stretch>
          </a:blipFill>
          <a:ln cap="rnd">
            <a:noFill/>
            <a:round/>
          </a:ln>
          <a:effectLst>
            <a:softEdge rad="0"/>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D92BB40-1C8A-494E-9006-E837117EAA4D}" type="VALUE">
                  <a:rPr lang="en-US" b="1">
                    <a:solidFill>
                      <a:srgbClr val="2E75B6"/>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3"/>
        <c:spPr>
          <a:blipFill>
            <a:blip xmlns:r="http://schemas.openxmlformats.org/officeDocument/2006/relationships" r:embed="rId4"/>
            <a:stretch>
              <a:fillRect/>
            </a:stretch>
          </a:blipFill>
          <a:ln cap="rnd">
            <a:noFill/>
            <a:round/>
          </a:ln>
          <a:effectLst>
            <a:softEdge rad="0"/>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D3CB63F-7FCA-4CC3-8865-CF0B6EAED5A1}" type="VALUE">
                  <a:rPr lang="en-US" b="1">
                    <a:solidFill>
                      <a:srgbClr val="2E75B6"/>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4"/>
        <c:spPr>
          <a:blipFill>
            <a:blip xmlns:r="http://schemas.openxmlformats.org/officeDocument/2006/relationships" r:embed="rId4"/>
            <a:stretch>
              <a:fillRect/>
            </a:stretch>
          </a:blipFill>
          <a:ln cap="rnd">
            <a:noFill/>
            <a:round/>
          </a:ln>
          <a:effectLst>
            <a:softEdge rad="0"/>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A74C31AF-3B9B-43A1-920B-A6F62F54C16B}" type="VALUE">
                  <a:rPr lang="en-US" b="1">
                    <a:solidFill>
                      <a:srgbClr val="2E75B6"/>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5"/>
        <c:spPr>
          <a:blipFill>
            <a:blip xmlns:r="http://schemas.openxmlformats.org/officeDocument/2006/relationships" r:embed="rId4"/>
            <a:stretch>
              <a:fillRect/>
            </a:stretch>
          </a:blipFill>
          <a:ln cap="rnd">
            <a:noFill/>
            <a:round/>
          </a:ln>
          <a:effectLst>
            <a:softEdge rad="0"/>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A5E126B-ADA4-453B-B5E6-C71F626721DF}" type="VALUE">
                  <a:rPr lang="en-US" b="1">
                    <a:solidFill>
                      <a:srgbClr val="2E75B6"/>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6"/>
        <c:spPr>
          <a:blipFill>
            <a:blip xmlns:r="http://schemas.openxmlformats.org/officeDocument/2006/relationships" r:embed="rId4"/>
            <a:stretch>
              <a:fillRect/>
            </a:stretch>
          </a:blipFill>
          <a:ln cap="rnd">
            <a:noFill/>
            <a:round/>
          </a:ln>
          <a:effectLst>
            <a:softEdge rad="0"/>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F0D1AE15-44D1-45FF-9C21-7EFEA4C4466E}" type="VALUE">
                  <a:rPr lang="en-US" b="1">
                    <a:solidFill>
                      <a:srgbClr val="2E75B6"/>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7"/>
        <c:spPr>
          <a:blipFill>
            <a:blip xmlns:r="http://schemas.openxmlformats.org/officeDocument/2006/relationships" r:embed="rId5"/>
            <a:stretch>
              <a:fillRect/>
            </a:stretch>
          </a:blipFill>
          <a:ln cap="rnd">
            <a:noFill/>
            <a:round/>
          </a:ln>
          <a:effectLst>
            <a:softEdge rad="0"/>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BFCCD9B0-9B99-4DCF-86F0-B86AA2759FF3}" type="VALUE">
                  <a:rPr lang="en-US" sz="1000" b="1">
                    <a:solidFill>
                      <a:srgbClr val="15A07A"/>
                    </a:solidFill>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barChart>
        <c:barDir val="bar"/>
        <c:grouping val="clustered"/>
        <c:varyColors val="0"/>
        <c:ser>
          <c:idx val="0"/>
          <c:order val="0"/>
          <c:tx>
            <c:strRef>
              <c:f>PivotTable!$N$1</c:f>
              <c:strCache>
                <c:ptCount val="1"/>
                <c:pt idx="0">
                  <c:v>Total</c:v>
                </c:pt>
              </c:strCache>
            </c:strRef>
          </c:tx>
          <c:spPr>
            <a:solidFill>
              <a:schemeClr val="accent1"/>
            </a:solidFill>
            <a:ln cap="rnd">
              <a:solidFill>
                <a:schemeClr val="lt1">
                  <a:shade val="50000"/>
                </a:schemeClr>
              </a:solidFill>
              <a:round/>
            </a:ln>
            <a:effectLst>
              <a:softEdge rad="0"/>
            </a:effectLst>
          </c:spPr>
          <c:invertIfNegative val="0"/>
          <c:dPt>
            <c:idx val="0"/>
            <c:invertIfNegative val="0"/>
            <c:bubble3D val="0"/>
            <c:spPr>
              <a:blipFill>
                <a:blip xmlns:r="http://schemas.openxmlformats.org/officeDocument/2006/relationships" r:embed="rId3"/>
                <a:stretch>
                  <a:fillRect/>
                </a:stretch>
              </a:blipFill>
              <a:ln cap="rnd">
                <a:noFill/>
                <a:round/>
              </a:ln>
              <a:effectLst>
                <a:softEdge rad="0"/>
              </a:effectLst>
            </c:spPr>
            <c:extLst>
              <c:ext xmlns:c16="http://schemas.microsoft.com/office/drawing/2014/chart" uri="{C3380CC4-5D6E-409C-BE32-E72D297353CC}">
                <c16:uniqueId val="{00000001-5889-462A-8795-064D3082EE0D}"/>
              </c:ext>
            </c:extLst>
          </c:dPt>
          <c:dPt>
            <c:idx val="1"/>
            <c:invertIfNegative val="0"/>
            <c:bubble3D val="0"/>
            <c:spPr>
              <a:blipFill>
                <a:blip xmlns:r="http://schemas.openxmlformats.org/officeDocument/2006/relationships" r:embed="rId4"/>
                <a:stretch>
                  <a:fillRect/>
                </a:stretch>
              </a:blipFill>
              <a:ln cap="rnd">
                <a:noFill/>
                <a:round/>
              </a:ln>
              <a:effectLst>
                <a:softEdge rad="0"/>
              </a:effectLst>
            </c:spPr>
            <c:extLst>
              <c:ext xmlns:c16="http://schemas.microsoft.com/office/drawing/2014/chart" uri="{C3380CC4-5D6E-409C-BE32-E72D297353CC}">
                <c16:uniqueId val="{00000003-5889-462A-8795-064D3082EE0D}"/>
              </c:ext>
            </c:extLst>
          </c:dPt>
          <c:dPt>
            <c:idx val="2"/>
            <c:invertIfNegative val="0"/>
            <c:bubble3D val="0"/>
            <c:spPr>
              <a:blipFill>
                <a:blip xmlns:r="http://schemas.openxmlformats.org/officeDocument/2006/relationships" r:embed="rId4"/>
                <a:stretch>
                  <a:fillRect/>
                </a:stretch>
              </a:blipFill>
              <a:ln cap="rnd">
                <a:noFill/>
                <a:round/>
              </a:ln>
              <a:effectLst>
                <a:softEdge rad="0"/>
              </a:effectLst>
            </c:spPr>
            <c:extLst>
              <c:ext xmlns:c16="http://schemas.microsoft.com/office/drawing/2014/chart" uri="{C3380CC4-5D6E-409C-BE32-E72D297353CC}">
                <c16:uniqueId val="{00000005-5889-462A-8795-064D3082EE0D}"/>
              </c:ext>
            </c:extLst>
          </c:dPt>
          <c:dPt>
            <c:idx val="3"/>
            <c:invertIfNegative val="0"/>
            <c:bubble3D val="0"/>
            <c:spPr>
              <a:blipFill>
                <a:blip xmlns:r="http://schemas.openxmlformats.org/officeDocument/2006/relationships" r:embed="rId4"/>
                <a:stretch>
                  <a:fillRect/>
                </a:stretch>
              </a:blipFill>
              <a:ln cap="rnd">
                <a:noFill/>
                <a:round/>
              </a:ln>
              <a:effectLst>
                <a:softEdge rad="0"/>
              </a:effectLst>
            </c:spPr>
            <c:extLst>
              <c:ext xmlns:c16="http://schemas.microsoft.com/office/drawing/2014/chart" uri="{C3380CC4-5D6E-409C-BE32-E72D297353CC}">
                <c16:uniqueId val="{00000007-5889-462A-8795-064D3082EE0D}"/>
              </c:ext>
            </c:extLst>
          </c:dPt>
          <c:dPt>
            <c:idx val="4"/>
            <c:invertIfNegative val="0"/>
            <c:bubble3D val="0"/>
            <c:spPr>
              <a:blipFill>
                <a:blip xmlns:r="http://schemas.openxmlformats.org/officeDocument/2006/relationships" r:embed="rId4"/>
                <a:stretch>
                  <a:fillRect/>
                </a:stretch>
              </a:blipFill>
              <a:ln cap="rnd">
                <a:noFill/>
                <a:round/>
              </a:ln>
              <a:effectLst>
                <a:softEdge rad="0"/>
              </a:effectLst>
            </c:spPr>
            <c:extLst>
              <c:ext xmlns:c16="http://schemas.microsoft.com/office/drawing/2014/chart" uri="{C3380CC4-5D6E-409C-BE32-E72D297353CC}">
                <c16:uniqueId val="{00000009-5889-462A-8795-064D3082EE0D}"/>
              </c:ext>
            </c:extLst>
          </c:dPt>
          <c:dPt>
            <c:idx val="5"/>
            <c:invertIfNegative val="0"/>
            <c:bubble3D val="0"/>
            <c:spPr>
              <a:blipFill>
                <a:blip xmlns:r="http://schemas.openxmlformats.org/officeDocument/2006/relationships" r:embed="rId4"/>
                <a:stretch>
                  <a:fillRect/>
                </a:stretch>
              </a:blipFill>
              <a:ln cap="rnd">
                <a:noFill/>
                <a:round/>
              </a:ln>
              <a:effectLst>
                <a:softEdge rad="0"/>
              </a:effectLst>
            </c:spPr>
            <c:extLst>
              <c:ext xmlns:c16="http://schemas.microsoft.com/office/drawing/2014/chart" uri="{C3380CC4-5D6E-409C-BE32-E72D297353CC}">
                <c16:uniqueId val="{0000000B-5889-462A-8795-064D3082EE0D}"/>
              </c:ext>
            </c:extLst>
          </c:dPt>
          <c:dPt>
            <c:idx val="6"/>
            <c:invertIfNegative val="0"/>
            <c:bubble3D val="0"/>
            <c:spPr>
              <a:blipFill>
                <a:blip xmlns:r="http://schemas.openxmlformats.org/officeDocument/2006/relationships" r:embed="rId4"/>
                <a:stretch>
                  <a:fillRect/>
                </a:stretch>
              </a:blipFill>
              <a:ln cap="rnd">
                <a:noFill/>
                <a:round/>
              </a:ln>
              <a:effectLst>
                <a:softEdge rad="0"/>
              </a:effectLst>
            </c:spPr>
            <c:extLst>
              <c:ext xmlns:c16="http://schemas.microsoft.com/office/drawing/2014/chart" uri="{C3380CC4-5D6E-409C-BE32-E72D297353CC}">
                <c16:uniqueId val="{0000000D-5889-462A-8795-064D3082EE0D}"/>
              </c:ext>
            </c:extLst>
          </c:dPt>
          <c:dPt>
            <c:idx val="7"/>
            <c:invertIfNegative val="0"/>
            <c:bubble3D val="0"/>
            <c:spPr>
              <a:blipFill>
                <a:blip xmlns:r="http://schemas.openxmlformats.org/officeDocument/2006/relationships" r:embed="rId5"/>
                <a:stretch>
                  <a:fillRect/>
                </a:stretch>
              </a:blipFill>
              <a:ln cap="rnd">
                <a:noFill/>
                <a:round/>
              </a:ln>
              <a:effectLst>
                <a:softEdge rad="0"/>
              </a:effectLst>
            </c:spPr>
            <c:extLst>
              <c:ext xmlns:c16="http://schemas.microsoft.com/office/drawing/2014/chart" uri="{C3380CC4-5D6E-409C-BE32-E72D297353CC}">
                <c16:uniqueId val="{0000000F-5889-462A-8795-064D3082EE0D}"/>
              </c:ext>
            </c:extLst>
          </c:dPt>
          <c:dLbls>
            <c:dLbl>
              <c:idx val="0"/>
              <c:tx>
                <c:rich>
                  <a:bodyPr/>
                  <a:lstStyle/>
                  <a:p>
                    <a:fld id="{0AAC00D3-E7E7-42BA-8714-CCC4E4784CC8}" type="VALUE">
                      <a:rPr lang="en-US" b="1">
                        <a:solidFill>
                          <a:srgbClr val="D9534F"/>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5889-462A-8795-064D3082EE0D}"/>
                </c:ext>
              </c:extLst>
            </c:dLbl>
            <c:dLbl>
              <c:idx val="1"/>
              <c:tx>
                <c:rich>
                  <a:bodyPr/>
                  <a:lstStyle/>
                  <a:p>
                    <a:fld id="{001D7C8B-00B0-42DE-B514-5EB44B759A27}" type="VALUE">
                      <a:rPr lang="en-US" b="1">
                        <a:solidFill>
                          <a:srgbClr val="2E75B6"/>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5889-462A-8795-064D3082EE0D}"/>
                </c:ext>
              </c:extLst>
            </c:dLbl>
            <c:dLbl>
              <c:idx val="2"/>
              <c:tx>
                <c:rich>
                  <a:bodyPr/>
                  <a:lstStyle/>
                  <a:p>
                    <a:fld id="{FD92BB40-1C8A-494E-9006-E837117EAA4D}" type="VALUE">
                      <a:rPr lang="en-US" b="1">
                        <a:solidFill>
                          <a:srgbClr val="2E75B6"/>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5889-462A-8795-064D3082EE0D}"/>
                </c:ext>
              </c:extLst>
            </c:dLbl>
            <c:dLbl>
              <c:idx val="3"/>
              <c:tx>
                <c:rich>
                  <a:bodyPr/>
                  <a:lstStyle/>
                  <a:p>
                    <a:fld id="{FD3CB63F-7FCA-4CC3-8865-CF0B6EAED5A1}" type="VALUE">
                      <a:rPr lang="en-US" b="1">
                        <a:solidFill>
                          <a:srgbClr val="2E75B6"/>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5889-462A-8795-064D3082EE0D}"/>
                </c:ext>
              </c:extLst>
            </c:dLbl>
            <c:dLbl>
              <c:idx val="4"/>
              <c:tx>
                <c:rich>
                  <a:bodyPr/>
                  <a:lstStyle/>
                  <a:p>
                    <a:fld id="{A74C31AF-3B9B-43A1-920B-A6F62F54C16B}" type="VALUE">
                      <a:rPr lang="en-US" b="1">
                        <a:solidFill>
                          <a:srgbClr val="2E75B6"/>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9-5889-462A-8795-064D3082EE0D}"/>
                </c:ext>
              </c:extLst>
            </c:dLbl>
            <c:dLbl>
              <c:idx val="5"/>
              <c:tx>
                <c:rich>
                  <a:bodyPr/>
                  <a:lstStyle/>
                  <a:p>
                    <a:fld id="{CA5E126B-ADA4-453B-B5E6-C71F626721DF}" type="VALUE">
                      <a:rPr lang="en-US" b="1">
                        <a:solidFill>
                          <a:srgbClr val="2E75B6"/>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B-5889-462A-8795-064D3082EE0D}"/>
                </c:ext>
              </c:extLst>
            </c:dLbl>
            <c:dLbl>
              <c:idx val="6"/>
              <c:tx>
                <c:rich>
                  <a:bodyPr/>
                  <a:lstStyle/>
                  <a:p>
                    <a:fld id="{F0D1AE15-44D1-45FF-9C21-7EFEA4C4466E}" type="VALUE">
                      <a:rPr lang="en-US" b="1">
                        <a:solidFill>
                          <a:srgbClr val="2E75B6"/>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D-5889-462A-8795-064D3082EE0D}"/>
                </c:ext>
              </c:extLst>
            </c:dLbl>
            <c:dLbl>
              <c:idx val="7"/>
              <c:tx>
                <c:rich>
                  <a:bodyPr/>
                  <a:lstStyle/>
                  <a:p>
                    <a:fld id="{BFCCD9B0-9B99-4DCF-86F0-B86AA2759FF3}" type="VALUE">
                      <a:rPr lang="en-US" sz="1000" b="1">
                        <a:solidFill>
                          <a:srgbClr val="15A07A"/>
                        </a:solidFill>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F-5889-462A-8795-064D3082EE0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BarType val="both"/>
            <c:errValType val="percentage"/>
            <c:noEndCap val="0"/>
            <c:val val="1"/>
            <c:spPr>
              <a:noFill/>
              <a:ln w="9525" cap="flat" cmpd="sng" algn="ctr">
                <a:noFill/>
                <a:round/>
              </a:ln>
              <a:effectLst/>
            </c:spPr>
          </c:errBars>
          <c:cat>
            <c:strRef>
              <c:f>PivotTable!$M$2:$M$10</c:f>
              <c:strCache>
                <c:ptCount val="8"/>
                <c:pt idx="0">
                  <c:v>Mansoura</c:v>
                </c:pt>
                <c:pt idx="1">
                  <c:v>Heliopolis</c:v>
                </c:pt>
                <c:pt idx="2">
                  <c:v>Dokki</c:v>
                </c:pt>
                <c:pt idx="3">
                  <c:v>Miami</c:v>
                </c:pt>
                <c:pt idx="4">
                  <c:v>Maadi</c:v>
                </c:pt>
                <c:pt idx="5">
                  <c:v>Smouha</c:v>
                </c:pt>
                <c:pt idx="6">
                  <c:v>Nasr City</c:v>
                </c:pt>
                <c:pt idx="7">
                  <c:v>6Th Of October</c:v>
                </c:pt>
              </c:strCache>
            </c:strRef>
          </c:cat>
          <c:val>
            <c:numRef>
              <c:f>PivotTable!$N$2:$N$10</c:f>
              <c:numCache>
                <c:formatCode>0%</c:formatCode>
                <c:ptCount val="8"/>
                <c:pt idx="0">
                  <c:v>0.81630158744993297</c:v>
                </c:pt>
                <c:pt idx="1">
                  <c:v>0.97298419514884238</c:v>
                </c:pt>
                <c:pt idx="2">
                  <c:v>0.97635074506828456</c:v>
                </c:pt>
                <c:pt idx="3">
                  <c:v>0.98167624327957059</c:v>
                </c:pt>
                <c:pt idx="4">
                  <c:v>0.98429054572763663</c:v>
                </c:pt>
                <c:pt idx="5">
                  <c:v>0.98911444078947386</c:v>
                </c:pt>
                <c:pt idx="6">
                  <c:v>0.99013101217312938</c:v>
                </c:pt>
                <c:pt idx="7">
                  <c:v>1.0845967131474104</c:v>
                </c:pt>
              </c:numCache>
            </c:numRef>
          </c:val>
          <c:extLst>
            <c:ext xmlns:c16="http://schemas.microsoft.com/office/drawing/2014/chart" uri="{C3380CC4-5D6E-409C-BE32-E72D297353CC}">
              <c16:uniqueId val="{00000010-5889-462A-8795-064D3082EE0D}"/>
            </c:ext>
          </c:extLst>
        </c:ser>
        <c:dLbls>
          <c:dLblPos val="outEnd"/>
          <c:showLegendKey val="0"/>
          <c:showVal val="1"/>
          <c:showCatName val="0"/>
          <c:showSerName val="0"/>
          <c:showPercent val="0"/>
          <c:showBubbleSize val="0"/>
        </c:dLbls>
        <c:gapWidth val="50"/>
        <c:axId val="759052992"/>
        <c:axId val="759059232"/>
      </c:barChart>
      <c:catAx>
        <c:axId val="7590529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badi" panose="020F0502020204030204" pitchFamily="34" charset="0"/>
                <a:ea typeface="+mn-ea"/>
                <a:cs typeface="+mn-cs"/>
              </a:defRPr>
            </a:pPr>
            <a:endParaRPr lang="en-US"/>
          </a:p>
        </c:txPr>
        <c:crossAx val="759059232"/>
        <c:crosses val="autoZero"/>
        <c:auto val="1"/>
        <c:lblAlgn val="ctr"/>
        <c:lblOffset val="100"/>
        <c:noMultiLvlLbl val="0"/>
      </c:catAx>
      <c:valAx>
        <c:axId val="759059232"/>
        <c:scaling>
          <c:orientation val="minMax"/>
        </c:scaling>
        <c:delete val="0"/>
        <c:axPos val="b"/>
        <c:majorGridlines>
          <c:spPr>
            <a:ln w="9525" cap="flat" cmpd="sng" algn="ctr">
              <a:solidFill>
                <a:schemeClr val="accent1">
                  <a:alpha val="7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90529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[NileTech_Dashboard (version 1).xlsm]PivotTable!PivotTable6</c:name>
    <c:fmtId val="3"/>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pivotFmt>
      <c:pivotFmt>
        <c:idx val="3"/>
        <c:spPr>
          <a:blipFill>
            <a:blip xmlns:r="http://schemas.openxmlformats.org/officeDocument/2006/relationships" r:embed="rId3"/>
            <a:stretch>
              <a:fillRect/>
            </a:stretch>
          </a:blipFill>
          <a:ln>
            <a:noFill/>
          </a:ln>
          <a:effectLst/>
        </c:spPr>
      </c:pivotFmt>
      <c:pivotFmt>
        <c:idx val="4"/>
        <c:spPr>
          <a:blipFill>
            <a:blip xmlns:r="http://schemas.openxmlformats.org/officeDocument/2006/relationships" r:embed="rId3"/>
            <a:stretch>
              <a:fillRect/>
            </a:stretch>
          </a:blipFill>
          <a:ln>
            <a:noFill/>
          </a:ln>
          <a:effectLst/>
        </c:spPr>
      </c:pivotFmt>
      <c:pivotFmt>
        <c:idx val="5"/>
        <c:spPr>
          <a:blipFill>
            <a:blip xmlns:r="http://schemas.openxmlformats.org/officeDocument/2006/relationships" r:embed="rId3"/>
            <a:stretch>
              <a:fillRect/>
            </a:stretch>
          </a:blipFill>
          <a:ln>
            <a:noFill/>
          </a:ln>
          <a:effectLst/>
        </c:spPr>
      </c:pivotFmt>
      <c:pivotFmt>
        <c:idx val="6"/>
        <c:spPr>
          <a:blipFill>
            <a:blip xmlns:r="http://schemas.openxmlformats.org/officeDocument/2006/relationships" r:embed="rId3"/>
            <a:stretch>
              <a:fillRect/>
            </a:stretch>
          </a:blipFill>
          <a:ln>
            <a:noFill/>
          </a:ln>
          <a:effectLst/>
        </c:spPr>
      </c:pivotFmt>
      <c:pivotFmt>
        <c:idx val="7"/>
        <c:spPr>
          <a:blipFill>
            <a:blip xmlns:r="http://schemas.openxmlformats.org/officeDocument/2006/relationships" r:embed="rId3"/>
            <a:stretch>
              <a:fillRect/>
            </a:stretch>
          </a:blipFill>
          <a:ln>
            <a:noFill/>
          </a:ln>
          <a:effectLst/>
        </c:spPr>
      </c:pivotFmt>
      <c:pivotFmt>
        <c:idx val="8"/>
        <c:spPr>
          <a:blipFill>
            <a:blip xmlns:r="http://schemas.openxmlformats.org/officeDocument/2006/relationships" r:embed="rId3"/>
            <a:stretch>
              <a:fillRect/>
            </a:stretch>
          </a:blipFill>
          <a:ln>
            <a:noFill/>
          </a:ln>
          <a:effectLst/>
        </c:spPr>
      </c:pivotFmt>
      <c:pivotFmt>
        <c:idx val="9"/>
        <c:spPr>
          <a:blipFill>
            <a:blip xmlns:r="http://schemas.openxmlformats.org/officeDocument/2006/relationships" r:embed="rId3"/>
            <a:stretch>
              <a:fillRect/>
            </a:stretch>
          </a:blipFill>
          <a:ln>
            <a:noFill/>
          </a:ln>
          <a:effectLst/>
        </c:spPr>
      </c:pivotFmt>
    </c:pivotFmts>
    <c:plotArea>
      <c:layout/>
      <c:barChart>
        <c:barDir val="bar"/>
        <c:grouping val="clustered"/>
        <c:varyColors val="0"/>
        <c:ser>
          <c:idx val="0"/>
          <c:order val="0"/>
          <c:tx>
            <c:strRef>
              <c:f>PivotTable!$Z$1</c:f>
              <c:strCache>
                <c:ptCount val="1"/>
                <c:pt idx="0">
                  <c:v>Total</c:v>
                </c:pt>
              </c:strCache>
            </c:strRef>
          </c:tx>
          <c:spPr>
            <a:solidFill>
              <a:schemeClr val="accent1"/>
            </a:solidFill>
            <a:ln>
              <a:noFill/>
            </a:ln>
            <a:effectLst/>
          </c:spPr>
          <c:invertIfNegative val="0"/>
          <c:dPt>
            <c:idx val="0"/>
            <c:invertIfNegative val="0"/>
            <c:bubble3D val="0"/>
            <c:spPr>
              <a:blipFill>
                <a:blip xmlns:r="http://schemas.openxmlformats.org/officeDocument/2006/relationships" r:embed="rId3"/>
                <a:stretch>
                  <a:fillRect/>
                </a:stretch>
              </a:blipFill>
              <a:ln>
                <a:noFill/>
              </a:ln>
              <a:effectLst/>
            </c:spPr>
            <c:extLst>
              <c:ext xmlns:c16="http://schemas.microsoft.com/office/drawing/2014/chart" uri="{C3380CC4-5D6E-409C-BE32-E72D297353CC}">
                <c16:uniqueId val="{0000001A-B2E1-4D24-AF61-3EC8D473BF2B}"/>
              </c:ext>
            </c:extLst>
          </c:dPt>
          <c:dPt>
            <c:idx val="1"/>
            <c:invertIfNegative val="0"/>
            <c:bubble3D val="0"/>
            <c:spPr>
              <a:blipFill>
                <a:blip xmlns:r="http://schemas.openxmlformats.org/officeDocument/2006/relationships" r:embed="rId3"/>
                <a:stretch>
                  <a:fillRect/>
                </a:stretch>
              </a:blipFill>
              <a:ln>
                <a:noFill/>
              </a:ln>
              <a:effectLst/>
            </c:spPr>
            <c:extLst>
              <c:ext xmlns:c16="http://schemas.microsoft.com/office/drawing/2014/chart" uri="{C3380CC4-5D6E-409C-BE32-E72D297353CC}">
                <c16:uniqueId val="{00000019-B2E1-4D24-AF61-3EC8D473BF2B}"/>
              </c:ext>
            </c:extLst>
          </c:dPt>
          <c:dPt>
            <c:idx val="2"/>
            <c:invertIfNegative val="0"/>
            <c:bubble3D val="0"/>
            <c:spPr>
              <a:blipFill>
                <a:blip xmlns:r="http://schemas.openxmlformats.org/officeDocument/2006/relationships" r:embed="rId3"/>
                <a:stretch>
                  <a:fillRect/>
                </a:stretch>
              </a:blipFill>
              <a:ln>
                <a:noFill/>
              </a:ln>
              <a:effectLst/>
            </c:spPr>
            <c:extLst>
              <c:ext xmlns:c16="http://schemas.microsoft.com/office/drawing/2014/chart" uri="{C3380CC4-5D6E-409C-BE32-E72D297353CC}">
                <c16:uniqueId val="{00000018-B2E1-4D24-AF61-3EC8D473BF2B}"/>
              </c:ext>
            </c:extLst>
          </c:dPt>
          <c:dPt>
            <c:idx val="3"/>
            <c:invertIfNegative val="0"/>
            <c:bubble3D val="0"/>
            <c:spPr>
              <a:blipFill>
                <a:blip xmlns:r="http://schemas.openxmlformats.org/officeDocument/2006/relationships" r:embed="rId3"/>
                <a:stretch>
                  <a:fillRect/>
                </a:stretch>
              </a:blipFill>
              <a:ln>
                <a:noFill/>
              </a:ln>
              <a:effectLst/>
            </c:spPr>
            <c:extLst>
              <c:ext xmlns:c16="http://schemas.microsoft.com/office/drawing/2014/chart" uri="{C3380CC4-5D6E-409C-BE32-E72D297353CC}">
                <c16:uniqueId val="{00000017-B2E1-4D24-AF61-3EC8D473BF2B}"/>
              </c:ext>
            </c:extLst>
          </c:dPt>
          <c:dPt>
            <c:idx val="4"/>
            <c:invertIfNegative val="0"/>
            <c:bubble3D val="0"/>
            <c:spPr>
              <a:blipFill>
                <a:blip xmlns:r="http://schemas.openxmlformats.org/officeDocument/2006/relationships" r:embed="rId3"/>
                <a:stretch>
                  <a:fillRect/>
                </a:stretch>
              </a:blipFill>
              <a:ln>
                <a:noFill/>
              </a:ln>
              <a:effectLst/>
            </c:spPr>
            <c:extLst>
              <c:ext xmlns:c16="http://schemas.microsoft.com/office/drawing/2014/chart" uri="{C3380CC4-5D6E-409C-BE32-E72D297353CC}">
                <c16:uniqueId val="{00000016-B2E1-4D24-AF61-3EC8D473BF2B}"/>
              </c:ext>
            </c:extLst>
          </c:dPt>
          <c:dPt>
            <c:idx val="5"/>
            <c:invertIfNegative val="0"/>
            <c:bubble3D val="0"/>
            <c:spPr>
              <a:blipFill>
                <a:blip xmlns:r="http://schemas.openxmlformats.org/officeDocument/2006/relationships" r:embed="rId3"/>
                <a:stretch>
                  <a:fillRect/>
                </a:stretch>
              </a:blipFill>
              <a:ln>
                <a:noFill/>
              </a:ln>
              <a:effectLst/>
            </c:spPr>
            <c:extLst>
              <c:ext xmlns:c16="http://schemas.microsoft.com/office/drawing/2014/chart" uri="{C3380CC4-5D6E-409C-BE32-E72D297353CC}">
                <c16:uniqueId val="{00000015-B2E1-4D24-AF61-3EC8D473BF2B}"/>
              </c:ext>
            </c:extLst>
          </c:dPt>
          <c:dPt>
            <c:idx val="6"/>
            <c:invertIfNegative val="0"/>
            <c:bubble3D val="0"/>
            <c:spPr>
              <a:blipFill>
                <a:blip xmlns:r="http://schemas.openxmlformats.org/officeDocument/2006/relationships" r:embed="rId3"/>
                <a:stretch>
                  <a:fillRect/>
                </a:stretch>
              </a:blipFill>
              <a:ln>
                <a:noFill/>
              </a:ln>
              <a:effectLst/>
            </c:spPr>
            <c:extLst>
              <c:ext xmlns:c16="http://schemas.microsoft.com/office/drawing/2014/chart" uri="{C3380CC4-5D6E-409C-BE32-E72D297353CC}">
                <c16:uniqueId val="{00000014-B2E1-4D24-AF61-3EC8D473BF2B}"/>
              </c:ext>
            </c:extLst>
          </c:dPt>
          <c:dPt>
            <c:idx val="7"/>
            <c:invertIfNegative val="0"/>
            <c:bubble3D val="0"/>
            <c:spPr>
              <a:blipFill>
                <a:blip xmlns:r="http://schemas.openxmlformats.org/officeDocument/2006/relationships" r:embed="rId3"/>
                <a:stretch>
                  <a:fillRect/>
                </a:stretch>
              </a:blipFill>
              <a:ln>
                <a:noFill/>
              </a:ln>
              <a:effectLst/>
            </c:spPr>
            <c:extLst>
              <c:ext xmlns:c16="http://schemas.microsoft.com/office/drawing/2014/chart" uri="{C3380CC4-5D6E-409C-BE32-E72D297353CC}">
                <c16:uniqueId val="{00000013-B2E1-4D24-AF61-3EC8D473BF2B}"/>
              </c:ext>
            </c:extLst>
          </c:dPt>
          <c:dLbls>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PivotTable!$Y$2:$Y$10</c:f>
              <c:strCache>
                <c:ptCount val="8"/>
                <c:pt idx="0">
                  <c:v>Accessories</c:v>
                </c:pt>
                <c:pt idx="1">
                  <c:v>Tablets</c:v>
                </c:pt>
                <c:pt idx="2">
                  <c:v>Audio</c:v>
                </c:pt>
                <c:pt idx="3">
                  <c:v>Kitchen Appliances</c:v>
                </c:pt>
                <c:pt idx="4">
                  <c:v>TVs</c:v>
                </c:pt>
                <c:pt idx="5">
                  <c:v>Laptops</c:v>
                </c:pt>
                <c:pt idx="6">
                  <c:v>Air Conditioners</c:v>
                </c:pt>
                <c:pt idx="7">
                  <c:v>Smartphones</c:v>
                </c:pt>
              </c:strCache>
            </c:strRef>
          </c:cat>
          <c:val>
            <c:numRef>
              <c:f>PivotTable!$Z$2:$Z$10</c:f>
              <c:numCache>
                <c:formatCode>_(* #,##0_);_(* \(#,##0\);_(* "-"??_);_(@_)</c:formatCode>
                <c:ptCount val="8"/>
                <c:pt idx="0">
                  <c:v>11198328.35</c:v>
                </c:pt>
                <c:pt idx="1">
                  <c:v>11695498.750000007</c:v>
                </c:pt>
                <c:pt idx="2">
                  <c:v>16504598.400000006</c:v>
                </c:pt>
                <c:pt idx="3">
                  <c:v>25436151.250000004</c:v>
                </c:pt>
                <c:pt idx="4">
                  <c:v>41885868.349999979</c:v>
                </c:pt>
                <c:pt idx="5">
                  <c:v>43749860.450000018</c:v>
                </c:pt>
                <c:pt idx="6">
                  <c:v>51751922.850000009</c:v>
                </c:pt>
                <c:pt idx="7">
                  <c:v>55328059.450000003</c:v>
                </c:pt>
              </c:numCache>
            </c:numRef>
          </c:val>
          <c:extLst>
            <c:ext xmlns:c16="http://schemas.microsoft.com/office/drawing/2014/chart" uri="{C3380CC4-5D6E-409C-BE32-E72D297353CC}">
              <c16:uniqueId val="{00000000-B2E1-4D24-AF61-3EC8D473BF2B}"/>
            </c:ext>
          </c:extLst>
        </c:ser>
        <c:dLbls>
          <c:dLblPos val="outEnd"/>
          <c:showLegendKey val="0"/>
          <c:showVal val="1"/>
          <c:showCatName val="0"/>
          <c:showSerName val="0"/>
          <c:showPercent val="0"/>
          <c:showBubbleSize val="0"/>
        </c:dLbls>
        <c:gapWidth val="60"/>
        <c:axId val="947405648"/>
        <c:axId val="947404688"/>
      </c:barChart>
      <c:catAx>
        <c:axId val="9474056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404688"/>
        <c:crosses val="autoZero"/>
        <c:auto val="1"/>
        <c:lblAlgn val="ctr"/>
        <c:lblOffset val="100"/>
        <c:noMultiLvlLbl val="0"/>
      </c:catAx>
      <c:valAx>
        <c:axId val="947404688"/>
        <c:scaling>
          <c:orientation val="minMax"/>
        </c:scaling>
        <c:delete val="1"/>
        <c:axPos val="b"/>
        <c:majorGridlines>
          <c:spPr>
            <a:ln w="9525" cap="flat" cmpd="sng" algn="ctr">
              <a:solidFill>
                <a:schemeClr val="accent1">
                  <a:alpha val="8000"/>
                </a:schemeClr>
              </a:solidFill>
              <a:round/>
            </a:ln>
            <a:effectLst/>
          </c:spPr>
        </c:majorGridlines>
        <c:numFmt formatCode="#,##0,,&quot;M&quot;" sourceLinked="0"/>
        <c:majorTickMark val="none"/>
        <c:minorTickMark val="none"/>
        <c:tickLblPos val="nextTo"/>
        <c:crossAx val="9474056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[NileTech_Dashboard (version 1).xlsm]PivotTable!PivotTable7</c:name>
    <c:fmtId val="7"/>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pivotFmt>
      <c:pivotFmt>
        <c:idx val="3"/>
        <c:spPr>
          <a:blipFill>
            <a:blip xmlns:r="http://schemas.openxmlformats.org/officeDocument/2006/relationships" r:embed="rId3"/>
            <a:stretch>
              <a:fillRect/>
            </a:stretch>
          </a:blipFill>
          <a:ln>
            <a:noFill/>
          </a:ln>
          <a:effectLst/>
        </c:spPr>
      </c:pivotFmt>
      <c:pivotFmt>
        <c:idx val="4"/>
        <c:spPr>
          <a:blipFill>
            <a:blip xmlns:r="http://schemas.openxmlformats.org/officeDocument/2006/relationships" r:embed="rId3"/>
            <a:stretch>
              <a:fillRect/>
            </a:stretch>
          </a:blipFill>
          <a:ln>
            <a:noFill/>
          </a:ln>
          <a:effectLst/>
        </c:spPr>
      </c:pivotFmt>
      <c:pivotFmt>
        <c:idx val="5"/>
        <c:spPr>
          <a:blipFill>
            <a:blip xmlns:r="http://schemas.openxmlformats.org/officeDocument/2006/relationships" r:embed="rId3"/>
            <a:stretch>
              <a:fillRect/>
            </a:stretch>
          </a:blipFill>
          <a:ln>
            <a:noFill/>
          </a:ln>
          <a:effectLst/>
        </c:spPr>
      </c:pivotFmt>
      <c:pivotFmt>
        <c:idx val="6"/>
        <c:spPr>
          <a:blipFill>
            <a:blip xmlns:r="http://schemas.openxmlformats.org/officeDocument/2006/relationships" r:embed="rId3"/>
            <a:stretch>
              <a:fillRect/>
            </a:stretch>
          </a:blipFill>
          <a:ln>
            <a:noFill/>
          </a:ln>
          <a:effectLst/>
        </c:spPr>
      </c:pivotFmt>
      <c:pivotFmt>
        <c:idx val="7"/>
        <c:spPr>
          <a:blipFill>
            <a:blip xmlns:r="http://schemas.openxmlformats.org/officeDocument/2006/relationships" r:embed="rId3"/>
            <a:stretch>
              <a:fillRect/>
            </a:stretch>
          </a:blipFill>
          <a:ln>
            <a:noFill/>
          </a:ln>
          <a:effectLst/>
        </c:spPr>
      </c:pivotFmt>
      <c:pivotFmt>
        <c:idx val="8"/>
        <c:spPr>
          <a:blipFill>
            <a:blip xmlns:r="http://schemas.openxmlformats.org/officeDocument/2006/relationships" r:embed="rId3"/>
            <a:stretch>
              <a:fillRect/>
            </a:stretch>
          </a:blipFill>
          <a:ln>
            <a:noFill/>
          </a:ln>
          <a:effectLst/>
        </c:spPr>
      </c:pivotFmt>
      <c:pivotFmt>
        <c:idx val="9"/>
        <c:spPr>
          <a:blipFill>
            <a:blip xmlns:r="http://schemas.openxmlformats.org/officeDocument/2006/relationships" r:embed="rId3"/>
            <a:stretch>
              <a:fillRect/>
            </a:stretch>
          </a:blipFill>
          <a:ln>
            <a:noFill/>
          </a:ln>
          <a:effectLst/>
        </c:spPr>
      </c:pivotFmt>
      <c:pivotFmt>
        <c:idx val="10"/>
        <c:spPr>
          <a:blipFill>
            <a:blip xmlns:r="http://schemas.openxmlformats.org/officeDocument/2006/relationships" r:embed="rId3"/>
            <a:stretch>
              <a:fillRect/>
            </a:stretch>
          </a:blipFill>
          <a:ln>
            <a:noFill/>
          </a:ln>
          <a:effectLst/>
        </c:spPr>
      </c:pivotFmt>
      <c:pivotFmt>
        <c:idx val="11"/>
        <c:spPr>
          <a:blipFill>
            <a:blip xmlns:r="http://schemas.openxmlformats.org/officeDocument/2006/relationships" r:embed="rId3"/>
            <a:stretch>
              <a:fillRect/>
            </a:stretch>
          </a:blipFill>
          <a:ln>
            <a:noFill/>
          </a:ln>
          <a:effectLst/>
        </c:spPr>
      </c:pivotFmt>
    </c:pivotFmts>
    <c:plotArea>
      <c:layout/>
      <c:barChart>
        <c:barDir val="bar"/>
        <c:grouping val="clustered"/>
        <c:varyColors val="0"/>
        <c:ser>
          <c:idx val="0"/>
          <c:order val="0"/>
          <c:tx>
            <c:strRef>
              <c:f>PivotTable!$AD$1</c:f>
              <c:strCache>
                <c:ptCount val="1"/>
                <c:pt idx="0">
                  <c:v>Total</c:v>
                </c:pt>
              </c:strCache>
            </c:strRef>
          </c:tx>
          <c:spPr>
            <a:solidFill>
              <a:schemeClr val="accent1"/>
            </a:solidFill>
            <a:ln>
              <a:noFill/>
            </a:ln>
            <a:effectLst/>
          </c:spPr>
          <c:invertIfNegative val="0"/>
          <c:dPt>
            <c:idx val="0"/>
            <c:invertIfNegative val="0"/>
            <c:bubble3D val="0"/>
            <c:spPr>
              <a:blipFill>
                <a:blip xmlns:r="http://schemas.openxmlformats.org/officeDocument/2006/relationships" r:embed="rId3"/>
                <a:stretch>
                  <a:fillRect/>
                </a:stretch>
              </a:blipFill>
              <a:ln>
                <a:noFill/>
              </a:ln>
              <a:effectLst/>
            </c:spPr>
            <c:extLst>
              <c:ext xmlns:c16="http://schemas.microsoft.com/office/drawing/2014/chart" uri="{C3380CC4-5D6E-409C-BE32-E72D297353CC}">
                <c16:uniqueId val="{0000001C-FFB1-4904-8DE6-B0ECA374FF02}"/>
              </c:ext>
            </c:extLst>
          </c:dPt>
          <c:dPt>
            <c:idx val="1"/>
            <c:invertIfNegative val="0"/>
            <c:bubble3D val="0"/>
            <c:spPr>
              <a:blipFill>
                <a:blip xmlns:r="http://schemas.openxmlformats.org/officeDocument/2006/relationships" r:embed="rId3"/>
                <a:stretch>
                  <a:fillRect/>
                </a:stretch>
              </a:blipFill>
              <a:ln>
                <a:noFill/>
              </a:ln>
              <a:effectLst/>
            </c:spPr>
            <c:extLst>
              <c:ext xmlns:c16="http://schemas.microsoft.com/office/drawing/2014/chart" uri="{C3380CC4-5D6E-409C-BE32-E72D297353CC}">
                <c16:uniqueId val="{0000001B-FFB1-4904-8DE6-B0ECA374FF02}"/>
              </c:ext>
            </c:extLst>
          </c:dPt>
          <c:dPt>
            <c:idx val="2"/>
            <c:invertIfNegative val="0"/>
            <c:bubble3D val="0"/>
            <c:spPr>
              <a:blipFill>
                <a:blip xmlns:r="http://schemas.openxmlformats.org/officeDocument/2006/relationships" r:embed="rId3"/>
                <a:stretch>
                  <a:fillRect/>
                </a:stretch>
              </a:blipFill>
              <a:ln>
                <a:noFill/>
              </a:ln>
              <a:effectLst/>
            </c:spPr>
            <c:extLst>
              <c:ext xmlns:c16="http://schemas.microsoft.com/office/drawing/2014/chart" uri="{C3380CC4-5D6E-409C-BE32-E72D297353CC}">
                <c16:uniqueId val="{0000001A-FFB1-4904-8DE6-B0ECA374FF02}"/>
              </c:ext>
            </c:extLst>
          </c:dPt>
          <c:dPt>
            <c:idx val="3"/>
            <c:invertIfNegative val="0"/>
            <c:bubble3D val="0"/>
            <c:spPr>
              <a:blipFill>
                <a:blip xmlns:r="http://schemas.openxmlformats.org/officeDocument/2006/relationships" r:embed="rId3"/>
                <a:stretch>
                  <a:fillRect/>
                </a:stretch>
              </a:blipFill>
              <a:ln>
                <a:noFill/>
              </a:ln>
              <a:effectLst/>
            </c:spPr>
            <c:extLst>
              <c:ext xmlns:c16="http://schemas.microsoft.com/office/drawing/2014/chart" uri="{C3380CC4-5D6E-409C-BE32-E72D297353CC}">
                <c16:uniqueId val="{00000019-FFB1-4904-8DE6-B0ECA374FF02}"/>
              </c:ext>
            </c:extLst>
          </c:dPt>
          <c:dPt>
            <c:idx val="4"/>
            <c:invertIfNegative val="0"/>
            <c:bubble3D val="0"/>
            <c:spPr>
              <a:blipFill>
                <a:blip xmlns:r="http://schemas.openxmlformats.org/officeDocument/2006/relationships" r:embed="rId3"/>
                <a:stretch>
                  <a:fillRect/>
                </a:stretch>
              </a:blipFill>
              <a:ln>
                <a:noFill/>
              </a:ln>
              <a:effectLst/>
            </c:spPr>
            <c:extLst>
              <c:ext xmlns:c16="http://schemas.microsoft.com/office/drawing/2014/chart" uri="{C3380CC4-5D6E-409C-BE32-E72D297353CC}">
                <c16:uniqueId val="{00000018-FFB1-4904-8DE6-B0ECA374FF02}"/>
              </c:ext>
            </c:extLst>
          </c:dPt>
          <c:dPt>
            <c:idx val="5"/>
            <c:invertIfNegative val="0"/>
            <c:bubble3D val="0"/>
            <c:spPr>
              <a:blipFill>
                <a:blip xmlns:r="http://schemas.openxmlformats.org/officeDocument/2006/relationships" r:embed="rId3"/>
                <a:stretch>
                  <a:fillRect/>
                </a:stretch>
              </a:blipFill>
              <a:ln>
                <a:noFill/>
              </a:ln>
              <a:effectLst/>
            </c:spPr>
            <c:extLst>
              <c:ext xmlns:c16="http://schemas.microsoft.com/office/drawing/2014/chart" uri="{C3380CC4-5D6E-409C-BE32-E72D297353CC}">
                <c16:uniqueId val="{00000017-FFB1-4904-8DE6-B0ECA374FF02}"/>
              </c:ext>
            </c:extLst>
          </c:dPt>
          <c:dPt>
            <c:idx val="6"/>
            <c:invertIfNegative val="0"/>
            <c:bubble3D val="0"/>
            <c:spPr>
              <a:blipFill>
                <a:blip xmlns:r="http://schemas.openxmlformats.org/officeDocument/2006/relationships" r:embed="rId3"/>
                <a:stretch>
                  <a:fillRect/>
                </a:stretch>
              </a:blipFill>
              <a:ln>
                <a:noFill/>
              </a:ln>
              <a:effectLst/>
            </c:spPr>
            <c:extLst>
              <c:ext xmlns:c16="http://schemas.microsoft.com/office/drawing/2014/chart" uri="{C3380CC4-5D6E-409C-BE32-E72D297353CC}">
                <c16:uniqueId val="{00000016-FFB1-4904-8DE6-B0ECA374FF02}"/>
              </c:ext>
            </c:extLst>
          </c:dPt>
          <c:dPt>
            <c:idx val="7"/>
            <c:invertIfNegative val="0"/>
            <c:bubble3D val="0"/>
            <c:spPr>
              <a:blipFill>
                <a:blip xmlns:r="http://schemas.openxmlformats.org/officeDocument/2006/relationships" r:embed="rId3"/>
                <a:stretch>
                  <a:fillRect/>
                </a:stretch>
              </a:blipFill>
              <a:ln>
                <a:noFill/>
              </a:ln>
              <a:effectLst/>
            </c:spPr>
            <c:extLst>
              <c:ext xmlns:c16="http://schemas.microsoft.com/office/drawing/2014/chart" uri="{C3380CC4-5D6E-409C-BE32-E72D297353CC}">
                <c16:uniqueId val="{00000015-FFB1-4904-8DE6-B0ECA374FF02}"/>
              </c:ext>
            </c:extLst>
          </c:dPt>
          <c:dPt>
            <c:idx val="8"/>
            <c:invertIfNegative val="0"/>
            <c:bubble3D val="0"/>
            <c:spPr>
              <a:blipFill>
                <a:blip xmlns:r="http://schemas.openxmlformats.org/officeDocument/2006/relationships" r:embed="rId3"/>
                <a:stretch>
                  <a:fillRect/>
                </a:stretch>
              </a:blipFill>
              <a:ln>
                <a:noFill/>
              </a:ln>
              <a:effectLst/>
            </c:spPr>
            <c:extLst>
              <c:ext xmlns:c16="http://schemas.microsoft.com/office/drawing/2014/chart" uri="{C3380CC4-5D6E-409C-BE32-E72D297353CC}">
                <c16:uniqueId val="{00000014-FFB1-4904-8DE6-B0ECA374FF02}"/>
              </c:ext>
            </c:extLst>
          </c:dPt>
          <c:dPt>
            <c:idx val="9"/>
            <c:invertIfNegative val="0"/>
            <c:bubble3D val="0"/>
            <c:spPr>
              <a:blipFill>
                <a:blip xmlns:r="http://schemas.openxmlformats.org/officeDocument/2006/relationships" r:embed="rId3"/>
                <a:stretch>
                  <a:fillRect/>
                </a:stretch>
              </a:blipFill>
              <a:ln>
                <a:noFill/>
              </a:ln>
              <a:effectLst/>
            </c:spPr>
            <c:extLst>
              <c:ext xmlns:c16="http://schemas.microsoft.com/office/drawing/2014/chart" uri="{C3380CC4-5D6E-409C-BE32-E72D297353CC}">
                <c16:uniqueId val="{00000013-FFB1-4904-8DE6-B0ECA374FF02}"/>
              </c:ext>
            </c:extLst>
          </c:dPt>
          <c:dLbls>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PivotTable!$AC$2:$AC$12</c:f>
              <c:strCache>
                <c:ptCount val="10"/>
                <c:pt idx="0">
                  <c:v>Tornado 1.5HP Inverter</c:v>
                </c:pt>
                <c:pt idx="1">
                  <c:v>HP Pavilion 15 i7</c:v>
                </c:pt>
                <c:pt idx="2">
                  <c:v>Haier 2.25HP Cool</c:v>
                </c:pt>
                <c:pt idx="3">
                  <c:v>Fresh 3HP Cool/Heat</c:v>
                </c:pt>
                <c:pt idx="4">
                  <c:v>Sharp 2.25HP Cool/Heat</c:v>
                </c:pt>
                <c:pt idx="5">
                  <c:v>iPhone 15 128GB</c:v>
                </c:pt>
                <c:pt idx="6">
                  <c:v>Galaxy S25 256GB</c:v>
                </c:pt>
                <c:pt idx="7">
                  <c:v>MacBook Air M3</c:v>
                </c:pt>
                <c:pt idx="8">
                  <c:v>iPhone 16 128GB</c:v>
                </c:pt>
                <c:pt idx="9">
                  <c:v>Samsung 75" QLED</c:v>
                </c:pt>
              </c:strCache>
            </c:strRef>
          </c:cat>
          <c:val>
            <c:numRef>
              <c:f>PivotTable!$AD$2:$AD$12</c:f>
              <c:numCache>
                <c:formatCode>_(* #,##0_);_(* \(#,##0\);_(* "-"??_);_(@_)</c:formatCode>
                <c:ptCount val="10"/>
                <c:pt idx="0">
                  <c:v>7951341.4999999981</c:v>
                </c:pt>
                <c:pt idx="1">
                  <c:v>8450714.0999999996</c:v>
                </c:pt>
                <c:pt idx="2">
                  <c:v>8891101.3000000007</c:v>
                </c:pt>
                <c:pt idx="3">
                  <c:v>10744372.350000003</c:v>
                </c:pt>
                <c:pt idx="4">
                  <c:v>10829780.799999995</c:v>
                </c:pt>
                <c:pt idx="5">
                  <c:v>11082193.049999999</c:v>
                </c:pt>
                <c:pt idx="6">
                  <c:v>11929958.299999997</c:v>
                </c:pt>
                <c:pt idx="7">
                  <c:v>13589500.299999995</c:v>
                </c:pt>
                <c:pt idx="8">
                  <c:v>14483911.249999993</c:v>
                </c:pt>
                <c:pt idx="9">
                  <c:v>17977522.300000001</c:v>
                </c:pt>
              </c:numCache>
            </c:numRef>
          </c:val>
          <c:extLst>
            <c:ext xmlns:c16="http://schemas.microsoft.com/office/drawing/2014/chart" uri="{C3380CC4-5D6E-409C-BE32-E72D297353CC}">
              <c16:uniqueId val="{00000000-FFB1-4904-8DE6-B0ECA374FF02}"/>
            </c:ext>
          </c:extLst>
        </c:ser>
        <c:dLbls>
          <c:dLblPos val="outEnd"/>
          <c:showLegendKey val="0"/>
          <c:showVal val="1"/>
          <c:showCatName val="0"/>
          <c:showSerName val="0"/>
          <c:showPercent val="0"/>
          <c:showBubbleSize val="0"/>
        </c:dLbls>
        <c:gapWidth val="65"/>
        <c:axId val="1570894688"/>
        <c:axId val="1570870688"/>
      </c:barChart>
      <c:catAx>
        <c:axId val="157089468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0870688"/>
        <c:crosses val="autoZero"/>
        <c:auto val="1"/>
        <c:lblAlgn val="ctr"/>
        <c:lblOffset val="100"/>
        <c:noMultiLvlLbl val="0"/>
      </c:catAx>
      <c:valAx>
        <c:axId val="1570870688"/>
        <c:scaling>
          <c:orientation val="minMax"/>
        </c:scaling>
        <c:delete val="1"/>
        <c:axPos val="b"/>
        <c:majorGridlines>
          <c:spPr>
            <a:ln w="9525" cap="flat" cmpd="sng" algn="ctr">
              <a:solidFill>
                <a:schemeClr val="accent1">
                  <a:alpha val="8000"/>
                </a:schemeClr>
              </a:solidFill>
              <a:round/>
            </a:ln>
            <a:effectLst/>
          </c:spPr>
        </c:majorGridlines>
        <c:numFmt formatCode="#,##0,,&quot;M&quot;" sourceLinked="0"/>
        <c:majorTickMark val="out"/>
        <c:minorTickMark val="none"/>
        <c:tickLblPos val="nextTo"/>
        <c:crossAx val="15708946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[NileTech_Dashboard (version 1).xlsm]PivotTable!PivotTable8</c:name>
    <c:fmtId val="14"/>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no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s>
    <c:plotArea>
      <c:layout/>
      <c:doughnutChart>
        <c:varyColors val="1"/>
        <c:ser>
          <c:idx val="0"/>
          <c:order val="0"/>
          <c:tx>
            <c:strRef>
              <c:f>PivotTable!$AH$1</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FB64-4AF3-980E-FCB9B58109A9}"/>
              </c:ext>
            </c:extLst>
          </c:dPt>
          <c:dPt>
            <c:idx val="1"/>
            <c:bubble3D val="0"/>
            <c:spPr>
              <a:solidFill>
                <a:schemeClr val="accent2"/>
              </a:solidFill>
              <a:ln w="19050">
                <a:noFill/>
              </a:ln>
              <a:effectLst/>
            </c:spPr>
            <c:extLst>
              <c:ext xmlns:c16="http://schemas.microsoft.com/office/drawing/2014/chart" uri="{C3380CC4-5D6E-409C-BE32-E72D297353CC}">
                <c16:uniqueId val="{00000003-FB64-4AF3-980E-FCB9B58109A9}"/>
              </c:ext>
            </c:extLst>
          </c:dPt>
          <c:dPt>
            <c:idx val="2"/>
            <c:bubble3D val="0"/>
            <c:spPr>
              <a:solidFill>
                <a:schemeClr val="accent3"/>
              </a:solidFill>
              <a:ln w="19050">
                <a:noFill/>
              </a:ln>
              <a:effectLst/>
            </c:spPr>
            <c:extLst>
              <c:ext xmlns:c16="http://schemas.microsoft.com/office/drawing/2014/chart" uri="{C3380CC4-5D6E-409C-BE32-E72D297353CC}">
                <c16:uniqueId val="{00000005-FB64-4AF3-980E-FCB9B58109A9}"/>
              </c:ext>
            </c:extLst>
          </c:dPt>
          <c:dPt>
            <c:idx val="3"/>
            <c:bubble3D val="0"/>
            <c:spPr>
              <a:solidFill>
                <a:schemeClr val="accent4"/>
              </a:solidFill>
              <a:ln w="19050">
                <a:noFill/>
              </a:ln>
              <a:effectLst/>
            </c:spPr>
            <c:extLst>
              <c:ext xmlns:c16="http://schemas.microsoft.com/office/drawing/2014/chart" uri="{C3380CC4-5D6E-409C-BE32-E72D297353CC}">
                <c16:uniqueId val="{00000007-FB64-4AF3-980E-FCB9B58109A9}"/>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PivotTable!$AG$2:$AG$6</c:f>
              <c:strCache>
                <c:ptCount val="4"/>
                <c:pt idx="0">
                  <c:v>Mobile Wallet</c:v>
                </c:pt>
                <c:pt idx="1">
                  <c:v>Cash</c:v>
                </c:pt>
                <c:pt idx="2">
                  <c:v>Credit Card</c:v>
                </c:pt>
                <c:pt idx="3">
                  <c:v>Installments</c:v>
                </c:pt>
              </c:strCache>
            </c:strRef>
          </c:cat>
          <c:val>
            <c:numRef>
              <c:f>PivotTable!$AH$2:$AH$6</c:f>
              <c:numCache>
                <c:formatCode>_(* #,##0_);_(* \(#,##0\);_(* "-"??_);_(@_)</c:formatCode>
                <c:ptCount val="4"/>
                <c:pt idx="0">
                  <c:v>30813868.499999963</c:v>
                </c:pt>
                <c:pt idx="1">
                  <c:v>58514782.649999991</c:v>
                </c:pt>
                <c:pt idx="2">
                  <c:v>77151679.24999994</c:v>
                </c:pt>
                <c:pt idx="3">
                  <c:v>91069957.449999958</c:v>
                </c:pt>
              </c:numCache>
            </c:numRef>
          </c:val>
          <c:extLst>
            <c:ext xmlns:c16="http://schemas.microsoft.com/office/drawing/2014/chart" uri="{C3380CC4-5D6E-409C-BE32-E72D297353CC}">
              <c16:uniqueId val="{00000008-FB64-4AF3-980E-FCB9B58109A9}"/>
            </c:ext>
          </c:extLst>
        </c:ser>
        <c:dLbls>
          <c:showLegendKey val="0"/>
          <c:showVal val="1"/>
          <c:showCatName val="0"/>
          <c:showSerName val="0"/>
          <c:showPercent val="0"/>
          <c:showBubbleSize val="0"/>
          <c:showLeaderLines val="1"/>
        </c:dLbls>
        <c:firstSliceAng val="0"/>
        <c:holeSize val="6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28</xdr:col>
      <xdr:colOff>65314</xdr:colOff>
      <xdr:row>60</xdr:row>
      <xdr:rowOff>108857</xdr:rowOff>
    </xdr:to>
    <xdr:sp macro="" textlink="">
      <xdr:nvSpPr>
        <xdr:cNvPr id="21" name="Rectangle 20">
          <a:extLst>
            <a:ext uri="{FF2B5EF4-FFF2-40B4-BE49-F238E27FC236}">
              <a16:creationId xmlns:a16="http://schemas.microsoft.com/office/drawing/2014/main" id="{E6C31F95-779F-5AAB-51E9-EC7DBBAE3BFE}"/>
            </a:ext>
          </a:extLst>
        </xdr:cNvPr>
        <xdr:cNvSpPr/>
      </xdr:nvSpPr>
      <xdr:spPr>
        <a:xfrm>
          <a:off x="0" y="0"/>
          <a:ext cx="16524514" cy="11284857"/>
        </a:xfrm>
        <a:prstGeom prst="rect">
          <a:avLst/>
        </a:prstGeom>
        <a:solidFill>
          <a:srgbClr val="EAEEF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1</xdr:col>
      <xdr:colOff>87086</xdr:colOff>
      <xdr:row>0</xdr:row>
      <xdr:rowOff>83820</xdr:rowOff>
    </xdr:from>
    <xdr:to>
      <xdr:col>26</xdr:col>
      <xdr:colOff>200424</xdr:colOff>
      <xdr:row>4</xdr:row>
      <xdr:rowOff>166116</xdr:rowOff>
    </xdr:to>
    <xdr:sp macro="" textlink="">
      <xdr:nvSpPr>
        <xdr:cNvPr id="2" name="Rectangle: Rounded Corners 1">
          <a:extLst>
            <a:ext uri="{FF2B5EF4-FFF2-40B4-BE49-F238E27FC236}">
              <a16:creationId xmlns:a16="http://schemas.microsoft.com/office/drawing/2014/main" id="{69E9F9EC-D48A-B052-2958-4C50A9EBFC78}"/>
            </a:ext>
          </a:extLst>
        </xdr:cNvPr>
        <xdr:cNvSpPr/>
      </xdr:nvSpPr>
      <xdr:spPr>
        <a:xfrm>
          <a:off x="87086" y="83820"/>
          <a:ext cx="15353338" cy="822525"/>
        </a:xfrm>
        <a:prstGeom prst="roundRect">
          <a:avLst/>
        </a:prstGeom>
        <a:solidFill>
          <a:srgbClr val="0E2A4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367845</xdr:colOff>
      <xdr:row>1</xdr:row>
      <xdr:rowOff>68580</xdr:rowOff>
    </xdr:from>
    <xdr:to>
      <xdr:col>2</xdr:col>
      <xdr:colOff>276405</xdr:colOff>
      <xdr:row>3</xdr:row>
      <xdr:rowOff>167640</xdr:rowOff>
    </xdr:to>
    <xdr:sp macro="" textlink="">
      <xdr:nvSpPr>
        <xdr:cNvPr id="3" name="Rectangle: Rounded Corners 2">
          <a:extLst>
            <a:ext uri="{FF2B5EF4-FFF2-40B4-BE49-F238E27FC236}">
              <a16:creationId xmlns:a16="http://schemas.microsoft.com/office/drawing/2014/main" id="{0B9B3519-232B-39C1-EB35-9EF3B1542377}"/>
            </a:ext>
          </a:extLst>
        </xdr:cNvPr>
        <xdr:cNvSpPr/>
      </xdr:nvSpPr>
      <xdr:spPr>
        <a:xfrm>
          <a:off x="367845" y="248689"/>
          <a:ext cx="518160" cy="459278"/>
        </a:xfrm>
        <a:prstGeom prst="roundRect">
          <a:avLst/>
        </a:prstGeom>
        <a:solidFill>
          <a:srgbClr val="1E4D7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cap="none" spc="0">
              <a:ln w="9525">
                <a:solidFill>
                  <a:schemeClr val="bg1"/>
                </a:solidFill>
                <a:prstDash val="solid"/>
              </a:ln>
              <a:solidFill>
                <a:schemeClr val="bg1"/>
              </a:solidFill>
              <a:effectLst>
                <a:outerShdw blurRad="12700" dist="38100" dir="2700000" algn="tl" rotWithShape="0">
                  <a:schemeClr val="bg1">
                    <a:lumMod val="50000"/>
                  </a:schemeClr>
                </a:outerShdw>
              </a:effectLst>
            </a:rPr>
            <a:t>N</a:t>
          </a:r>
        </a:p>
      </xdr:txBody>
    </xdr:sp>
    <xdr:clientData/>
  </xdr:twoCellAnchor>
  <xdr:oneCellAnchor>
    <xdr:from>
      <xdr:col>2</xdr:col>
      <xdr:colOff>306885</xdr:colOff>
      <xdr:row>0</xdr:row>
      <xdr:rowOff>160020</xdr:rowOff>
    </xdr:from>
    <xdr:ext cx="5353068" cy="368953"/>
    <xdr:sp macro="" textlink="">
      <xdr:nvSpPr>
        <xdr:cNvPr id="4" name="TextBox 3">
          <a:extLst>
            <a:ext uri="{FF2B5EF4-FFF2-40B4-BE49-F238E27FC236}">
              <a16:creationId xmlns:a16="http://schemas.microsoft.com/office/drawing/2014/main" id="{F24C4CEA-7A6F-7E45-5AD0-DD54BC310CFD}"/>
            </a:ext>
          </a:extLst>
        </xdr:cNvPr>
        <xdr:cNvSpPr txBox="1"/>
      </xdr:nvSpPr>
      <xdr:spPr>
        <a:xfrm>
          <a:off x="916485" y="160020"/>
          <a:ext cx="5353068" cy="3689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2400" b="0">
              <a:solidFill>
                <a:schemeClr val="bg1"/>
              </a:solidFill>
              <a:latin typeface="Calibri" panose="020F0502020204030204" pitchFamily="34" charset="0"/>
              <a:ea typeface="Segoe UI Black" panose="020B0A02040204020203" pitchFamily="34" charset="0"/>
              <a:cs typeface="Calibri" panose="020F0502020204030204" pitchFamily="34" charset="0"/>
            </a:rPr>
            <a:t>NileTech Electronics -</a:t>
          </a:r>
          <a:r>
            <a:rPr lang="en-US" sz="2400" b="0" baseline="0">
              <a:solidFill>
                <a:schemeClr val="bg1"/>
              </a:solidFill>
              <a:latin typeface="Calibri" panose="020F0502020204030204" pitchFamily="34" charset="0"/>
              <a:ea typeface="Segoe UI Black" panose="020B0A02040204020203" pitchFamily="34" charset="0"/>
              <a:cs typeface="Calibri" panose="020F0502020204030204" pitchFamily="34" charset="0"/>
            </a:rPr>
            <a:t> Sales Performance</a:t>
          </a:r>
          <a:endParaRPr lang="en-US" sz="2400" b="0">
            <a:solidFill>
              <a:schemeClr val="bg1"/>
            </a:solidFill>
            <a:latin typeface="Calibri" panose="020F0502020204030204" pitchFamily="34" charset="0"/>
            <a:ea typeface="Segoe UI Black" panose="020B0A02040204020203" pitchFamily="34" charset="0"/>
            <a:cs typeface="Calibri" panose="020F0502020204030204" pitchFamily="34" charset="0"/>
          </a:endParaRPr>
        </a:p>
      </xdr:txBody>
    </xdr:sp>
    <xdr:clientData/>
  </xdr:oneCellAnchor>
  <xdr:oneCellAnchor>
    <xdr:from>
      <xdr:col>2</xdr:col>
      <xdr:colOff>314505</xdr:colOff>
      <xdr:row>3</xdr:row>
      <xdr:rowOff>22860</xdr:rowOff>
    </xdr:from>
    <xdr:ext cx="2806153" cy="264560"/>
    <xdr:sp macro="" textlink="A4">
      <xdr:nvSpPr>
        <xdr:cNvPr id="6" name="TextBox 5">
          <a:extLst>
            <a:ext uri="{FF2B5EF4-FFF2-40B4-BE49-F238E27FC236}">
              <a16:creationId xmlns:a16="http://schemas.microsoft.com/office/drawing/2014/main" id="{49A012EC-F00F-410B-6C0B-3C76FB8A4180}"/>
            </a:ext>
          </a:extLst>
        </xdr:cNvPr>
        <xdr:cNvSpPr txBox="1"/>
      </xdr:nvSpPr>
      <xdr:spPr>
        <a:xfrm>
          <a:off x="924105" y="563187"/>
          <a:ext cx="28061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9B719A31-16E3-4F52-83B7-936E707E6BAD}" type="TxLink">
            <a:rPr lang="en-US" sz="1100" b="0" i="0" u="none" strike="noStrike">
              <a:solidFill>
                <a:schemeClr val="bg1"/>
              </a:solidFill>
              <a:latin typeface="Aptos Narrow"/>
            </a:rPr>
            <a:pPr/>
            <a:t>8 branches · Alexandria · Cairo · Dakahlia · Giza</a:t>
          </a:fld>
          <a:endParaRPr lang="en-US" sz="1100">
            <a:solidFill>
              <a:schemeClr val="bg1"/>
            </a:solidFill>
          </a:endParaRPr>
        </a:p>
      </xdr:txBody>
    </xdr:sp>
    <xdr:clientData/>
  </xdr:oneCellAnchor>
  <xdr:oneCellAnchor>
    <xdr:from>
      <xdr:col>10</xdr:col>
      <xdr:colOff>358140</xdr:colOff>
      <xdr:row>8</xdr:row>
      <xdr:rowOff>91440</xdr:rowOff>
    </xdr:from>
    <xdr:ext cx="184731" cy="264560"/>
    <xdr:sp macro="" textlink="">
      <xdr:nvSpPr>
        <xdr:cNvPr id="12" name="TextBox 11">
          <a:extLst>
            <a:ext uri="{FF2B5EF4-FFF2-40B4-BE49-F238E27FC236}">
              <a16:creationId xmlns:a16="http://schemas.microsoft.com/office/drawing/2014/main" id="{A60D192D-5B8D-9070-0C30-D8551BE5C5CC}"/>
            </a:ext>
          </a:extLst>
        </xdr:cNvPr>
        <xdr:cNvSpPr txBox="1"/>
      </xdr:nvSpPr>
      <xdr:spPr>
        <a:xfrm>
          <a:off x="8511540" y="155448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23</xdr:col>
      <xdr:colOff>188426</xdr:colOff>
      <xdr:row>1</xdr:row>
      <xdr:rowOff>91440</xdr:rowOff>
    </xdr:from>
    <xdr:to>
      <xdr:col>25</xdr:col>
      <xdr:colOff>592286</xdr:colOff>
      <xdr:row>2</xdr:row>
      <xdr:rowOff>129540</xdr:rowOff>
    </xdr:to>
    <xdr:sp macro="" textlink="">
      <xdr:nvSpPr>
        <xdr:cNvPr id="13" name="Reporting">
          <a:extLst>
            <a:ext uri="{FF2B5EF4-FFF2-40B4-BE49-F238E27FC236}">
              <a16:creationId xmlns:a16="http://schemas.microsoft.com/office/drawing/2014/main" id="{320AA851-52EC-0344-9237-A6550DBBA05E}"/>
            </a:ext>
          </a:extLst>
        </xdr:cNvPr>
        <xdr:cNvSpPr txBox="1"/>
      </xdr:nvSpPr>
      <xdr:spPr>
        <a:xfrm>
          <a:off x="13599626" y="271549"/>
          <a:ext cx="1623060" cy="2182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658AAE"/>
              </a:solidFill>
            </a:rPr>
            <a:t>Reporting period </a:t>
          </a:r>
          <a:r>
            <a:rPr lang="en-US" sz="1100" b="1">
              <a:solidFill>
                <a:schemeClr val="bg1"/>
              </a:solidFill>
            </a:rPr>
            <a:t>FY </a:t>
          </a:r>
          <a:r>
            <a:rPr lang="en-US" sz="1100">
              <a:solidFill>
                <a:schemeClr val="bg1"/>
              </a:solidFill>
            </a:rPr>
            <a:t>2025</a:t>
          </a:r>
        </a:p>
      </xdr:txBody>
    </xdr:sp>
    <xdr:clientData/>
  </xdr:twoCellAnchor>
  <xdr:oneCellAnchor>
    <xdr:from>
      <xdr:col>20</xdr:col>
      <xdr:colOff>317966</xdr:colOff>
      <xdr:row>2</xdr:row>
      <xdr:rowOff>152400</xdr:rowOff>
    </xdr:from>
    <xdr:ext cx="3383490" cy="264560"/>
    <xdr:sp macro="" textlink="">
      <xdr:nvSpPr>
        <xdr:cNvPr id="15" name="lastrefrshed">
          <a:extLst>
            <a:ext uri="{FF2B5EF4-FFF2-40B4-BE49-F238E27FC236}">
              <a16:creationId xmlns:a16="http://schemas.microsoft.com/office/drawing/2014/main" id="{8BAD4F00-01FE-3136-2319-AB040D0973FC}"/>
            </a:ext>
          </a:extLst>
        </xdr:cNvPr>
        <xdr:cNvSpPr txBox="1"/>
      </xdr:nvSpPr>
      <xdr:spPr>
        <a:xfrm>
          <a:off x="11900366" y="512618"/>
          <a:ext cx="338349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none" strike="noStrike">
              <a:solidFill>
                <a:srgbClr val="658AAE"/>
              </a:solidFill>
              <a:effectLst/>
              <a:latin typeface="+mn-lt"/>
              <a:ea typeface="+mn-ea"/>
              <a:cs typeface="+mn-cs"/>
            </a:rPr>
            <a:t>Last Refreshed </a:t>
          </a:r>
          <a:r>
            <a:rPr lang="en-US" sz="1100" b="0" i="0" u="none" strike="noStrike">
              <a:solidFill>
                <a:schemeClr val="bg1"/>
              </a:solidFill>
              <a:effectLst/>
              <a:latin typeface="+mn-lt"/>
              <a:ea typeface="+mn-ea"/>
              <a:cs typeface="+mn-cs"/>
            </a:rPr>
            <a:t>December 31 2025</a:t>
          </a:r>
          <a:r>
            <a:rPr lang="en-US" sz="1100" b="0" i="0" u="none" strike="noStrike">
              <a:solidFill>
                <a:schemeClr val="tx1"/>
              </a:solidFill>
              <a:effectLst/>
              <a:latin typeface="+mn-lt"/>
              <a:ea typeface="+mn-ea"/>
              <a:cs typeface="+mn-cs"/>
            </a:rPr>
            <a:t>  </a:t>
          </a:r>
          <a:r>
            <a:rPr lang="en-US" sz="1100" b="0" i="0" u="none" strike="noStrike">
              <a:solidFill>
                <a:srgbClr val="658AAE"/>
              </a:solidFill>
              <a:effectLst/>
              <a:latin typeface="+mn-lt"/>
              <a:ea typeface="+mn-ea"/>
              <a:cs typeface="+mn-cs"/>
            </a:rPr>
            <a:t>· 13,853 transactions</a:t>
          </a:r>
          <a:r>
            <a:rPr lang="en-US">
              <a:solidFill>
                <a:srgbClr val="658AAE"/>
              </a:solidFill>
              <a:effectLst/>
            </a:rPr>
            <a:t> </a:t>
          </a:r>
          <a:endParaRPr lang="en-US" sz="1100">
            <a:solidFill>
              <a:srgbClr val="658AAE"/>
            </a:solidFill>
          </a:endParaRPr>
        </a:p>
      </xdr:txBody>
    </xdr:sp>
    <xdr:clientData/>
  </xdr:oneCellAnchor>
  <xdr:oneCellAnchor>
    <xdr:from>
      <xdr:col>1</xdr:col>
      <xdr:colOff>167640</xdr:colOff>
      <xdr:row>6</xdr:row>
      <xdr:rowOff>129540</xdr:rowOff>
    </xdr:from>
    <xdr:ext cx="693588" cy="342851"/>
    <xdr:sp macro="" textlink="">
      <xdr:nvSpPr>
        <xdr:cNvPr id="17" name="TextBox 16">
          <a:extLst>
            <a:ext uri="{FF2B5EF4-FFF2-40B4-BE49-F238E27FC236}">
              <a16:creationId xmlns:a16="http://schemas.microsoft.com/office/drawing/2014/main" id="{27290665-039A-2ABC-B272-B23D030C5646}"/>
            </a:ext>
          </a:extLst>
        </xdr:cNvPr>
        <xdr:cNvSpPr txBox="1"/>
      </xdr:nvSpPr>
      <xdr:spPr>
        <a:xfrm>
          <a:off x="167640" y="1226820"/>
          <a:ext cx="693588"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0">
              <a:solidFill>
                <a:schemeClr val="bg1">
                  <a:lumMod val="50000"/>
                </a:schemeClr>
              </a:solidFill>
            </a:rPr>
            <a:t>Filters</a:t>
          </a:r>
          <a:endParaRPr lang="en-US" sz="1100" b="0">
            <a:solidFill>
              <a:schemeClr val="bg1">
                <a:lumMod val="50000"/>
              </a:schemeClr>
            </a:solidFill>
          </a:endParaRPr>
        </a:p>
      </xdr:txBody>
    </xdr:sp>
    <xdr:clientData/>
  </xdr:oneCellAnchor>
  <xdr:twoCellAnchor editAs="oneCell">
    <xdr:from>
      <xdr:col>2</xdr:col>
      <xdr:colOff>217594</xdr:colOff>
      <xdr:row>5</xdr:row>
      <xdr:rowOff>154945</xdr:rowOff>
    </xdr:from>
    <xdr:to>
      <xdr:col>5</xdr:col>
      <xdr:colOff>600500</xdr:colOff>
      <xdr:row>9</xdr:row>
      <xdr:rowOff>109220</xdr:rowOff>
    </xdr:to>
    <mc:AlternateContent xmlns:mc="http://schemas.openxmlformats.org/markup-compatibility/2006" xmlns:a14="http://schemas.microsoft.com/office/drawing/2010/main">
      <mc:Choice Requires="a14">
        <xdr:graphicFrame macro="">
          <xdr:nvGraphicFramePr>
            <xdr:cNvPr id="18" name="Year">
              <a:extLst>
                <a:ext uri="{FF2B5EF4-FFF2-40B4-BE49-F238E27FC236}">
                  <a16:creationId xmlns:a16="http://schemas.microsoft.com/office/drawing/2014/main" id="{407C221C-60E1-40C7-9432-484B09FB0D4E}"/>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27194" y="1086278"/>
              <a:ext cx="2211706" cy="6993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226178</xdr:colOff>
      <xdr:row>5</xdr:row>
      <xdr:rowOff>154945</xdr:rowOff>
    </xdr:from>
    <xdr:to>
      <xdr:col>10</xdr:col>
      <xdr:colOff>626</xdr:colOff>
      <xdr:row>9</xdr:row>
      <xdr:rowOff>90599</xdr:rowOff>
    </xdr:to>
    <mc:AlternateContent xmlns:mc="http://schemas.openxmlformats.org/markup-compatibility/2006" xmlns:a14="http://schemas.microsoft.com/office/drawing/2010/main">
      <mc:Choice Requires="a14">
        <xdr:graphicFrame macro="">
          <xdr:nvGraphicFramePr>
            <xdr:cNvPr id="25" name="city">
              <a:extLst>
                <a:ext uri="{FF2B5EF4-FFF2-40B4-BE49-F238E27FC236}">
                  <a16:creationId xmlns:a16="http://schemas.microsoft.com/office/drawing/2014/main" id="{9010A112-421C-9D53-11B8-94B0994600A2}"/>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3274178" y="1086278"/>
              <a:ext cx="2212848" cy="6807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235904</xdr:colOff>
      <xdr:row>5</xdr:row>
      <xdr:rowOff>154945</xdr:rowOff>
    </xdr:from>
    <xdr:to>
      <xdr:col>14</xdr:col>
      <xdr:colOff>10352</xdr:colOff>
      <xdr:row>9</xdr:row>
      <xdr:rowOff>90598</xdr:rowOff>
    </xdr:to>
    <mc:AlternateContent xmlns:mc="http://schemas.openxmlformats.org/markup-compatibility/2006" xmlns:a14="http://schemas.microsoft.com/office/drawing/2010/main">
      <mc:Choice Requires="a14">
        <xdr:graphicFrame macro="">
          <xdr:nvGraphicFramePr>
            <xdr:cNvPr id="27" name="Branch Name">
              <a:extLst>
                <a:ext uri="{FF2B5EF4-FFF2-40B4-BE49-F238E27FC236}">
                  <a16:creationId xmlns:a16="http://schemas.microsoft.com/office/drawing/2014/main" id="{A6F1E923-4ED2-B4D4-3145-5C00ED294E27}"/>
                </a:ext>
              </a:extLst>
            </xdr:cNvPr>
            <xdr:cNvGraphicFramePr/>
          </xdr:nvGraphicFramePr>
          <xdr:xfrm>
            <a:off x="0" y="0"/>
            <a:ext cx="0" cy="0"/>
          </xdr:xfrm>
          <a:graphic>
            <a:graphicData uri="http://schemas.microsoft.com/office/drawing/2010/slicer">
              <sle:slicer xmlns:sle="http://schemas.microsoft.com/office/drawing/2010/slicer" name="Branch Name"/>
            </a:graphicData>
          </a:graphic>
        </xdr:graphicFrame>
      </mc:Choice>
      <mc:Fallback xmlns="">
        <xdr:sp macro="" textlink="">
          <xdr:nvSpPr>
            <xdr:cNvPr id="0" name=""/>
            <xdr:cNvSpPr>
              <a:spLocks noTextEdit="1"/>
            </xdr:cNvSpPr>
          </xdr:nvSpPr>
          <xdr:spPr>
            <a:xfrm>
              <a:off x="5722304" y="1086278"/>
              <a:ext cx="2212848" cy="680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245630</xdr:colOff>
      <xdr:row>5</xdr:row>
      <xdr:rowOff>154945</xdr:rowOff>
    </xdr:from>
    <xdr:to>
      <xdr:col>17</xdr:col>
      <xdr:colOff>245630</xdr:colOff>
      <xdr:row>9</xdr:row>
      <xdr:rowOff>109225</xdr:rowOff>
    </xdr:to>
    <mc:AlternateContent xmlns:mc="http://schemas.openxmlformats.org/markup-compatibility/2006" xmlns:a14="http://schemas.microsoft.com/office/drawing/2010/main">
      <mc:Choice Requires="a14">
        <xdr:graphicFrame macro="">
          <xdr:nvGraphicFramePr>
            <xdr:cNvPr id="28" name="category">
              <a:extLst>
                <a:ext uri="{FF2B5EF4-FFF2-40B4-BE49-F238E27FC236}">
                  <a16:creationId xmlns:a16="http://schemas.microsoft.com/office/drawing/2014/main" id="{52C02093-65A8-654F-0908-4156431C6495}"/>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8170430" y="1086278"/>
              <a:ext cx="1828800" cy="6993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480908</xdr:colOff>
      <xdr:row>5</xdr:row>
      <xdr:rowOff>154945</xdr:rowOff>
    </xdr:from>
    <xdr:to>
      <xdr:col>21</xdr:col>
      <xdr:colOff>140086</xdr:colOff>
      <xdr:row>9</xdr:row>
      <xdr:rowOff>109225</xdr:rowOff>
    </xdr:to>
    <mc:AlternateContent xmlns:mc="http://schemas.openxmlformats.org/markup-compatibility/2006" xmlns:a14="http://schemas.microsoft.com/office/drawing/2010/main">
      <mc:Choice Requires="a14">
        <xdr:graphicFrame macro="">
          <xdr:nvGraphicFramePr>
            <xdr:cNvPr id="29" name="payment_method">
              <a:extLst>
                <a:ext uri="{FF2B5EF4-FFF2-40B4-BE49-F238E27FC236}">
                  <a16:creationId xmlns:a16="http://schemas.microsoft.com/office/drawing/2014/main" id="{6E0637F3-EC04-2275-73B2-CBEBFC364C85}"/>
                </a:ext>
              </a:extLst>
            </xdr:cNvPr>
            <xdr:cNvGraphicFramePr/>
          </xdr:nvGraphicFramePr>
          <xdr:xfrm>
            <a:off x="0" y="0"/>
            <a:ext cx="0" cy="0"/>
          </xdr:xfrm>
          <a:graphic>
            <a:graphicData uri="http://schemas.microsoft.com/office/drawing/2010/slicer">
              <sle:slicer xmlns:sle="http://schemas.microsoft.com/office/drawing/2010/slicer" name="payment_method"/>
            </a:graphicData>
          </a:graphic>
        </xdr:graphicFrame>
      </mc:Choice>
      <mc:Fallback xmlns="">
        <xdr:sp macro="" textlink="">
          <xdr:nvSpPr>
            <xdr:cNvPr id="0" name=""/>
            <xdr:cNvSpPr>
              <a:spLocks noTextEdit="1"/>
            </xdr:cNvSpPr>
          </xdr:nvSpPr>
          <xdr:spPr>
            <a:xfrm>
              <a:off x="10234508" y="1086278"/>
              <a:ext cx="2097578" cy="6993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99638</xdr:colOff>
      <xdr:row>18</xdr:row>
      <xdr:rowOff>113521</xdr:rowOff>
    </xdr:from>
    <xdr:to>
      <xdr:col>14</xdr:col>
      <xdr:colOff>326571</xdr:colOff>
      <xdr:row>36</xdr:row>
      <xdr:rowOff>98282</xdr:rowOff>
    </xdr:to>
    <xdr:grpSp>
      <xdr:nvGrpSpPr>
        <xdr:cNvPr id="20" name="Group 19">
          <a:extLst>
            <a:ext uri="{FF2B5EF4-FFF2-40B4-BE49-F238E27FC236}">
              <a16:creationId xmlns:a16="http://schemas.microsoft.com/office/drawing/2014/main" id="{087C54A1-1AFA-640F-FF66-AB971134AFDD}"/>
            </a:ext>
          </a:extLst>
        </xdr:cNvPr>
        <xdr:cNvGrpSpPr/>
      </xdr:nvGrpSpPr>
      <xdr:grpSpPr>
        <a:xfrm>
          <a:off x="99638" y="3466321"/>
          <a:ext cx="8151733" cy="3337561"/>
          <a:chOff x="161108" y="2119449"/>
          <a:chExt cx="7810500" cy="3315788"/>
        </a:xfrm>
      </xdr:grpSpPr>
      <xdr:sp macro="" textlink="">
        <xdr:nvSpPr>
          <xdr:cNvPr id="8" name="Rectangle: Rounded Corners 7">
            <a:extLst>
              <a:ext uri="{FF2B5EF4-FFF2-40B4-BE49-F238E27FC236}">
                <a16:creationId xmlns:a16="http://schemas.microsoft.com/office/drawing/2014/main" id="{965D8046-D73A-0068-954B-CB138E2E4668}"/>
              </a:ext>
            </a:extLst>
          </xdr:cNvPr>
          <xdr:cNvSpPr/>
        </xdr:nvSpPr>
        <xdr:spPr>
          <a:xfrm>
            <a:off x="161108" y="2119449"/>
            <a:ext cx="7810500" cy="3315788"/>
          </a:xfrm>
          <a:prstGeom prst="roundRect">
            <a:avLst>
              <a:gd name="adj" fmla="val 366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a:solidFill>
                  <a:schemeClr val="tx1"/>
                </a:solidFill>
                <a:latin typeface="Arial Black" panose="020B0A04020102020204" pitchFamily="34" charset="0"/>
                <a:cs typeface="Calibri" panose="020F0502020204030204" pitchFamily="34" charset="0"/>
              </a:rPr>
              <a:t>November</a:t>
            </a:r>
            <a:r>
              <a:rPr lang="en-US" sz="1200" b="0" baseline="0">
                <a:solidFill>
                  <a:schemeClr val="tx1"/>
                </a:solidFill>
                <a:latin typeface="Arial Black" panose="020B0A04020102020204" pitchFamily="34" charset="0"/>
                <a:cs typeface="Calibri" panose="020F0502020204030204" pitchFamily="34" charset="0"/>
              </a:rPr>
              <a:t> drives the annual peak</a:t>
            </a:r>
            <a:br>
              <a:rPr lang="en-US" sz="1100" baseline="0">
                <a:solidFill>
                  <a:schemeClr val="tx1"/>
                </a:solidFill>
              </a:rPr>
            </a:br>
            <a:r>
              <a:rPr lang="en-US" sz="1100" baseline="0">
                <a:solidFill>
                  <a:schemeClr val="bg1">
                    <a:lumMod val="50000"/>
                  </a:schemeClr>
                </a:solidFill>
              </a:rPr>
              <a:t>Monthly revenue , cuurent year vs last year </a:t>
            </a:r>
            <a:r>
              <a:rPr lang="en-US" sz="1100" b="0" i="0">
                <a:solidFill>
                  <a:schemeClr val="bg1">
                    <a:lumMod val="50000"/>
                  </a:schemeClr>
                </a:solidFill>
                <a:effectLst/>
                <a:latin typeface="+mn-lt"/>
                <a:ea typeface="+mn-ea"/>
                <a:cs typeface="+mn-cs"/>
              </a:rPr>
              <a:t>· </a:t>
            </a:r>
            <a:r>
              <a:rPr lang="en-US" sz="1100" baseline="0">
                <a:solidFill>
                  <a:schemeClr val="bg1">
                    <a:lumMod val="50000"/>
                  </a:schemeClr>
                </a:solidFill>
              </a:rPr>
              <a:t> M EGP</a:t>
            </a:r>
            <a:endParaRPr lang="en-US" sz="1100">
              <a:solidFill>
                <a:schemeClr val="bg1">
                  <a:lumMod val="50000"/>
                </a:schemeClr>
              </a:solidFill>
            </a:endParaRPr>
          </a:p>
        </xdr:txBody>
      </xdr:sp>
      <xdr:graphicFrame macro="">
        <xdr:nvGraphicFramePr>
          <xdr:cNvPr id="7" name="momLinear">
            <a:extLst>
              <a:ext uri="{FF2B5EF4-FFF2-40B4-BE49-F238E27FC236}">
                <a16:creationId xmlns:a16="http://schemas.microsoft.com/office/drawing/2014/main" id="{358ABF72-3516-F106-FA52-286B9643D183}"/>
              </a:ext>
            </a:extLst>
          </xdr:cNvPr>
          <xdr:cNvGraphicFramePr/>
        </xdr:nvGraphicFramePr>
        <xdr:xfrm>
          <a:off x="252548" y="2585973"/>
          <a:ext cx="7399020" cy="2776009"/>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14</xdr:col>
      <xdr:colOff>435397</xdr:colOff>
      <xdr:row>18</xdr:row>
      <xdr:rowOff>113521</xdr:rowOff>
    </xdr:from>
    <xdr:to>
      <xdr:col>26</xdr:col>
      <xdr:colOff>200424</xdr:colOff>
      <xdr:row>36</xdr:row>
      <xdr:rowOff>98282</xdr:rowOff>
    </xdr:to>
    <xdr:grpSp>
      <xdr:nvGrpSpPr>
        <xdr:cNvPr id="22" name="Group 21">
          <a:extLst>
            <a:ext uri="{FF2B5EF4-FFF2-40B4-BE49-F238E27FC236}">
              <a16:creationId xmlns:a16="http://schemas.microsoft.com/office/drawing/2014/main" id="{016A4F57-5330-431C-0671-BF4D45075598}"/>
            </a:ext>
          </a:extLst>
        </xdr:cNvPr>
        <xdr:cNvGrpSpPr/>
      </xdr:nvGrpSpPr>
      <xdr:grpSpPr>
        <a:xfrm>
          <a:off x="8360197" y="3466321"/>
          <a:ext cx="7080227" cy="3337561"/>
          <a:chOff x="8715724" y="2470992"/>
          <a:chExt cx="6595994" cy="3315788"/>
        </a:xfrm>
      </xdr:grpSpPr>
      <xdr:sp macro="" textlink="">
        <xdr:nvSpPr>
          <xdr:cNvPr id="19" name="Rectangle: Rounded Corners 18">
            <a:extLst>
              <a:ext uri="{FF2B5EF4-FFF2-40B4-BE49-F238E27FC236}">
                <a16:creationId xmlns:a16="http://schemas.microsoft.com/office/drawing/2014/main" id="{F59F5564-7F74-44B9-9BF5-C4197DFEA269}"/>
              </a:ext>
            </a:extLst>
          </xdr:cNvPr>
          <xdr:cNvSpPr/>
        </xdr:nvSpPr>
        <xdr:spPr>
          <a:xfrm>
            <a:off x="8715724" y="2470992"/>
            <a:ext cx="6595994" cy="3315788"/>
          </a:xfrm>
          <a:prstGeom prst="roundRect">
            <a:avLst>
              <a:gd name="adj" fmla="val 366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baseline="0">
                <a:solidFill>
                  <a:schemeClr val="tx1"/>
                </a:solidFill>
                <a:latin typeface="Arial Black" panose="020B0A04020102020204" pitchFamily="34" charset="0"/>
                <a:cs typeface="Calibri" panose="020F0502020204030204" pitchFamily="34" charset="0"/>
              </a:rPr>
              <a:t>Target achievement by branch</a:t>
            </a:r>
            <a:br>
              <a:rPr lang="en-US" sz="1100" baseline="0">
                <a:solidFill>
                  <a:schemeClr val="tx1"/>
                </a:solidFill>
              </a:rPr>
            </a:br>
            <a:r>
              <a:rPr lang="en-US" sz="1100" baseline="0">
                <a:solidFill>
                  <a:schemeClr val="tx1"/>
                </a:solidFill>
              </a:rPr>
              <a:t> </a:t>
            </a:r>
            <a:r>
              <a:rPr lang="en-US" sz="1100" baseline="0">
                <a:solidFill>
                  <a:schemeClr val="bg1">
                    <a:lumMod val="50000"/>
                  </a:schemeClr>
                </a:solidFill>
              </a:rPr>
              <a:t>FY 2025 revenue </a:t>
            </a:r>
            <a:r>
              <a:rPr lang="en-US" sz="700" baseline="0">
                <a:solidFill>
                  <a:schemeClr val="bg1">
                    <a:lumMod val="50000"/>
                  </a:schemeClr>
                </a:solidFill>
              </a:rPr>
              <a:t>➗</a:t>
            </a:r>
            <a:r>
              <a:rPr lang="en-US" sz="1100" baseline="0">
                <a:solidFill>
                  <a:schemeClr val="bg1">
                    <a:lumMod val="50000"/>
                  </a:schemeClr>
                </a:solidFill>
              </a:rPr>
              <a:t> target</a:t>
            </a:r>
            <a:endParaRPr lang="en-US" sz="1100">
              <a:solidFill>
                <a:schemeClr val="bg1">
                  <a:lumMod val="50000"/>
                </a:schemeClr>
              </a:solidFill>
            </a:endParaRPr>
          </a:p>
        </xdr:txBody>
      </xdr:sp>
      <xdr:graphicFrame macro="">
        <xdr:nvGraphicFramePr>
          <xdr:cNvPr id="16" name="Chart 1">
            <a:extLst>
              <a:ext uri="{FF2B5EF4-FFF2-40B4-BE49-F238E27FC236}">
                <a16:creationId xmlns:a16="http://schemas.microsoft.com/office/drawing/2014/main" id="{11A4236F-6885-5361-0EF7-9266E91AE3A2}"/>
              </a:ext>
            </a:extLst>
          </xdr:cNvPr>
          <xdr:cNvGraphicFramePr/>
        </xdr:nvGraphicFramePr>
        <xdr:xfrm>
          <a:off x="8930640" y="2935332"/>
          <a:ext cx="6248400" cy="274320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xdr:col>
      <xdr:colOff>99638</xdr:colOff>
      <xdr:row>37</xdr:row>
      <xdr:rowOff>25796</xdr:rowOff>
    </xdr:from>
    <xdr:to>
      <xdr:col>9</xdr:col>
      <xdr:colOff>233082</xdr:colOff>
      <xdr:row>55</xdr:row>
      <xdr:rowOff>128313</xdr:rowOff>
    </xdr:to>
    <xdr:grpSp>
      <xdr:nvGrpSpPr>
        <xdr:cNvPr id="14" name="Group 13">
          <a:extLst>
            <a:ext uri="{FF2B5EF4-FFF2-40B4-BE49-F238E27FC236}">
              <a16:creationId xmlns:a16="http://schemas.microsoft.com/office/drawing/2014/main" id="{CB91B631-2070-73B5-C5A6-0BFAB5F42DDD}"/>
            </a:ext>
          </a:extLst>
        </xdr:cNvPr>
        <xdr:cNvGrpSpPr/>
      </xdr:nvGrpSpPr>
      <xdr:grpSpPr>
        <a:xfrm>
          <a:off x="99638" y="6917663"/>
          <a:ext cx="5010244" cy="3455317"/>
          <a:chOff x="99638" y="6004369"/>
          <a:chExt cx="5010244" cy="3433545"/>
        </a:xfrm>
      </xdr:grpSpPr>
      <xdr:sp macro="" textlink="">
        <xdr:nvSpPr>
          <xdr:cNvPr id="9" name="Rectangle: Rounded Corners 8">
            <a:extLst>
              <a:ext uri="{FF2B5EF4-FFF2-40B4-BE49-F238E27FC236}">
                <a16:creationId xmlns:a16="http://schemas.microsoft.com/office/drawing/2014/main" id="{7F741ECA-12CD-4159-BB5C-CB35EB03B65F}"/>
              </a:ext>
            </a:extLst>
          </xdr:cNvPr>
          <xdr:cNvSpPr/>
        </xdr:nvSpPr>
        <xdr:spPr>
          <a:xfrm>
            <a:off x="99638" y="6004369"/>
            <a:ext cx="5010244" cy="3433545"/>
          </a:xfrm>
          <a:prstGeom prst="roundRect">
            <a:avLst>
              <a:gd name="adj" fmla="val 366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baseline="0">
                <a:solidFill>
                  <a:schemeClr val="tx1"/>
                </a:solidFill>
                <a:latin typeface="Arial Black" panose="020B0A04020102020204" pitchFamily="34" charset="0"/>
                <a:cs typeface="Calibri" panose="020F0502020204030204" pitchFamily="34" charset="0"/>
              </a:rPr>
              <a:t>Smart Phones &amp; AC lead revenue</a:t>
            </a:r>
            <a:br>
              <a:rPr lang="en-US" sz="1100" baseline="0">
                <a:solidFill>
                  <a:schemeClr val="tx1"/>
                </a:solidFill>
              </a:rPr>
            </a:br>
            <a:r>
              <a:rPr lang="en-US" sz="1100" baseline="0">
                <a:solidFill>
                  <a:schemeClr val="tx1"/>
                </a:solidFill>
              </a:rPr>
              <a:t> </a:t>
            </a:r>
            <a:r>
              <a:rPr lang="en-US" sz="1100" baseline="0">
                <a:solidFill>
                  <a:schemeClr val="bg1">
                    <a:lumMod val="50000"/>
                  </a:schemeClr>
                </a:solidFill>
              </a:rPr>
              <a:t>Revenue by category  </a:t>
            </a:r>
            <a:r>
              <a:rPr lang="en-US" sz="1000" b="0" i="0">
                <a:solidFill>
                  <a:schemeClr val="bg1">
                    <a:lumMod val="65000"/>
                  </a:schemeClr>
                </a:solidFill>
                <a:effectLst/>
                <a:latin typeface="+mn-lt"/>
                <a:ea typeface="+mn-ea"/>
                <a:cs typeface="+mn-cs"/>
              </a:rPr>
              <a:t>· </a:t>
            </a:r>
            <a:r>
              <a:rPr lang="en-US" sz="1000" baseline="0">
                <a:solidFill>
                  <a:schemeClr val="bg1">
                    <a:lumMod val="65000"/>
                  </a:schemeClr>
                </a:solidFill>
                <a:effectLst/>
                <a:latin typeface="+mn-lt"/>
                <a:ea typeface="+mn-ea"/>
                <a:cs typeface="+mn-cs"/>
              </a:rPr>
              <a:t> M EGP</a:t>
            </a:r>
            <a:endParaRPr lang="en-US" sz="1100">
              <a:solidFill>
                <a:schemeClr val="bg1">
                  <a:lumMod val="65000"/>
                </a:schemeClr>
              </a:solidFill>
            </a:endParaRPr>
          </a:p>
        </xdr:txBody>
      </xdr:sp>
      <xdr:graphicFrame macro="">
        <xdr:nvGraphicFramePr>
          <xdr:cNvPr id="5" name="Chart 1">
            <a:extLst>
              <a:ext uri="{FF2B5EF4-FFF2-40B4-BE49-F238E27FC236}">
                <a16:creationId xmlns:a16="http://schemas.microsoft.com/office/drawing/2014/main" id="{318A6821-6A74-8DEC-D672-69C7B524750B}"/>
              </a:ext>
            </a:extLst>
          </xdr:cNvPr>
          <xdr:cNvGraphicFramePr/>
        </xdr:nvGraphicFramePr>
        <xdr:xfrm>
          <a:off x="280147" y="6551630"/>
          <a:ext cx="4572000" cy="2829645"/>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9</xdr:col>
      <xdr:colOff>388109</xdr:colOff>
      <xdr:row>37</xdr:row>
      <xdr:rowOff>25796</xdr:rowOff>
    </xdr:from>
    <xdr:to>
      <xdr:col>17</xdr:col>
      <xdr:colOff>521553</xdr:colOff>
      <xdr:row>55</xdr:row>
      <xdr:rowOff>128313</xdr:rowOff>
    </xdr:to>
    <xdr:grpSp>
      <xdr:nvGrpSpPr>
        <xdr:cNvPr id="30" name="Group 29">
          <a:extLst>
            <a:ext uri="{FF2B5EF4-FFF2-40B4-BE49-F238E27FC236}">
              <a16:creationId xmlns:a16="http://schemas.microsoft.com/office/drawing/2014/main" id="{BDFFD7A1-C3A3-7844-7B56-2900AF141940}"/>
            </a:ext>
          </a:extLst>
        </xdr:cNvPr>
        <xdr:cNvGrpSpPr/>
      </xdr:nvGrpSpPr>
      <xdr:grpSpPr>
        <a:xfrm>
          <a:off x="5264909" y="6917663"/>
          <a:ext cx="5010244" cy="3455317"/>
          <a:chOff x="5324781" y="5994123"/>
          <a:chExt cx="5010244" cy="3433545"/>
        </a:xfrm>
      </xdr:grpSpPr>
      <xdr:sp macro="" textlink="">
        <xdr:nvSpPr>
          <xdr:cNvPr id="10" name="Rectangle: Rounded Corners 9">
            <a:extLst>
              <a:ext uri="{FF2B5EF4-FFF2-40B4-BE49-F238E27FC236}">
                <a16:creationId xmlns:a16="http://schemas.microsoft.com/office/drawing/2014/main" id="{222A2892-1C1B-4082-9EEE-A8CE672AF19F}"/>
              </a:ext>
            </a:extLst>
          </xdr:cNvPr>
          <xdr:cNvSpPr/>
        </xdr:nvSpPr>
        <xdr:spPr>
          <a:xfrm>
            <a:off x="5324781" y="5994123"/>
            <a:ext cx="5010244" cy="3433545"/>
          </a:xfrm>
          <a:prstGeom prst="roundRect">
            <a:avLst>
              <a:gd name="adj" fmla="val 366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baseline="0">
                <a:solidFill>
                  <a:schemeClr val="tx1"/>
                </a:solidFill>
                <a:latin typeface="Arial Black" panose="020B0A04020102020204" pitchFamily="34" charset="0"/>
                <a:cs typeface="Calibri" panose="020F0502020204030204" pitchFamily="34" charset="0"/>
              </a:rPr>
              <a:t>Top 10 products</a:t>
            </a:r>
            <a:br>
              <a:rPr lang="en-US" sz="1100" baseline="0">
                <a:solidFill>
                  <a:schemeClr val="tx1"/>
                </a:solidFill>
              </a:rPr>
            </a:br>
            <a:r>
              <a:rPr lang="en-US" sz="1100" baseline="0">
                <a:solidFill>
                  <a:schemeClr val="tx1"/>
                </a:solidFill>
              </a:rPr>
              <a:t> </a:t>
            </a:r>
            <a:r>
              <a:rPr lang="en-US" sz="1100" baseline="0">
                <a:solidFill>
                  <a:schemeClr val="bg1">
                    <a:lumMod val="50000"/>
                  </a:schemeClr>
                </a:solidFill>
              </a:rPr>
              <a:t>Highest revenue SKUs  </a:t>
            </a:r>
            <a:r>
              <a:rPr lang="en-US" sz="1000" b="0" i="0">
                <a:solidFill>
                  <a:schemeClr val="bg1">
                    <a:lumMod val="65000"/>
                  </a:schemeClr>
                </a:solidFill>
                <a:effectLst/>
                <a:latin typeface="+mn-lt"/>
                <a:ea typeface="+mn-ea"/>
                <a:cs typeface="+mn-cs"/>
              </a:rPr>
              <a:t>· </a:t>
            </a:r>
            <a:r>
              <a:rPr lang="en-US" sz="1000" baseline="0">
                <a:solidFill>
                  <a:schemeClr val="bg1">
                    <a:lumMod val="65000"/>
                  </a:schemeClr>
                </a:solidFill>
                <a:effectLst/>
                <a:latin typeface="+mn-lt"/>
                <a:ea typeface="+mn-ea"/>
                <a:cs typeface="+mn-cs"/>
              </a:rPr>
              <a:t> M EGP</a:t>
            </a:r>
            <a:endParaRPr lang="en-US" sz="1100">
              <a:solidFill>
                <a:schemeClr val="bg1">
                  <a:lumMod val="65000"/>
                </a:schemeClr>
              </a:solidFill>
            </a:endParaRPr>
          </a:p>
        </xdr:txBody>
      </xdr:sp>
      <xdr:graphicFrame macro="">
        <xdr:nvGraphicFramePr>
          <xdr:cNvPr id="23" name="Chart 2">
            <a:extLst>
              <a:ext uri="{FF2B5EF4-FFF2-40B4-BE49-F238E27FC236}">
                <a16:creationId xmlns:a16="http://schemas.microsoft.com/office/drawing/2014/main" id="{77E1E69D-FB22-C703-C59C-5757F94E0DD6}"/>
              </a:ext>
            </a:extLst>
          </xdr:cNvPr>
          <xdr:cNvGraphicFramePr/>
        </xdr:nvGraphicFramePr>
        <xdr:xfrm>
          <a:off x="5501640" y="6543948"/>
          <a:ext cx="4572000" cy="2743200"/>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18</xdr:col>
      <xdr:colOff>66981</xdr:colOff>
      <xdr:row>37</xdr:row>
      <xdr:rowOff>25796</xdr:rowOff>
    </xdr:from>
    <xdr:to>
      <xdr:col>26</xdr:col>
      <xdr:colOff>200425</xdr:colOff>
      <xdr:row>55</xdr:row>
      <xdr:rowOff>128313</xdr:rowOff>
    </xdr:to>
    <xdr:grpSp>
      <xdr:nvGrpSpPr>
        <xdr:cNvPr id="26" name="Group 25">
          <a:extLst>
            <a:ext uri="{FF2B5EF4-FFF2-40B4-BE49-F238E27FC236}">
              <a16:creationId xmlns:a16="http://schemas.microsoft.com/office/drawing/2014/main" id="{84505CE7-6D3F-742F-A626-30AF27E8BD5C}"/>
            </a:ext>
          </a:extLst>
        </xdr:cNvPr>
        <xdr:cNvGrpSpPr/>
      </xdr:nvGrpSpPr>
      <xdr:grpSpPr>
        <a:xfrm>
          <a:off x="10430181" y="6917663"/>
          <a:ext cx="5010244" cy="3455317"/>
          <a:chOff x="10430181" y="5961466"/>
          <a:chExt cx="5010244" cy="3433545"/>
        </a:xfrm>
      </xdr:grpSpPr>
      <xdr:sp macro="" textlink="">
        <xdr:nvSpPr>
          <xdr:cNvPr id="11" name="Rectangle: Rounded Corners 10">
            <a:extLst>
              <a:ext uri="{FF2B5EF4-FFF2-40B4-BE49-F238E27FC236}">
                <a16:creationId xmlns:a16="http://schemas.microsoft.com/office/drawing/2014/main" id="{90B34189-8397-48ED-A3AD-DA62234CB168}"/>
              </a:ext>
            </a:extLst>
          </xdr:cNvPr>
          <xdr:cNvSpPr/>
        </xdr:nvSpPr>
        <xdr:spPr>
          <a:xfrm>
            <a:off x="10430181" y="5961466"/>
            <a:ext cx="5010244" cy="3433545"/>
          </a:xfrm>
          <a:prstGeom prst="roundRect">
            <a:avLst>
              <a:gd name="adj" fmla="val 366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baseline="0">
                <a:solidFill>
                  <a:schemeClr val="tx1"/>
                </a:solidFill>
                <a:latin typeface="Arial Black" panose="020B0A04020102020204" pitchFamily="34" charset="0"/>
                <a:cs typeface="Calibri" panose="020F0502020204030204" pitchFamily="34" charset="0"/>
              </a:rPr>
              <a:t>Payment mix</a:t>
            </a:r>
            <a:br>
              <a:rPr lang="en-US" sz="1100" baseline="0">
                <a:solidFill>
                  <a:schemeClr val="tx1"/>
                </a:solidFill>
              </a:rPr>
            </a:br>
            <a:r>
              <a:rPr lang="en-US" sz="1100" baseline="0">
                <a:solidFill>
                  <a:schemeClr val="tx1"/>
                </a:solidFill>
              </a:rPr>
              <a:t> </a:t>
            </a:r>
            <a:r>
              <a:rPr lang="en-US" sz="1100" baseline="0">
                <a:solidFill>
                  <a:schemeClr val="bg1">
                    <a:lumMod val="50000"/>
                  </a:schemeClr>
                </a:solidFill>
              </a:rPr>
              <a:t>Share of revenue </a:t>
            </a:r>
            <a:endParaRPr lang="en-US" sz="1100">
              <a:solidFill>
                <a:schemeClr val="bg1">
                  <a:lumMod val="50000"/>
                </a:schemeClr>
              </a:solidFill>
            </a:endParaRPr>
          </a:p>
        </xdr:txBody>
      </xdr:sp>
      <xdr:graphicFrame macro="">
        <xdr:nvGraphicFramePr>
          <xdr:cNvPr id="24" name="Chart 3">
            <a:extLst>
              <a:ext uri="{FF2B5EF4-FFF2-40B4-BE49-F238E27FC236}">
                <a16:creationId xmlns:a16="http://schemas.microsoft.com/office/drawing/2014/main" id="{6007DDB6-BDBD-BA2A-CD0D-A85058058CE1}"/>
              </a:ext>
            </a:extLst>
          </xdr:cNvPr>
          <xdr:cNvGraphicFramePr/>
        </xdr:nvGraphicFramePr>
        <xdr:xfrm>
          <a:off x="10598329" y="6444343"/>
          <a:ext cx="4663441" cy="2831919"/>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13</xdr:col>
      <xdr:colOff>572648</xdr:colOff>
      <xdr:row>10</xdr:row>
      <xdr:rowOff>21776</xdr:rowOff>
    </xdr:from>
    <xdr:to>
      <xdr:col>17</xdr:col>
      <xdr:colOff>501485</xdr:colOff>
      <xdr:row>16</xdr:row>
      <xdr:rowOff>141519</xdr:rowOff>
    </xdr:to>
    <xdr:sp macro="" textlink="">
      <xdr:nvSpPr>
        <xdr:cNvPr id="38" name="Rectangle: Rounded Corners 37">
          <a:extLst>
            <a:ext uri="{FF2B5EF4-FFF2-40B4-BE49-F238E27FC236}">
              <a16:creationId xmlns:a16="http://schemas.microsoft.com/office/drawing/2014/main" id="{D05FFF01-6F03-006C-6BEA-63C0AE0ACA5B}"/>
            </a:ext>
          </a:extLst>
        </xdr:cNvPr>
        <xdr:cNvSpPr/>
      </xdr:nvSpPr>
      <xdr:spPr>
        <a:xfrm>
          <a:off x="7887848" y="1872347"/>
          <a:ext cx="2367237" cy="1230086"/>
        </a:xfrm>
        <a:prstGeom prst="roundRect">
          <a:avLst>
            <a:gd name="adj" fmla="val 1314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 b="1" baseline="0">
              <a:solidFill>
                <a:schemeClr val="tx1">
                  <a:lumMod val="65000"/>
                  <a:lumOff val="35000"/>
                </a:schemeClr>
              </a:solidFill>
              <a:latin typeface="Segoe UI" panose="020B0502040204020203" pitchFamily="34" charset="0"/>
              <a:cs typeface="Segoe UI" panose="020B0502040204020203" pitchFamily="34" charset="0"/>
            </a:rPr>
            <a:t> </a:t>
          </a:r>
          <a:br>
            <a:rPr lang="en-US" sz="200" b="1" baseline="0">
              <a:solidFill>
                <a:schemeClr val="tx1">
                  <a:lumMod val="65000"/>
                  <a:lumOff val="35000"/>
                </a:schemeClr>
              </a:solidFill>
              <a:latin typeface="Segoe UI" panose="020B0502040204020203" pitchFamily="34" charset="0"/>
              <a:cs typeface="Segoe UI" panose="020B0502040204020203" pitchFamily="34" charset="0"/>
            </a:rPr>
          </a:br>
          <a:br>
            <a:rPr lang="en-US" sz="200" b="1" baseline="0">
              <a:solidFill>
                <a:schemeClr val="tx1">
                  <a:lumMod val="65000"/>
                  <a:lumOff val="35000"/>
                </a:schemeClr>
              </a:solidFill>
              <a:latin typeface="Segoe UI" panose="020B0502040204020203" pitchFamily="34" charset="0"/>
              <a:cs typeface="Segoe UI" panose="020B0502040204020203" pitchFamily="34" charset="0"/>
            </a:rPr>
          </a:br>
          <a:r>
            <a:rPr lang="en-US" sz="1100" b="1" baseline="0">
              <a:solidFill>
                <a:schemeClr val="tx1">
                  <a:lumMod val="65000"/>
                  <a:lumOff val="35000"/>
                </a:schemeClr>
              </a:solidFill>
              <a:latin typeface="Segoe UI" panose="020B0502040204020203" pitchFamily="34" charset="0"/>
              <a:cs typeface="Segoe UI" panose="020B0502040204020203" pitchFamily="34" charset="0"/>
            </a:rPr>
            <a:t>  </a:t>
          </a:r>
          <a:r>
            <a:rPr lang="en-US" sz="1400" b="1">
              <a:solidFill>
                <a:schemeClr val="tx1">
                  <a:lumMod val="65000"/>
                  <a:lumOff val="35000"/>
                </a:schemeClr>
              </a:solidFill>
              <a:latin typeface="Segoe UI" panose="020B0502040204020203" pitchFamily="34" charset="0"/>
              <a:cs typeface="Segoe UI" panose="020B0502040204020203" pitchFamily="34" charset="0"/>
            </a:rPr>
            <a:t>TARGET</a:t>
          </a:r>
          <a:r>
            <a:rPr lang="en-US" sz="1400" b="1" baseline="0">
              <a:solidFill>
                <a:schemeClr val="tx1">
                  <a:lumMod val="65000"/>
                  <a:lumOff val="35000"/>
                </a:schemeClr>
              </a:solidFill>
              <a:latin typeface="Segoe UI" panose="020B0502040204020203" pitchFamily="34" charset="0"/>
              <a:cs typeface="Segoe UI" panose="020B0502040204020203" pitchFamily="34" charset="0"/>
            </a:rPr>
            <a:t> ACHIEVEMENT</a:t>
          </a:r>
          <a:endParaRPr lang="en-US" sz="1100" b="1">
            <a:solidFill>
              <a:schemeClr val="tx1">
                <a:lumMod val="65000"/>
                <a:lumOff val="35000"/>
              </a:schemeClr>
            </a:solidFill>
            <a:latin typeface="Segoe UI" panose="020B0502040204020203" pitchFamily="34" charset="0"/>
            <a:cs typeface="Segoe UI" panose="020B0502040204020203" pitchFamily="34" charset="0"/>
          </a:endParaRPr>
        </a:p>
      </xdr:txBody>
    </xdr:sp>
    <xdr:clientData/>
  </xdr:twoCellAnchor>
  <xdr:twoCellAnchor>
    <xdr:from>
      <xdr:col>14</xdr:col>
      <xdr:colOff>50819</xdr:colOff>
      <xdr:row>12</xdr:row>
      <xdr:rowOff>54431</xdr:rowOff>
    </xdr:from>
    <xdr:to>
      <xdr:col>16</xdr:col>
      <xdr:colOff>331550</xdr:colOff>
      <xdr:row>15</xdr:row>
      <xdr:rowOff>10889</xdr:rowOff>
    </xdr:to>
    <xdr:sp macro="" textlink="PivotTable!AX2">
      <xdr:nvSpPr>
        <xdr:cNvPr id="39" name="Revenue">
          <a:extLst>
            <a:ext uri="{FF2B5EF4-FFF2-40B4-BE49-F238E27FC236}">
              <a16:creationId xmlns:a16="http://schemas.microsoft.com/office/drawing/2014/main" id="{CBB9933B-1D98-4B86-D1A0-08C2550B198E}"/>
            </a:ext>
          </a:extLst>
        </xdr:cNvPr>
        <xdr:cNvSpPr txBox="1"/>
      </xdr:nvSpPr>
      <xdr:spPr>
        <a:xfrm>
          <a:off x="7975619" y="2275117"/>
          <a:ext cx="1499931" cy="5116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55550D8-46BB-4A6B-871A-B63E8FFD5F05}" type="TxLink">
            <a:rPr lang="en-US" sz="2200" b="1" i="0" u="none" strike="noStrike">
              <a:solidFill>
                <a:schemeClr val="tx1">
                  <a:lumMod val="85000"/>
                  <a:lumOff val="15000"/>
                </a:schemeClr>
              </a:solidFill>
              <a:latin typeface="Segoe UI" panose="020B0502040204020203" pitchFamily="34" charset="0"/>
              <a:ea typeface="+mn-ea"/>
              <a:cs typeface="Segoe UI" panose="020B0502040204020203" pitchFamily="34" charset="0"/>
            </a:rPr>
            <a:pPr marL="0" indent="0" algn="ctr"/>
            <a:t>97.0%</a:t>
          </a:fld>
          <a:endParaRPr lang="en-US" sz="2200" b="1" i="0" u="none" strike="noStrike">
            <a:solidFill>
              <a:schemeClr val="tx1">
                <a:lumMod val="85000"/>
                <a:lumOff val="15000"/>
              </a:schemeClr>
            </a:solidFill>
            <a:latin typeface="Segoe UI" panose="020B0502040204020203" pitchFamily="34" charset="0"/>
            <a:ea typeface="+mn-ea"/>
            <a:cs typeface="Segoe UI" panose="020B0502040204020203" pitchFamily="34" charset="0"/>
          </a:endParaRPr>
        </a:p>
      </xdr:txBody>
    </xdr:sp>
    <xdr:clientData/>
  </xdr:twoCellAnchor>
  <xdr:twoCellAnchor>
    <xdr:from>
      <xdr:col>14</xdr:col>
      <xdr:colOff>136511</xdr:colOff>
      <xdr:row>14</xdr:row>
      <xdr:rowOff>174175</xdr:rowOff>
    </xdr:from>
    <xdr:to>
      <xdr:col>17</xdr:col>
      <xdr:colOff>72934</xdr:colOff>
      <xdr:row>16</xdr:row>
      <xdr:rowOff>87090</xdr:rowOff>
    </xdr:to>
    <xdr:sp macro="" textlink="PivotTable!AY2">
      <xdr:nvSpPr>
        <xdr:cNvPr id="40" name="TextBox 39">
          <a:extLst>
            <a:ext uri="{FF2B5EF4-FFF2-40B4-BE49-F238E27FC236}">
              <a16:creationId xmlns:a16="http://schemas.microsoft.com/office/drawing/2014/main" id="{CE976C33-D3C3-5ECB-2D02-F9595C085C50}"/>
            </a:ext>
          </a:extLst>
        </xdr:cNvPr>
        <xdr:cNvSpPr txBox="1"/>
      </xdr:nvSpPr>
      <xdr:spPr>
        <a:xfrm>
          <a:off x="8061311" y="2764975"/>
          <a:ext cx="1765223" cy="2830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6DAEC89-1719-4616-A880-9B85CA7108F3}" type="TxLink">
            <a:rPr lang="en-US" sz="1100" b="0" i="0" u="none" strike="noStrike">
              <a:solidFill>
                <a:srgbClr val="C00000"/>
              </a:solidFill>
              <a:latin typeface="Aptos Narrow"/>
              <a:cs typeface="Segoe UI" panose="020B0502040204020203" pitchFamily="34" charset="0"/>
            </a:rPr>
            <a:pPr/>
            <a:t>▼ -3.0% pts to target</a:t>
          </a:fld>
          <a:endParaRPr lang="en-US" sz="1050" b="1">
            <a:latin typeface="Segoe UI" panose="020B0502040204020203" pitchFamily="34" charset="0"/>
            <a:cs typeface="Segoe UI" panose="020B0502040204020203" pitchFamily="34" charset="0"/>
          </a:endParaRPr>
        </a:p>
      </xdr:txBody>
    </xdr:sp>
    <xdr:clientData/>
  </xdr:twoCellAnchor>
  <xdr:twoCellAnchor>
    <xdr:from>
      <xdr:col>18</xdr:col>
      <xdr:colOff>117317</xdr:colOff>
      <xdr:row>10</xdr:row>
      <xdr:rowOff>21776</xdr:rowOff>
    </xdr:from>
    <xdr:to>
      <xdr:col>22</xdr:col>
      <xdr:colOff>46154</xdr:colOff>
      <xdr:row>16</xdr:row>
      <xdr:rowOff>141519</xdr:rowOff>
    </xdr:to>
    <xdr:sp macro="" textlink="">
      <xdr:nvSpPr>
        <xdr:cNvPr id="42" name="Rectangle: Rounded Corners 41">
          <a:extLst>
            <a:ext uri="{FF2B5EF4-FFF2-40B4-BE49-F238E27FC236}">
              <a16:creationId xmlns:a16="http://schemas.microsoft.com/office/drawing/2014/main" id="{79889C83-333C-1571-4193-76DFAEE906AB}"/>
            </a:ext>
          </a:extLst>
        </xdr:cNvPr>
        <xdr:cNvSpPr/>
      </xdr:nvSpPr>
      <xdr:spPr>
        <a:xfrm>
          <a:off x="10480517" y="1884443"/>
          <a:ext cx="2367237" cy="1237343"/>
        </a:xfrm>
        <a:prstGeom prst="roundRect">
          <a:avLst>
            <a:gd name="adj" fmla="val 1314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 b="1" baseline="0">
              <a:solidFill>
                <a:schemeClr val="tx1">
                  <a:lumMod val="65000"/>
                  <a:lumOff val="35000"/>
                </a:schemeClr>
              </a:solidFill>
              <a:latin typeface="Segoe UI" panose="020B0502040204020203" pitchFamily="34" charset="0"/>
              <a:cs typeface="Segoe UI" panose="020B0502040204020203" pitchFamily="34" charset="0"/>
            </a:rPr>
            <a:t> </a:t>
          </a:r>
          <a:br>
            <a:rPr lang="en-US" sz="200" b="1" baseline="0">
              <a:solidFill>
                <a:schemeClr val="tx1">
                  <a:lumMod val="65000"/>
                  <a:lumOff val="35000"/>
                </a:schemeClr>
              </a:solidFill>
              <a:latin typeface="Segoe UI" panose="020B0502040204020203" pitchFamily="34" charset="0"/>
              <a:cs typeface="Segoe UI" panose="020B0502040204020203" pitchFamily="34" charset="0"/>
            </a:rPr>
          </a:br>
          <a:br>
            <a:rPr lang="en-US" sz="200" b="1" baseline="0">
              <a:solidFill>
                <a:schemeClr val="tx1">
                  <a:lumMod val="65000"/>
                  <a:lumOff val="35000"/>
                </a:schemeClr>
              </a:solidFill>
              <a:latin typeface="Segoe UI" panose="020B0502040204020203" pitchFamily="34" charset="0"/>
              <a:cs typeface="Segoe UI" panose="020B0502040204020203" pitchFamily="34" charset="0"/>
            </a:rPr>
          </a:br>
          <a:r>
            <a:rPr lang="en-US" sz="1100" b="1" baseline="0">
              <a:solidFill>
                <a:schemeClr val="tx1">
                  <a:lumMod val="65000"/>
                  <a:lumOff val="35000"/>
                </a:schemeClr>
              </a:solidFill>
              <a:latin typeface="Segoe UI" panose="020B0502040204020203" pitchFamily="34" charset="0"/>
              <a:cs typeface="Segoe UI" panose="020B0502040204020203" pitchFamily="34" charset="0"/>
            </a:rPr>
            <a:t>  </a:t>
          </a:r>
          <a:r>
            <a:rPr lang="en-US" sz="1400" b="1" baseline="0">
              <a:solidFill>
                <a:schemeClr val="tx1">
                  <a:lumMod val="65000"/>
                  <a:lumOff val="35000"/>
                </a:schemeClr>
              </a:solidFill>
              <a:latin typeface="Segoe UI" panose="020B0502040204020203" pitchFamily="34" charset="0"/>
              <a:cs typeface="Segoe UI" panose="020B0502040204020203" pitchFamily="34" charset="0"/>
            </a:rPr>
            <a:t>YOY GROWTH</a:t>
          </a:r>
          <a:endParaRPr lang="en-US" sz="1100" b="1">
            <a:solidFill>
              <a:schemeClr val="tx1">
                <a:lumMod val="65000"/>
                <a:lumOff val="35000"/>
              </a:schemeClr>
            </a:solidFill>
            <a:latin typeface="Segoe UI" panose="020B0502040204020203" pitchFamily="34" charset="0"/>
            <a:cs typeface="Segoe UI" panose="020B0502040204020203" pitchFamily="34" charset="0"/>
          </a:endParaRPr>
        </a:p>
      </xdr:txBody>
    </xdr:sp>
    <xdr:clientData/>
  </xdr:twoCellAnchor>
  <xdr:twoCellAnchor>
    <xdr:from>
      <xdr:col>18</xdr:col>
      <xdr:colOff>107114</xdr:colOff>
      <xdr:row>12</xdr:row>
      <xdr:rowOff>54389</xdr:rowOff>
    </xdr:from>
    <xdr:to>
      <xdr:col>20</xdr:col>
      <xdr:colOff>387845</xdr:colOff>
      <xdr:row>15</xdr:row>
      <xdr:rowOff>10236</xdr:rowOff>
    </xdr:to>
    <xdr:sp macro="" textlink="PivotTable!BC2">
      <xdr:nvSpPr>
        <xdr:cNvPr id="43" name="Revenue">
          <a:extLst>
            <a:ext uri="{FF2B5EF4-FFF2-40B4-BE49-F238E27FC236}">
              <a16:creationId xmlns:a16="http://schemas.microsoft.com/office/drawing/2014/main" id="{E79BBFB4-8F2B-F9CF-E034-923AD381B0A5}"/>
            </a:ext>
          </a:extLst>
        </xdr:cNvPr>
        <xdr:cNvSpPr txBox="1"/>
      </xdr:nvSpPr>
      <xdr:spPr>
        <a:xfrm>
          <a:off x="10470314" y="2289589"/>
          <a:ext cx="1499931" cy="5146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E240EC5-8188-446E-A4BF-F54FBF71C384}" type="TxLink">
            <a:rPr lang="en-US" sz="2200" b="1" i="0" u="none" strike="noStrike">
              <a:solidFill>
                <a:schemeClr val="tx1">
                  <a:lumMod val="85000"/>
                  <a:lumOff val="15000"/>
                </a:schemeClr>
              </a:solidFill>
              <a:latin typeface="Segoe UI" panose="020B0502040204020203" pitchFamily="34" charset="0"/>
              <a:ea typeface="+mn-ea"/>
              <a:cs typeface="Segoe UI" panose="020B0502040204020203" pitchFamily="34" charset="0"/>
            </a:rPr>
            <a:pPr marL="0" indent="0" algn="ctr"/>
            <a:t>+12.3%</a:t>
          </a:fld>
          <a:endParaRPr lang="en-US" sz="2200" b="1" i="0" u="none" strike="noStrike">
            <a:solidFill>
              <a:schemeClr val="tx1">
                <a:lumMod val="85000"/>
                <a:lumOff val="15000"/>
              </a:schemeClr>
            </a:solidFill>
            <a:latin typeface="Segoe UI" panose="020B0502040204020203" pitchFamily="34" charset="0"/>
            <a:ea typeface="+mn-ea"/>
            <a:cs typeface="Segoe UI" panose="020B0502040204020203" pitchFamily="34" charset="0"/>
          </a:endParaRPr>
        </a:p>
      </xdr:txBody>
    </xdr:sp>
    <xdr:clientData/>
  </xdr:twoCellAnchor>
  <xdr:twoCellAnchor>
    <xdr:from>
      <xdr:col>22</xdr:col>
      <xdr:colOff>271587</xdr:colOff>
      <xdr:row>10</xdr:row>
      <xdr:rowOff>21776</xdr:rowOff>
    </xdr:from>
    <xdr:to>
      <xdr:col>26</xdr:col>
      <xdr:colOff>200424</xdr:colOff>
      <xdr:row>16</xdr:row>
      <xdr:rowOff>141519</xdr:rowOff>
    </xdr:to>
    <xdr:sp macro="" textlink="">
      <xdr:nvSpPr>
        <xdr:cNvPr id="46" name="Rectangle: Rounded Corners 45">
          <a:extLst>
            <a:ext uri="{FF2B5EF4-FFF2-40B4-BE49-F238E27FC236}">
              <a16:creationId xmlns:a16="http://schemas.microsoft.com/office/drawing/2014/main" id="{C2DD603C-04BE-C22D-48BC-1CB91051E28D}"/>
            </a:ext>
          </a:extLst>
        </xdr:cNvPr>
        <xdr:cNvSpPr/>
      </xdr:nvSpPr>
      <xdr:spPr>
        <a:xfrm>
          <a:off x="13073187" y="1884443"/>
          <a:ext cx="2367237" cy="1237343"/>
        </a:xfrm>
        <a:prstGeom prst="roundRect">
          <a:avLst>
            <a:gd name="adj" fmla="val 1314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 b="1" baseline="0">
              <a:solidFill>
                <a:schemeClr val="tx1">
                  <a:lumMod val="65000"/>
                  <a:lumOff val="35000"/>
                </a:schemeClr>
              </a:solidFill>
              <a:latin typeface="Segoe UI" panose="020B0502040204020203" pitchFamily="34" charset="0"/>
              <a:cs typeface="Segoe UI" panose="020B0502040204020203" pitchFamily="34" charset="0"/>
            </a:rPr>
            <a:t> </a:t>
          </a:r>
          <a:br>
            <a:rPr lang="en-US" sz="200" b="1" baseline="0">
              <a:solidFill>
                <a:schemeClr val="tx1">
                  <a:lumMod val="65000"/>
                  <a:lumOff val="35000"/>
                </a:schemeClr>
              </a:solidFill>
              <a:latin typeface="Segoe UI" panose="020B0502040204020203" pitchFamily="34" charset="0"/>
              <a:cs typeface="Segoe UI" panose="020B0502040204020203" pitchFamily="34" charset="0"/>
            </a:rPr>
          </a:br>
          <a:br>
            <a:rPr lang="en-US" sz="200" b="1" baseline="0">
              <a:solidFill>
                <a:schemeClr val="tx1">
                  <a:lumMod val="65000"/>
                  <a:lumOff val="35000"/>
                </a:schemeClr>
              </a:solidFill>
              <a:latin typeface="Segoe UI" panose="020B0502040204020203" pitchFamily="34" charset="0"/>
              <a:cs typeface="Segoe UI" panose="020B0502040204020203" pitchFamily="34" charset="0"/>
            </a:rPr>
          </a:br>
          <a:r>
            <a:rPr lang="en-US" sz="1050" b="1" baseline="0">
              <a:solidFill>
                <a:schemeClr val="tx1">
                  <a:lumMod val="65000"/>
                  <a:lumOff val="35000"/>
                </a:schemeClr>
              </a:solidFill>
              <a:latin typeface="Segoe UI" panose="020B0502040204020203" pitchFamily="34" charset="0"/>
              <a:cs typeface="Segoe UI" panose="020B0502040204020203" pitchFamily="34" charset="0"/>
            </a:rPr>
            <a:t>  </a:t>
          </a:r>
          <a:r>
            <a:rPr lang="en-US" sz="1400" b="1" baseline="0">
              <a:solidFill>
                <a:schemeClr val="tx1">
                  <a:lumMod val="65000"/>
                  <a:lumOff val="35000"/>
                </a:schemeClr>
              </a:solidFill>
              <a:latin typeface="Segoe UI" panose="020B0502040204020203" pitchFamily="34" charset="0"/>
              <a:cs typeface="Segoe UI" panose="020B0502040204020203" pitchFamily="34" charset="0"/>
            </a:rPr>
            <a:t>AVG ORDER VALUE</a:t>
          </a:r>
          <a:endParaRPr lang="en-US" sz="1050" b="1">
            <a:solidFill>
              <a:schemeClr val="tx1">
                <a:lumMod val="65000"/>
                <a:lumOff val="35000"/>
              </a:schemeClr>
            </a:solidFill>
            <a:latin typeface="Segoe UI" panose="020B0502040204020203" pitchFamily="34" charset="0"/>
            <a:cs typeface="Segoe UI" panose="020B0502040204020203" pitchFamily="34" charset="0"/>
          </a:endParaRPr>
        </a:p>
      </xdr:txBody>
    </xdr:sp>
    <xdr:clientData/>
  </xdr:twoCellAnchor>
  <xdr:twoCellAnchor>
    <xdr:from>
      <xdr:col>22</xdr:col>
      <xdr:colOff>261384</xdr:colOff>
      <xdr:row>12</xdr:row>
      <xdr:rowOff>54389</xdr:rowOff>
    </xdr:from>
    <xdr:to>
      <xdr:col>24</xdr:col>
      <xdr:colOff>542115</xdr:colOff>
      <xdr:row>15</xdr:row>
      <xdr:rowOff>10236</xdr:rowOff>
    </xdr:to>
    <xdr:sp macro="" textlink="PivotTable!BG2">
      <xdr:nvSpPr>
        <xdr:cNvPr id="47" name="Revenue">
          <a:extLst>
            <a:ext uri="{FF2B5EF4-FFF2-40B4-BE49-F238E27FC236}">
              <a16:creationId xmlns:a16="http://schemas.microsoft.com/office/drawing/2014/main" id="{F8285A6F-0423-E182-1802-026ED08E0B11}"/>
            </a:ext>
          </a:extLst>
        </xdr:cNvPr>
        <xdr:cNvSpPr txBox="1"/>
      </xdr:nvSpPr>
      <xdr:spPr>
        <a:xfrm>
          <a:off x="13062984" y="2289589"/>
          <a:ext cx="1499931" cy="5146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B6E07A7-E77A-4DA0-943B-88CAD546A7B3}" type="TxLink">
            <a:rPr lang="en-US" sz="2200" b="1" i="0" u="none" strike="noStrike">
              <a:solidFill>
                <a:schemeClr val="tx1">
                  <a:lumMod val="85000"/>
                  <a:lumOff val="15000"/>
                </a:schemeClr>
              </a:solidFill>
              <a:latin typeface="Segoe UI" panose="020B0502040204020203" pitchFamily="34" charset="0"/>
              <a:ea typeface="+mn-ea"/>
              <a:cs typeface="Segoe UI" panose="020B0502040204020203" pitchFamily="34" charset="0"/>
            </a:rPr>
            <a:pPr marL="0" indent="0" algn="ctr"/>
            <a:t>18.9</a:t>
          </a:fld>
          <a:endParaRPr lang="en-US" sz="2200" b="1" i="0" u="none" strike="noStrike">
            <a:solidFill>
              <a:schemeClr val="tx1">
                <a:lumMod val="85000"/>
                <a:lumOff val="15000"/>
              </a:schemeClr>
            </a:solidFill>
            <a:latin typeface="Segoe UI" panose="020B0502040204020203" pitchFamily="34" charset="0"/>
            <a:ea typeface="+mn-ea"/>
            <a:cs typeface="Segoe UI" panose="020B0502040204020203" pitchFamily="34" charset="0"/>
          </a:endParaRPr>
        </a:p>
      </xdr:txBody>
    </xdr:sp>
    <xdr:clientData/>
  </xdr:twoCellAnchor>
  <xdr:twoCellAnchor>
    <xdr:from>
      <xdr:col>22</xdr:col>
      <xdr:colOff>445050</xdr:colOff>
      <xdr:row>14</xdr:row>
      <xdr:rowOff>174604</xdr:rowOff>
    </xdr:from>
    <xdr:to>
      <xdr:col>25</xdr:col>
      <xdr:colOff>381473</xdr:colOff>
      <xdr:row>16</xdr:row>
      <xdr:rowOff>86769</xdr:rowOff>
    </xdr:to>
    <xdr:sp macro="" textlink="PivotTable!BF2">
      <xdr:nvSpPr>
        <xdr:cNvPr id="48" name="TextBox 47">
          <a:extLst>
            <a:ext uri="{FF2B5EF4-FFF2-40B4-BE49-F238E27FC236}">
              <a16:creationId xmlns:a16="http://schemas.microsoft.com/office/drawing/2014/main" id="{FE55824A-4C8D-18F3-80B5-C3EAA63E1712}"/>
            </a:ext>
          </a:extLst>
        </xdr:cNvPr>
        <xdr:cNvSpPr txBox="1"/>
      </xdr:nvSpPr>
      <xdr:spPr>
        <a:xfrm>
          <a:off x="13246650" y="2782337"/>
          <a:ext cx="1765223" cy="284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6FF1011-B590-43D2-8F2F-1ED099D8767C}" type="TxLink">
            <a:rPr lang="en-US" sz="1200" b="1">
              <a:solidFill>
                <a:schemeClr val="tx1">
                  <a:lumMod val="50000"/>
                  <a:lumOff val="50000"/>
                </a:schemeClr>
              </a:solidFill>
              <a:latin typeface="Segoe UI" panose="020B0502040204020203" pitchFamily="34" charset="0"/>
              <a:ea typeface="+mn-ea"/>
              <a:cs typeface="Segoe UI" panose="020B0502040204020203" pitchFamily="34" charset="0"/>
            </a:rPr>
            <a:pPr marL="0" indent="0"/>
            <a:t>across 13.9 orders</a:t>
          </a:fld>
          <a:endParaRPr lang="en-US" sz="1200" b="1">
            <a:solidFill>
              <a:schemeClr val="tx1">
                <a:lumMod val="50000"/>
                <a:lumOff val="50000"/>
              </a:schemeClr>
            </a:solidFill>
            <a:latin typeface="Segoe UI" panose="020B0502040204020203" pitchFamily="34" charset="0"/>
            <a:ea typeface="+mn-ea"/>
            <a:cs typeface="Segoe UI" panose="020B0502040204020203" pitchFamily="34" charset="0"/>
          </a:endParaRPr>
        </a:p>
      </xdr:txBody>
    </xdr:sp>
    <xdr:clientData/>
  </xdr:twoCellAnchor>
  <xdr:twoCellAnchor>
    <xdr:from>
      <xdr:col>9</xdr:col>
      <xdr:colOff>418379</xdr:colOff>
      <xdr:row>10</xdr:row>
      <xdr:rowOff>21776</xdr:rowOff>
    </xdr:from>
    <xdr:to>
      <xdr:col>13</xdr:col>
      <xdr:colOff>347216</xdr:colOff>
      <xdr:row>16</xdr:row>
      <xdr:rowOff>141519</xdr:rowOff>
    </xdr:to>
    <xdr:sp macro="" textlink="">
      <xdr:nvSpPr>
        <xdr:cNvPr id="54" name="Rectangle: Rounded Corners 53">
          <a:extLst>
            <a:ext uri="{FF2B5EF4-FFF2-40B4-BE49-F238E27FC236}">
              <a16:creationId xmlns:a16="http://schemas.microsoft.com/office/drawing/2014/main" id="{D2C5DC55-EF42-C8F8-1897-26507920CFCC}"/>
            </a:ext>
          </a:extLst>
        </xdr:cNvPr>
        <xdr:cNvSpPr/>
      </xdr:nvSpPr>
      <xdr:spPr>
        <a:xfrm>
          <a:off x="5295179" y="1872347"/>
          <a:ext cx="2367237" cy="1230086"/>
        </a:xfrm>
        <a:prstGeom prst="roundRect">
          <a:avLst>
            <a:gd name="adj" fmla="val 1314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 b="1" baseline="0">
              <a:solidFill>
                <a:schemeClr val="tx1">
                  <a:lumMod val="65000"/>
                  <a:lumOff val="35000"/>
                </a:schemeClr>
              </a:solidFill>
              <a:latin typeface="Segoe UI" panose="020B0502040204020203" pitchFamily="34" charset="0"/>
              <a:cs typeface="Segoe UI" panose="020B0502040204020203" pitchFamily="34" charset="0"/>
            </a:rPr>
            <a:t> </a:t>
          </a:r>
          <a:br>
            <a:rPr lang="en-US" sz="200" b="1" baseline="0">
              <a:solidFill>
                <a:schemeClr val="tx1">
                  <a:lumMod val="65000"/>
                  <a:lumOff val="35000"/>
                </a:schemeClr>
              </a:solidFill>
              <a:latin typeface="Segoe UI" panose="020B0502040204020203" pitchFamily="34" charset="0"/>
              <a:cs typeface="Segoe UI" panose="020B0502040204020203" pitchFamily="34" charset="0"/>
            </a:rPr>
          </a:br>
          <a:br>
            <a:rPr lang="en-US" sz="200" b="1" baseline="0">
              <a:solidFill>
                <a:schemeClr val="tx1">
                  <a:lumMod val="65000"/>
                  <a:lumOff val="35000"/>
                </a:schemeClr>
              </a:solidFill>
              <a:latin typeface="Segoe UI" panose="020B0502040204020203" pitchFamily="34" charset="0"/>
              <a:cs typeface="Segoe UI" panose="020B0502040204020203" pitchFamily="34" charset="0"/>
            </a:rPr>
          </a:br>
          <a:r>
            <a:rPr lang="en-US" sz="1100" b="1" baseline="0">
              <a:solidFill>
                <a:schemeClr val="tx1">
                  <a:lumMod val="65000"/>
                  <a:lumOff val="35000"/>
                </a:schemeClr>
              </a:solidFill>
              <a:latin typeface="Segoe UI" panose="020B0502040204020203" pitchFamily="34" charset="0"/>
              <a:cs typeface="Segoe UI" panose="020B0502040204020203" pitchFamily="34" charset="0"/>
            </a:rPr>
            <a:t>  </a:t>
          </a:r>
          <a:r>
            <a:rPr lang="en-US" sz="1400" b="1">
              <a:solidFill>
                <a:schemeClr val="tx1">
                  <a:lumMod val="65000"/>
                  <a:lumOff val="35000"/>
                </a:schemeClr>
              </a:solidFill>
              <a:latin typeface="Segoe UI" panose="020B0502040204020203" pitchFamily="34" charset="0"/>
              <a:cs typeface="Segoe UI" panose="020B0502040204020203" pitchFamily="34" charset="0"/>
            </a:rPr>
            <a:t>GROSS</a:t>
          </a:r>
          <a:r>
            <a:rPr lang="en-US" sz="1400" b="1" baseline="0">
              <a:solidFill>
                <a:schemeClr val="tx1">
                  <a:lumMod val="65000"/>
                  <a:lumOff val="35000"/>
                </a:schemeClr>
              </a:solidFill>
              <a:latin typeface="Segoe UI" panose="020B0502040204020203" pitchFamily="34" charset="0"/>
              <a:cs typeface="Segoe UI" panose="020B0502040204020203" pitchFamily="34" charset="0"/>
            </a:rPr>
            <a:t> MARGIN</a:t>
          </a:r>
          <a:endParaRPr lang="en-US" sz="1100" b="1">
            <a:solidFill>
              <a:schemeClr val="tx1">
                <a:lumMod val="65000"/>
                <a:lumOff val="35000"/>
              </a:schemeClr>
            </a:solidFill>
            <a:latin typeface="Segoe UI" panose="020B0502040204020203" pitchFamily="34" charset="0"/>
            <a:cs typeface="Segoe UI" panose="020B0502040204020203" pitchFamily="34" charset="0"/>
          </a:endParaRPr>
        </a:p>
      </xdr:txBody>
    </xdr:sp>
    <xdr:clientData/>
  </xdr:twoCellAnchor>
  <xdr:twoCellAnchor>
    <xdr:from>
      <xdr:col>9</xdr:col>
      <xdr:colOff>440832</xdr:colOff>
      <xdr:row>12</xdr:row>
      <xdr:rowOff>32656</xdr:rowOff>
    </xdr:from>
    <xdr:to>
      <xdr:col>12</xdr:col>
      <xdr:colOff>111963</xdr:colOff>
      <xdr:row>14</xdr:row>
      <xdr:rowOff>141517</xdr:rowOff>
    </xdr:to>
    <xdr:sp macro="" textlink="PivotTable!AU2">
      <xdr:nvSpPr>
        <xdr:cNvPr id="55" name="Revenue">
          <a:extLst>
            <a:ext uri="{FF2B5EF4-FFF2-40B4-BE49-F238E27FC236}">
              <a16:creationId xmlns:a16="http://schemas.microsoft.com/office/drawing/2014/main" id="{65EB7038-8261-271C-87E9-C465C530F3CF}"/>
            </a:ext>
          </a:extLst>
        </xdr:cNvPr>
        <xdr:cNvSpPr txBox="1"/>
      </xdr:nvSpPr>
      <xdr:spPr>
        <a:xfrm>
          <a:off x="5317632" y="2253342"/>
          <a:ext cx="1499931" cy="4789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E3CA337-3C82-442E-B087-1F082C3E3A78}" type="TxLink">
            <a:rPr lang="en-US" sz="2200" b="1" i="0" u="none" strike="noStrike">
              <a:solidFill>
                <a:schemeClr val="tx1">
                  <a:lumMod val="85000"/>
                  <a:lumOff val="15000"/>
                </a:schemeClr>
              </a:solidFill>
              <a:latin typeface="Segoe UI" panose="020B0502040204020203" pitchFamily="34" charset="0"/>
              <a:ea typeface="+mn-ea"/>
              <a:cs typeface="Segoe UI" panose="020B0502040204020203" pitchFamily="34" charset="0"/>
            </a:rPr>
            <a:pPr marL="0" indent="0" algn="ctr"/>
            <a:t>15.21%</a:t>
          </a:fld>
          <a:endParaRPr lang="en-US" sz="2200" b="1" i="0" u="none" strike="noStrike">
            <a:solidFill>
              <a:schemeClr val="tx1">
                <a:lumMod val="85000"/>
                <a:lumOff val="15000"/>
              </a:schemeClr>
            </a:solidFill>
            <a:latin typeface="Segoe UI" panose="020B0502040204020203" pitchFamily="34" charset="0"/>
            <a:ea typeface="+mn-ea"/>
            <a:cs typeface="Segoe UI" panose="020B0502040204020203" pitchFamily="34" charset="0"/>
          </a:endParaRPr>
        </a:p>
      </xdr:txBody>
    </xdr:sp>
    <xdr:clientData/>
  </xdr:twoCellAnchor>
  <xdr:twoCellAnchor>
    <xdr:from>
      <xdr:col>1</xdr:col>
      <xdr:colOff>99638</xdr:colOff>
      <xdr:row>10</xdr:row>
      <xdr:rowOff>21776</xdr:rowOff>
    </xdr:from>
    <xdr:to>
      <xdr:col>5</xdr:col>
      <xdr:colOff>38678</xdr:colOff>
      <xdr:row>16</xdr:row>
      <xdr:rowOff>141519</xdr:rowOff>
    </xdr:to>
    <xdr:grpSp>
      <xdr:nvGrpSpPr>
        <xdr:cNvPr id="58" name="Group 57">
          <a:extLst>
            <a:ext uri="{FF2B5EF4-FFF2-40B4-BE49-F238E27FC236}">
              <a16:creationId xmlns:a16="http://schemas.microsoft.com/office/drawing/2014/main" id="{BE783018-878B-BD1A-A0F2-DF4D48CF5F89}"/>
            </a:ext>
          </a:extLst>
        </xdr:cNvPr>
        <xdr:cNvGrpSpPr/>
      </xdr:nvGrpSpPr>
      <xdr:grpSpPr>
        <a:xfrm>
          <a:off x="99638" y="1884443"/>
          <a:ext cx="2377440" cy="1237343"/>
          <a:chOff x="99638" y="1872347"/>
          <a:chExt cx="2377440" cy="1230086"/>
        </a:xfrm>
      </xdr:grpSpPr>
      <xdr:grpSp>
        <xdr:nvGrpSpPr>
          <xdr:cNvPr id="36" name="Group 35">
            <a:extLst>
              <a:ext uri="{FF2B5EF4-FFF2-40B4-BE49-F238E27FC236}">
                <a16:creationId xmlns:a16="http://schemas.microsoft.com/office/drawing/2014/main" id="{0FC22CF3-B48C-55C9-D9F7-02BE2F43F41C}"/>
              </a:ext>
            </a:extLst>
          </xdr:cNvPr>
          <xdr:cNvGrpSpPr/>
        </xdr:nvGrpSpPr>
        <xdr:grpSpPr>
          <a:xfrm>
            <a:off x="99638" y="1872347"/>
            <a:ext cx="2377440" cy="1230086"/>
            <a:chOff x="163285" y="1752600"/>
            <a:chExt cx="2536372" cy="1230086"/>
          </a:xfrm>
        </xdr:grpSpPr>
        <xdr:sp macro="" textlink="">
          <xdr:nvSpPr>
            <xdr:cNvPr id="31" name="Rectangle: Rounded Corners 30">
              <a:extLst>
                <a:ext uri="{FF2B5EF4-FFF2-40B4-BE49-F238E27FC236}">
                  <a16:creationId xmlns:a16="http://schemas.microsoft.com/office/drawing/2014/main" id="{AC2A43AB-4BB0-8DEA-D7E6-142DA3FAAAD7}"/>
                </a:ext>
              </a:extLst>
            </xdr:cNvPr>
            <xdr:cNvSpPr/>
          </xdr:nvSpPr>
          <xdr:spPr>
            <a:xfrm>
              <a:off x="174170" y="1752600"/>
              <a:ext cx="2525487" cy="1230086"/>
            </a:xfrm>
            <a:prstGeom prst="roundRect">
              <a:avLst>
                <a:gd name="adj" fmla="val 1314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 b="1" baseline="0">
                  <a:solidFill>
                    <a:schemeClr val="tx1">
                      <a:lumMod val="65000"/>
                      <a:lumOff val="35000"/>
                    </a:schemeClr>
                  </a:solidFill>
                  <a:latin typeface="Segoe UI" panose="020B0502040204020203" pitchFamily="34" charset="0"/>
                  <a:cs typeface="Segoe UI" panose="020B0502040204020203" pitchFamily="34" charset="0"/>
                </a:rPr>
                <a:t> </a:t>
              </a:r>
              <a:br>
                <a:rPr lang="en-US" sz="200" b="1" baseline="0">
                  <a:solidFill>
                    <a:schemeClr val="tx1">
                      <a:lumMod val="65000"/>
                      <a:lumOff val="35000"/>
                    </a:schemeClr>
                  </a:solidFill>
                  <a:latin typeface="Segoe UI" panose="020B0502040204020203" pitchFamily="34" charset="0"/>
                  <a:cs typeface="Segoe UI" panose="020B0502040204020203" pitchFamily="34" charset="0"/>
                </a:rPr>
              </a:br>
              <a:br>
                <a:rPr lang="en-US" sz="200" b="1" baseline="0">
                  <a:solidFill>
                    <a:schemeClr val="tx1">
                      <a:lumMod val="65000"/>
                      <a:lumOff val="35000"/>
                    </a:schemeClr>
                  </a:solidFill>
                  <a:latin typeface="Segoe UI" panose="020B0502040204020203" pitchFamily="34" charset="0"/>
                  <a:cs typeface="Segoe UI" panose="020B0502040204020203" pitchFamily="34" charset="0"/>
                </a:rPr>
              </a:br>
              <a:r>
                <a:rPr lang="en-US" sz="1100" b="1" baseline="0">
                  <a:solidFill>
                    <a:schemeClr val="tx1">
                      <a:lumMod val="65000"/>
                      <a:lumOff val="35000"/>
                    </a:schemeClr>
                  </a:solidFill>
                  <a:latin typeface="Segoe UI" panose="020B0502040204020203" pitchFamily="34" charset="0"/>
                  <a:cs typeface="Segoe UI" panose="020B0502040204020203" pitchFamily="34" charset="0"/>
                </a:rPr>
                <a:t>  </a:t>
              </a:r>
              <a:r>
                <a:rPr lang="en-US" sz="1400" b="1">
                  <a:solidFill>
                    <a:schemeClr val="tx1">
                      <a:lumMod val="65000"/>
                      <a:lumOff val="35000"/>
                    </a:schemeClr>
                  </a:solidFill>
                  <a:latin typeface="Segoe UI" panose="020B0502040204020203" pitchFamily="34" charset="0"/>
                  <a:cs typeface="Segoe UI" panose="020B0502040204020203" pitchFamily="34" charset="0"/>
                </a:rPr>
                <a:t>TOTAL</a:t>
              </a:r>
              <a:r>
                <a:rPr lang="en-US" sz="1400" b="1" baseline="0">
                  <a:solidFill>
                    <a:schemeClr val="tx1">
                      <a:lumMod val="65000"/>
                      <a:lumOff val="35000"/>
                    </a:schemeClr>
                  </a:solidFill>
                  <a:latin typeface="Segoe UI" panose="020B0502040204020203" pitchFamily="34" charset="0"/>
                  <a:cs typeface="Segoe UI" panose="020B0502040204020203" pitchFamily="34" charset="0"/>
                </a:rPr>
                <a:t> REVENUE</a:t>
              </a:r>
              <a:endParaRPr lang="en-US" sz="1100" b="1">
                <a:solidFill>
                  <a:schemeClr val="tx1">
                    <a:lumMod val="65000"/>
                    <a:lumOff val="35000"/>
                  </a:schemeClr>
                </a:solidFill>
                <a:latin typeface="Segoe UI" panose="020B0502040204020203" pitchFamily="34" charset="0"/>
                <a:cs typeface="Segoe UI" panose="020B0502040204020203" pitchFamily="34" charset="0"/>
              </a:endParaRPr>
            </a:p>
          </xdr:txBody>
        </xdr:sp>
        <xdr:sp macro="" textlink="PivotTable!AM2">
          <xdr:nvSpPr>
            <xdr:cNvPr id="34" name="Revenue">
              <a:extLst>
                <a:ext uri="{FF2B5EF4-FFF2-40B4-BE49-F238E27FC236}">
                  <a16:creationId xmlns:a16="http://schemas.microsoft.com/office/drawing/2014/main" id="{BF777A49-9470-B3CE-500D-D60C04502F49}"/>
                </a:ext>
              </a:extLst>
            </xdr:cNvPr>
            <xdr:cNvSpPr txBox="1"/>
          </xdr:nvSpPr>
          <xdr:spPr>
            <a:xfrm>
              <a:off x="163285" y="2155370"/>
              <a:ext cx="1600202" cy="5116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3A25B86-F341-40F8-9499-06191ECCCE1B}" type="TxLink">
                <a:rPr lang="en-US" sz="2200" b="1" i="0" u="none" strike="noStrike">
                  <a:solidFill>
                    <a:schemeClr val="tx1">
                      <a:lumMod val="85000"/>
                      <a:lumOff val="15000"/>
                    </a:schemeClr>
                  </a:solidFill>
                  <a:latin typeface="Segoe UI" panose="020B0502040204020203" pitchFamily="34" charset="0"/>
                  <a:cs typeface="Segoe UI" panose="020B0502040204020203" pitchFamily="34" charset="0"/>
                </a:rPr>
                <a:pPr algn="ctr"/>
                <a:t>257.6</a:t>
              </a:fld>
              <a:endParaRPr lang="en-US" sz="2200" b="1">
                <a:solidFill>
                  <a:schemeClr val="tx1">
                    <a:lumMod val="85000"/>
                    <a:lumOff val="15000"/>
                  </a:schemeClr>
                </a:solidFill>
                <a:latin typeface="Segoe UI" panose="020B0502040204020203" pitchFamily="34" charset="0"/>
                <a:cs typeface="Segoe UI" panose="020B0502040204020203" pitchFamily="34" charset="0"/>
              </a:endParaRPr>
            </a:p>
          </xdr:txBody>
        </xdr:sp>
        <xdr:sp macro="" textlink="PivotTable!AN2">
          <xdr:nvSpPr>
            <xdr:cNvPr id="35" name="TextBox 34">
              <a:extLst>
                <a:ext uri="{FF2B5EF4-FFF2-40B4-BE49-F238E27FC236}">
                  <a16:creationId xmlns:a16="http://schemas.microsoft.com/office/drawing/2014/main" id="{65D857AE-CD4C-B381-4271-5423D6008237}"/>
                </a:ext>
              </a:extLst>
            </xdr:cNvPr>
            <xdr:cNvSpPr txBox="1"/>
          </xdr:nvSpPr>
          <xdr:spPr>
            <a:xfrm>
              <a:off x="359229" y="2645228"/>
              <a:ext cx="1883228" cy="2830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F63775D-2D7A-4433-9061-07F8638940DB}" type="TxLink">
                <a:rPr lang="en-US" sz="1050" b="1" i="0" u="none" strike="noStrike">
                  <a:solidFill>
                    <a:srgbClr val="196B24"/>
                  </a:solidFill>
                  <a:latin typeface="Segoe UI" panose="020B0502040204020203" pitchFamily="34" charset="0"/>
                  <a:cs typeface="Segoe UI" panose="020B0502040204020203" pitchFamily="34" charset="0"/>
                </a:rPr>
                <a:pPr/>
                <a:t>▲ +12.3% vs 2024</a:t>
              </a:fld>
              <a:endParaRPr lang="en-US" sz="1050" b="1">
                <a:latin typeface="Segoe UI" panose="020B0502040204020203" pitchFamily="34" charset="0"/>
                <a:cs typeface="Segoe UI" panose="020B0502040204020203" pitchFamily="34" charset="0"/>
              </a:endParaRPr>
            </a:p>
          </xdr:txBody>
        </xdr:sp>
      </xdr:grpSp>
      <xdr:sp macro="" textlink="">
        <xdr:nvSpPr>
          <xdr:cNvPr id="57" name="TextBox 56">
            <a:extLst>
              <a:ext uri="{FF2B5EF4-FFF2-40B4-BE49-F238E27FC236}">
                <a16:creationId xmlns:a16="http://schemas.microsoft.com/office/drawing/2014/main" id="{D9114666-F7C1-A3C4-A7FD-603D68D93B32}"/>
              </a:ext>
            </a:extLst>
          </xdr:cNvPr>
          <xdr:cNvSpPr txBox="1"/>
        </xdr:nvSpPr>
        <xdr:spPr>
          <a:xfrm>
            <a:off x="1143000" y="2449286"/>
            <a:ext cx="620486" cy="402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tx1">
                    <a:lumMod val="50000"/>
                    <a:lumOff val="50000"/>
                  </a:schemeClr>
                </a:solidFill>
                <a:latin typeface="Segoe UI" panose="020B0502040204020203" pitchFamily="34" charset="0"/>
                <a:cs typeface="Segoe UI" panose="020B0502040204020203" pitchFamily="34" charset="0"/>
              </a:rPr>
              <a:t>M EGP</a:t>
            </a:r>
          </a:p>
        </xdr:txBody>
      </xdr:sp>
    </xdr:grpSp>
    <xdr:clientData/>
  </xdr:twoCellAnchor>
  <xdr:twoCellAnchor>
    <xdr:from>
      <xdr:col>5</xdr:col>
      <xdr:colOff>264110</xdr:colOff>
      <xdr:row>10</xdr:row>
      <xdr:rowOff>21776</xdr:rowOff>
    </xdr:from>
    <xdr:to>
      <xdr:col>9</xdr:col>
      <xdr:colOff>192947</xdr:colOff>
      <xdr:row>16</xdr:row>
      <xdr:rowOff>141519</xdr:rowOff>
    </xdr:to>
    <xdr:sp macro="" textlink="">
      <xdr:nvSpPr>
        <xdr:cNvPr id="50" name="Rectangle: Rounded Corners 49">
          <a:extLst>
            <a:ext uri="{FF2B5EF4-FFF2-40B4-BE49-F238E27FC236}">
              <a16:creationId xmlns:a16="http://schemas.microsoft.com/office/drawing/2014/main" id="{35900028-04ED-BC27-55CA-EFDA572D45E3}"/>
            </a:ext>
          </a:extLst>
        </xdr:cNvPr>
        <xdr:cNvSpPr/>
      </xdr:nvSpPr>
      <xdr:spPr>
        <a:xfrm>
          <a:off x="2702510" y="1872347"/>
          <a:ext cx="2367237" cy="1230086"/>
        </a:xfrm>
        <a:prstGeom prst="roundRect">
          <a:avLst>
            <a:gd name="adj" fmla="val 1314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 b="1" baseline="0">
              <a:solidFill>
                <a:schemeClr val="tx1">
                  <a:lumMod val="65000"/>
                  <a:lumOff val="35000"/>
                </a:schemeClr>
              </a:solidFill>
              <a:latin typeface="Segoe UI" panose="020B0502040204020203" pitchFamily="34" charset="0"/>
              <a:cs typeface="Segoe UI" panose="020B0502040204020203" pitchFamily="34" charset="0"/>
            </a:rPr>
            <a:t> </a:t>
          </a:r>
          <a:br>
            <a:rPr lang="en-US" sz="200" b="1" baseline="0">
              <a:solidFill>
                <a:schemeClr val="tx1">
                  <a:lumMod val="65000"/>
                  <a:lumOff val="35000"/>
                </a:schemeClr>
              </a:solidFill>
              <a:latin typeface="Segoe UI" panose="020B0502040204020203" pitchFamily="34" charset="0"/>
              <a:cs typeface="Segoe UI" panose="020B0502040204020203" pitchFamily="34" charset="0"/>
            </a:rPr>
          </a:br>
          <a:br>
            <a:rPr lang="en-US" sz="200" b="1" baseline="0">
              <a:solidFill>
                <a:schemeClr val="tx1">
                  <a:lumMod val="65000"/>
                  <a:lumOff val="35000"/>
                </a:schemeClr>
              </a:solidFill>
              <a:latin typeface="Segoe UI" panose="020B0502040204020203" pitchFamily="34" charset="0"/>
              <a:cs typeface="Segoe UI" panose="020B0502040204020203" pitchFamily="34" charset="0"/>
            </a:rPr>
          </a:br>
          <a:r>
            <a:rPr lang="en-US" sz="1100" b="1" baseline="0">
              <a:solidFill>
                <a:schemeClr val="tx1">
                  <a:lumMod val="65000"/>
                  <a:lumOff val="35000"/>
                </a:schemeClr>
              </a:solidFill>
              <a:latin typeface="Segoe UI" panose="020B0502040204020203" pitchFamily="34" charset="0"/>
              <a:cs typeface="Segoe UI" panose="020B0502040204020203" pitchFamily="34" charset="0"/>
            </a:rPr>
            <a:t>  </a:t>
          </a:r>
          <a:r>
            <a:rPr lang="en-US" sz="1400" b="1">
              <a:solidFill>
                <a:schemeClr val="tx1">
                  <a:lumMod val="65000"/>
                  <a:lumOff val="35000"/>
                </a:schemeClr>
              </a:solidFill>
              <a:latin typeface="Segoe UI" panose="020B0502040204020203" pitchFamily="34" charset="0"/>
              <a:cs typeface="Segoe UI" panose="020B0502040204020203" pitchFamily="34" charset="0"/>
            </a:rPr>
            <a:t>GROSS</a:t>
          </a:r>
          <a:r>
            <a:rPr lang="en-US" sz="1400" b="1" baseline="0">
              <a:solidFill>
                <a:schemeClr val="tx1">
                  <a:lumMod val="65000"/>
                  <a:lumOff val="35000"/>
                </a:schemeClr>
              </a:solidFill>
              <a:latin typeface="Segoe UI" panose="020B0502040204020203" pitchFamily="34" charset="0"/>
              <a:cs typeface="Segoe UI" panose="020B0502040204020203" pitchFamily="34" charset="0"/>
            </a:rPr>
            <a:t> PROFIT</a:t>
          </a:r>
          <a:endParaRPr lang="en-US" sz="1100" b="1">
            <a:solidFill>
              <a:schemeClr val="tx1">
                <a:lumMod val="65000"/>
                <a:lumOff val="35000"/>
              </a:schemeClr>
            </a:solidFill>
            <a:latin typeface="Segoe UI" panose="020B0502040204020203" pitchFamily="34" charset="0"/>
            <a:cs typeface="Segoe UI" panose="020B0502040204020203" pitchFamily="34" charset="0"/>
          </a:endParaRPr>
        </a:p>
      </xdr:txBody>
    </xdr:sp>
    <xdr:clientData/>
  </xdr:twoCellAnchor>
  <xdr:twoCellAnchor>
    <xdr:from>
      <xdr:col>5</xdr:col>
      <xdr:colOff>370115</xdr:colOff>
      <xdr:row>12</xdr:row>
      <xdr:rowOff>97970</xdr:rowOff>
    </xdr:from>
    <xdr:to>
      <xdr:col>7</xdr:col>
      <xdr:colOff>10887</xdr:colOff>
      <xdr:row>14</xdr:row>
      <xdr:rowOff>108856</xdr:rowOff>
    </xdr:to>
    <xdr:sp macro="" textlink="PivotTable!AR2">
      <xdr:nvSpPr>
        <xdr:cNvPr id="59" name="TextBox 58">
          <a:extLst>
            <a:ext uri="{FF2B5EF4-FFF2-40B4-BE49-F238E27FC236}">
              <a16:creationId xmlns:a16="http://schemas.microsoft.com/office/drawing/2014/main" id="{C0ADD6C2-9298-AEDC-F096-5CAE22EFC48C}"/>
            </a:ext>
          </a:extLst>
        </xdr:cNvPr>
        <xdr:cNvSpPr txBox="1"/>
      </xdr:nvSpPr>
      <xdr:spPr>
        <a:xfrm>
          <a:off x="2808515" y="2318656"/>
          <a:ext cx="859972"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4683381-0F38-440F-8D35-F8406C91900D}" type="TxLink">
            <a:rPr lang="en-US" sz="2200" b="1" i="0" u="none" strike="noStrike">
              <a:solidFill>
                <a:schemeClr val="tx1">
                  <a:lumMod val="85000"/>
                  <a:lumOff val="15000"/>
                </a:schemeClr>
              </a:solidFill>
              <a:latin typeface="Segoe UI" panose="020B0502040204020203" pitchFamily="34" charset="0"/>
              <a:ea typeface="+mn-ea"/>
              <a:cs typeface="Segoe UI" panose="020B0502040204020203" pitchFamily="34" charset="0"/>
            </a:rPr>
            <a:pPr marL="0" indent="0" algn="ctr"/>
            <a:t>39.9</a:t>
          </a:fld>
          <a:endParaRPr lang="en-US" sz="2200" b="1" i="0" u="none" strike="noStrike">
            <a:solidFill>
              <a:schemeClr val="tx1">
                <a:lumMod val="85000"/>
                <a:lumOff val="15000"/>
              </a:schemeClr>
            </a:solidFill>
            <a:latin typeface="Segoe UI" panose="020B0502040204020203" pitchFamily="34" charset="0"/>
            <a:ea typeface="+mn-ea"/>
            <a:cs typeface="Segoe UI" panose="020B0502040204020203" pitchFamily="34" charset="0"/>
          </a:endParaRPr>
        </a:p>
      </xdr:txBody>
    </xdr:sp>
    <xdr:clientData/>
  </xdr:twoCellAnchor>
  <xdr:twoCellAnchor>
    <xdr:from>
      <xdr:col>6</xdr:col>
      <xdr:colOff>404438</xdr:colOff>
      <xdr:row>13</xdr:row>
      <xdr:rowOff>43547</xdr:rowOff>
    </xdr:from>
    <xdr:to>
      <xdr:col>7</xdr:col>
      <xdr:colOff>415324</xdr:colOff>
      <xdr:row>15</xdr:row>
      <xdr:rowOff>76204</xdr:rowOff>
    </xdr:to>
    <xdr:sp macro="" textlink="">
      <xdr:nvSpPr>
        <xdr:cNvPr id="60" name="TextBox 59">
          <a:extLst>
            <a:ext uri="{FF2B5EF4-FFF2-40B4-BE49-F238E27FC236}">
              <a16:creationId xmlns:a16="http://schemas.microsoft.com/office/drawing/2014/main" id="{40BE5B7E-7D30-4C33-AE29-11C8F4783483}"/>
            </a:ext>
          </a:extLst>
        </xdr:cNvPr>
        <xdr:cNvSpPr txBox="1"/>
      </xdr:nvSpPr>
      <xdr:spPr>
        <a:xfrm>
          <a:off x="3452438" y="2449290"/>
          <a:ext cx="620486" cy="402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tx1">
                  <a:lumMod val="50000"/>
                  <a:lumOff val="50000"/>
                </a:schemeClr>
              </a:solidFill>
              <a:latin typeface="Segoe UI" panose="020B0502040204020203" pitchFamily="34" charset="0"/>
              <a:cs typeface="Segoe UI" panose="020B0502040204020203" pitchFamily="34" charset="0"/>
            </a:rPr>
            <a:t>M EGP</a:t>
          </a:r>
        </a:p>
      </xdr:txBody>
    </xdr:sp>
    <xdr:clientData/>
  </xdr:twoCellAnchor>
  <xdr:twoCellAnchor>
    <xdr:from>
      <xdr:col>5</xdr:col>
      <xdr:colOff>469751</xdr:colOff>
      <xdr:row>14</xdr:row>
      <xdr:rowOff>119747</xdr:rowOff>
    </xdr:from>
    <xdr:to>
      <xdr:col>7</xdr:col>
      <xdr:colOff>555170</xdr:colOff>
      <xdr:row>16</xdr:row>
      <xdr:rowOff>152404</xdr:rowOff>
    </xdr:to>
    <xdr:sp macro="" textlink="">
      <xdr:nvSpPr>
        <xdr:cNvPr id="61" name="TextBox 60">
          <a:extLst>
            <a:ext uri="{FF2B5EF4-FFF2-40B4-BE49-F238E27FC236}">
              <a16:creationId xmlns:a16="http://schemas.microsoft.com/office/drawing/2014/main" id="{53CA11A5-C430-4A55-98C0-81EA5CB9D29E}"/>
            </a:ext>
          </a:extLst>
        </xdr:cNvPr>
        <xdr:cNvSpPr txBox="1"/>
      </xdr:nvSpPr>
      <xdr:spPr>
        <a:xfrm>
          <a:off x="2908151" y="2710547"/>
          <a:ext cx="1304619" cy="402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lumMod val="50000"/>
                  <a:lumOff val="50000"/>
                </a:schemeClr>
              </a:solidFill>
              <a:latin typeface="Segoe UI" panose="020B0502040204020203" pitchFamily="34" charset="0"/>
              <a:cs typeface="Segoe UI" panose="020B0502040204020203" pitchFamily="34" charset="0"/>
            </a:rPr>
            <a:t>Net of returns</a:t>
          </a:r>
        </a:p>
      </xdr:txBody>
    </xdr:sp>
    <xdr:clientData/>
  </xdr:twoCellAnchor>
  <xdr:twoCellAnchor>
    <xdr:from>
      <xdr:col>10</xdr:col>
      <xdr:colOff>12551</xdr:colOff>
      <xdr:row>14</xdr:row>
      <xdr:rowOff>119747</xdr:rowOff>
    </xdr:from>
    <xdr:to>
      <xdr:col>13</xdr:col>
      <xdr:colOff>54429</xdr:colOff>
      <xdr:row>16</xdr:row>
      <xdr:rowOff>152404</xdr:rowOff>
    </xdr:to>
    <xdr:sp macro="" textlink="">
      <xdr:nvSpPr>
        <xdr:cNvPr id="63" name="TextBox 62">
          <a:extLst>
            <a:ext uri="{FF2B5EF4-FFF2-40B4-BE49-F238E27FC236}">
              <a16:creationId xmlns:a16="http://schemas.microsoft.com/office/drawing/2014/main" id="{7800898F-C47E-4AA9-BDFF-B8129FBB739B}"/>
            </a:ext>
          </a:extLst>
        </xdr:cNvPr>
        <xdr:cNvSpPr txBox="1"/>
      </xdr:nvSpPr>
      <xdr:spPr>
        <a:xfrm>
          <a:off x="5498951" y="2710547"/>
          <a:ext cx="1870678" cy="402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1">
                  <a:lumMod val="50000"/>
                  <a:lumOff val="50000"/>
                </a:schemeClr>
              </a:solidFill>
              <a:latin typeface="Segoe UI" panose="020B0502040204020203" pitchFamily="34" charset="0"/>
              <a:cs typeface="Segoe UI" panose="020B0502040204020203" pitchFamily="34" charset="0"/>
            </a:rPr>
            <a:t>Blended, all categories</a:t>
          </a:r>
        </a:p>
      </xdr:txBody>
    </xdr:sp>
    <xdr:clientData/>
  </xdr:twoCellAnchor>
  <xdr:twoCellAnchor>
    <xdr:from>
      <xdr:col>18</xdr:col>
      <xdr:colOff>283484</xdr:colOff>
      <xdr:row>14</xdr:row>
      <xdr:rowOff>179015</xdr:rowOff>
    </xdr:from>
    <xdr:to>
      <xdr:col>21</xdr:col>
      <xdr:colOff>325362</xdr:colOff>
      <xdr:row>17</xdr:row>
      <xdr:rowOff>25406</xdr:rowOff>
    </xdr:to>
    <xdr:sp macro="" textlink="">
      <xdr:nvSpPr>
        <xdr:cNvPr id="64" name="TextBox 63">
          <a:extLst>
            <a:ext uri="{FF2B5EF4-FFF2-40B4-BE49-F238E27FC236}">
              <a16:creationId xmlns:a16="http://schemas.microsoft.com/office/drawing/2014/main" id="{FBD095EE-3BBE-4511-B9D8-05B34B6DB16F}"/>
            </a:ext>
          </a:extLst>
        </xdr:cNvPr>
        <xdr:cNvSpPr txBox="1"/>
      </xdr:nvSpPr>
      <xdr:spPr>
        <a:xfrm>
          <a:off x="10646684" y="2786748"/>
          <a:ext cx="1870678" cy="4051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rgbClr val="15A07A"/>
              </a:solidFill>
              <a:latin typeface="Segoe UI" panose="020B0502040204020203" pitchFamily="34" charset="0"/>
              <a:cs typeface="Segoe UI" panose="020B0502040204020203" pitchFamily="34" charset="0"/>
            </a:rPr>
            <a:t> ▲ full-year</a:t>
          </a:r>
          <a:r>
            <a:rPr lang="en-US" sz="1000" b="1" baseline="0">
              <a:solidFill>
                <a:srgbClr val="15A07A"/>
              </a:solidFill>
              <a:latin typeface="Segoe UI" panose="020B0502040204020203" pitchFamily="34" charset="0"/>
              <a:cs typeface="Segoe UI" panose="020B0502040204020203" pitchFamily="34" charset="0"/>
            </a:rPr>
            <a:t> revenue</a:t>
          </a:r>
          <a:endParaRPr lang="en-US" sz="1000" b="1">
            <a:solidFill>
              <a:srgbClr val="15A07A"/>
            </a:solidFill>
            <a:latin typeface="Segoe UI" panose="020B0502040204020203" pitchFamily="34" charset="0"/>
            <a:cs typeface="Segoe UI" panose="020B0502040204020203" pitchFamily="34" charset="0"/>
          </a:endParaRPr>
        </a:p>
      </xdr:txBody>
    </xdr:sp>
    <xdr:clientData/>
  </xdr:twoCellAnchor>
  <xdr:twoCellAnchor>
    <xdr:from>
      <xdr:col>23</xdr:col>
      <xdr:colOff>607639</xdr:colOff>
      <xdr:row>13</xdr:row>
      <xdr:rowOff>61690</xdr:rowOff>
    </xdr:from>
    <xdr:to>
      <xdr:col>25</xdr:col>
      <xdr:colOff>8925</xdr:colOff>
      <xdr:row>15</xdr:row>
      <xdr:rowOff>94347</xdr:rowOff>
    </xdr:to>
    <xdr:sp macro="" textlink="">
      <xdr:nvSpPr>
        <xdr:cNvPr id="65" name="TextBox 64">
          <a:extLst>
            <a:ext uri="{FF2B5EF4-FFF2-40B4-BE49-F238E27FC236}">
              <a16:creationId xmlns:a16="http://schemas.microsoft.com/office/drawing/2014/main" id="{35ED5CD2-0D82-474D-B266-5B7E6BE9D805}"/>
            </a:ext>
          </a:extLst>
        </xdr:cNvPr>
        <xdr:cNvSpPr txBox="1"/>
      </xdr:nvSpPr>
      <xdr:spPr>
        <a:xfrm>
          <a:off x="14018839" y="2483157"/>
          <a:ext cx="620486" cy="405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tx1">
                  <a:lumMod val="50000"/>
                  <a:lumOff val="50000"/>
                </a:schemeClr>
              </a:solidFill>
              <a:latin typeface="Segoe UI" panose="020B0502040204020203" pitchFamily="34" charset="0"/>
              <a:cs typeface="Segoe UI" panose="020B0502040204020203" pitchFamily="34" charset="0"/>
            </a:rPr>
            <a:t>K EGP</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Wattaneya" refreshedDate="46190.995852546293" backgroundQuery="1" createdVersion="8" refreshedVersion="8" minRefreshableVersion="3" recordCount="0" supportSubquery="1" supportAdvancedDrill="1" xr:uid="{8E5707DB-2FBF-4F3C-9FEA-77EE0BDC33CA}">
  <cacheSource type="external" connectionId="8"/>
  <cacheFields count="1">
    <cacheField name="[Measures].[MaxYear]" caption="MaxYear" numFmtId="0" hierarchy="69" level="32767"/>
  </cacheFields>
  <cacheHierarchies count="79">
    <cacheHierarchy uniqueName="[branches].[branch_id]" caption="branch_id" attribute="1" defaultMemberUniqueName="[branches].[branch_id].[All]" allUniqueName="[branches].[branch_id].[All]" dimensionUniqueName="[branches]" displayFolder="" count="0" memberValueDatatype="130" unbalanced="0"/>
    <cacheHierarchy uniqueName="[branches].[branch_name]" caption="branch_name" attribute="1" defaultMemberUniqueName="[branches].[branch_name].[All]" allUniqueName="[branches].[branch_name].[All]" dimensionUniqueName="[branches]" displayFolder="" count="0" memberValueDatatype="130" unbalanced="0"/>
    <cacheHierarchy uniqueName="[branches].[city]" caption="city" attribute="1" defaultMemberUniqueName="[branches].[city].[All]" allUniqueName="[branches].[city].[All]" dimensionUniqueName="[branches]" displayFolder="" count="0" memberValueDatatype="130" unbalanced="0"/>
    <cacheHierarchy uniqueName="[branches].[opened_date]" caption="opened_date" attribute="1" time="1" defaultMemberUniqueName="[branches].[opened_date].[All]" allUniqueName="[branches].[opened_date].[All]" dimensionUniqueName="[branches]" displayFolder="" count="0" memberValueDatatype="7"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monthly_targets].[branch_name]" caption="branch_name" attribute="1" defaultMemberUniqueName="[monthly_targets].[branch_name].[All]" allUniqueName="[monthly_targets].[branch_name].[All]" dimensionUniqueName="[monthly_targets]" displayFolder="" count="0" memberValueDatatype="130" unbalanced="0"/>
    <cacheHierarchy uniqueName="[monthly_targets].[month]" caption="month" attribute="1" time="1" defaultMemberUniqueName="[monthly_targets].[month].[All]" allUniqueName="[monthly_targets].[month].[All]" dimensionUniqueName="[monthly_targets]" displayFolder="" count="0" memberValueDatatype="7" unbalanced="0"/>
    <cacheHierarchy uniqueName="[monthly_targets].[target_egp]" caption="target_egp" attribute="1" defaultMemberUniqueName="[monthly_targets].[target_egp].[All]" allUniqueName="[monthly_targets].[target_egp].[All]" dimensionUniqueName="[monthly_targets]" displayFolder="" count="0" memberValueDatatype="20" unbalanced="0"/>
    <cacheHierarchy uniqueName="[monthly_targets].[bm_key]" caption="bm_key" attribute="1" defaultMemberUniqueName="[monthly_targets].[bm_key].[All]" allUniqueName="[monthly_targets].[bm_key].[All]" dimensionUniqueName="[monthly_targets]" displayFolder="" count="0" memberValueDatatype="130" unbalanced="0"/>
    <cacheHierarchy uniqueName="[products].[product_id]" caption="product_id" attribute="1" defaultMemberUniqueName="[products].[product_id].[All]" allUniqueName="[products].[product_id].[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list_price_egp]" caption="list_price_egp" attribute="1" defaultMemberUniqueName="[products].[list_price_egp].[All]" allUniqueName="[products].[list_price_egp].[All]" dimensionUniqueName="[products]" displayFolder="" count="0" memberValueDatatype="20" unbalanced="0"/>
    <cacheHierarchy uniqueName="[products].[unit_cost_egp]" caption="unit_cost_egp" attribute="1" defaultMemberUniqueName="[products].[unit_cost_egp].[All]" allUniqueName="[products].[unit_cost_egp].[All]" dimensionUniqueName="[products]" displayFolder="" count="0" memberValueDatatype="2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branch]" caption="branch" attribute="1" defaultMemberUniqueName="[sales].[branch].[All]" allUniqueName="[sales].[branch].[All]" dimensionUniqueName="[sales]" displayFolder="" count="0" memberValueDatatype="130" unbalanced="0"/>
    <cacheHierarchy uniqueName="[sales].[product_id]" caption="product_id" attribute="1" defaultMemberUniqueName="[sales].[product_id].[All]" allUniqueName="[sales].[product_id].[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discount_pct]" caption="discount_pct" attribute="1" defaultMemberUniqueName="[sales].[discount_pct].[All]" allUniqueName="[sales].[discount_pct].[All]" dimensionUniqueName="[sales]" displayFolder="" count="0" memberValueDatatype="5" unbalanced="0"/>
    <cacheHierarchy uniqueName="[sales].[payment_method]" caption="payment_method" attribute="1" defaultMemberUniqueName="[sales].[payment_method].[All]" allUniqueName="[sales].[payment_method].[All]" dimensionUniqueName="[sales]" displayFolder="" count="0"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quantity_status]" caption="quantity_status" attribute="1" defaultMemberUniqueName="[sales].[quantity_status].[All]" allUniqueName="[sales].[quantity_status].[All]" dimensionUniqueName="[sales]" displayFolder="" count="0" memberValueDatatype="130" unbalanced="0"/>
    <cacheHierarchy uniqueName="[sales].[final_price_egp]" caption="final_price_egp" attribute="1" defaultMemberUniqueName="[sales].[final_price_egp].[All]" allUniqueName="[sales].[final_price_egp].[All]" dimensionUniqueName="[sales]" displayFolder="" count="0" memberValueDatatype="5" unbalanced="0"/>
    <cacheHierarchy uniqueName="[sales].[Line revenue]" caption="Line revenue" attribute="1" defaultMemberUniqueName="[sales].[Line revenue].[All]" allUniqueName="[sales].[Line revenue].[All]" dimensionUniqueName="[sales]" displayFolder="" count="0" memberValueDatatype="5" unbalanced="0"/>
    <cacheHierarchy uniqueName="[sales].[Target key]" caption="Target key" attribute="1" defaultMemberUniqueName="[sales].[Target key].[All]" allUniqueName="[sales].[Target key].[All]" dimensionUniqueName="[sales]" displayFolder="" count="0" memberValueDatatype="130" unbalanced="0"/>
    <cacheHierarchy uniqueName="[sales].[target_egp]" caption="target_egp" attribute="1" defaultMemberUniqueName="[sales].[target_egp].[All]" allUniqueName="[sales].[target_egp].[All]" dimensionUniqueName="[sales]" displayFolder="" count="0" memberValueDatatype="20" unbalanced="0"/>
    <cacheHierarchy uniqueName="[sales_2024].[order_id]" caption="order_id" attribute="1" defaultMemberUniqueName="[sales_2024].[order_id].[All]" allUniqueName="[sales_2024].[order_id].[All]" dimensionUniqueName="[sales_2024]" displayFolder="" count="0" memberValueDatatype="130" unbalanced="0"/>
    <cacheHierarchy uniqueName="[sales_2024].[order_date]" caption="order_date" attribute="1" defaultMemberUniqueName="[sales_2024].[order_date].[All]" allUniqueName="[sales_2024].[order_date].[All]" dimensionUniqueName="[sales_2024]" displayFolder="" count="0" memberValueDatatype="130" unbalanced="0"/>
    <cacheHierarchy uniqueName="[sales_2024].[branch]" caption="branch" attribute="1" defaultMemberUniqueName="[sales_2024].[branch].[All]" allUniqueName="[sales_2024].[branch].[All]" dimensionUniqueName="[sales_2024]" displayFolder="" count="0" memberValueDatatype="130" unbalanced="0"/>
    <cacheHierarchy uniqueName="[sales_2024].[product_id]" caption="product_id" attribute="1" defaultMemberUniqueName="[sales_2024].[product_id].[All]" allUniqueName="[sales_2024].[product_id].[All]" dimensionUniqueName="[sales_2024]" displayFolder="" count="0" memberValueDatatype="130" unbalanced="0"/>
    <cacheHierarchy uniqueName="[sales_2024].[quantity]" caption="quantity" attribute="1" defaultMemberUniqueName="[sales_2024].[quantity].[All]" allUniqueName="[sales_2024].[quantity].[All]" dimensionUniqueName="[sales_2024]" displayFolder="" count="0" memberValueDatatype="20" unbalanced="0"/>
    <cacheHierarchy uniqueName="[sales_2024].[unit_price_egp]" caption="unit_price_egp" attribute="1" defaultMemberUniqueName="[sales_2024].[unit_price_egp].[All]" allUniqueName="[sales_2024].[unit_price_egp].[All]" dimensionUniqueName="[sales_2024]" displayFolder="" count="0" memberValueDatatype="20" unbalanced="0"/>
    <cacheHierarchy uniqueName="[sales_2024].[discount_pct]" caption="discount_pct" attribute="1" defaultMemberUniqueName="[sales_2024].[discount_pct].[All]" allUniqueName="[sales_2024].[discount_pct].[All]" dimensionUniqueName="[sales_2024]" displayFolder="" count="0" memberValueDatatype="5" unbalanced="0"/>
    <cacheHierarchy uniqueName="[sales_2024].[payment_method]" caption="payment_method" attribute="1" defaultMemberUniqueName="[sales_2024].[payment_method].[All]" allUniqueName="[sales_2024].[payment_method].[All]" dimensionUniqueName="[sales_2024]" displayFolder="" count="0" memberValueDatatype="130" unbalanced="0"/>
    <cacheHierarchy uniqueName="[sales_2024].[customer_id]" caption="customer_id" attribute="1" defaultMemberUniqueName="[sales_2024].[customer_id].[All]" allUniqueName="[sales_2024].[customer_id].[All]" dimensionUniqueName="[sales_2024]" displayFolder="" count="0" memberValueDatatype="130" unbalanced="0"/>
    <cacheHierarchy uniqueName="[sales_2025].[order_id]" caption="order_id" attribute="1" defaultMemberUniqueName="[sales_2025].[order_id].[All]" allUniqueName="[sales_2025].[order_id].[All]" dimensionUniqueName="[sales_2025]" displayFolder="" count="0" memberValueDatatype="130" unbalanced="0"/>
    <cacheHierarchy uniqueName="[sales_2025].[order_date]" caption="order_date" attribute="1" defaultMemberUniqueName="[sales_2025].[order_date].[All]" allUniqueName="[sales_2025].[order_date].[All]" dimensionUniqueName="[sales_2025]" displayFolder="" count="0" memberValueDatatype="130" unbalanced="0"/>
    <cacheHierarchy uniqueName="[sales_2025].[branch]" caption="branch" attribute="1" defaultMemberUniqueName="[sales_2025].[branch].[All]" allUniqueName="[sales_2025].[branch].[All]" dimensionUniqueName="[sales_2025]" displayFolder="" count="0" memberValueDatatype="130" unbalanced="0"/>
    <cacheHierarchy uniqueName="[sales_2025].[product_id]" caption="product_id" attribute="1" defaultMemberUniqueName="[sales_2025].[product_id].[All]" allUniqueName="[sales_2025].[product_id].[All]" dimensionUniqueName="[sales_2025]" displayFolder="" count="0" memberValueDatatype="130" unbalanced="0"/>
    <cacheHierarchy uniqueName="[sales_2025].[quantity]" caption="quantity" attribute="1" defaultMemberUniqueName="[sales_2025].[quantity].[All]" allUniqueName="[sales_2025].[quantity].[All]" dimensionUniqueName="[sales_2025]" displayFolder="" count="0" memberValueDatatype="130" unbalanced="0"/>
    <cacheHierarchy uniqueName="[sales_2025].[unit_price_egp]" caption="unit_price_egp" attribute="1" defaultMemberUniqueName="[sales_2025].[unit_price_egp].[All]" allUniqueName="[sales_2025].[unit_price_egp].[All]" dimensionUniqueName="[sales_2025]" displayFolder="" count="0" memberValueDatatype="130" unbalanced="0"/>
    <cacheHierarchy uniqueName="[sales_2025].[discount_pct]" caption="discount_pct" attribute="1" defaultMemberUniqueName="[sales_2025].[discount_pct].[All]" allUniqueName="[sales_2025].[discount_pct].[All]" dimensionUniqueName="[sales_2025]" displayFolder="" count="0" memberValueDatatype="130" unbalanced="0"/>
    <cacheHierarchy uniqueName="[sales_2025].[payment_method]" caption="payment_method" attribute="1" defaultMemberUniqueName="[sales_2025].[payment_method].[All]" allUniqueName="[sales_2025].[payment_method].[All]" dimensionUniqueName="[sales_2025]" displayFolder="" count="0" memberValueDatatype="130" unbalanced="0"/>
    <cacheHierarchy uniqueName="[sales_2025].[customer_id]" caption="customer_id" attribute="1" defaultMemberUniqueName="[sales_2025].[customer_id].[All]" allUniqueName="[sales_2025].[customer_id].[All]" dimensionUniqueName="[sales_2025]" displayFolder="" count="0" memberValueDatatype="130" unbalanced="0"/>
    <cacheHierarchy uniqueName="[Measures].[Count of branch]" caption="Count of branch" measure="1" displayFolder="" measureGroup="sales" count="0">
      <extLst>
        <ext xmlns:x15="http://schemas.microsoft.com/office/spreadsheetml/2010/11/main" uri="{B97F6D7D-B522-45F9-BDA1-12C45D357490}">
          <x15:cacheHierarchy aggregatedColumn="23"/>
        </ext>
      </extLst>
    </cacheHierarchy>
    <cacheHierarchy uniqueName="[Measures].[Distinct Count of branch]" caption="Distinct Count of branch" measure="1" displayFolder="" measureGroup="sales" count="0">
      <extLst>
        <ext xmlns:x15="http://schemas.microsoft.com/office/spreadsheetml/2010/11/main" uri="{B97F6D7D-B522-45F9-BDA1-12C45D357490}">
          <x15:cacheHierarchy aggregatedColumn="23"/>
        </ext>
      </extLst>
    </cacheHierarchy>
    <cacheHierarchy uniqueName="[Measures].[Sum of target_egp]" caption="Sum of target_egp" measure="1" displayFolder="" measureGroup="sales" count="0">
      <extLst>
        <ext xmlns:x15="http://schemas.microsoft.com/office/spreadsheetml/2010/11/main" uri="{B97F6D7D-B522-45F9-BDA1-12C45D357490}">
          <x15:cacheHierarchy aggregatedColumn="33"/>
        </ext>
      </extLst>
    </cacheHierarchy>
    <cacheHierarchy uniqueName="[Measures].[Sum of Line revenue]" caption="Sum of Line revenue" measure="1" displayFolder="" measureGroup="sales"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sales" count="0"/>
    <cacheHierarchy uniqueName="[Measures].[Total COGS ]" caption="Total COGS " measure="1" displayFolder="" measureGroup="sales" count="0"/>
    <cacheHierarchy uniqueName="[Measures].[Gross Profit]" caption="Gross Profit" measure="1" displayFolder="" measureGroup="sales" count="0"/>
    <cacheHierarchy uniqueName="[Measures].[Margin % ]" caption="Margin % " measure="1" displayFolder="" measureGroup="sales" count="0"/>
    <cacheHierarchy uniqueName="[Measures].[Orders]" caption="Orders" measure="1" displayFolder="" measureGroup="sales" count="0"/>
    <cacheHierarchy uniqueName="[Measures].[Units Sold]" caption="Units Sold" measure="1" displayFolder="" measureGroup="sales" count="0"/>
    <cacheHierarchy uniqueName="[Measures].[AOV]" caption="AOV" measure="1" displayFolder="" measureGroup="sales" count="0"/>
    <cacheHierarchy uniqueName="[Measures].[Retrun Rate]" caption="Retrun Rate" measure="1" displayFolder="" measureGroup="sales" count="0"/>
    <cacheHierarchy uniqueName="[Measures].[Number Of Orders Returned]" caption="Number Of Orders Returned" measure="1" displayFolder="" measureGroup="sales" count="0"/>
    <cacheHierarchy uniqueName="[Measures].[Total Target]" caption="Total Target" measure="1" displayFolder="" measureGroup="sales" count="0"/>
    <cacheHierarchy uniqueName="[Measures].[Achievement %]" caption="Achievement %" measure="1" displayFolder="" measureGroup="sales" count="0"/>
    <cacheHierarchy uniqueName="[Measures].[Revenue LY]" caption="Revenue LY" measure="1" displayFolder="" measureGroup="sales" count="0"/>
    <cacheHierarchy uniqueName="[Measures].[YoY Growth %]" caption="YoY Growth %" measure="1" displayFolder="" measureGroup="sales" count="0"/>
    <cacheHierarchy uniqueName="[Measures].[MaxYear]" caption="MaxYear" measure="1" displayFolder="" measureGroup="Calendar" count="0" oneField="1">
      <fieldsUsage count="1">
        <fieldUsage x="0"/>
      </fieldsUsage>
    </cacheHierarchy>
    <cacheHierarchy uniqueName="[Measures].[MaxDate]" caption="MaxDate" measure="1" displayFolder="" measureGroup="Calendar" count="0"/>
    <cacheHierarchy uniqueName="[Measures].[__XL_Count sales_2024]" caption="__XL_Count sales_2024" measure="1" displayFolder="" measureGroup="sales_2024" count="0" hidden="1"/>
    <cacheHierarchy uniqueName="[Measures].[__XL_Count sales_2025]" caption="__XL_Count sales_2025" measure="1" displayFolder="" measureGroup="sales_2025" count="0" hidden="1"/>
    <cacheHierarchy uniqueName="[Measures].[__XL_Count products]" caption="__XL_Count products" measure="1" displayFolder="" measureGroup="products" count="0" hidden="1"/>
    <cacheHierarchy uniqueName="[Measures].[__XL_Count branches]" caption="__XL_Count branches" measure="1" displayFolder="" measureGroup="branches" count="0" hidden="1"/>
    <cacheHierarchy uniqueName="[Measures].[__XL_Count monthly_targets]" caption="__XL_Count monthly_targets" measure="1" displayFolder="" measureGroup="monthly_targets" count="0" hidden="1"/>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branches" uniqueName="[branches]" caption="branches"/>
    <dimension name="Calendar" uniqueName="[Calendar]" caption="Calendar"/>
    <dimension measure="1" name="Measures" uniqueName="[Measures]" caption="Measures"/>
    <dimension name="monthly_targets" uniqueName="[monthly_targets]" caption="monthly_targets"/>
    <dimension name="products" uniqueName="[products]" caption="products"/>
    <dimension name="sales" uniqueName="[sales]" caption="sales"/>
    <dimension name="sales_2024" uniqueName="[sales_2024]" caption="sales_2024"/>
    <dimension name="sales_2025" uniqueName="[sales_2025]" caption="sales_2025"/>
  </dimensions>
  <measureGroups count="7">
    <measureGroup name="branches" caption="branches"/>
    <measureGroup name="Calendar" caption="Calendar"/>
    <measureGroup name="monthly_targets" caption="monthly_targets"/>
    <measureGroup name="products" caption="products"/>
    <measureGroup name="sales" caption="sales"/>
    <measureGroup name="sales_2024" caption="sales_2024"/>
    <measureGroup name="sales_2025" caption="sales_2025"/>
  </measureGroups>
  <maps count="11">
    <map measureGroup="0" dimension="0"/>
    <map measureGroup="1" dimension="1"/>
    <map measureGroup="2" dimension="3"/>
    <map measureGroup="3" dimension="4"/>
    <map measureGroup="4" dimension="0"/>
    <map measureGroup="4" dimension="1"/>
    <map measureGroup="4" dimension="3"/>
    <map measureGroup="4"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Wattaneya" refreshedDate="46190.995853587963" backgroundQuery="1" createdVersion="8" refreshedVersion="8" minRefreshableVersion="3" recordCount="0" supportSubquery="1" supportAdvancedDrill="1" xr:uid="{416813A2-1E7C-464C-95B2-820810B97F3B}">
  <cacheSource type="external" connectionId="8"/>
  <cacheFields count="1">
    <cacheField name="[Measures].[MaxDate]" caption="MaxDate" numFmtId="0" hierarchy="70" level="32767"/>
  </cacheFields>
  <cacheHierarchies count="79">
    <cacheHierarchy uniqueName="[branches].[branch_id]" caption="branch_id" attribute="1" defaultMemberUniqueName="[branches].[branch_id].[All]" allUniqueName="[branches].[branch_id].[All]" dimensionUniqueName="[branches]" displayFolder="" count="0" memberValueDatatype="130" unbalanced="0"/>
    <cacheHierarchy uniqueName="[branches].[branch_name]" caption="branch_name" attribute="1" defaultMemberUniqueName="[branches].[branch_name].[All]" allUniqueName="[branches].[branch_name].[All]" dimensionUniqueName="[branches]" displayFolder="" count="0" memberValueDatatype="130" unbalanced="0"/>
    <cacheHierarchy uniqueName="[branches].[city]" caption="city" attribute="1" defaultMemberUniqueName="[branches].[city].[All]" allUniqueName="[branches].[city].[All]" dimensionUniqueName="[branches]" displayFolder="" count="0" memberValueDatatype="130" unbalanced="0"/>
    <cacheHierarchy uniqueName="[branches].[opened_date]" caption="opened_date" attribute="1" time="1" defaultMemberUniqueName="[branches].[opened_date].[All]" allUniqueName="[branches].[opened_date].[All]" dimensionUniqueName="[branches]" displayFolder="" count="0" memberValueDatatype="7"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monthly_targets].[branch_name]" caption="branch_name" attribute="1" defaultMemberUniqueName="[monthly_targets].[branch_name].[All]" allUniqueName="[monthly_targets].[branch_name].[All]" dimensionUniqueName="[monthly_targets]" displayFolder="" count="0" memberValueDatatype="130" unbalanced="0"/>
    <cacheHierarchy uniqueName="[monthly_targets].[month]" caption="month" attribute="1" time="1" defaultMemberUniqueName="[monthly_targets].[month].[All]" allUniqueName="[monthly_targets].[month].[All]" dimensionUniqueName="[monthly_targets]" displayFolder="" count="0" memberValueDatatype="7" unbalanced="0"/>
    <cacheHierarchy uniqueName="[monthly_targets].[target_egp]" caption="target_egp" attribute="1" defaultMemberUniqueName="[monthly_targets].[target_egp].[All]" allUniqueName="[monthly_targets].[target_egp].[All]" dimensionUniqueName="[monthly_targets]" displayFolder="" count="0" memberValueDatatype="20" unbalanced="0"/>
    <cacheHierarchy uniqueName="[monthly_targets].[bm_key]" caption="bm_key" attribute="1" defaultMemberUniqueName="[monthly_targets].[bm_key].[All]" allUniqueName="[monthly_targets].[bm_key].[All]" dimensionUniqueName="[monthly_targets]" displayFolder="" count="0" memberValueDatatype="130" unbalanced="0"/>
    <cacheHierarchy uniqueName="[products].[product_id]" caption="product_id" attribute="1" defaultMemberUniqueName="[products].[product_id].[All]" allUniqueName="[products].[product_id].[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list_price_egp]" caption="list_price_egp" attribute="1" defaultMemberUniqueName="[products].[list_price_egp].[All]" allUniqueName="[products].[list_price_egp].[All]" dimensionUniqueName="[products]" displayFolder="" count="0" memberValueDatatype="20" unbalanced="0"/>
    <cacheHierarchy uniqueName="[products].[unit_cost_egp]" caption="unit_cost_egp" attribute="1" defaultMemberUniqueName="[products].[unit_cost_egp].[All]" allUniqueName="[products].[unit_cost_egp].[All]" dimensionUniqueName="[products]" displayFolder="" count="0" memberValueDatatype="2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branch]" caption="branch" attribute="1" defaultMemberUniqueName="[sales].[branch].[All]" allUniqueName="[sales].[branch].[All]" dimensionUniqueName="[sales]" displayFolder="" count="0" memberValueDatatype="130" unbalanced="0"/>
    <cacheHierarchy uniqueName="[sales].[product_id]" caption="product_id" attribute="1" defaultMemberUniqueName="[sales].[product_id].[All]" allUniqueName="[sales].[product_id].[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discount_pct]" caption="discount_pct" attribute="1" defaultMemberUniqueName="[sales].[discount_pct].[All]" allUniqueName="[sales].[discount_pct].[All]" dimensionUniqueName="[sales]" displayFolder="" count="0" memberValueDatatype="5" unbalanced="0"/>
    <cacheHierarchy uniqueName="[sales].[payment_method]" caption="payment_method" attribute="1" defaultMemberUniqueName="[sales].[payment_method].[All]" allUniqueName="[sales].[payment_method].[All]" dimensionUniqueName="[sales]" displayFolder="" count="0"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quantity_status]" caption="quantity_status" attribute="1" defaultMemberUniqueName="[sales].[quantity_status].[All]" allUniqueName="[sales].[quantity_status].[All]" dimensionUniqueName="[sales]" displayFolder="" count="0" memberValueDatatype="130" unbalanced="0"/>
    <cacheHierarchy uniqueName="[sales].[final_price_egp]" caption="final_price_egp" attribute="1" defaultMemberUniqueName="[sales].[final_price_egp].[All]" allUniqueName="[sales].[final_price_egp].[All]" dimensionUniqueName="[sales]" displayFolder="" count="0" memberValueDatatype="5" unbalanced="0"/>
    <cacheHierarchy uniqueName="[sales].[Line revenue]" caption="Line revenue" attribute="1" defaultMemberUniqueName="[sales].[Line revenue].[All]" allUniqueName="[sales].[Line revenue].[All]" dimensionUniqueName="[sales]" displayFolder="" count="0" memberValueDatatype="5" unbalanced="0"/>
    <cacheHierarchy uniqueName="[sales].[Target key]" caption="Target key" attribute="1" defaultMemberUniqueName="[sales].[Target key].[All]" allUniqueName="[sales].[Target key].[All]" dimensionUniqueName="[sales]" displayFolder="" count="0" memberValueDatatype="130" unbalanced="0"/>
    <cacheHierarchy uniqueName="[sales].[target_egp]" caption="target_egp" attribute="1" defaultMemberUniqueName="[sales].[target_egp].[All]" allUniqueName="[sales].[target_egp].[All]" dimensionUniqueName="[sales]" displayFolder="" count="0" memberValueDatatype="20" unbalanced="0"/>
    <cacheHierarchy uniqueName="[sales_2024].[order_id]" caption="order_id" attribute="1" defaultMemberUniqueName="[sales_2024].[order_id].[All]" allUniqueName="[sales_2024].[order_id].[All]" dimensionUniqueName="[sales_2024]" displayFolder="" count="0" memberValueDatatype="130" unbalanced="0"/>
    <cacheHierarchy uniqueName="[sales_2024].[order_date]" caption="order_date" attribute="1" defaultMemberUniqueName="[sales_2024].[order_date].[All]" allUniqueName="[sales_2024].[order_date].[All]" dimensionUniqueName="[sales_2024]" displayFolder="" count="0" memberValueDatatype="130" unbalanced="0"/>
    <cacheHierarchy uniqueName="[sales_2024].[branch]" caption="branch" attribute="1" defaultMemberUniqueName="[sales_2024].[branch].[All]" allUniqueName="[sales_2024].[branch].[All]" dimensionUniqueName="[sales_2024]" displayFolder="" count="0" memberValueDatatype="130" unbalanced="0"/>
    <cacheHierarchy uniqueName="[sales_2024].[product_id]" caption="product_id" attribute="1" defaultMemberUniqueName="[sales_2024].[product_id].[All]" allUniqueName="[sales_2024].[product_id].[All]" dimensionUniqueName="[sales_2024]" displayFolder="" count="0" memberValueDatatype="130" unbalanced="0"/>
    <cacheHierarchy uniqueName="[sales_2024].[quantity]" caption="quantity" attribute="1" defaultMemberUniqueName="[sales_2024].[quantity].[All]" allUniqueName="[sales_2024].[quantity].[All]" dimensionUniqueName="[sales_2024]" displayFolder="" count="0" memberValueDatatype="20" unbalanced="0"/>
    <cacheHierarchy uniqueName="[sales_2024].[unit_price_egp]" caption="unit_price_egp" attribute="1" defaultMemberUniqueName="[sales_2024].[unit_price_egp].[All]" allUniqueName="[sales_2024].[unit_price_egp].[All]" dimensionUniqueName="[sales_2024]" displayFolder="" count="0" memberValueDatatype="20" unbalanced="0"/>
    <cacheHierarchy uniqueName="[sales_2024].[discount_pct]" caption="discount_pct" attribute="1" defaultMemberUniqueName="[sales_2024].[discount_pct].[All]" allUniqueName="[sales_2024].[discount_pct].[All]" dimensionUniqueName="[sales_2024]" displayFolder="" count="0" memberValueDatatype="5" unbalanced="0"/>
    <cacheHierarchy uniqueName="[sales_2024].[payment_method]" caption="payment_method" attribute="1" defaultMemberUniqueName="[sales_2024].[payment_method].[All]" allUniqueName="[sales_2024].[payment_method].[All]" dimensionUniqueName="[sales_2024]" displayFolder="" count="0" memberValueDatatype="130" unbalanced="0"/>
    <cacheHierarchy uniqueName="[sales_2024].[customer_id]" caption="customer_id" attribute="1" defaultMemberUniqueName="[sales_2024].[customer_id].[All]" allUniqueName="[sales_2024].[customer_id].[All]" dimensionUniqueName="[sales_2024]" displayFolder="" count="0" memberValueDatatype="130" unbalanced="0"/>
    <cacheHierarchy uniqueName="[sales_2025].[order_id]" caption="order_id" attribute="1" defaultMemberUniqueName="[sales_2025].[order_id].[All]" allUniqueName="[sales_2025].[order_id].[All]" dimensionUniqueName="[sales_2025]" displayFolder="" count="0" memberValueDatatype="130" unbalanced="0"/>
    <cacheHierarchy uniqueName="[sales_2025].[order_date]" caption="order_date" attribute="1" defaultMemberUniqueName="[sales_2025].[order_date].[All]" allUniqueName="[sales_2025].[order_date].[All]" dimensionUniqueName="[sales_2025]" displayFolder="" count="0" memberValueDatatype="130" unbalanced="0"/>
    <cacheHierarchy uniqueName="[sales_2025].[branch]" caption="branch" attribute="1" defaultMemberUniqueName="[sales_2025].[branch].[All]" allUniqueName="[sales_2025].[branch].[All]" dimensionUniqueName="[sales_2025]" displayFolder="" count="0" memberValueDatatype="130" unbalanced="0"/>
    <cacheHierarchy uniqueName="[sales_2025].[product_id]" caption="product_id" attribute="1" defaultMemberUniqueName="[sales_2025].[product_id].[All]" allUniqueName="[sales_2025].[product_id].[All]" dimensionUniqueName="[sales_2025]" displayFolder="" count="0" memberValueDatatype="130" unbalanced="0"/>
    <cacheHierarchy uniqueName="[sales_2025].[quantity]" caption="quantity" attribute="1" defaultMemberUniqueName="[sales_2025].[quantity].[All]" allUniqueName="[sales_2025].[quantity].[All]" dimensionUniqueName="[sales_2025]" displayFolder="" count="0" memberValueDatatype="130" unbalanced="0"/>
    <cacheHierarchy uniqueName="[sales_2025].[unit_price_egp]" caption="unit_price_egp" attribute="1" defaultMemberUniqueName="[sales_2025].[unit_price_egp].[All]" allUniqueName="[sales_2025].[unit_price_egp].[All]" dimensionUniqueName="[sales_2025]" displayFolder="" count="0" memberValueDatatype="130" unbalanced="0"/>
    <cacheHierarchy uniqueName="[sales_2025].[discount_pct]" caption="discount_pct" attribute="1" defaultMemberUniqueName="[sales_2025].[discount_pct].[All]" allUniqueName="[sales_2025].[discount_pct].[All]" dimensionUniqueName="[sales_2025]" displayFolder="" count="0" memberValueDatatype="130" unbalanced="0"/>
    <cacheHierarchy uniqueName="[sales_2025].[payment_method]" caption="payment_method" attribute="1" defaultMemberUniqueName="[sales_2025].[payment_method].[All]" allUniqueName="[sales_2025].[payment_method].[All]" dimensionUniqueName="[sales_2025]" displayFolder="" count="0" memberValueDatatype="130" unbalanced="0"/>
    <cacheHierarchy uniqueName="[sales_2025].[customer_id]" caption="customer_id" attribute="1" defaultMemberUniqueName="[sales_2025].[customer_id].[All]" allUniqueName="[sales_2025].[customer_id].[All]" dimensionUniqueName="[sales_2025]" displayFolder="" count="0" memberValueDatatype="130" unbalanced="0"/>
    <cacheHierarchy uniqueName="[Measures].[Count of branch]" caption="Count of branch" measure="1" displayFolder="" measureGroup="sales" count="0">
      <extLst>
        <ext xmlns:x15="http://schemas.microsoft.com/office/spreadsheetml/2010/11/main" uri="{B97F6D7D-B522-45F9-BDA1-12C45D357490}">
          <x15:cacheHierarchy aggregatedColumn="23"/>
        </ext>
      </extLst>
    </cacheHierarchy>
    <cacheHierarchy uniqueName="[Measures].[Distinct Count of branch]" caption="Distinct Count of branch" measure="1" displayFolder="" measureGroup="sales" count="0">
      <extLst>
        <ext xmlns:x15="http://schemas.microsoft.com/office/spreadsheetml/2010/11/main" uri="{B97F6D7D-B522-45F9-BDA1-12C45D357490}">
          <x15:cacheHierarchy aggregatedColumn="23"/>
        </ext>
      </extLst>
    </cacheHierarchy>
    <cacheHierarchy uniqueName="[Measures].[Sum of target_egp]" caption="Sum of target_egp" measure="1" displayFolder="" measureGroup="sales" count="0">
      <extLst>
        <ext xmlns:x15="http://schemas.microsoft.com/office/spreadsheetml/2010/11/main" uri="{B97F6D7D-B522-45F9-BDA1-12C45D357490}">
          <x15:cacheHierarchy aggregatedColumn="33"/>
        </ext>
      </extLst>
    </cacheHierarchy>
    <cacheHierarchy uniqueName="[Measures].[Sum of Line revenue]" caption="Sum of Line revenue" measure="1" displayFolder="" measureGroup="sales"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sales" count="0"/>
    <cacheHierarchy uniqueName="[Measures].[Total COGS ]" caption="Total COGS " measure="1" displayFolder="" measureGroup="sales" count="0"/>
    <cacheHierarchy uniqueName="[Measures].[Gross Profit]" caption="Gross Profit" measure="1" displayFolder="" measureGroup="sales" count="0"/>
    <cacheHierarchy uniqueName="[Measures].[Margin % ]" caption="Margin % " measure="1" displayFolder="" measureGroup="sales" count="0"/>
    <cacheHierarchy uniqueName="[Measures].[Orders]" caption="Orders" measure="1" displayFolder="" measureGroup="sales" count="0"/>
    <cacheHierarchy uniqueName="[Measures].[Units Sold]" caption="Units Sold" measure="1" displayFolder="" measureGroup="sales" count="0"/>
    <cacheHierarchy uniqueName="[Measures].[AOV]" caption="AOV" measure="1" displayFolder="" measureGroup="sales" count="0"/>
    <cacheHierarchy uniqueName="[Measures].[Retrun Rate]" caption="Retrun Rate" measure="1" displayFolder="" measureGroup="sales" count="0"/>
    <cacheHierarchy uniqueName="[Measures].[Number Of Orders Returned]" caption="Number Of Orders Returned" measure="1" displayFolder="" measureGroup="sales" count="0"/>
    <cacheHierarchy uniqueName="[Measures].[Total Target]" caption="Total Target" measure="1" displayFolder="" measureGroup="sales" count="0"/>
    <cacheHierarchy uniqueName="[Measures].[Achievement %]" caption="Achievement %" measure="1" displayFolder="" measureGroup="sales" count="0"/>
    <cacheHierarchy uniqueName="[Measures].[Revenue LY]" caption="Revenue LY" measure="1" displayFolder="" measureGroup="sales" count="0"/>
    <cacheHierarchy uniqueName="[Measures].[YoY Growth %]" caption="YoY Growth %" measure="1" displayFolder="" measureGroup="sales" count="0"/>
    <cacheHierarchy uniqueName="[Measures].[MaxYear]" caption="MaxYear" measure="1" displayFolder="" measureGroup="Calendar" count="0"/>
    <cacheHierarchy uniqueName="[Measures].[MaxDate]" caption="MaxDate" measure="1" displayFolder="" measureGroup="Calendar" count="0" oneField="1">
      <fieldsUsage count="1">
        <fieldUsage x="0"/>
      </fieldsUsage>
    </cacheHierarchy>
    <cacheHierarchy uniqueName="[Measures].[__XL_Count sales_2024]" caption="__XL_Count sales_2024" measure="1" displayFolder="" measureGroup="sales_2024" count="0" hidden="1"/>
    <cacheHierarchy uniqueName="[Measures].[__XL_Count sales_2025]" caption="__XL_Count sales_2025" measure="1" displayFolder="" measureGroup="sales_2025" count="0" hidden="1"/>
    <cacheHierarchy uniqueName="[Measures].[__XL_Count products]" caption="__XL_Count products" measure="1" displayFolder="" measureGroup="products" count="0" hidden="1"/>
    <cacheHierarchy uniqueName="[Measures].[__XL_Count branches]" caption="__XL_Count branches" measure="1" displayFolder="" measureGroup="branches" count="0" hidden="1"/>
    <cacheHierarchy uniqueName="[Measures].[__XL_Count monthly_targets]" caption="__XL_Count monthly_targets" measure="1" displayFolder="" measureGroup="monthly_targets" count="0" hidden="1"/>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branches" uniqueName="[branches]" caption="branches"/>
    <dimension name="Calendar" uniqueName="[Calendar]" caption="Calendar"/>
    <dimension measure="1" name="Measures" uniqueName="[Measures]" caption="Measures"/>
    <dimension name="monthly_targets" uniqueName="[monthly_targets]" caption="monthly_targets"/>
    <dimension name="products" uniqueName="[products]" caption="products"/>
    <dimension name="sales" uniqueName="[sales]" caption="sales"/>
    <dimension name="sales_2024" uniqueName="[sales_2024]" caption="sales_2024"/>
    <dimension name="sales_2025" uniqueName="[sales_2025]" caption="sales_2025"/>
  </dimensions>
  <measureGroups count="7">
    <measureGroup name="branches" caption="branches"/>
    <measureGroup name="Calendar" caption="Calendar"/>
    <measureGroup name="monthly_targets" caption="monthly_targets"/>
    <measureGroup name="products" caption="products"/>
    <measureGroup name="sales" caption="sales"/>
    <measureGroup name="sales_2024" caption="sales_2024"/>
    <measureGroup name="sales_2025" caption="sales_2025"/>
  </measureGroups>
  <maps count="11">
    <map measureGroup="0" dimension="0"/>
    <map measureGroup="1" dimension="1"/>
    <map measureGroup="2" dimension="3"/>
    <map measureGroup="3" dimension="4"/>
    <map measureGroup="4" dimension="0"/>
    <map measureGroup="4" dimension="1"/>
    <map measureGroup="4" dimension="3"/>
    <map measureGroup="4"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Wattaneya" refreshedDate="46191.772842013888" backgroundQuery="1" createdVersion="8" refreshedVersion="8" minRefreshableVersion="3" recordCount="0" supportSubquery="1" supportAdvancedDrill="1" xr:uid="{4D2F3361-EF6E-4995-AC37-A3F94E464E28}">
  <cacheSource type="external" connectionId="8"/>
  <cacheFields count="3">
    <cacheField name="[products].[product_name].[product_name]" caption="product_name" numFmtId="0" hierarchy="17" level="1">
      <sharedItems count="10">
        <s v="Fresh 3HP Cool/Heat"/>
        <s v="Galaxy S25 256GB"/>
        <s v="Haier 2.25HP Cool"/>
        <s v="HP Pavilion 15 i7"/>
        <s v="iPhone 15 128GB"/>
        <s v="iPhone 16 128GB"/>
        <s v="MacBook Air M3"/>
        <s v="Samsung 75&quot; QLED"/>
        <s v="Sharp 2.25HP Cool/Heat"/>
        <s v="Tornado 1.5HP Inverter"/>
      </sharedItems>
      <extLst>
        <ext xmlns:x15="http://schemas.microsoft.com/office/spreadsheetml/2010/11/main" uri="{4F2E5C28-24EA-4eb8-9CBF-B6C8F9C3D259}">
          <x15:cachedUniqueNames>
            <x15:cachedUniqueName index="0" name="[products].[product_name].&amp;[Fresh 3HP Cool/Heat]"/>
            <x15:cachedUniqueName index="1" name="[products].[product_name].&amp;[Galaxy S25 256GB]"/>
            <x15:cachedUniqueName index="2" name="[products].[product_name].&amp;[Haier 2.25HP Cool]"/>
            <x15:cachedUniqueName index="3" name="[products].[product_name].&amp;[HP Pavilion 15 i7]"/>
            <x15:cachedUniqueName index="4" name="[products].[product_name].&amp;[iPhone 15 128GB]"/>
            <x15:cachedUniqueName index="5" name="[products].[product_name].&amp;[iPhone 16 128GB]"/>
            <x15:cachedUniqueName index="6" name="[products].[product_name].&amp;[MacBook Air M3]"/>
            <x15:cachedUniqueName index="7" name="[products].[product_name].&amp;[Samsung 75&quot; QLED]"/>
            <x15:cachedUniqueName index="8" name="[products].[product_name].&amp;[Sharp 2.25HP Cool/Heat]"/>
            <x15:cachedUniqueName index="9" name="[products].[product_name].&amp;[Tornado 1.5HP Inverter]"/>
          </x15:cachedUniqueNames>
        </ext>
      </extLst>
    </cacheField>
    <cacheField name="[Measures].[Sum of Line revenue]" caption="Sum of Line revenue" numFmtId="0" hierarchy="55" level="32767"/>
    <cacheField name="[Measures].[YoY Growth %]" caption="YoY Growth %" numFmtId="0" hierarchy="68" level="32767"/>
  </cacheFields>
  <cacheHierarchies count="79">
    <cacheHierarchy uniqueName="[branches].[branch_id]" caption="branch_id" attribute="1" defaultMemberUniqueName="[branches].[branch_id].[All]" allUniqueName="[branches].[branch_id].[All]" dimensionUniqueName="[branches]" displayFolder="" count="0" memberValueDatatype="130" unbalanced="0"/>
    <cacheHierarchy uniqueName="[branches].[branch_name]" caption="branch_name" attribute="1" defaultMemberUniqueName="[branches].[branch_name].[All]" allUniqueName="[branches].[branch_name].[All]" dimensionUniqueName="[branches]" displayFolder="" count="0" memberValueDatatype="130" unbalanced="0"/>
    <cacheHierarchy uniqueName="[branches].[city]" caption="city" attribute="1" defaultMemberUniqueName="[branches].[city].[All]" allUniqueName="[branches].[city].[All]" dimensionUniqueName="[branches]" displayFolder="" count="0" memberValueDatatype="130" unbalanced="0"/>
    <cacheHierarchy uniqueName="[branches].[opened_date]" caption="opened_date" attribute="1" time="1" defaultMemberUniqueName="[branches].[opened_date].[All]" allUniqueName="[branches].[opened_date].[All]" dimensionUniqueName="[branches]" displayFolder="" count="0" memberValueDatatype="7"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monthly_targets].[branch_name]" caption="branch_name" attribute="1" defaultMemberUniqueName="[monthly_targets].[branch_name].[All]" allUniqueName="[monthly_targets].[branch_name].[All]" dimensionUniqueName="[monthly_targets]" displayFolder="" count="0" memberValueDatatype="130" unbalanced="0"/>
    <cacheHierarchy uniqueName="[monthly_targets].[month]" caption="month" attribute="1" time="1" defaultMemberUniqueName="[monthly_targets].[month].[All]" allUniqueName="[monthly_targets].[month].[All]" dimensionUniqueName="[monthly_targets]" displayFolder="" count="0" memberValueDatatype="7" unbalanced="0"/>
    <cacheHierarchy uniqueName="[monthly_targets].[target_egp]" caption="target_egp" attribute="1" defaultMemberUniqueName="[monthly_targets].[target_egp].[All]" allUniqueName="[monthly_targets].[target_egp].[All]" dimensionUniqueName="[monthly_targets]" displayFolder="" count="0" memberValueDatatype="20" unbalanced="0"/>
    <cacheHierarchy uniqueName="[monthly_targets].[bm_key]" caption="bm_key" attribute="1" defaultMemberUniqueName="[monthly_targets].[bm_key].[All]" allUniqueName="[monthly_targets].[bm_key].[All]" dimensionUniqueName="[monthly_targets]" displayFolder="" count="0" memberValueDatatype="130" unbalanced="0"/>
    <cacheHierarchy uniqueName="[products].[product_id]" caption="product_id" attribute="1" defaultMemberUniqueName="[products].[product_id].[All]" allUniqueName="[products].[product_id].[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2" memberValueDatatype="130" unbalanced="0">
      <fieldsUsage count="2">
        <fieldUsage x="-1"/>
        <fieldUsage x="0"/>
      </fieldsUsage>
    </cacheHierarchy>
    <cacheHierarchy uniqueName="[products].[category]" caption="category" attribute="1" defaultMemberUniqueName="[products].[category].[All]" allUniqueName="[products].[category].[All]" dimensionUniqueName="[products]" displayFolder="" count="0" memberValueDatatype="130" unbalanced="0"/>
    <cacheHierarchy uniqueName="[products].[list_price_egp]" caption="list_price_egp" attribute="1" defaultMemberUniqueName="[products].[list_price_egp].[All]" allUniqueName="[products].[list_price_egp].[All]" dimensionUniqueName="[products]" displayFolder="" count="0" memberValueDatatype="20" unbalanced="0"/>
    <cacheHierarchy uniqueName="[products].[unit_cost_egp]" caption="unit_cost_egp" attribute="1" defaultMemberUniqueName="[products].[unit_cost_egp].[All]" allUniqueName="[products].[unit_cost_egp].[All]" dimensionUniqueName="[products]" displayFolder="" count="0" memberValueDatatype="2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branch]" caption="branch" attribute="1" defaultMemberUniqueName="[sales].[branch].[All]" allUniqueName="[sales].[branch].[All]" dimensionUniqueName="[sales]" displayFolder="" count="0" memberValueDatatype="130" unbalanced="0"/>
    <cacheHierarchy uniqueName="[sales].[product_id]" caption="product_id" attribute="1" defaultMemberUniqueName="[sales].[product_id].[All]" allUniqueName="[sales].[product_id].[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discount_pct]" caption="discount_pct" attribute="1" defaultMemberUniqueName="[sales].[discount_pct].[All]" allUniqueName="[sales].[discount_pct].[All]" dimensionUniqueName="[sales]" displayFolder="" count="0" memberValueDatatype="5" unbalanced="0"/>
    <cacheHierarchy uniqueName="[sales].[payment_method]" caption="payment_method" attribute="1" defaultMemberUniqueName="[sales].[payment_method].[All]" allUniqueName="[sales].[payment_method].[All]" dimensionUniqueName="[sales]" displayFolder="" count="0"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quantity_status]" caption="quantity_status" attribute="1" defaultMemberUniqueName="[sales].[quantity_status].[All]" allUniqueName="[sales].[quantity_status].[All]" dimensionUniqueName="[sales]" displayFolder="" count="0" memberValueDatatype="130" unbalanced="0"/>
    <cacheHierarchy uniqueName="[sales].[final_price_egp]" caption="final_price_egp" attribute="1" defaultMemberUniqueName="[sales].[final_price_egp].[All]" allUniqueName="[sales].[final_price_egp].[All]" dimensionUniqueName="[sales]" displayFolder="" count="0" memberValueDatatype="5" unbalanced="0"/>
    <cacheHierarchy uniqueName="[sales].[Line revenue]" caption="Line revenue" attribute="1" defaultMemberUniqueName="[sales].[Line revenue].[All]" allUniqueName="[sales].[Line revenue].[All]" dimensionUniqueName="[sales]" displayFolder="" count="0" memberValueDatatype="5" unbalanced="0"/>
    <cacheHierarchy uniqueName="[sales].[Target key]" caption="Target key" attribute="1" defaultMemberUniqueName="[sales].[Target key].[All]" allUniqueName="[sales].[Target key].[All]" dimensionUniqueName="[sales]" displayFolder="" count="0" memberValueDatatype="130" unbalanced="0"/>
    <cacheHierarchy uniqueName="[sales].[target_egp]" caption="target_egp" attribute="1" defaultMemberUniqueName="[sales].[target_egp].[All]" allUniqueName="[sales].[target_egp].[All]" dimensionUniqueName="[sales]" displayFolder="" count="0" memberValueDatatype="20" unbalanced="0"/>
    <cacheHierarchy uniqueName="[sales_2024].[order_id]" caption="order_id" attribute="1" defaultMemberUniqueName="[sales_2024].[order_id].[All]" allUniqueName="[sales_2024].[order_id].[All]" dimensionUniqueName="[sales_2024]" displayFolder="" count="0" memberValueDatatype="130" unbalanced="0"/>
    <cacheHierarchy uniqueName="[sales_2024].[order_date]" caption="order_date" attribute="1" defaultMemberUniqueName="[sales_2024].[order_date].[All]" allUniqueName="[sales_2024].[order_date].[All]" dimensionUniqueName="[sales_2024]" displayFolder="" count="0" memberValueDatatype="130" unbalanced="0"/>
    <cacheHierarchy uniqueName="[sales_2024].[branch]" caption="branch" attribute="1" defaultMemberUniqueName="[sales_2024].[branch].[All]" allUniqueName="[sales_2024].[branch].[All]" dimensionUniqueName="[sales_2024]" displayFolder="" count="0" memberValueDatatype="130" unbalanced="0"/>
    <cacheHierarchy uniqueName="[sales_2024].[product_id]" caption="product_id" attribute="1" defaultMemberUniqueName="[sales_2024].[product_id].[All]" allUniqueName="[sales_2024].[product_id].[All]" dimensionUniqueName="[sales_2024]" displayFolder="" count="0" memberValueDatatype="130" unbalanced="0"/>
    <cacheHierarchy uniqueName="[sales_2024].[quantity]" caption="quantity" attribute="1" defaultMemberUniqueName="[sales_2024].[quantity].[All]" allUniqueName="[sales_2024].[quantity].[All]" dimensionUniqueName="[sales_2024]" displayFolder="" count="0" memberValueDatatype="20" unbalanced="0"/>
    <cacheHierarchy uniqueName="[sales_2024].[unit_price_egp]" caption="unit_price_egp" attribute="1" defaultMemberUniqueName="[sales_2024].[unit_price_egp].[All]" allUniqueName="[sales_2024].[unit_price_egp].[All]" dimensionUniqueName="[sales_2024]" displayFolder="" count="0" memberValueDatatype="20" unbalanced="0"/>
    <cacheHierarchy uniqueName="[sales_2024].[discount_pct]" caption="discount_pct" attribute="1" defaultMemberUniqueName="[sales_2024].[discount_pct].[All]" allUniqueName="[sales_2024].[discount_pct].[All]" dimensionUniqueName="[sales_2024]" displayFolder="" count="0" memberValueDatatype="5" unbalanced="0"/>
    <cacheHierarchy uniqueName="[sales_2024].[payment_method]" caption="payment_method" attribute="1" defaultMemberUniqueName="[sales_2024].[payment_method].[All]" allUniqueName="[sales_2024].[payment_method].[All]" dimensionUniqueName="[sales_2024]" displayFolder="" count="0" memberValueDatatype="130" unbalanced="0"/>
    <cacheHierarchy uniqueName="[sales_2024].[customer_id]" caption="customer_id" attribute="1" defaultMemberUniqueName="[sales_2024].[customer_id].[All]" allUniqueName="[sales_2024].[customer_id].[All]" dimensionUniqueName="[sales_2024]" displayFolder="" count="0" memberValueDatatype="130" unbalanced="0"/>
    <cacheHierarchy uniqueName="[sales_2025].[order_id]" caption="order_id" attribute="1" defaultMemberUniqueName="[sales_2025].[order_id].[All]" allUniqueName="[sales_2025].[order_id].[All]" dimensionUniqueName="[sales_2025]" displayFolder="" count="0" memberValueDatatype="130" unbalanced="0"/>
    <cacheHierarchy uniqueName="[sales_2025].[order_date]" caption="order_date" attribute="1" defaultMemberUniqueName="[sales_2025].[order_date].[All]" allUniqueName="[sales_2025].[order_date].[All]" dimensionUniqueName="[sales_2025]" displayFolder="" count="0" memberValueDatatype="130" unbalanced="0"/>
    <cacheHierarchy uniqueName="[sales_2025].[branch]" caption="branch" attribute="1" defaultMemberUniqueName="[sales_2025].[branch].[All]" allUniqueName="[sales_2025].[branch].[All]" dimensionUniqueName="[sales_2025]" displayFolder="" count="0" memberValueDatatype="130" unbalanced="0"/>
    <cacheHierarchy uniqueName="[sales_2025].[product_id]" caption="product_id" attribute="1" defaultMemberUniqueName="[sales_2025].[product_id].[All]" allUniqueName="[sales_2025].[product_id].[All]" dimensionUniqueName="[sales_2025]" displayFolder="" count="0" memberValueDatatype="130" unbalanced="0"/>
    <cacheHierarchy uniqueName="[sales_2025].[quantity]" caption="quantity" attribute="1" defaultMemberUniqueName="[sales_2025].[quantity].[All]" allUniqueName="[sales_2025].[quantity].[All]" dimensionUniqueName="[sales_2025]" displayFolder="" count="0" memberValueDatatype="130" unbalanced="0"/>
    <cacheHierarchy uniqueName="[sales_2025].[unit_price_egp]" caption="unit_price_egp" attribute="1" defaultMemberUniqueName="[sales_2025].[unit_price_egp].[All]" allUniqueName="[sales_2025].[unit_price_egp].[All]" dimensionUniqueName="[sales_2025]" displayFolder="" count="0" memberValueDatatype="130" unbalanced="0"/>
    <cacheHierarchy uniqueName="[sales_2025].[discount_pct]" caption="discount_pct" attribute="1" defaultMemberUniqueName="[sales_2025].[discount_pct].[All]" allUniqueName="[sales_2025].[discount_pct].[All]" dimensionUniqueName="[sales_2025]" displayFolder="" count="0" memberValueDatatype="130" unbalanced="0"/>
    <cacheHierarchy uniqueName="[sales_2025].[payment_method]" caption="payment_method" attribute="1" defaultMemberUniqueName="[sales_2025].[payment_method].[All]" allUniqueName="[sales_2025].[payment_method].[All]" dimensionUniqueName="[sales_2025]" displayFolder="" count="0" memberValueDatatype="130" unbalanced="0"/>
    <cacheHierarchy uniqueName="[sales_2025].[customer_id]" caption="customer_id" attribute="1" defaultMemberUniqueName="[sales_2025].[customer_id].[All]" allUniqueName="[sales_2025].[customer_id].[All]" dimensionUniqueName="[sales_2025]" displayFolder="" count="0" memberValueDatatype="130" unbalanced="0"/>
    <cacheHierarchy uniqueName="[Measures].[Count of branch]" caption="Count of branch" measure="1" displayFolder="" measureGroup="sales" count="0">
      <extLst>
        <ext xmlns:x15="http://schemas.microsoft.com/office/spreadsheetml/2010/11/main" uri="{B97F6D7D-B522-45F9-BDA1-12C45D357490}">
          <x15:cacheHierarchy aggregatedColumn="23"/>
        </ext>
      </extLst>
    </cacheHierarchy>
    <cacheHierarchy uniqueName="[Measures].[Distinct Count of branch]" caption="Distinct Count of branch" measure="1" displayFolder="" measureGroup="sales" count="0">
      <extLst>
        <ext xmlns:x15="http://schemas.microsoft.com/office/spreadsheetml/2010/11/main" uri="{B97F6D7D-B522-45F9-BDA1-12C45D357490}">
          <x15:cacheHierarchy aggregatedColumn="23"/>
        </ext>
      </extLst>
    </cacheHierarchy>
    <cacheHierarchy uniqueName="[Measures].[Sum of target_egp]" caption="Sum of target_egp" measure="1" displayFolder="" measureGroup="sales" count="0">
      <extLst>
        <ext xmlns:x15="http://schemas.microsoft.com/office/spreadsheetml/2010/11/main" uri="{B97F6D7D-B522-45F9-BDA1-12C45D357490}">
          <x15:cacheHierarchy aggregatedColumn="33"/>
        </ext>
      </extLst>
    </cacheHierarchy>
    <cacheHierarchy uniqueName="[Measures].[Sum of Line revenue]" caption="Sum of Line revenue" measure="1" displayFolder="" measureGroup="sales" count="0" oneField="1">
      <fieldsUsage count="1">
        <fieldUsage x="1"/>
      </fieldsUsage>
      <extLst>
        <ext xmlns:x15="http://schemas.microsoft.com/office/spreadsheetml/2010/11/main" uri="{B97F6D7D-B522-45F9-BDA1-12C45D357490}">
          <x15:cacheHierarchy aggregatedColumn="31"/>
        </ext>
      </extLst>
    </cacheHierarchy>
    <cacheHierarchy uniqueName="[Measures].[Total Revenue]" caption="Total Revenue" measure="1" displayFolder="" measureGroup="sales" count="0"/>
    <cacheHierarchy uniqueName="[Measures].[Total COGS ]" caption="Total COGS " measure="1" displayFolder="" measureGroup="sales" count="0"/>
    <cacheHierarchy uniqueName="[Measures].[Gross Profit]" caption="Gross Profit" measure="1" displayFolder="" measureGroup="sales" count="0"/>
    <cacheHierarchy uniqueName="[Measures].[Margin % ]" caption="Margin % " measure="1" displayFolder="" measureGroup="sales" count="0"/>
    <cacheHierarchy uniqueName="[Measures].[Orders]" caption="Orders" measure="1" displayFolder="" measureGroup="sales" count="0"/>
    <cacheHierarchy uniqueName="[Measures].[Units Sold]" caption="Units Sold" measure="1" displayFolder="" measureGroup="sales" count="0"/>
    <cacheHierarchy uniqueName="[Measures].[AOV]" caption="AOV" measure="1" displayFolder="" measureGroup="sales" count="0"/>
    <cacheHierarchy uniqueName="[Measures].[Retrun Rate]" caption="Retrun Rate" measure="1" displayFolder="" measureGroup="sales" count="0"/>
    <cacheHierarchy uniqueName="[Measures].[Number Of Orders Returned]" caption="Number Of Orders Returned" measure="1" displayFolder="" measureGroup="sales" count="0"/>
    <cacheHierarchy uniqueName="[Measures].[Total Target]" caption="Total Target" measure="1" displayFolder="" measureGroup="sales" count="0"/>
    <cacheHierarchy uniqueName="[Measures].[Achievement %]" caption="Achievement %" measure="1" displayFolder="" measureGroup="sales" count="0"/>
    <cacheHierarchy uniqueName="[Measures].[Revenue LY]" caption="Revenue LY" measure="1" displayFolder="" measureGroup="sales" count="0"/>
    <cacheHierarchy uniqueName="[Measures].[YoY Growth %]" caption="YoY Growth %" measure="1" displayFolder="" measureGroup="sales" count="0" oneField="1">
      <fieldsUsage count="1">
        <fieldUsage x="2"/>
      </fieldsUsage>
    </cacheHierarchy>
    <cacheHierarchy uniqueName="[Measures].[MaxYear]" caption="MaxYear" measure="1" displayFolder="" measureGroup="Calendar" count="0"/>
    <cacheHierarchy uniqueName="[Measures].[MaxDate]" caption="MaxDate" measure="1" displayFolder="" measureGroup="Calendar" count="0"/>
    <cacheHierarchy uniqueName="[Measures].[__XL_Count sales_2024]" caption="__XL_Count sales_2024" measure="1" displayFolder="" measureGroup="sales_2024" count="0" hidden="1"/>
    <cacheHierarchy uniqueName="[Measures].[__XL_Count sales_2025]" caption="__XL_Count sales_2025" measure="1" displayFolder="" measureGroup="sales_2025" count="0" hidden="1"/>
    <cacheHierarchy uniqueName="[Measures].[__XL_Count products]" caption="__XL_Count products" measure="1" displayFolder="" measureGroup="products" count="0" hidden="1"/>
    <cacheHierarchy uniqueName="[Measures].[__XL_Count branches]" caption="__XL_Count branches" measure="1" displayFolder="" measureGroup="branches" count="0" hidden="1"/>
    <cacheHierarchy uniqueName="[Measures].[__XL_Count monthly_targets]" caption="__XL_Count monthly_targets" measure="1" displayFolder="" measureGroup="monthly_targets" count="0" hidden="1"/>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branches" uniqueName="[branches]" caption="branches"/>
    <dimension name="Calendar" uniqueName="[Calendar]" caption="Calendar"/>
    <dimension measure="1" name="Measures" uniqueName="[Measures]" caption="Measures"/>
    <dimension name="monthly_targets" uniqueName="[monthly_targets]" caption="monthly_targets"/>
    <dimension name="products" uniqueName="[products]" caption="products"/>
    <dimension name="sales" uniqueName="[sales]" caption="sales"/>
    <dimension name="sales_2024" uniqueName="[sales_2024]" caption="sales_2024"/>
    <dimension name="sales_2025" uniqueName="[sales_2025]" caption="sales_2025"/>
  </dimensions>
  <measureGroups count="7">
    <measureGroup name="branches" caption="branches"/>
    <measureGroup name="Calendar" caption="Calendar"/>
    <measureGroup name="monthly_targets" caption="monthly_targets"/>
    <measureGroup name="products" caption="products"/>
    <measureGroup name="sales" caption="sales"/>
    <measureGroup name="sales_2024" caption="sales_2024"/>
    <measureGroup name="sales_2025" caption="sales_2025"/>
  </measureGroups>
  <maps count="11">
    <map measureGroup="0" dimension="0"/>
    <map measureGroup="1" dimension="1"/>
    <map measureGroup="2" dimension="3"/>
    <map measureGroup="3" dimension="4"/>
    <map measureGroup="4" dimension="0"/>
    <map measureGroup="4" dimension="1"/>
    <map measureGroup="4" dimension="3"/>
    <map measureGroup="4"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Wattaneya" refreshedDate="46191.772857870368" backgroundQuery="1" createdVersion="8" refreshedVersion="8" minRefreshableVersion="3" recordCount="0" supportSubquery="1" supportAdvancedDrill="1" xr:uid="{A29506EA-9C08-423C-ACF4-8F66B1148664}">
  <cacheSource type="external" connectionId="8"/>
  <cacheFields count="3">
    <cacheField name="[products].[product_name].[product_name]" caption="product_name" numFmtId="0" hierarchy="17" level="1">
      <sharedItems count="10">
        <s v="Fresh 3HP Cool/Heat"/>
        <s v="Galaxy S25 256GB"/>
        <s v="Haier 2.25HP Cool"/>
        <s v="HP Pavilion 15 i7"/>
        <s v="iPhone 15 128GB"/>
        <s v="iPhone 16 128GB"/>
        <s v="MacBook Air M3"/>
        <s v="Samsung 75&quot; QLED"/>
        <s v="Sharp 2.25HP Cool/Heat"/>
        <s v="Tornado 1.5HP Inverter"/>
      </sharedItems>
      <extLst>
        <ext xmlns:x15="http://schemas.microsoft.com/office/spreadsheetml/2010/11/main" uri="{4F2E5C28-24EA-4eb8-9CBF-B6C8F9C3D259}">
          <x15:cachedUniqueNames>
            <x15:cachedUniqueName index="0" name="[products].[product_name].&amp;[Fresh 3HP Cool/Heat]"/>
            <x15:cachedUniqueName index="1" name="[products].[product_name].&amp;[Galaxy S25 256GB]"/>
            <x15:cachedUniqueName index="2" name="[products].[product_name].&amp;[Haier 2.25HP Cool]"/>
            <x15:cachedUniqueName index="3" name="[products].[product_name].&amp;[HP Pavilion 15 i7]"/>
            <x15:cachedUniqueName index="4" name="[products].[product_name].&amp;[iPhone 15 128GB]"/>
            <x15:cachedUniqueName index="5" name="[products].[product_name].&amp;[iPhone 16 128GB]"/>
            <x15:cachedUniqueName index="6" name="[products].[product_name].&amp;[MacBook Air M3]"/>
            <x15:cachedUniqueName index="7" name="[products].[product_name].&amp;[Samsung 75&quot; QLED]"/>
            <x15:cachedUniqueName index="8" name="[products].[product_name].&amp;[Sharp 2.25HP Cool/Heat]"/>
            <x15:cachedUniqueName index="9" name="[products].[product_name].&amp;[Tornado 1.5HP Inverter]"/>
          </x15:cachedUniqueNames>
        </ext>
      </extLst>
    </cacheField>
    <cacheField name="[sales].[payment_method].[payment_method]" caption="payment_method" numFmtId="0" hierarchy="27" level="1">
      <sharedItems count="4">
        <s v="Cash"/>
        <s v="Credit Card"/>
        <s v="Installments"/>
        <s v="Mobile Wallet"/>
      </sharedItems>
      <extLst>
        <ext xmlns:x15="http://schemas.microsoft.com/office/spreadsheetml/2010/11/main" uri="{4F2E5C28-24EA-4eb8-9CBF-B6C8F9C3D259}">
          <x15:cachedUniqueNames>
            <x15:cachedUniqueName index="0" name="[sales].[payment_method].&amp;[Cash]"/>
            <x15:cachedUniqueName index="1" name="[sales].[payment_method].&amp;[Credit Card]"/>
            <x15:cachedUniqueName index="2" name="[sales].[payment_method].&amp;[Installments]"/>
            <x15:cachedUniqueName index="3" name="[sales].[payment_method].&amp;[Mobile Wallet]"/>
          </x15:cachedUniqueNames>
        </ext>
      </extLst>
    </cacheField>
    <cacheField name="[Measures].[Sum of Line revenue]" caption="Sum of Line revenue" numFmtId="0" hierarchy="55" level="32767"/>
  </cacheFields>
  <cacheHierarchies count="79">
    <cacheHierarchy uniqueName="[branches].[branch_id]" caption="branch_id" attribute="1" defaultMemberUniqueName="[branches].[branch_id].[All]" allUniqueName="[branches].[branch_id].[All]" dimensionUniqueName="[branches]" displayFolder="" count="0" memberValueDatatype="130" unbalanced="0"/>
    <cacheHierarchy uniqueName="[branches].[branch_name]" caption="branch_name" attribute="1" defaultMemberUniqueName="[branches].[branch_name].[All]" allUniqueName="[branches].[branch_name].[All]" dimensionUniqueName="[branches]" displayFolder="" count="0" memberValueDatatype="130" unbalanced="0"/>
    <cacheHierarchy uniqueName="[branches].[city]" caption="city" attribute="1" defaultMemberUniqueName="[branches].[city].[All]" allUniqueName="[branches].[city].[All]" dimensionUniqueName="[branches]" displayFolder="" count="0" memberValueDatatype="130" unbalanced="0"/>
    <cacheHierarchy uniqueName="[branches].[opened_date]" caption="opened_date" attribute="1" time="1" defaultMemberUniqueName="[branches].[opened_date].[All]" allUniqueName="[branches].[opened_date].[All]" dimensionUniqueName="[branches]" displayFolder="" count="0" memberValueDatatype="7"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monthly_targets].[branch_name]" caption="branch_name" attribute="1" defaultMemberUniqueName="[monthly_targets].[branch_name].[All]" allUniqueName="[monthly_targets].[branch_name].[All]" dimensionUniqueName="[monthly_targets]" displayFolder="" count="0" memberValueDatatype="130" unbalanced="0"/>
    <cacheHierarchy uniqueName="[monthly_targets].[month]" caption="month" attribute="1" time="1" defaultMemberUniqueName="[monthly_targets].[month].[All]" allUniqueName="[monthly_targets].[month].[All]" dimensionUniqueName="[monthly_targets]" displayFolder="" count="0" memberValueDatatype="7" unbalanced="0"/>
    <cacheHierarchy uniqueName="[monthly_targets].[target_egp]" caption="target_egp" attribute="1" defaultMemberUniqueName="[monthly_targets].[target_egp].[All]" allUniqueName="[monthly_targets].[target_egp].[All]" dimensionUniqueName="[monthly_targets]" displayFolder="" count="0" memberValueDatatype="20" unbalanced="0"/>
    <cacheHierarchy uniqueName="[monthly_targets].[bm_key]" caption="bm_key" attribute="1" defaultMemberUniqueName="[monthly_targets].[bm_key].[All]" allUniqueName="[monthly_targets].[bm_key].[All]" dimensionUniqueName="[monthly_targets]" displayFolder="" count="0" memberValueDatatype="130" unbalanced="0"/>
    <cacheHierarchy uniqueName="[products].[product_id]" caption="product_id" attribute="1" defaultMemberUniqueName="[products].[product_id].[All]" allUniqueName="[products].[product_id].[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2" memberValueDatatype="130" unbalanced="0">
      <fieldsUsage count="2">
        <fieldUsage x="-1"/>
        <fieldUsage x="0"/>
      </fieldsUsage>
    </cacheHierarchy>
    <cacheHierarchy uniqueName="[products].[category]" caption="category" attribute="1" defaultMemberUniqueName="[products].[category].[All]" allUniqueName="[products].[category].[All]" dimensionUniqueName="[products]" displayFolder="" count="0" memberValueDatatype="130" unbalanced="0"/>
    <cacheHierarchy uniqueName="[products].[list_price_egp]" caption="list_price_egp" attribute="1" defaultMemberUniqueName="[products].[list_price_egp].[All]" allUniqueName="[products].[list_price_egp].[All]" dimensionUniqueName="[products]" displayFolder="" count="0" memberValueDatatype="20" unbalanced="0"/>
    <cacheHierarchy uniqueName="[products].[unit_cost_egp]" caption="unit_cost_egp" attribute="1" defaultMemberUniqueName="[products].[unit_cost_egp].[All]" allUniqueName="[products].[unit_cost_egp].[All]" dimensionUniqueName="[products]" displayFolder="" count="0" memberValueDatatype="2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branch]" caption="branch" attribute="1" defaultMemberUniqueName="[sales].[branch].[All]" allUniqueName="[sales].[branch].[All]" dimensionUniqueName="[sales]" displayFolder="" count="0" memberValueDatatype="130" unbalanced="0"/>
    <cacheHierarchy uniqueName="[sales].[product_id]" caption="product_id" attribute="1" defaultMemberUniqueName="[sales].[product_id].[All]" allUniqueName="[sales].[product_id].[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discount_pct]" caption="discount_pct" attribute="1" defaultMemberUniqueName="[sales].[discount_pct].[All]" allUniqueName="[sales].[discount_pct].[All]" dimensionUniqueName="[sales]" displayFolder="" count="0" memberValueDatatype="5" unbalanced="0"/>
    <cacheHierarchy uniqueName="[sales].[payment_method]" caption="payment_method" attribute="1" defaultMemberUniqueName="[sales].[payment_method].[All]" allUniqueName="[sales].[payment_method].[All]" dimensionUniqueName="[sales]" displayFolder="" count="2" memberValueDatatype="130" unbalanced="0">
      <fieldsUsage count="2">
        <fieldUsage x="-1"/>
        <fieldUsage x="1"/>
      </fieldsUsage>
    </cacheHierarchy>
    <cacheHierarchy uniqueName="[sales].[customer_id]" caption="customer_id" attribute="1" defaultMemberUniqueName="[sales].[customer_id].[All]" allUniqueName="[sales].[customer_id].[All]" dimensionUniqueName="[sales]" displayFolder="" count="0" memberValueDatatype="130" unbalanced="0"/>
    <cacheHierarchy uniqueName="[sales].[quantity_status]" caption="quantity_status" attribute="1" defaultMemberUniqueName="[sales].[quantity_status].[All]" allUniqueName="[sales].[quantity_status].[All]" dimensionUniqueName="[sales]" displayFolder="" count="0" memberValueDatatype="130" unbalanced="0"/>
    <cacheHierarchy uniqueName="[sales].[final_price_egp]" caption="final_price_egp" attribute="1" defaultMemberUniqueName="[sales].[final_price_egp].[All]" allUniqueName="[sales].[final_price_egp].[All]" dimensionUniqueName="[sales]" displayFolder="" count="0" memberValueDatatype="5" unbalanced="0"/>
    <cacheHierarchy uniqueName="[sales].[Line revenue]" caption="Line revenue" attribute="1" defaultMemberUniqueName="[sales].[Line revenue].[All]" allUniqueName="[sales].[Line revenue].[All]" dimensionUniqueName="[sales]" displayFolder="" count="0" memberValueDatatype="5" unbalanced="0"/>
    <cacheHierarchy uniqueName="[sales].[Target key]" caption="Target key" attribute="1" defaultMemberUniqueName="[sales].[Target key].[All]" allUniqueName="[sales].[Target key].[All]" dimensionUniqueName="[sales]" displayFolder="" count="0" memberValueDatatype="130" unbalanced="0"/>
    <cacheHierarchy uniqueName="[sales].[target_egp]" caption="target_egp" attribute="1" defaultMemberUniqueName="[sales].[target_egp].[All]" allUniqueName="[sales].[target_egp].[All]" dimensionUniqueName="[sales]" displayFolder="" count="0" memberValueDatatype="20" unbalanced="0"/>
    <cacheHierarchy uniqueName="[sales_2024].[order_id]" caption="order_id" attribute="1" defaultMemberUniqueName="[sales_2024].[order_id].[All]" allUniqueName="[sales_2024].[order_id].[All]" dimensionUniqueName="[sales_2024]" displayFolder="" count="0" memberValueDatatype="130" unbalanced="0"/>
    <cacheHierarchy uniqueName="[sales_2024].[order_date]" caption="order_date" attribute="1" defaultMemberUniqueName="[sales_2024].[order_date].[All]" allUniqueName="[sales_2024].[order_date].[All]" dimensionUniqueName="[sales_2024]" displayFolder="" count="0" memberValueDatatype="130" unbalanced="0"/>
    <cacheHierarchy uniqueName="[sales_2024].[branch]" caption="branch" attribute="1" defaultMemberUniqueName="[sales_2024].[branch].[All]" allUniqueName="[sales_2024].[branch].[All]" dimensionUniqueName="[sales_2024]" displayFolder="" count="0" memberValueDatatype="130" unbalanced="0"/>
    <cacheHierarchy uniqueName="[sales_2024].[product_id]" caption="product_id" attribute="1" defaultMemberUniqueName="[sales_2024].[product_id].[All]" allUniqueName="[sales_2024].[product_id].[All]" dimensionUniqueName="[sales_2024]" displayFolder="" count="0" memberValueDatatype="130" unbalanced="0"/>
    <cacheHierarchy uniqueName="[sales_2024].[quantity]" caption="quantity" attribute="1" defaultMemberUniqueName="[sales_2024].[quantity].[All]" allUniqueName="[sales_2024].[quantity].[All]" dimensionUniqueName="[sales_2024]" displayFolder="" count="0" memberValueDatatype="20" unbalanced="0"/>
    <cacheHierarchy uniqueName="[sales_2024].[unit_price_egp]" caption="unit_price_egp" attribute="1" defaultMemberUniqueName="[sales_2024].[unit_price_egp].[All]" allUniqueName="[sales_2024].[unit_price_egp].[All]" dimensionUniqueName="[sales_2024]" displayFolder="" count="0" memberValueDatatype="20" unbalanced="0"/>
    <cacheHierarchy uniqueName="[sales_2024].[discount_pct]" caption="discount_pct" attribute="1" defaultMemberUniqueName="[sales_2024].[discount_pct].[All]" allUniqueName="[sales_2024].[discount_pct].[All]" dimensionUniqueName="[sales_2024]" displayFolder="" count="0" memberValueDatatype="5" unbalanced="0"/>
    <cacheHierarchy uniqueName="[sales_2024].[payment_method]" caption="payment_method" attribute="1" defaultMemberUniqueName="[sales_2024].[payment_method].[All]" allUniqueName="[sales_2024].[payment_method].[All]" dimensionUniqueName="[sales_2024]" displayFolder="" count="0" memberValueDatatype="130" unbalanced="0"/>
    <cacheHierarchy uniqueName="[sales_2024].[customer_id]" caption="customer_id" attribute="1" defaultMemberUniqueName="[sales_2024].[customer_id].[All]" allUniqueName="[sales_2024].[customer_id].[All]" dimensionUniqueName="[sales_2024]" displayFolder="" count="0" memberValueDatatype="130" unbalanced="0"/>
    <cacheHierarchy uniqueName="[sales_2025].[order_id]" caption="order_id" attribute="1" defaultMemberUniqueName="[sales_2025].[order_id].[All]" allUniqueName="[sales_2025].[order_id].[All]" dimensionUniqueName="[sales_2025]" displayFolder="" count="0" memberValueDatatype="130" unbalanced="0"/>
    <cacheHierarchy uniqueName="[sales_2025].[order_date]" caption="order_date" attribute="1" defaultMemberUniqueName="[sales_2025].[order_date].[All]" allUniqueName="[sales_2025].[order_date].[All]" dimensionUniqueName="[sales_2025]" displayFolder="" count="0" memberValueDatatype="130" unbalanced="0"/>
    <cacheHierarchy uniqueName="[sales_2025].[branch]" caption="branch" attribute="1" defaultMemberUniqueName="[sales_2025].[branch].[All]" allUniqueName="[sales_2025].[branch].[All]" dimensionUniqueName="[sales_2025]" displayFolder="" count="0" memberValueDatatype="130" unbalanced="0"/>
    <cacheHierarchy uniqueName="[sales_2025].[product_id]" caption="product_id" attribute="1" defaultMemberUniqueName="[sales_2025].[product_id].[All]" allUniqueName="[sales_2025].[product_id].[All]" dimensionUniqueName="[sales_2025]" displayFolder="" count="0" memberValueDatatype="130" unbalanced="0"/>
    <cacheHierarchy uniqueName="[sales_2025].[quantity]" caption="quantity" attribute="1" defaultMemberUniqueName="[sales_2025].[quantity].[All]" allUniqueName="[sales_2025].[quantity].[All]" dimensionUniqueName="[sales_2025]" displayFolder="" count="0" memberValueDatatype="130" unbalanced="0"/>
    <cacheHierarchy uniqueName="[sales_2025].[unit_price_egp]" caption="unit_price_egp" attribute="1" defaultMemberUniqueName="[sales_2025].[unit_price_egp].[All]" allUniqueName="[sales_2025].[unit_price_egp].[All]" dimensionUniqueName="[sales_2025]" displayFolder="" count="0" memberValueDatatype="130" unbalanced="0"/>
    <cacheHierarchy uniqueName="[sales_2025].[discount_pct]" caption="discount_pct" attribute="1" defaultMemberUniqueName="[sales_2025].[discount_pct].[All]" allUniqueName="[sales_2025].[discount_pct].[All]" dimensionUniqueName="[sales_2025]" displayFolder="" count="0" memberValueDatatype="130" unbalanced="0"/>
    <cacheHierarchy uniqueName="[sales_2025].[payment_method]" caption="payment_method" attribute="1" defaultMemberUniqueName="[sales_2025].[payment_method].[All]" allUniqueName="[sales_2025].[payment_method].[All]" dimensionUniqueName="[sales_2025]" displayFolder="" count="0" memberValueDatatype="130" unbalanced="0"/>
    <cacheHierarchy uniqueName="[sales_2025].[customer_id]" caption="customer_id" attribute="1" defaultMemberUniqueName="[sales_2025].[customer_id].[All]" allUniqueName="[sales_2025].[customer_id].[All]" dimensionUniqueName="[sales_2025]" displayFolder="" count="0" memberValueDatatype="130" unbalanced="0"/>
    <cacheHierarchy uniqueName="[Measures].[Count of branch]" caption="Count of branch" measure="1" displayFolder="" measureGroup="sales" count="0">
      <extLst>
        <ext xmlns:x15="http://schemas.microsoft.com/office/spreadsheetml/2010/11/main" uri="{B97F6D7D-B522-45F9-BDA1-12C45D357490}">
          <x15:cacheHierarchy aggregatedColumn="23"/>
        </ext>
      </extLst>
    </cacheHierarchy>
    <cacheHierarchy uniqueName="[Measures].[Distinct Count of branch]" caption="Distinct Count of branch" measure="1" displayFolder="" measureGroup="sales" count="0">
      <extLst>
        <ext xmlns:x15="http://schemas.microsoft.com/office/spreadsheetml/2010/11/main" uri="{B97F6D7D-B522-45F9-BDA1-12C45D357490}">
          <x15:cacheHierarchy aggregatedColumn="23"/>
        </ext>
      </extLst>
    </cacheHierarchy>
    <cacheHierarchy uniqueName="[Measures].[Sum of target_egp]" caption="Sum of target_egp" measure="1" displayFolder="" measureGroup="sales" count="0">
      <extLst>
        <ext xmlns:x15="http://schemas.microsoft.com/office/spreadsheetml/2010/11/main" uri="{B97F6D7D-B522-45F9-BDA1-12C45D357490}">
          <x15:cacheHierarchy aggregatedColumn="33"/>
        </ext>
      </extLst>
    </cacheHierarchy>
    <cacheHierarchy uniqueName="[Measures].[Sum of Line revenue]" caption="Sum of Line revenue" measure="1" displayFolder="" measureGroup="sales" count="0" oneField="1">
      <fieldsUsage count="1">
        <fieldUsage x="2"/>
      </fieldsUsage>
      <extLst>
        <ext xmlns:x15="http://schemas.microsoft.com/office/spreadsheetml/2010/11/main" uri="{B97F6D7D-B522-45F9-BDA1-12C45D357490}">
          <x15:cacheHierarchy aggregatedColumn="31"/>
        </ext>
      </extLst>
    </cacheHierarchy>
    <cacheHierarchy uniqueName="[Measures].[Total Revenue]" caption="Total Revenue" measure="1" displayFolder="" measureGroup="sales" count="0"/>
    <cacheHierarchy uniqueName="[Measures].[Total COGS ]" caption="Total COGS " measure="1" displayFolder="" measureGroup="sales" count="0"/>
    <cacheHierarchy uniqueName="[Measures].[Gross Profit]" caption="Gross Profit" measure="1" displayFolder="" measureGroup="sales" count="0"/>
    <cacheHierarchy uniqueName="[Measures].[Margin % ]" caption="Margin % " measure="1" displayFolder="" measureGroup="sales" count="0"/>
    <cacheHierarchy uniqueName="[Measures].[Orders]" caption="Orders" measure="1" displayFolder="" measureGroup="sales" count="0"/>
    <cacheHierarchy uniqueName="[Measures].[Units Sold]" caption="Units Sold" measure="1" displayFolder="" measureGroup="sales" count="0"/>
    <cacheHierarchy uniqueName="[Measures].[AOV]" caption="AOV" measure="1" displayFolder="" measureGroup="sales" count="0"/>
    <cacheHierarchy uniqueName="[Measures].[Retrun Rate]" caption="Retrun Rate" measure="1" displayFolder="" measureGroup="sales" count="0"/>
    <cacheHierarchy uniqueName="[Measures].[Number Of Orders Returned]" caption="Number Of Orders Returned" measure="1" displayFolder="" measureGroup="sales" count="0"/>
    <cacheHierarchy uniqueName="[Measures].[Total Target]" caption="Total Target" measure="1" displayFolder="" measureGroup="sales" count="0"/>
    <cacheHierarchy uniqueName="[Measures].[Achievement %]" caption="Achievement %" measure="1" displayFolder="" measureGroup="sales" count="0"/>
    <cacheHierarchy uniqueName="[Measures].[Revenue LY]" caption="Revenue LY" measure="1" displayFolder="" measureGroup="sales" count="0"/>
    <cacheHierarchy uniqueName="[Measures].[YoY Growth %]" caption="YoY Growth %" measure="1" displayFolder="" measureGroup="sales" count="0"/>
    <cacheHierarchy uniqueName="[Measures].[MaxYear]" caption="MaxYear" measure="1" displayFolder="" measureGroup="Calendar" count="0"/>
    <cacheHierarchy uniqueName="[Measures].[MaxDate]" caption="MaxDate" measure="1" displayFolder="" measureGroup="Calendar" count="0"/>
    <cacheHierarchy uniqueName="[Measures].[__XL_Count sales_2024]" caption="__XL_Count sales_2024" measure="1" displayFolder="" measureGroup="sales_2024" count="0" hidden="1"/>
    <cacheHierarchy uniqueName="[Measures].[__XL_Count sales_2025]" caption="__XL_Count sales_2025" measure="1" displayFolder="" measureGroup="sales_2025" count="0" hidden="1"/>
    <cacheHierarchy uniqueName="[Measures].[__XL_Count products]" caption="__XL_Count products" measure="1" displayFolder="" measureGroup="products" count="0" hidden="1"/>
    <cacheHierarchy uniqueName="[Measures].[__XL_Count branches]" caption="__XL_Count branches" measure="1" displayFolder="" measureGroup="branches" count="0" hidden="1"/>
    <cacheHierarchy uniqueName="[Measures].[__XL_Count monthly_targets]" caption="__XL_Count monthly_targets" measure="1" displayFolder="" measureGroup="monthly_targets" count="0" hidden="1"/>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branches" uniqueName="[branches]" caption="branches"/>
    <dimension name="Calendar" uniqueName="[Calendar]" caption="Calendar"/>
    <dimension measure="1" name="Measures" uniqueName="[Measures]" caption="Measures"/>
    <dimension name="monthly_targets" uniqueName="[monthly_targets]" caption="monthly_targets"/>
    <dimension name="products" uniqueName="[products]" caption="products"/>
    <dimension name="sales" uniqueName="[sales]" caption="sales"/>
    <dimension name="sales_2024" uniqueName="[sales_2024]" caption="sales_2024"/>
    <dimension name="sales_2025" uniqueName="[sales_2025]" caption="sales_2025"/>
  </dimensions>
  <measureGroups count="7">
    <measureGroup name="branches" caption="branches"/>
    <measureGroup name="Calendar" caption="Calendar"/>
    <measureGroup name="monthly_targets" caption="monthly_targets"/>
    <measureGroup name="products" caption="products"/>
    <measureGroup name="sales" caption="sales"/>
    <measureGroup name="sales_2024" caption="sales_2024"/>
    <measureGroup name="sales_2025" caption="sales_2025"/>
  </measureGroups>
  <maps count="11">
    <map measureGroup="0" dimension="0"/>
    <map measureGroup="1" dimension="1"/>
    <map measureGroup="2" dimension="3"/>
    <map measureGroup="3" dimension="4"/>
    <map measureGroup="4" dimension="0"/>
    <map measureGroup="4" dimension="1"/>
    <map measureGroup="4" dimension="3"/>
    <map measureGroup="4"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Wattaneya" refreshedDate="46191.772859143515" backgroundQuery="1" createdVersion="8" refreshedVersion="8" minRefreshableVersion="3" recordCount="0" supportSubquery="1" supportAdvancedDrill="1" xr:uid="{560A9F4B-D2B9-4F39-8806-FC11B3064CF7}">
  <cacheSource type="external" connectionId="8"/>
  <cacheFields count="2">
    <cacheField name="[products].[product_name].[product_name]" caption="product_name" numFmtId="0" hierarchy="17" level="1">
      <sharedItems count="10">
        <s v="Fresh 3HP Cool/Heat"/>
        <s v="Galaxy S25 256GB"/>
        <s v="Haier 2.25HP Cool"/>
        <s v="HP Pavilion 15 i7"/>
        <s v="iPhone 15 128GB"/>
        <s v="iPhone 16 128GB"/>
        <s v="MacBook Air M3"/>
        <s v="Samsung 75&quot; QLED"/>
        <s v="Sharp 2.25HP Cool/Heat"/>
        <s v="Tornado 1.5HP Inverter"/>
      </sharedItems>
      <extLst>
        <ext xmlns:x15="http://schemas.microsoft.com/office/spreadsheetml/2010/11/main" uri="{4F2E5C28-24EA-4eb8-9CBF-B6C8F9C3D259}">
          <x15:cachedUniqueNames>
            <x15:cachedUniqueName index="0" name="[products].[product_name].&amp;[Fresh 3HP Cool/Heat]"/>
            <x15:cachedUniqueName index="1" name="[products].[product_name].&amp;[Galaxy S25 256GB]"/>
            <x15:cachedUniqueName index="2" name="[products].[product_name].&amp;[Haier 2.25HP Cool]"/>
            <x15:cachedUniqueName index="3" name="[products].[product_name].&amp;[HP Pavilion 15 i7]"/>
            <x15:cachedUniqueName index="4" name="[products].[product_name].&amp;[iPhone 15 128GB]"/>
            <x15:cachedUniqueName index="5" name="[products].[product_name].&amp;[iPhone 16 128GB]"/>
            <x15:cachedUniqueName index="6" name="[products].[product_name].&amp;[MacBook Air M3]"/>
            <x15:cachedUniqueName index="7" name="[products].[product_name].&amp;[Samsung 75&quot; QLED]"/>
            <x15:cachedUniqueName index="8" name="[products].[product_name].&amp;[Sharp 2.25HP Cool/Heat]"/>
            <x15:cachedUniqueName index="9" name="[products].[product_name].&amp;[Tornado 1.5HP Inverter]"/>
          </x15:cachedUniqueNames>
        </ext>
      </extLst>
    </cacheField>
    <cacheField name="[Measures].[Sum of Line revenue]" caption="Sum of Line revenue" numFmtId="0" hierarchy="55" level="32767"/>
  </cacheFields>
  <cacheHierarchies count="79">
    <cacheHierarchy uniqueName="[branches].[branch_id]" caption="branch_id" attribute="1" defaultMemberUniqueName="[branches].[branch_id].[All]" allUniqueName="[branches].[branch_id].[All]" dimensionUniqueName="[branches]" displayFolder="" count="0" memberValueDatatype="130" unbalanced="0"/>
    <cacheHierarchy uniqueName="[branches].[branch_name]" caption="branch_name" attribute="1" defaultMemberUniqueName="[branches].[branch_name].[All]" allUniqueName="[branches].[branch_name].[All]" dimensionUniqueName="[branches]" displayFolder="" count="0" memberValueDatatype="130" unbalanced="0"/>
    <cacheHierarchy uniqueName="[branches].[city]" caption="city" attribute="1" defaultMemberUniqueName="[branches].[city].[All]" allUniqueName="[branches].[city].[All]" dimensionUniqueName="[branches]" displayFolder="" count="0" memberValueDatatype="130" unbalanced="0"/>
    <cacheHierarchy uniqueName="[branches].[opened_date]" caption="opened_date" attribute="1" time="1" defaultMemberUniqueName="[branches].[opened_date].[All]" allUniqueName="[branches].[opened_date].[All]" dimensionUniqueName="[branches]" displayFolder="" count="0" memberValueDatatype="7"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monthly_targets].[branch_name]" caption="branch_name" attribute="1" defaultMemberUniqueName="[monthly_targets].[branch_name].[All]" allUniqueName="[monthly_targets].[branch_name].[All]" dimensionUniqueName="[monthly_targets]" displayFolder="" count="0" memberValueDatatype="130" unbalanced="0"/>
    <cacheHierarchy uniqueName="[monthly_targets].[month]" caption="month" attribute="1" time="1" defaultMemberUniqueName="[monthly_targets].[month].[All]" allUniqueName="[monthly_targets].[month].[All]" dimensionUniqueName="[monthly_targets]" displayFolder="" count="0" memberValueDatatype="7" unbalanced="0"/>
    <cacheHierarchy uniqueName="[monthly_targets].[target_egp]" caption="target_egp" attribute="1" defaultMemberUniqueName="[monthly_targets].[target_egp].[All]" allUniqueName="[monthly_targets].[target_egp].[All]" dimensionUniqueName="[monthly_targets]" displayFolder="" count="0" memberValueDatatype="20" unbalanced="0"/>
    <cacheHierarchy uniqueName="[monthly_targets].[bm_key]" caption="bm_key" attribute="1" defaultMemberUniqueName="[monthly_targets].[bm_key].[All]" allUniqueName="[monthly_targets].[bm_key].[All]" dimensionUniqueName="[monthly_targets]" displayFolder="" count="0" memberValueDatatype="130" unbalanced="0"/>
    <cacheHierarchy uniqueName="[products].[product_id]" caption="product_id" attribute="1" defaultMemberUniqueName="[products].[product_id].[All]" allUniqueName="[products].[product_id].[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2" memberValueDatatype="130" unbalanced="0">
      <fieldsUsage count="2">
        <fieldUsage x="-1"/>
        <fieldUsage x="0"/>
      </fieldsUsage>
    </cacheHierarchy>
    <cacheHierarchy uniqueName="[products].[category]" caption="category" attribute="1" defaultMemberUniqueName="[products].[category].[All]" allUniqueName="[products].[category].[All]" dimensionUniqueName="[products]" displayFolder="" count="0" memberValueDatatype="130" unbalanced="0"/>
    <cacheHierarchy uniqueName="[products].[list_price_egp]" caption="list_price_egp" attribute="1" defaultMemberUniqueName="[products].[list_price_egp].[All]" allUniqueName="[products].[list_price_egp].[All]" dimensionUniqueName="[products]" displayFolder="" count="0" memberValueDatatype="20" unbalanced="0"/>
    <cacheHierarchy uniqueName="[products].[unit_cost_egp]" caption="unit_cost_egp" attribute="1" defaultMemberUniqueName="[products].[unit_cost_egp].[All]" allUniqueName="[products].[unit_cost_egp].[All]" dimensionUniqueName="[products]" displayFolder="" count="0" memberValueDatatype="2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branch]" caption="branch" attribute="1" defaultMemberUniqueName="[sales].[branch].[All]" allUniqueName="[sales].[branch].[All]" dimensionUniqueName="[sales]" displayFolder="" count="0" memberValueDatatype="130" unbalanced="0"/>
    <cacheHierarchy uniqueName="[sales].[product_id]" caption="product_id" attribute="1" defaultMemberUniqueName="[sales].[product_id].[All]" allUniqueName="[sales].[product_id].[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discount_pct]" caption="discount_pct" attribute="1" defaultMemberUniqueName="[sales].[discount_pct].[All]" allUniqueName="[sales].[discount_pct].[All]" dimensionUniqueName="[sales]" displayFolder="" count="0" memberValueDatatype="5" unbalanced="0"/>
    <cacheHierarchy uniqueName="[sales].[payment_method]" caption="payment_method" attribute="1" defaultMemberUniqueName="[sales].[payment_method].[All]" allUniqueName="[sales].[payment_method].[All]" dimensionUniqueName="[sales]" displayFolder="" count="0"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quantity_status]" caption="quantity_status" attribute="1" defaultMemberUniqueName="[sales].[quantity_status].[All]" allUniqueName="[sales].[quantity_status].[All]" dimensionUniqueName="[sales]" displayFolder="" count="0" memberValueDatatype="130" unbalanced="0"/>
    <cacheHierarchy uniqueName="[sales].[final_price_egp]" caption="final_price_egp" attribute="1" defaultMemberUniqueName="[sales].[final_price_egp].[All]" allUniqueName="[sales].[final_price_egp].[All]" dimensionUniqueName="[sales]" displayFolder="" count="0" memberValueDatatype="5" unbalanced="0"/>
    <cacheHierarchy uniqueName="[sales].[Line revenue]" caption="Line revenue" attribute="1" defaultMemberUniqueName="[sales].[Line revenue].[All]" allUniqueName="[sales].[Line revenue].[All]" dimensionUniqueName="[sales]" displayFolder="" count="0" memberValueDatatype="5" unbalanced="0"/>
    <cacheHierarchy uniqueName="[sales].[Target key]" caption="Target key" attribute="1" defaultMemberUniqueName="[sales].[Target key].[All]" allUniqueName="[sales].[Target key].[All]" dimensionUniqueName="[sales]" displayFolder="" count="0" memberValueDatatype="130" unbalanced="0"/>
    <cacheHierarchy uniqueName="[sales].[target_egp]" caption="target_egp" attribute="1" defaultMemberUniqueName="[sales].[target_egp].[All]" allUniqueName="[sales].[target_egp].[All]" dimensionUniqueName="[sales]" displayFolder="" count="0" memberValueDatatype="20" unbalanced="0"/>
    <cacheHierarchy uniqueName="[sales_2024].[order_id]" caption="order_id" attribute="1" defaultMemberUniqueName="[sales_2024].[order_id].[All]" allUniqueName="[sales_2024].[order_id].[All]" dimensionUniqueName="[sales_2024]" displayFolder="" count="0" memberValueDatatype="130" unbalanced="0"/>
    <cacheHierarchy uniqueName="[sales_2024].[order_date]" caption="order_date" attribute="1" defaultMemberUniqueName="[sales_2024].[order_date].[All]" allUniqueName="[sales_2024].[order_date].[All]" dimensionUniqueName="[sales_2024]" displayFolder="" count="0" memberValueDatatype="130" unbalanced="0"/>
    <cacheHierarchy uniqueName="[sales_2024].[branch]" caption="branch" attribute="1" defaultMemberUniqueName="[sales_2024].[branch].[All]" allUniqueName="[sales_2024].[branch].[All]" dimensionUniqueName="[sales_2024]" displayFolder="" count="0" memberValueDatatype="130" unbalanced="0"/>
    <cacheHierarchy uniqueName="[sales_2024].[product_id]" caption="product_id" attribute="1" defaultMemberUniqueName="[sales_2024].[product_id].[All]" allUniqueName="[sales_2024].[product_id].[All]" dimensionUniqueName="[sales_2024]" displayFolder="" count="0" memberValueDatatype="130" unbalanced="0"/>
    <cacheHierarchy uniqueName="[sales_2024].[quantity]" caption="quantity" attribute="1" defaultMemberUniqueName="[sales_2024].[quantity].[All]" allUniqueName="[sales_2024].[quantity].[All]" dimensionUniqueName="[sales_2024]" displayFolder="" count="0" memberValueDatatype="20" unbalanced="0"/>
    <cacheHierarchy uniqueName="[sales_2024].[unit_price_egp]" caption="unit_price_egp" attribute="1" defaultMemberUniqueName="[sales_2024].[unit_price_egp].[All]" allUniqueName="[sales_2024].[unit_price_egp].[All]" dimensionUniqueName="[sales_2024]" displayFolder="" count="0" memberValueDatatype="20" unbalanced="0"/>
    <cacheHierarchy uniqueName="[sales_2024].[discount_pct]" caption="discount_pct" attribute="1" defaultMemberUniqueName="[sales_2024].[discount_pct].[All]" allUniqueName="[sales_2024].[discount_pct].[All]" dimensionUniqueName="[sales_2024]" displayFolder="" count="0" memberValueDatatype="5" unbalanced="0"/>
    <cacheHierarchy uniqueName="[sales_2024].[payment_method]" caption="payment_method" attribute="1" defaultMemberUniqueName="[sales_2024].[payment_method].[All]" allUniqueName="[sales_2024].[payment_method].[All]" dimensionUniqueName="[sales_2024]" displayFolder="" count="0" memberValueDatatype="130" unbalanced="0"/>
    <cacheHierarchy uniqueName="[sales_2024].[customer_id]" caption="customer_id" attribute="1" defaultMemberUniqueName="[sales_2024].[customer_id].[All]" allUniqueName="[sales_2024].[customer_id].[All]" dimensionUniqueName="[sales_2024]" displayFolder="" count="0" memberValueDatatype="130" unbalanced="0"/>
    <cacheHierarchy uniqueName="[sales_2025].[order_id]" caption="order_id" attribute="1" defaultMemberUniqueName="[sales_2025].[order_id].[All]" allUniqueName="[sales_2025].[order_id].[All]" dimensionUniqueName="[sales_2025]" displayFolder="" count="0" memberValueDatatype="130" unbalanced="0"/>
    <cacheHierarchy uniqueName="[sales_2025].[order_date]" caption="order_date" attribute="1" defaultMemberUniqueName="[sales_2025].[order_date].[All]" allUniqueName="[sales_2025].[order_date].[All]" dimensionUniqueName="[sales_2025]" displayFolder="" count="0" memberValueDatatype="130" unbalanced="0"/>
    <cacheHierarchy uniqueName="[sales_2025].[branch]" caption="branch" attribute="1" defaultMemberUniqueName="[sales_2025].[branch].[All]" allUniqueName="[sales_2025].[branch].[All]" dimensionUniqueName="[sales_2025]" displayFolder="" count="0" memberValueDatatype="130" unbalanced="0"/>
    <cacheHierarchy uniqueName="[sales_2025].[product_id]" caption="product_id" attribute="1" defaultMemberUniqueName="[sales_2025].[product_id].[All]" allUniqueName="[sales_2025].[product_id].[All]" dimensionUniqueName="[sales_2025]" displayFolder="" count="0" memberValueDatatype="130" unbalanced="0"/>
    <cacheHierarchy uniqueName="[sales_2025].[quantity]" caption="quantity" attribute="1" defaultMemberUniqueName="[sales_2025].[quantity].[All]" allUniqueName="[sales_2025].[quantity].[All]" dimensionUniqueName="[sales_2025]" displayFolder="" count="0" memberValueDatatype="130" unbalanced="0"/>
    <cacheHierarchy uniqueName="[sales_2025].[unit_price_egp]" caption="unit_price_egp" attribute="1" defaultMemberUniqueName="[sales_2025].[unit_price_egp].[All]" allUniqueName="[sales_2025].[unit_price_egp].[All]" dimensionUniqueName="[sales_2025]" displayFolder="" count="0" memberValueDatatype="130" unbalanced="0"/>
    <cacheHierarchy uniqueName="[sales_2025].[discount_pct]" caption="discount_pct" attribute="1" defaultMemberUniqueName="[sales_2025].[discount_pct].[All]" allUniqueName="[sales_2025].[discount_pct].[All]" dimensionUniqueName="[sales_2025]" displayFolder="" count="0" memberValueDatatype="130" unbalanced="0"/>
    <cacheHierarchy uniqueName="[sales_2025].[payment_method]" caption="payment_method" attribute="1" defaultMemberUniqueName="[sales_2025].[payment_method].[All]" allUniqueName="[sales_2025].[payment_method].[All]" dimensionUniqueName="[sales_2025]" displayFolder="" count="0" memberValueDatatype="130" unbalanced="0"/>
    <cacheHierarchy uniqueName="[sales_2025].[customer_id]" caption="customer_id" attribute="1" defaultMemberUniqueName="[sales_2025].[customer_id].[All]" allUniqueName="[sales_2025].[customer_id].[All]" dimensionUniqueName="[sales_2025]" displayFolder="" count="0" memberValueDatatype="130" unbalanced="0"/>
    <cacheHierarchy uniqueName="[Measures].[Count of branch]" caption="Count of branch" measure="1" displayFolder="" measureGroup="sales" count="0">
      <extLst>
        <ext xmlns:x15="http://schemas.microsoft.com/office/spreadsheetml/2010/11/main" uri="{B97F6D7D-B522-45F9-BDA1-12C45D357490}">
          <x15:cacheHierarchy aggregatedColumn="23"/>
        </ext>
      </extLst>
    </cacheHierarchy>
    <cacheHierarchy uniqueName="[Measures].[Distinct Count of branch]" caption="Distinct Count of branch" measure="1" displayFolder="" measureGroup="sales" count="0">
      <extLst>
        <ext xmlns:x15="http://schemas.microsoft.com/office/spreadsheetml/2010/11/main" uri="{B97F6D7D-B522-45F9-BDA1-12C45D357490}">
          <x15:cacheHierarchy aggregatedColumn="23"/>
        </ext>
      </extLst>
    </cacheHierarchy>
    <cacheHierarchy uniqueName="[Measures].[Sum of target_egp]" caption="Sum of target_egp" measure="1" displayFolder="" measureGroup="sales" count="0">
      <extLst>
        <ext xmlns:x15="http://schemas.microsoft.com/office/spreadsheetml/2010/11/main" uri="{B97F6D7D-B522-45F9-BDA1-12C45D357490}">
          <x15:cacheHierarchy aggregatedColumn="33"/>
        </ext>
      </extLst>
    </cacheHierarchy>
    <cacheHierarchy uniqueName="[Measures].[Sum of Line revenue]" caption="Sum of Line revenue" measure="1" displayFolder="" measureGroup="sales" count="0" oneField="1">
      <fieldsUsage count="1">
        <fieldUsage x="1"/>
      </fieldsUsage>
      <extLst>
        <ext xmlns:x15="http://schemas.microsoft.com/office/spreadsheetml/2010/11/main" uri="{B97F6D7D-B522-45F9-BDA1-12C45D357490}">
          <x15:cacheHierarchy aggregatedColumn="31"/>
        </ext>
      </extLst>
    </cacheHierarchy>
    <cacheHierarchy uniqueName="[Measures].[Total Revenue]" caption="Total Revenue" measure="1" displayFolder="" measureGroup="sales" count="0"/>
    <cacheHierarchy uniqueName="[Measures].[Total COGS ]" caption="Total COGS " measure="1" displayFolder="" measureGroup="sales" count="0"/>
    <cacheHierarchy uniqueName="[Measures].[Gross Profit]" caption="Gross Profit" measure="1" displayFolder="" measureGroup="sales" count="0"/>
    <cacheHierarchy uniqueName="[Measures].[Margin % ]" caption="Margin % " measure="1" displayFolder="" measureGroup="sales" count="0"/>
    <cacheHierarchy uniqueName="[Measures].[Orders]" caption="Orders" measure="1" displayFolder="" measureGroup="sales" count="0"/>
    <cacheHierarchy uniqueName="[Measures].[Units Sold]" caption="Units Sold" measure="1" displayFolder="" measureGroup="sales" count="0"/>
    <cacheHierarchy uniqueName="[Measures].[AOV]" caption="AOV" measure="1" displayFolder="" measureGroup="sales" count="0"/>
    <cacheHierarchy uniqueName="[Measures].[Retrun Rate]" caption="Retrun Rate" measure="1" displayFolder="" measureGroup="sales" count="0"/>
    <cacheHierarchy uniqueName="[Measures].[Number Of Orders Returned]" caption="Number Of Orders Returned" measure="1" displayFolder="" measureGroup="sales" count="0"/>
    <cacheHierarchy uniqueName="[Measures].[Total Target]" caption="Total Target" measure="1" displayFolder="" measureGroup="sales" count="0"/>
    <cacheHierarchy uniqueName="[Measures].[Achievement %]" caption="Achievement %" measure="1" displayFolder="" measureGroup="sales" count="0"/>
    <cacheHierarchy uniqueName="[Measures].[Revenue LY]" caption="Revenue LY" measure="1" displayFolder="" measureGroup="sales" count="0"/>
    <cacheHierarchy uniqueName="[Measures].[YoY Growth %]" caption="YoY Growth %" measure="1" displayFolder="" measureGroup="sales" count="0"/>
    <cacheHierarchy uniqueName="[Measures].[MaxYear]" caption="MaxYear" measure="1" displayFolder="" measureGroup="Calendar" count="0"/>
    <cacheHierarchy uniqueName="[Measures].[MaxDate]" caption="MaxDate" measure="1" displayFolder="" measureGroup="Calendar" count="0"/>
    <cacheHierarchy uniqueName="[Measures].[__XL_Count sales_2024]" caption="__XL_Count sales_2024" measure="1" displayFolder="" measureGroup="sales_2024" count="0" hidden="1"/>
    <cacheHierarchy uniqueName="[Measures].[__XL_Count sales_2025]" caption="__XL_Count sales_2025" measure="1" displayFolder="" measureGroup="sales_2025" count="0" hidden="1"/>
    <cacheHierarchy uniqueName="[Measures].[__XL_Count products]" caption="__XL_Count products" measure="1" displayFolder="" measureGroup="products" count="0" hidden="1"/>
    <cacheHierarchy uniqueName="[Measures].[__XL_Count branches]" caption="__XL_Count branches" measure="1" displayFolder="" measureGroup="branches" count="0" hidden="1"/>
    <cacheHierarchy uniqueName="[Measures].[__XL_Count monthly_targets]" caption="__XL_Count monthly_targets" measure="1" displayFolder="" measureGroup="monthly_targets" count="0" hidden="1"/>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branches" uniqueName="[branches]" caption="branches"/>
    <dimension name="Calendar" uniqueName="[Calendar]" caption="Calendar"/>
    <dimension measure="1" name="Measures" uniqueName="[Measures]" caption="Measures"/>
    <dimension name="monthly_targets" uniqueName="[monthly_targets]" caption="monthly_targets"/>
    <dimension name="products" uniqueName="[products]" caption="products"/>
    <dimension name="sales" uniqueName="[sales]" caption="sales"/>
    <dimension name="sales_2024" uniqueName="[sales_2024]" caption="sales_2024"/>
    <dimension name="sales_2025" uniqueName="[sales_2025]" caption="sales_2025"/>
  </dimensions>
  <measureGroups count="7">
    <measureGroup name="branches" caption="branches"/>
    <measureGroup name="Calendar" caption="Calendar"/>
    <measureGroup name="monthly_targets" caption="monthly_targets"/>
    <measureGroup name="products" caption="products"/>
    <measureGroup name="sales" caption="sales"/>
    <measureGroup name="sales_2024" caption="sales_2024"/>
    <measureGroup name="sales_2025" caption="sales_2025"/>
  </measureGroups>
  <maps count="11">
    <map measureGroup="0" dimension="0"/>
    <map measureGroup="1" dimension="1"/>
    <map measureGroup="2" dimension="3"/>
    <map measureGroup="3" dimension="4"/>
    <map measureGroup="4" dimension="0"/>
    <map measureGroup="4" dimension="1"/>
    <map measureGroup="4" dimension="3"/>
    <map measureGroup="4"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Wattaneya" refreshedDate="46191.772860300924" backgroundQuery="1" createdVersion="8" refreshedVersion="8" minRefreshableVersion="3" recordCount="0" supportSubquery="1" supportAdvancedDrill="1" xr:uid="{6DFFF06F-869B-4F0A-95CB-79E094D3252B}">
  <cacheSource type="external" connectionId="8"/>
  <cacheFields count="2">
    <cacheField name="[products].[category].[category]" caption="category" numFmtId="0" hierarchy="18" level="1">
      <sharedItems count="8">
        <s v="Accessories"/>
        <s v="Air Conditioners"/>
        <s v="Audio"/>
        <s v="Kitchen Appliances"/>
        <s v="Laptops"/>
        <s v="Smartphones"/>
        <s v="Tablets"/>
        <s v="TVs"/>
      </sharedItems>
      <extLst>
        <ext xmlns:x15="http://schemas.microsoft.com/office/spreadsheetml/2010/11/main" uri="{4F2E5C28-24EA-4eb8-9CBF-B6C8F9C3D259}">
          <x15:cachedUniqueNames>
            <x15:cachedUniqueName index="0" name="[products].[category].&amp;[Accessories]"/>
            <x15:cachedUniqueName index="1" name="[products].[category].&amp;[Air Conditioners]"/>
            <x15:cachedUniqueName index="2" name="[products].[category].&amp;[Audio]"/>
            <x15:cachedUniqueName index="3" name="[products].[category].&amp;[Kitchen Appliances]"/>
            <x15:cachedUniqueName index="4" name="[products].[category].&amp;[Laptops]"/>
            <x15:cachedUniqueName index="5" name="[products].[category].&amp;[Smartphones]"/>
            <x15:cachedUniqueName index="6" name="[products].[category].&amp;[Tablets]"/>
            <x15:cachedUniqueName index="7" name="[products].[category].&amp;[TVs]"/>
          </x15:cachedUniqueNames>
        </ext>
      </extLst>
    </cacheField>
    <cacheField name="[Measures].[Sum of Line revenue]" caption="Sum of Line revenue" numFmtId="0" hierarchy="55" level="32767"/>
  </cacheFields>
  <cacheHierarchies count="79">
    <cacheHierarchy uniqueName="[branches].[branch_id]" caption="branch_id" attribute="1" defaultMemberUniqueName="[branches].[branch_id].[All]" allUniqueName="[branches].[branch_id].[All]" dimensionUniqueName="[branches]" displayFolder="" count="0" memberValueDatatype="130" unbalanced="0"/>
    <cacheHierarchy uniqueName="[branches].[branch_name]" caption="branch_name" attribute="1" defaultMemberUniqueName="[branches].[branch_name].[All]" allUniqueName="[branches].[branch_name].[All]" dimensionUniqueName="[branches]" displayFolder="" count="0" memberValueDatatype="130" unbalanced="0"/>
    <cacheHierarchy uniqueName="[branches].[city]" caption="city" attribute="1" defaultMemberUniqueName="[branches].[city].[All]" allUniqueName="[branches].[city].[All]" dimensionUniqueName="[branches]" displayFolder="" count="0" memberValueDatatype="130" unbalanced="0"/>
    <cacheHierarchy uniqueName="[branches].[opened_date]" caption="opened_date" attribute="1" time="1" defaultMemberUniqueName="[branches].[opened_date].[All]" allUniqueName="[branches].[opened_date].[All]" dimensionUniqueName="[branches]" displayFolder="" count="0" memberValueDatatype="7"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monthly_targets].[branch_name]" caption="branch_name" attribute="1" defaultMemberUniqueName="[monthly_targets].[branch_name].[All]" allUniqueName="[monthly_targets].[branch_name].[All]" dimensionUniqueName="[monthly_targets]" displayFolder="" count="0" memberValueDatatype="130" unbalanced="0"/>
    <cacheHierarchy uniqueName="[monthly_targets].[month]" caption="month" attribute="1" time="1" defaultMemberUniqueName="[monthly_targets].[month].[All]" allUniqueName="[monthly_targets].[month].[All]" dimensionUniqueName="[monthly_targets]" displayFolder="" count="0" memberValueDatatype="7" unbalanced="0"/>
    <cacheHierarchy uniqueName="[monthly_targets].[target_egp]" caption="target_egp" attribute="1" defaultMemberUniqueName="[monthly_targets].[target_egp].[All]" allUniqueName="[monthly_targets].[target_egp].[All]" dimensionUniqueName="[monthly_targets]" displayFolder="" count="0" memberValueDatatype="20" unbalanced="0"/>
    <cacheHierarchy uniqueName="[monthly_targets].[bm_key]" caption="bm_key" attribute="1" defaultMemberUniqueName="[monthly_targets].[bm_key].[All]" allUniqueName="[monthly_targets].[bm_key].[All]" dimensionUniqueName="[monthly_targets]" displayFolder="" count="0" memberValueDatatype="130" unbalanced="0"/>
    <cacheHierarchy uniqueName="[products].[product_id]" caption="product_id" attribute="1" defaultMemberUniqueName="[products].[product_id].[All]" allUniqueName="[products].[product_id].[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0"/>
      </fieldsUsage>
    </cacheHierarchy>
    <cacheHierarchy uniqueName="[products].[list_price_egp]" caption="list_price_egp" attribute="1" defaultMemberUniqueName="[products].[list_price_egp].[All]" allUniqueName="[products].[list_price_egp].[All]" dimensionUniqueName="[products]" displayFolder="" count="0" memberValueDatatype="20" unbalanced="0"/>
    <cacheHierarchy uniqueName="[products].[unit_cost_egp]" caption="unit_cost_egp" attribute="1" defaultMemberUniqueName="[products].[unit_cost_egp].[All]" allUniqueName="[products].[unit_cost_egp].[All]" dimensionUniqueName="[products]" displayFolder="" count="0" memberValueDatatype="2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branch]" caption="branch" attribute="1" defaultMemberUniqueName="[sales].[branch].[All]" allUniqueName="[sales].[branch].[All]" dimensionUniqueName="[sales]" displayFolder="" count="0" memberValueDatatype="130" unbalanced="0"/>
    <cacheHierarchy uniqueName="[sales].[product_id]" caption="product_id" attribute="1" defaultMemberUniqueName="[sales].[product_id].[All]" allUniqueName="[sales].[product_id].[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discount_pct]" caption="discount_pct" attribute="1" defaultMemberUniqueName="[sales].[discount_pct].[All]" allUniqueName="[sales].[discount_pct].[All]" dimensionUniqueName="[sales]" displayFolder="" count="0" memberValueDatatype="5" unbalanced="0"/>
    <cacheHierarchy uniqueName="[sales].[payment_method]" caption="payment_method" attribute="1" defaultMemberUniqueName="[sales].[payment_method].[All]" allUniqueName="[sales].[payment_method].[All]" dimensionUniqueName="[sales]" displayFolder="" count="0"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quantity_status]" caption="quantity_status" attribute="1" defaultMemberUniqueName="[sales].[quantity_status].[All]" allUniqueName="[sales].[quantity_status].[All]" dimensionUniqueName="[sales]" displayFolder="" count="0" memberValueDatatype="130" unbalanced="0"/>
    <cacheHierarchy uniqueName="[sales].[final_price_egp]" caption="final_price_egp" attribute="1" defaultMemberUniqueName="[sales].[final_price_egp].[All]" allUniqueName="[sales].[final_price_egp].[All]" dimensionUniqueName="[sales]" displayFolder="" count="0" memberValueDatatype="5" unbalanced="0"/>
    <cacheHierarchy uniqueName="[sales].[Line revenue]" caption="Line revenue" attribute="1" defaultMemberUniqueName="[sales].[Line revenue].[All]" allUniqueName="[sales].[Line revenue].[All]" dimensionUniqueName="[sales]" displayFolder="" count="0" memberValueDatatype="5" unbalanced="0"/>
    <cacheHierarchy uniqueName="[sales].[Target key]" caption="Target key" attribute="1" defaultMemberUniqueName="[sales].[Target key].[All]" allUniqueName="[sales].[Target key].[All]" dimensionUniqueName="[sales]" displayFolder="" count="0" memberValueDatatype="130" unbalanced="0"/>
    <cacheHierarchy uniqueName="[sales].[target_egp]" caption="target_egp" attribute="1" defaultMemberUniqueName="[sales].[target_egp].[All]" allUniqueName="[sales].[target_egp].[All]" dimensionUniqueName="[sales]" displayFolder="" count="0" memberValueDatatype="20" unbalanced="0"/>
    <cacheHierarchy uniqueName="[sales_2024].[order_id]" caption="order_id" attribute="1" defaultMemberUniqueName="[sales_2024].[order_id].[All]" allUniqueName="[sales_2024].[order_id].[All]" dimensionUniqueName="[sales_2024]" displayFolder="" count="0" memberValueDatatype="130" unbalanced="0"/>
    <cacheHierarchy uniqueName="[sales_2024].[order_date]" caption="order_date" attribute="1" defaultMemberUniqueName="[sales_2024].[order_date].[All]" allUniqueName="[sales_2024].[order_date].[All]" dimensionUniqueName="[sales_2024]" displayFolder="" count="0" memberValueDatatype="130" unbalanced="0"/>
    <cacheHierarchy uniqueName="[sales_2024].[branch]" caption="branch" attribute="1" defaultMemberUniqueName="[sales_2024].[branch].[All]" allUniqueName="[sales_2024].[branch].[All]" dimensionUniqueName="[sales_2024]" displayFolder="" count="0" memberValueDatatype="130" unbalanced="0"/>
    <cacheHierarchy uniqueName="[sales_2024].[product_id]" caption="product_id" attribute="1" defaultMemberUniqueName="[sales_2024].[product_id].[All]" allUniqueName="[sales_2024].[product_id].[All]" dimensionUniqueName="[sales_2024]" displayFolder="" count="0" memberValueDatatype="130" unbalanced="0"/>
    <cacheHierarchy uniqueName="[sales_2024].[quantity]" caption="quantity" attribute="1" defaultMemberUniqueName="[sales_2024].[quantity].[All]" allUniqueName="[sales_2024].[quantity].[All]" dimensionUniqueName="[sales_2024]" displayFolder="" count="0" memberValueDatatype="20" unbalanced="0"/>
    <cacheHierarchy uniqueName="[sales_2024].[unit_price_egp]" caption="unit_price_egp" attribute="1" defaultMemberUniqueName="[sales_2024].[unit_price_egp].[All]" allUniqueName="[sales_2024].[unit_price_egp].[All]" dimensionUniqueName="[sales_2024]" displayFolder="" count="0" memberValueDatatype="20" unbalanced="0"/>
    <cacheHierarchy uniqueName="[sales_2024].[discount_pct]" caption="discount_pct" attribute="1" defaultMemberUniqueName="[sales_2024].[discount_pct].[All]" allUniqueName="[sales_2024].[discount_pct].[All]" dimensionUniqueName="[sales_2024]" displayFolder="" count="0" memberValueDatatype="5" unbalanced="0"/>
    <cacheHierarchy uniqueName="[sales_2024].[payment_method]" caption="payment_method" attribute="1" defaultMemberUniqueName="[sales_2024].[payment_method].[All]" allUniqueName="[sales_2024].[payment_method].[All]" dimensionUniqueName="[sales_2024]" displayFolder="" count="0" memberValueDatatype="130" unbalanced="0"/>
    <cacheHierarchy uniqueName="[sales_2024].[customer_id]" caption="customer_id" attribute="1" defaultMemberUniqueName="[sales_2024].[customer_id].[All]" allUniqueName="[sales_2024].[customer_id].[All]" dimensionUniqueName="[sales_2024]" displayFolder="" count="0" memberValueDatatype="130" unbalanced="0"/>
    <cacheHierarchy uniqueName="[sales_2025].[order_id]" caption="order_id" attribute="1" defaultMemberUniqueName="[sales_2025].[order_id].[All]" allUniqueName="[sales_2025].[order_id].[All]" dimensionUniqueName="[sales_2025]" displayFolder="" count="0" memberValueDatatype="130" unbalanced="0"/>
    <cacheHierarchy uniqueName="[sales_2025].[order_date]" caption="order_date" attribute="1" defaultMemberUniqueName="[sales_2025].[order_date].[All]" allUniqueName="[sales_2025].[order_date].[All]" dimensionUniqueName="[sales_2025]" displayFolder="" count="0" memberValueDatatype="130" unbalanced="0"/>
    <cacheHierarchy uniqueName="[sales_2025].[branch]" caption="branch" attribute="1" defaultMemberUniqueName="[sales_2025].[branch].[All]" allUniqueName="[sales_2025].[branch].[All]" dimensionUniqueName="[sales_2025]" displayFolder="" count="0" memberValueDatatype="130" unbalanced="0"/>
    <cacheHierarchy uniqueName="[sales_2025].[product_id]" caption="product_id" attribute="1" defaultMemberUniqueName="[sales_2025].[product_id].[All]" allUniqueName="[sales_2025].[product_id].[All]" dimensionUniqueName="[sales_2025]" displayFolder="" count="0" memberValueDatatype="130" unbalanced="0"/>
    <cacheHierarchy uniqueName="[sales_2025].[quantity]" caption="quantity" attribute="1" defaultMemberUniqueName="[sales_2025].[quantity].[All]" allUniqueName="[sales_2025].[quantity].[All]" dimensionUniqueName="[sales_2025]" displayFolder="" count="0" memberValueDatatype="130" unbalanced="0"/>
    <cacheHierarchy uniqueName="[sales_2025].[unit_price_egp]" caption="unit_price_egp" attribute="1" defaultMemberUniqueName="[sales_2025].[unit_price_egp].[All]" allUniqueName="[sales_2025].[unit_price_egp].[All]" dimensionUniqueName="[sales_2025]" displayFolder="" count="0" memberValueDatatype="130" unbalanced="0"/>
    <cacheHierarchy uniqueName="[sales_2025].[discount_pct]" caption="discount_pct" attribute="1" defaultMemberUniqueName="[sales_2025].[discount_pct].[All]" allUniqueName="[sales_2025].[discount_pct].[All]" dimensionUniqueName="[sales_2025]" displayFolder="" count="0" memberValueDatatype="130" unbalanced="0"/>
    <cacheHierarchy uniqueName="[sales_2025].[payment_method]" caption="payment_method" attribute="1" defaultMemberUniqueName="[sales_2025].[payment_method].[All]" allUniqueName="[sales_2025].[payment_method].[All]" dimensionUniqueName="[sales_2025]" displayFolder="" count="0" memberValueDatatype="130" unbalanced="0"/>
    <cacheHierarchy uniqueName="[sales_2025].[customer_id]" caption="customer_id" attribute="1" defaultMemberUniqueName="[sales_2025].[customer_id].[All]" allUniqueName="[sales_2025].[customer_id].[All]" dimensionUniqueName="[sales_2025]" displayFolder="" count="0" memberValueDatatype="130" unbalanced="0"/>
    <cacheHierarchy uniqueName="[Measures].[Count of branch]" caption="Count of branch" measure="1" displayFolder="" measureGroup="sales" count="0">
      <extLst>
        <ext xmlns:x15="http://schemas.microsoft.com/office/spreadsheetml/2010/11/main" uri="{B97F6D7D-B522-45F9-BDA1-12C45D357490}">
          <x15:cacheHierarchy aggregatedColumn="23"/>
        </ext>
      </extLst>
    </cacheHierarchy>
    <cacheHierarchy uniqueName="[Measures].[Distinct Count of branch]" caption="Distinct Count of branch" measure="1" displayFolder="" measureGroup="sales" count="0">
      <extLst>
        <ext xmlns:x15="http://schemas.microsoft.com/office/spreadsheetml/2010/11/main" uri="{B97F6D7D-B522-45F9-BDA1-12C45D357490}">
          <x15:cacheHierarchy aggregatedColumn="23"/>
        </ext>
      </extLst>
    </cacheHierarchy>
    <cacheHierarchy uniqueName="[Measures].[Sum of target_egp]" caption="Sum of target_egp" measure="1" displayFolder="" measureGroup="sales" count="0">
      <extLst>
        <ext xmlns:x15="http://schemas.microsoft.com/office/spreadsheetml/2010/11/main" uri="{B97F6D7D-B522-45F9-BDA1-12C45D357490}">
          <x15:cacheHierarchy aggregatedColumn="33"/>
        </ext>
      </extLst>
    </cacheHierarchy>
    <cacheHierarchy uniqueName="[Measures].[Sum of Line revenue]" caption="Sum of Line revenue" measure="1" displayFolder="" measureGroup="sales" count="0" oneField="1">
      <fieldsUsage count="1">
        <fieldUsage x="1"/>
      </fieldsUsage>
      <extLst>
        <ext xmlns:x15="http://schemas.microsoft.com/office/spreadsheetml/2010/11/main" uri="{B97F6D7D-B522-45F9-BDA1-12C45D357490}">
          <x15:cacheHierarchy aggregatedColumn="31"/>
        </ext>
      </extLst>
    </cacheHierarchy>
    <cacheHierarchy uniqueName="[Measures].[Total Revenue]" caption="Total Revenue" measure="1" displayFolder="" measureGroup="sales" count="0"/>
    <cacheHierarchy uniqueName="[Measures].[Total COGS ]" caption="Total COGS " measure="1" displayFolder="" measureGroup="sales" count="0"/>
    <cacheHierarchy uniqueName="[Measures].[Gross Profit]" caption="Gross Profit" measure="1" displayFolder="" measureGroup="sales" count="0"/>
    <cacheHierarchy uniqueName="[Measures].[Margin % ]" caption="Margin % " measure="1" displayFolder="" measureGroup="sales" count="0"/>
    <cacheHierarchy uniqueName="[Measures].[Orders]" caption="Orders" measure="1" displayFolder="" measureGroup="sales" count="0"/>
    <cacheHierarchy uniqueName="[Measures].[Units Sold]" caption="Units Sold" measure="1" displayFolder="" measureGroup="sales" count="0"/>
    <cacheHierarchy uniqueName="[Measures].[AOV]" caption="AOV" measure="1" displayFolder="" measureGroup="sales" count="0"/>
    <cacheHierarchy uniqueName="[Measures].[Retrun Rate]" caption="Retrun Rate" measure="1" displayFolder="" measureGroup="sales" count="0"/>
    <cacheHierarchy uniqueName="[Measures].[Number Of Orders Returned]" caption="Number Of Orders Returned" measure="1" displayFolder="" measureGroup="sales" count="0"/>
    <cacheHierarchy uniqueName="[Measures].[Total Target]" caption="Total Target" measure="1" displayFolder="" measureGroup="sales" count="0"/>
    <cacheHierarchy uniqueName="[Measures].[Achievement %]" caption="Achievement %" measure="1" displayFolder="" measureGroup="sales" count="0"/>
    <cacheHierarchy uniqueName="[Measures].[Revenue LY]" caption="Revenue LY" measure="1" displayFolder="" measureGroup="sales" count="0"/>
    <cacheHierarchy uniqueName="[Measures].[YoY Growth %]" caption="YoY Growth %" measure="1" displayFolder="" measureGroup="sales" count="0"/>
    <cacheHierarchy uniqueName="[Measures].[MaxYear]" caption="MaxYear" measure="1" displayFolder="" measureGroup="Calendar" count="0"/>
    <cacheHierarchy uniqueName="[Measures].[MaxDate]" caption="MaxDate" measure="1" displayFolder="" measureGroup="Calendar" count="0"/>
    <cacheHierarchy uniqueName="[Measures].[__XL_Count sales_2024]" caption="__XL_Count sales_2024" measure="1" displayFolder="" measureGroup="sales_2024" count="0" hidden="1"/>
    <cacheHierarchy uniqueName="[Measures].[__XL_Count sales_2025]" caption="__XL_Count sales_2025" measure="1" displayFolder="" measureGroup="sales_2025" count="0" hidden="1"/>
    <cacheHierarchy uniqueName="[Measures].[__XL_Count products]" caption="__XL_Count products" measure="1" displayFolder="" measureGroup="products" count="0" hidden="1"/>
    <cacheHierarchy uniqueName="[Measures].[__XL_Count branches]" caption="__XL_Count branches" measure="1" displayFolder="" measureGroup="branches" count="0" hidden="1"/>
    <cacheHierarchy uniqueName="[Measures].[__XL_Count monthly_targets]" caption="__XL_Count monthly_targets" measure="1" displayFolder="" measureGroup="monthly_targets" count="0" hidden="1"/>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branches" uniqueName="[branches]" caption="branches"/>
    <dimension name="Calendar" uniqueName="[Calendar]" caption="Calendar"/>
    <dimension measure="1" name="Measures" uniqueName="[Measures]" caption="Measures"/>
    <dimension name="monthly_targets" uniqueName="[monthly_targets]" caption="monthly_targets"/>
    <dimension name="products" uniqueName="[products]" caption="products"/>
    <dimension name="sales" uniqueName="[sales]" caption="sales"/>
    <dimension name="sales_2024" uniqueName="[sales_2024]" caption="sales_2024"/>
    <dimension name="sales_2025" uniqueName="[sales_2025]" caption="sales_2025"/>
  </dimensions>
  <measureGroups count="7">
    <measureGroup name="branches" caption="branches"/>
    <measureGroup name="Calendar" caption="Calendar"/>
    <measureGroup name="monthly_targets" caption="monthly_targets"/>
    <measureGroup name="products" caption="products"/>
    <measureGroup name="sales" caption="sales"/>
    <measureGroup name="sales_2024" caption="sales_2024"/>
    <measureGroup name="sales_2025" caption="sales_2025"/>
  </measureGroups>
  <maps count="11">
    <map measureGroup="0" dimension="0"/>
    <map measureGroup="1" dimension="1"/>
    <map measureGroup="2" dimension="3"/>
    <map measureGroup="3" dimension="4"/>
    <map measureGroup="4" dimension="0"/>
    <map measureGroup="4" dimension="1"/>
    <map measureGroup="4" dimension="3"/>
    <map measureGroup="4"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Wattaneya" refreshedDate="46191.772861458332" backgroundQuery="1" createdVersion="8" refreshedVersion="8" minRefreshableVersion="3" recordCount="0" supportSubquery="1" supportAdvancedDrill="1" xr:uid="{18032A8B-9FFD-4463-82F8-7F6555360C50}">
  <cacheSource type="external" connectionId="8"/>
  <cacheFields count="2">
    <cacheField name="[monthly_targets].[branch_name].[branch_name]" caption="branch_name" numFmtId="0" hierarchy="12" level="1">
      <sharedItems count="8">
        <s v="6Th Of October"/>
        <s v="Dokki"/>
        <s v="Heliopolis"/>
        <s v="Maadi"/>
        <s v="Mansoura"/>
        <s v="Miami"/>
        <s v="Nasr City"/>
        <s v="Smouha"/>
      </sharedItems>
      <extLst>
        <ext xmlns:x15="http://schemas.microsoft.com/office/spreadsheetml/2010/11/main" uri="{4F2E5C28-24EA-4eb8-9CBF-B6C8F9C3D259}">
          <x15:cachedUniqueNames>
            <x15:cachedUniqueName index="0" name="[monthly_targets].[branch_name].&amp;[6Th Of October]"/>
            <x15:cachedUniqueName index="1" name="[monthly_targets].[branch_name].&amp;[Dokki]"/>
            <x15:cachedUniqueName index="2" name="[monthly_targets].[branch_name].&amp;[Heliopolis]"/>
            <x15:cachedUniqueName index="3" name="[monthly_targets].[branch_name].&amp;[Maadi]"/>
            <x15:cachedUniqueName index="4" name="[monthly_targets].[branch_name].&amp;[Mansoura]"/>
            <x15:cachedUniqueName index="5" name="[monthly_targets].[branch_name].&amp;[Miami]"/>
            <x15:cachedUniqueName index="6" name="[monthly_targets].[branch_name].&amp;[Nasr City]"/>
            <x15:cachedUniqueName index="7" name="[monthly_targets].[branch_name].&amp;[Smouha]"/>
          </x15:cachedUniqueNames>
        </ext>
      </extLst>
    </cacheField>
    <cacheField name="[Measures].[Achievement %]" caption="Achievement %" numFmtId="0" hierarchy="66" level="32767"/>
  </cacheFields>
  <cacheHierarchies count="79">
    <cacheHierarchy uniqueName="[branches].[branch_id]" caption="branch_id" attribute="1" defaultMemberUniqueName="[branches].[branch_id].[All]" allUniqueName="[branches].[branch_id].[All]" dimensionUniqueName="[branches]" displayFolder="" count="0" memberValueDatatype="130" unbalanced="0"/>
    <cacheHierarchy uniqueName="[branches].[branch_name]" caption="branch_name" attribute="1" defaultMemberUniqueName="[branches].[branch_name].[All]" allUniqueName="[branches].[branch_name].[All]" dimensionUniqueName="[branches]" displayFolder="" count="0" memberValueDatatype="130" unbalanced="0"/>
    <cacheHierarchy uniqueName="[branches].[city]" caption="city" attribute="1" defaultMemberUniqueName="[branches].[city].[All]" allUniqueName="[branches].[city].[All]" dimensionUniqueName="[branches]" displayFolder="" count="0" memberValueDatatype="130" unbalanced="0"/>
    <cacheHierarchy uniqueName="[branches].[opened_date]" caption="opened_date" attribute="1" time="1" defaultMemberUniqueName="[branches].[opened_date].[All]" allUniqueName="[branches].[opened_date].[All]" dimensionUniqueName="[branches]" displayFolder="" count="0" memberValueDatatype="7"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monthly_targets].[branch_name]" caption="branch_name" attribute="1" defaultMemberUniqueName="[monthly_targets].[branch_name].[All]" allUniqueName="[monthly_targets].[branch_name].[All]" dimensionUniqueName="[monthly_targets]" displayFolder="" count="2" memberValueDatatype="130" unbalanced="0">
      <fieldsUsage count="2">
        <fieldUsage x="-1"/>
        <fieldUsage x="0"/>
      </fieldsUsage>
    </cacheHierarchy>
    <cacheHierarchy uniqueName="[monthly_targets].[month]" caption="month" attribute="1" time="1" defaultMemberUniqueName="[monthly_targets].[month].[All]" allUniqueName="[monthly_targets].[month].[All]" dimensionUniqueName="[monthly_targets]" displayFolder="" count="0" memberValueDatatype="7" unbalanced="0"/>
    <cacheHierarchy uniqueName="[monthly_targets].[target_egp]" caption="target_egp" attribute="1" defaultMemberUniqueName="[monthly_targets].[target_egp].[All]" allUniqueName="[monthly_targets].[target_egp].[All]" dimensionUniqueName="[monthly_targets]" displayFolder="" count="0" memberValueDatatype="20" unbalanced="0"/>
    <cacheHierarchy uniqueName="[monthly_targets].[bm_key]" caption="bm_key" attribute="1" defaultMemberUniqueName="[monthly_targets].[bm_key].[All]" allUniqueName="[monthly_targets].[bm_key].[All]" dimensionUniqueName="[monthly_targets]" displayFolder="" count="0" memberValueDatatype="130" unbalanced="0"/>
    <cacheHierarchy uniqueName="[products].[product_id]" caption="product_id" attribute="1" defaultMemberUniqueName="[products].[product_id].[All]" allUniqueName="[products].[product_id].[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list_price_egp]" caption="list_price_egp" attribute="1" defaultMemberUniqueName="[products].[list_price_egp].[All]" allUniqueName="[products].[list_price_egp].[All]" dimensionUniqueName="[products]" displayFolder="" count="0" memberValueDatatype="20" unbalanced="0"/>
    <cacheHierarchy uniqueName="[products].[unit_cost_egp]" caption="unit_cost_egp" attribute="1" defaultMemberUniqueName="[products].[unit_cost_egp].[All]" allUniqueName="[products].[unit_cost_egp].[All]" dimensionUniqueName="[products]" displayFolder="" count="0" memberValueDatatype="2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branch]" caption="branch" attribute="1" defaultMemberUniqueName="[sales].[branch].[All]" allUniqueName="[sales].[branch].[All]" dimensionUniqueName="[sales]" displayFolder="" count="0" memberValueDatatype="130" unbalanced="0"/>
    <cacheHierarchy uniqueName="[sales].[product_id]" caption="product_id" attribute="1" defaultMemberUniqueName="[sales].[product_id].[All]" allUniqueName="[sales].[product_id].[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discount_pct]" caption="discount_pct" attribute="1" defaultMemberUniqueName="[sales].[discount_pct].[All]" allUniqueName="[sales].[discount_pct].[All]" dimensionUniqueName="[sales]" displayFolder="" count="0" memberValueDatatype="5" unbalanced="0"/>
    <cacheHierarchy uniqueName="[sales].[payment_method]" caption="payment_method" attribute="1" defaultMemberUniqueName="[sales].[payment_method].[All]" allUniqueName="[sales].[payment_method].[All]" dimensionUniqueName="[sales]" displayFolder="" count="0"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quantity_status]" caption="quantity_status" attribute="1" defaultMemberUniqueName="[sales].[quantity_status].[All]" allUniqueName="[sales].[quantity_status].[All]" dimensionUniqueName="[sales]" displayFolder="" count="0" memberValueDatatype="130" unbalanced="0"/>
    <cacheHierarchy uniqueName="[sales].[final_price_egp]" caption="final_price_egp" attribute="1" defaultMemberUniqueName="[sales].[final_price_egp].[All]" allUniqueName="[sales].[final_price_egp].[All]" dimensionUniqueName="[sales]" displayFolder="" count="0" memberValueDatatype="5" unbalanced="0"/>
    <cacheHierarchy uniqueName="[sales].[Line revenue]" caption="Line revenue" attribute="1" defaultMemberUniqueName="[sales].[Line revenue].[All]" allUniqueName="[sales].[Line revenue].[All]" dimensionUniqueName="[sales]" displayFolder="" count="0" memberValueDatatype="5" unbalanced="0"/>
    <cacheHierarchy uniqueName="[sales].[Target key]" caption="Target key" attribute="1" defaultMemberUniqueName="[sales].[Target key].[All]" allUniqueName="[sales].[Target key].[All]" dimensionUniqueName="[sales]" displayFolder="" count="0" memberValueDatatype="130" unbalanced="0"/>
    <cacheHierarchy uniqueName="[sales].[target_egp]" caption="target_egp" attribute="1" defaultMemberUniqueName="[sales].[target_egp].[All]" allUniqueName="[sales].[target_egp].[All]" dimensionUniqueName="[sales]" displayFolder="" count="0" memberValueDatatype="20" unbalanced="0"/>
    <cacheHierarchy uniqueName="[sales_2024].[order_id]" caption="order_id" attribute="1" defaultMemberUniqueName="[sales_2024].[order_id].[All]" allUniqueName="[sales_2024].[order_id].[All]" dimensionUniqueName="[sales_2024]" displayFolder="" count="0" memberValueDatatype="130" unbalanced="0"/>
    <cacheHierarchy uniqueName="[sales_2024].[order_date]" caption="order_date" attribute="1" defaultMemberUniqueName="[sales_2024].[order_date].[All]" allUniqueName="[sales_2024].[order_date].[All]" dimensionUniqueName="[sales_2024]" displayFolder="" count="0" memberValueDatatype="130" unbalanced="0"/>
    <cacheHierarchy uniqueName="[sales_2024].[branch]" caption="branch" attribute="1" defaultMemberUniqueName="[sales_2024].[branch].[All]" allUniqueName="[sales_2024].[branch].[All]" dimensionUniqueName="[sales_2024]" displayFolder="" count="0" memberValueDatatype="130" unbalanced="0"/>
    <cacheHierarchy uniqueName="[sales_2024].[product_id]" caption="product_id" attribute="1" defaultMemberUniqueName="[sales_2024].[product_id].[All]" allUniqueName="[sales_2024].[product_id].[All]" dimensionUniqueName="[sales_2024]" displayFolder="" count="0" memberValueDatatype="130" unbalanced="0"/>
    <cacheHierarchy uniqueName="[sales_2024].[quantity]" caption="quantity" attribute="1" defaultMemberUniqueName="[sales_2024].[quantity].[All]" allUniqueName="[sales_2024].[quantity].[All]" dimensionUniqueName="[sales_2024]" displayFolder="" count="0" memberValueDatatype="20" unbalanced="0"/>
    <cacheHierarchy uniqueName="[sales_2024].[unit_price_egp]" caption="unit_price_egp" attribute="1" defaultMemberUniqueName="[sales_2024].[unit_price_egp].[All]" allUniqueName="[sales_2024].[unit_price_egp].[All]" dimensionUniqueName="[sales_2024]" displayFolder="" count="0" memberValueDatatype="20" unbalanced="0"/>
    <cacheHierarchy uniqueName="[sales_2024].[discount_pct]" caption="discount_pct" attribute="1" defaultMemberUniqueName="[sales_2024].[discount_pct].[All]" allUniqueName="[sales_2024].[discount_pct].[All]" dimensionUniqueName="[sales_2024]" displayFolder="" count="0" memberValueDatatype="5" unbalanced="0"/>
    <cacheHierarchy uniqueName="[sales_2024].[payment_method]" caption="payment_method" attribute="1" defaultMemberUniqueName="[sales_2024].[payment_method].[All]" allUniqueName="[sales_2024].[payment_method].[All]" dimensionUniqueName="[sales_2024]" displayFolder="" count="0" memberValueDatatype="130" unbalanced="0"/>
    <cacheHierarchy uniqueName="[sales_2024].[customer_id]" caption="customer_id" attribute="1" defaultMemberUniqueName="[sales_2024].[customer_id].[All]" allUniqueName="[sales_2024].[customer_id].[All]" dimensionUniqueName="[sales_2024]" displayFolder="" count="0" memberValueDatatype="130" unbalanced="0"/>
    <cacheHierarchy uniqueName="[sales_2025].[order_id]" caption="order_id" attribute="1" defaultMemberUniqueName="[sales_2025].[order_id].[All]" allUniqueName="[sales_2025].[order_id].[All]" dimensionUniqueName="[sales_2025]" displayFolder="" count="0" memberValueDatatype="130" unbalanced="0"/>
    <cacheHierarchy uniqueName="[sales_2025].[order_date]" caption="order_date" attribute="1" defaultMemberUniqueName="[sales_2025].[order_date].[All]" allUniqueName="[sales_2025].[order_date].[All]" dimensionUniqueName="[sales_2025]" displayFolder="" count="0" memberValueDatatype="130" unbalanced="0"/>
    <cacheHierarchy uniqueName="[sales_2025].[branch]" caption="branch" attribute="1" defaultMemberUniqueName="[sales_2025].[branch].[All]" allUniqueName="[sales_2025].[branch].[All]" dimensionUniqueName="[sales_2025]" displayFolder="" count="0" memberValueDatatype="130" unbalanced="0"/>
    <cacheHierarchy uniqueName="[sales_2025].[product_id]" caption="product_id" attribute="1" defaultMemberUniqueName="[sales_2025].[product_id].[All]" allUniqueName="[sales_2025].[product_id].[All]" dimensionUniqueName="[sales_2025]" displayFolder="" count="0" memberValueDatatype="130" unbalanced="0"/>
    <cacheHierarchy uniqueName="[sales_2025].[quantity]" caption="quantity" attribute="1" defaultMemberUniqueName="[sales_2025].[quantity].[All]" allUniqueName="[sales_2025].[quantity].[All]" dimensionUniqueName="[sales_2025]" displayFolder="" count="0" memberValueDatatype="130" unbalanced="0"/>
    <cacheHierarchy uniqueName="[sales_2025].[unit_price_egp]" caption="unit_price_egp" attribute="1" defaultMemberUniqueName="[sales_2025].[unit_price_egp].[All]" allUniqueName="[sales_2025].[unit_price_egp].[All]" dimensionUniqueName="[sales_2025]" displayFolder="" count="0" memberValueDatatype="130" unbalanced="0"/>
    <cacheHierarchy uniqueName="[sales_2025].[discount_pct]" caption="discount_pct" attribute="1" defaultMemberUniqueName="[sales_2025].[discount_pct].[All]" allUniqueName="[sales_2025].[discount_pct].[All]" dimensionUniqueName="[sales_2025]" displayFolder="" count="0" memberValueDatatype="130" unbalanced="0"/>
    <cacheHierarchy uniqueName="[sales_2025].[payment_method]" caption="payment_method" attribute="1" defaultMemberUniqueName="[sales_2025].[payment_method].[All]" allUniqueName="[sales_2025].[payment_method].[All]" dimensionUniqueName="[sales_2025]" displayFolder="" count="0" memberValueDatatype="130" unbalanced="0"/>
    <cacheHierarchy uniqueName="[sales_2025].[customer_id]" caption="customer_id" attribute="1" defaultMemberUniqueName="[sales_2025].[customer_id].[All]" allUniqueName="[sales_2025].[customer_id].[All]" dimensionUniqueName="[sales_2025]" displayFolder="" count="0" memberValueDatatype="130" unbalanced="0"/>
    <cacheHierarchy uniqueName="[Measures].[Count of branch]" caption="Count of branch" measure="1" displayFolder="" measureGroup="sales" count="0">
      <extLst>
        <ext xmlns:x15="http://schemas.microsoft.com/office/spreadsheetml/2010/11/main" uri="{B97F6D7D-B522-45F9-BDA1-12C45D357490}">
          <x15:cacheHierarchy aggregatedColumn="23"/>
        </ext>
      </extLst>
    </cacheHierarchy>
    <cacheHierarchy uniqueName="[Measures].[Distinct Count of branch]" caption="Distinct Count of branch" measure="1" displayFolder="" measureGroup="sales" count="0">
      <extLst>
        <ext xmlns:x15="http://schemas.microsoft.com/office/spreadsheetml/2010/11/main" uri="{B97F6D7D-B522-45F9-BDA1-12C45D357490}">
          <x15:cacheHierarchy aggregatedColumn="23"/>
        </ext>
      </extLst>
    </cacheHierarchy>
    <cacheHierarchy uniqueName="[Measures].[Sum of target_egp]" caption="Sum of target_egp" measure="1" displayFolder="" measureGroup="sales" count="0">
      <extLst>
        <ext xmlns:x15="http://schemas.microsoft.com/office/spreadsheetml/2010/11/main" uri="{B97F6D7D-B522-45F9-BDA1-12C45D357490}">
          <x15:cacheHierarchy aggregatedColumn="33"/>
        </ext>
      </extLst>
    </cacheHierarchy>
    <cacheHierarchy uniqueName="[Measures].[Sum of Line revenue]" caption="Sum of Line revenue" measure="1" displayFolder="" measureGroup="sales"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sales" count="0"/>
    <cacheHierarchy uniqueName="[Measures].[Total COGS ]" caption="Total COGS " measure="1" displayFolder="" measureGroup="sales" count="0"/>
    <cacheHierarchy uniqueName="[Measures].[Gross Profit]" caption="Gross Profit" measure="1" displayFolder="" measureGroup="sales" count="0"/>
    <cacheHierarchy uniqueName="[Measures].[Margin % ]" caption="Margin % " measure="1" displayFolder="" measureGroup="sales" count="0"/>
    <cacheHierarchy uniqueName="[Measures].[Orders]" caption="Orders" measure="1" displayFolder="" measureGroup="sales" count="0"/>
    <cacheHierarchy uniqueName="[Measures].[Units Sold]" caption="Units Sold" measure="1" displayFolder="" measureGroup="sales" count="0"/>
    <cacheHierarchy uniqueName="[Measures].[AOV]" caption="AOV" measure="1" displayFolder="" measureGroup="sales" count="0"/>
    <cacheHierarchy uniqueName="[Measures].[Retrun Rate]" caption="Retrun Rate" measure="1" displayFolder="" measureGroup="sales" count="0"/>
    <cacheHierarchy uniqueName="[Measures].[Number Of Orders Returned]" caption="Number Of Orders Returned" measure="1" displayFolder="" measureGroup="sales" count="0"/>
    <cacheHierarchy uniqueName="[Measures].[Total Target]" caption="Total Target" measure="1" displayFolder="" measureGroup="sales" count="0"/>
    <cacheHierarchy uniqueName="[Measures].[Achievement %]" caption="Achievement %" measure="1" displayFolder="" measureGroup="sales" count="0" oneField="1">
      <fieldsUsage count="1">
        <fieldUsage x="1"/>
      </fieldsUsage>
    </cacheHierarchy>
    <cacheHierarchy uniqueName="[Measures].[Revenue LY]" caption="Revenue LY" measure="1" displayFolder="" measureGroup="sales" count="0"/>
    <cacheHierarchy uniqueName="[Measures].[YoY Growth %]" caption="YoY Growth %" measure="1" displayFolder="" measureGroup="sales" count="0"/>
    <cacheHierarchy uniqueName="[Measures].[MaxYear]" caption="MaxYear" measure="1" displayFolder="" measureGroup="Calendar" count="0"/>
    <cacheHierarchy uniqueName="[Measures].[MaxDate]" caption="MaxDate" measure="1" displayFolder="" measureGroup="Calendar" count="0"/>
    <cacheHierarchy uniqueName="[Measures].[__XL_Count sales_2024]" caption="__XL_Count sales_2024" measure="1" displayFolder="" measureGroup="sales_2024" count="0" hidden="1"/>
    <cacheHierarchy uniqueName="[Measures].[__XL_Count sales_2025]" caption="__XL_Count sales_2025" measure="1" displayFolder="" measureGroup="sales_2025" count="0" hidden="1"/>
    <cacheHierarchy uniqueName="[Measures].[__XL_Count products]" caption="__XL_Count products" measure="1" displayFolder="" measureGroup="products" count="0" hidden="1"/>
    <cacheHierarchy uniqueName="[Measures].[__XL_Count branches]" caption="__XL_Count branches" measure="1" displayFolder="" measureGroup="branches" count="0" hidden="1"/>
    <cacheHierarchy uniqueName="[Measures].[__XL_Count monthly_targets]" caption="__XL_Count monthly_targets" measure="1" displayFolder="" measureGroup="monthly_targets" count="0" hidden="1"/>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branches" uniqueName="[branches]" caption="branches"/>
    <dimension name="Calendar" uniqueName="[Calendar]" caption="Calendar"/>
    <dimension measure="1" name="Measures" uniqueName="[Measures]" caption="Measures"/>
    <dimension name="monthly_targets" uniqueName="[monthly_targets]" caption="monthly_targets"/>
    <dimension name="products" uniqueName="[products]" caption="products"/>
    <dimension name="sales" uniqueName="[sales]" caption="sales"/>
    <dimension name="sales_2024" uniqueName="[sales_2024]" caption="sales_2024"/>
    <dimension name="sales_2025" uniqueName="[sales_2025]" caption="sales_2025"/>
  </dimensions>
  <measureGroups count="7">
    <measureGroup name="branches" caption="branches"/>
    <measureGroup name="Calendar" caption="Calendar"/>
    <measureGroup name="monthly_targets" caption="monthly_targets"/>
    <measureGroup name="products" caption="products"/>
    <measureGroup name="sales" caption="sales"/>
    <measureGroup name="sales_2024" caption="sales_2024"/>
    <measureGroup name="sales_2025" caption="sales_2025"/>
  </measureGroups>
  <maps count="11">
    <map measureGroup="0" dimension="0"/>
    <map measureGroup="1" dimension="1"/>
    <map measureGroup="2" dimension="3"/>
    <map measureGroup="3" dimension="4"/>
    <map measureGroup="4" dimension="0"/>
    <map measureGroup="4" dimension="1"/>
    <map measureGroup="4" dimension="3"/>
    <map measureGroup="4"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Wattaneya" refreshedDate="46191.772862384256" backgroundQuery="1" createdVersion="8" refreshedVersion="8" minRefreshableVersion="3" recordCount="0" supportSubquery="1" supportAdvancedDrill="1" xr:uid="{106FF85F-9641-4A89-A990-AE284B479F5E}">
  <cacheSource type="external" connectionId="8"/>
  <cacheFields count="1">
    <cacheField name="[Measures].[Orders]" caption="Orders" numFmtId="0" hierarchy="60" level="32767"/>
  </cacheFields>
  <cacheHierarchies count="79">
    <cacheHierarchy uniqueName="[branches].[branch_id]" caption="branch_id" attribute="1" defaultMemberUniqueName="[branches].[branch_id].[All]" allUniqueName="[branches].[branch_id].[All]" dimensionUniqueName="[branches]" displayFolder="" count="0" memberValueDatatype="130" unbalanced="0"/>
    <cacheHierarchy uniqueName="[branches].[branch_name]" caption="branch_name" attribute="1" defaultMemberUniqueName="[branches].[branch_name].[All]" allUniqueName="[branches].[branch_name].[All]" dimensionUniqueName="[branches]" displayFolder="" count="0" memberValueDatatype="130" unbalanced="0"/>
    <cacheHierarchy uniqueName="[branches].[city]" caption="city" attribute="1" defaultMemberUniqueName="[branches].[city].[All]" allUniqueName="[branches].[city].[All]" dimensionUniqueName="[branches]" displayFolder="" count="0" memberValueDatatype="130" unbalanced="0"/>
    <cacheHierarchy uniqueName="[branches].[opened_date]" caption="opened_date" attribute="1" time="1" defaultMemberUniqueName="[branches].[opened_date].[All]" allUniqueName="[branches].[opened_date].[All]" dimensionUniqueName="[branches]" displayFolder="" count="0" memberValueDatatype="7"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monthly_targets].[branch_name]" caption="branch_name" attribute="1" defaultMemberUniqueName="[monthly_targets].[branch_name].[All]" allUniqueName="[monthly_targets].[branch_name].[All]" dimensionUniqueName="[monthly_targets]" displayFolder="" count="0" memberValueDatatype="130" unbalanced="0"/>
    <cacheHierarchy uniqueName="[monthly_targets].[month]" caption="month" attribute="1" time="1" defaultMemberUniqueName="[monthly_targets].[month].[All]" allUniqueName="[monthly_targets].[month].[All]" dimensionUniqueName="[monthly_targets]" displayFolder="" count="0" memberValueDatatype="7" unbalanced="0"/>
    <cacheHierarchy uniqueName="[monthly_targets].[target_egp]" caption="target_egp" attribute="1" defaultMemberUniqueName="[monthly_targets].[target_egp].[All]" allUniqueName="[monthly_targets].[target_egp].[All]" dimensionUniqueName="[monthly_targets]" displayFolder="" count="0" memberValueDatatype="20" unbalanced="0"/>
    <cacheHierarchy uniqueName="[monthly_targets].[bm_key]" caption="bm_key" attribute="1" defaultMemberUniqueName="[monthly_targets].[bm_key].[All]" allUniqueName="[monthly_targets].[bm_key].[All]" dimensionUniqueName="[monthly_targets]" displayFolder="" count="0" memberValueDatatype="130" unbalanced="0"/>
    <cacheHierarchy uniqueName="[products].[product_id]" caption="product_id" attribute="1" defaultMemberUniqueName="[products].[product_id].[All]" allUniqueName="[products].[product_id].[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list_price_egp]" caption="list_price_egp" attribute="1" defaultMemberUniqueName="[products].[list_price_egp].[All]" allUniqueName="[products].[list_price_egp].[All]" dimensionUniqueName="[products]" displayFolder="" count="0" memberValueDatatype="20" unbalanced="0"/>
    <cacheHierarchy uniqueName="[products].[unit_cost_egp]" caption="unit_cost_egp" attribute="1" defaultMemberUniqueName="[products].[unit_cost_egp].[All]" allUniqueName="[products].[unit_cost_egp].[All]" dimensionUniqueName="[products]" displayFolder="" count="0" memberValueDatatype="2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branch]" caption="branch" attribute="1" defaultMemberUniqueName="[sales].[branch].[All]" allUniqueName="[sales].[branch].[All]" dimensionUniqueName="[sales]" displayFolder="" count="0" memberValueDatatype="130" unbalanced="0"/>
    <cacheHierarchy uniqueName="[sales].[product_id]" caption="product_id" attribute="1" defaultMemberUniqueName="[sales].[product_id].[All]" allUniqueName="[sales].[product_id].[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discount_pct]" caption="discount_pct" attribute="1" defaultMemberUniqueName="[sales].[discount_pct].[All]" allUniqueName="[sales].[discount_pct].[All]" dimensionUniqueName="[sales]" displayFolder="" count="0" memberValueDatatype="5" unbalanced="0"/>
    <cacheHierarchy uniqueName="[sales].[payment_method]" caption="payment_method" attribute="1" defaultMemberUniqueName="[sales].[payment_method].[All]" allUniqueName="[sales].[payment_method].[All]" dimensionUniqueName="[sales]" displayFolder="" count="0"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quantity_status]" caption="quantity_status" attribute="1" defaultMemberUniqueName="[sales].[quantity_status].[All]" allUniqueName="[sales].[quantity_status].[All]" dimensionUniqueName="[sales]" displayFolder="" count="0" memberValueDatatype="130" unbalanced="0"/>
    <cacheHierarchy uniqueName="[sales].[final_price_egp]" caption="final_price_egp" attribute="1" defaultMemberUniqueName="[sales].[final_price_egp].[All]" allUniqueName="[sales].[final_price_egp].[All]" dimensionUniqueName="[sales]" displayFolder="" count="0" memberValueDatatype="5" unbalanced="0"/>
    <cacheHierarchy uniqueName="[sales].[Line revenue]" caption="Line revenue" attribute="1" defaultMemberUniqueName="[sales].[Line revenue].[All]" allUniqueName="[sales].[Line revenue].[All]" dimensionUniqueName="[sales]" displayFolder="" count="0" memberValueDatatype="5" unbalanced="0"/>
    <cacheHierarchy uniqueName="[sales].[Target key]" caption="Target key" attribute="1" defaultMemberUniqueName="[sales].[Target key].[All]" allUniqueName="[sales].[Target key].[All]" dimensionUniqueName="[sales]" displayFolder="" count="0" memberValueDatatype="130" unbalanced="0"/>
    <cacheHierarchy uniqueName="[sales].[target_egp]" caption="target_egp" attribute="1" defaultMemberUniqueName="[sales].[target_egp].[All]" allUniqueName="[sales].[target_egp].[All]" dimensionUniqueName="[sales]" displayFolder="" count="0" memberValueDatatype="20" unbalanced="0"/>
    <cacheHierarchy uniqueName="[sales_2024].[order_id]" caption="order_id" attribute="1" defaultMemberUniqueName="[sales_2024].[order_id].[All]" allUniqueName="[sales_2024].[order_id].[All]" dimensionUniqueName="[sales_2024]" displayFolder="" count="0" memberValueDatatype="130" unbalanced="0"/>
    <cacheHierarchy uniqueName="[sales_2024].[order_date]" caption="order_date" attribute="1" defaultMemberUniqueName="[sales_2024].[order_date].[All]" allUniqueName="[sales_2024].[order_date].[All]" dimensionUniqueName="[sales_2024]" displayFolder="" count="0" memberValueDatatype="130" unbalanced="0"/>
    <cacheHierarchy uniqueName="[sales_2024].[branch]" caption="branch" attribute="1" defaultMemberUniqueName="[sales_2024].[branch].[All]" allUniqueName="[sales_2024].[branch].[All]" dimensionUniqueName="[sales_2024]" displayFolder="" count="0" memberValueDatatype="130" unbalanced="0"/>
    <cacheHierarchy uniqueName="[sales_2024].[product_id]" caption="product_id" attribute="1" defaultMemberUniqueName="[sales_2024].[product_id].[All]" allUniqueName="[sales_2024].[product_id].[All]" dimensionUniqueName="[sales_2024]" displayFolder="" count="0" memberValueDatatype="130" unbalanced="0"/>
    <cacheHierarchy uniqueName="[sales_2024].[quantity]" caption="quantity" attribute="1" defaultMemberUniqueName="[sales_2024].[quantity].[All]" allUniqueName="[sales_2024].[quantity].[All]" dimensionUniqueName="[sales_2024]" displayFolder="" count="0" memberValueDatatype="20" unbalanced="0"/>
    <cacheHierarchy uniqueName="[sales_2024].[unit_price_egp]" caption="unit_price_egp" attribute="1" defaultMemberUniqueName="[sales_2024].[unit_price_egp].[All]" allUniqueName="[sales_2024].[unit_price_egp].[All]" dimensionUniqueName="[sales_2024]" displayFolder="" count="0" memberValueDatatype="20" unbalanced="0"/>
    <cacheHierarchy uniqueName="[sales_2024].[discount_pct]" caption="discount_pct" attribute="1" defaultMemberUniqueName="[sales_2024].[discount_pct].[All]" allUniqueName="[sales_2024].[discount_pct].[All]" dimensionUniqueName="[sales_2024]" displayFolder="" count="0" memberValueDatatype="5" unbalanced="0"/>
    <cacheHierarchy uniqueName="[sales_2024].[payment_method]" caption="payment_method" attribute="1" defaultMemberUniqueName="[sales_2024].[payment_method].[All]" allUniqueName="[sales_2024].[payment_method].[All]" dimensionUniqueName="[sales_2024]" displayFolder="" count="0" memberValueDatatype="130" unbalanced="0"/>
    <cacheHierarchy uniqueName="[sales_2024].[customer_id]" caption="customer_id" attribute="1" defaultMemberUniqueName="[sales_2024].[customer_id].[All]" allUniqueName="[sales_2024].[customer_id].[All]" dimensionUniqueName="[sales_2024]" displayFolder="" count="0" memberValueDatatype="130" unbalanced="0"/>
    <cacheHierarchy uniqueName="[sales_2025].[order_id]" caption="order_id" attribute="1" defaultMemberUniqueName="[sales_2025].[order_id].[All]" allUniqueName="[sales_2025].[order_id].[All]" dimensionUniqueName="[sales_2025]" displayFolder="" count="0" memberValueDatatype="130" unbalanced="0"/>
    <cacheHierarchy uniqueName="[sales_2025].[order_date]" caption="order_date" attribute="1" defaultMemberUniqueName="[sales_2025].[order_date].[All]" allUniqueName="[sales_2025].[order_date].[All]" dimensionUniqueName="[sales_2025]" displayFolder="" count="0" memberValueDatatype="130" unbalanced="0"/>
    <cacheHierarchy uniqueName="[sales_2025].[branch]" caption="branch" attribute="1" defaultMemberUniqueName="[sales_2025].[branch].[All]" allUniqueName="[sales_2025].[branch].[All]" dimensionUniqueName="[sales_2025]" displayFolder="" count="0" memberValueDatatype="130" unbalanced="0"/>
    <cacheHierarchy uniqueName="[sales_2025].[product_id]" caption="product_id" attribute="1" defaultMemberUniqueName="[sales_2025].[product_id].[All]" allUniqueName="[sales_2025].[product_id].[All]" dimensionUniqueName="[sales_2025]" displayFolder="" count="0" memberValueDatatype="130" unbalanced="0"/>
    <cacheHierarchy uniqueName="[sales_2025].[quantity]" caption="quantity" attribute="1" defaultMemberUniqueName="[sales_2025].[quantity].[All]" allUniqueName="[sales_2025].[quantity].[All]" dimensionUniqueName="[sales_2025]" displayFolder="" count="0" memberValueDatatype="130" unbalanced="0"/>
    <cacheHierarchy uniqueName="[sales_2025].[unit_price_egp]" caption="unit_price_egp" attribute="1" defaultMemberUniqueName="[sales_2025].[unit_price_egp].[All]" allUniqueName="[sales_2025].[unit_price_egp].[All]" dimensionUniqueName="[sales_2025]" displayFolder="" count="0" memberValueDatatype="130" unbalanced="0"/>
    <cacheHierarchy uniqueName="[sales_2025].[discount_pct]" caption="discount_pct" attribute="1" defaultMemberUniqueName="[sales_2025].[discount_pct].[All]" allUniqueName="[sales_2025].[discount_pct].[All]" dimensionUniqueName="[sales_2025]" displayFolder="" count="0" memberValueDatatype="130" unbalanced="0"/>
    <cacheHierarchy uniqueName="[sales_2025].[payment_method]" caption="payment_method" attribute="1" defaultMemberUniqueName="[sales_2025].[payment_method].[All]" allUniqueName="[sales_2025].[payment_method].[All]" dimensionUniqueName="[sales_2025]" displayFolder="" count="0" memberValueDatatype="130" unbalanced="0"/>
    <cacheHierarchy uniqueName="[sales_2025].[customer_id]" caption="customer_id" attribute="1" defaultMemberUniqueName="[sales_2025].[customer_id].[All]" allUniqueName="[sales_2025].[customer_id].[All]" dimensionUniqueName="[sales_2025]" displayFolder="" count="0" memberValueDatatype="130" unbalanced="0"/>
    <cacheHierarchy uniqueName="[Measures].[Count of branch]" caption="Count of branch" measure="1" displayFolder="" measureGroup="sales" count="0">
      <extLst>
        <ext xmlns:x15="http://schemas.microsoft.com/office/spreadsheetml/2010/11/main" uri="{B97F6D7D-B522-45F9-BDA1-12C45D357490}">
          <x15:cacheHierarchy aggregatedColumn="23"/>
        </ext>
      </extLst>
    </cacheHierarchy>
    <cacheHierarchy uniqueName="[Measures].[Distinct Count of branch]" caption="Distinct Count of branch" measure="1" displayFolder="" measureGroup="sales" count="0">
      <extLst>
        <ext xmlns:x15="http://schemas.microsoft.com/office/spreadsheetml/2010/11/main" uri="{B97F6D7D-B522-45F9-BDA1-12C45D357490}">
          <x15:cacheHierarchy aggregatedColumn="23"/>
        </ext>
      </extLst>
    </cacheHierarchy>
    <cacheHierarchy uniqueName="[Measures].[Sum of target_egp]" caption="Sum of target_egp" measure="1" displayFolder="" measureGroup="sales" count="0">
      <extLst>
        <ext xmlns:x15="http://schemas.microsoft.com/office/spreadsheetml/2010/11/main" uri="{B97F6D7D-B522-45F9-BDA1-12C45D357490}">
          <x15:cacheHierarchy aggregatedColumn="33"/>
        </ext>
      </extLst>
    </cacheHierarchy>
    <cacheHierarchy uniqueName="[Measures].[Sum of Line revenue]" caption="Sum of Line revenue" measure="1" displayFolder="" measureGroup="sales"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sales" count="0"/>
    <cacheHierarchy uniqueName="[Measures].[Total COGS ]" caption="Total COGS " measure="1" displayFolder="" measureGroup="sales" count="0"/>
    <cacheHierarchy uniqueName="[Measures].[Gross Profit]" caption="Gross Profit" measure="1" displayFolder="" measureGroup="sales" count="0"/>
    <cacheHierarchy uniqueName="[Measures].[Margin % ]" caption="Margin % " measure="1" displayFolder="" measureGroup="sales" count="0"/>
    <cacheHierarchy uniqueName="[Measures].[Orders]" caption="Orders" measure="1" displayFolder="" measureGroup="sales" count="0" oneField="1">
      <fieldsUsage count="1">
        <fieldUsage x="0"/>
      </fieldsUsage>
    </cacheHierarchy>
    <cacheHierarchy uniqueName="[Measures].[Units Sold]" caption="Units Sold" measure="1" displayFolder="" measureGroup="sales" count="0"/>
    <cacheHierarchy uniqueName="[Measures].[AOV]" caption="AOV" measure="1" displayFolder="" measureGroup="sales" count="0"/>
    <cacheHierarchy uniqueName="[Measures].[Retrun Rate]" caption="Retrun Rate" measure="1" displayFolder="" measureGroup="sales" count="0"/>
    <cacheHierarchy uniqueName="[Measures].[Number Of Orders Returned]" caption="Number Of Orders Returned" measure="1" displayFolder="" measureGroup="sales" count="0"/>
    <cacheHierarchy uniqueName="[Measures].[Total Target]" caption="Total Target" measure="1" displayFolder="" measureGroup="sales" count="0"/>
    <cacheHierarchy uniqueName="[Measures].[Achievement %]" caption="Achievement %" measure="1" displayFolder="" measureGroup="sales" count="0"/>
    <cacheHierarchy uniqueName="[Measures].[Revenue LY]" caption="Revenue LY" measure="1" displayFolder="" measureGroup="sales" count="0"/>
    <cacheHierarchy uniqueName="[Measures].[YoY Growth %]" caption="YoY Growth %" measure="1" displayFolder="" measureGroup="sales" count="0"/>
    <cacheHierarchy uniqueName="[Measures].[MaxYear]" caption="MaxYear" measure="1" displayFolder="" measureGroup="Calendar" count="0"/>
    <cacheHierarchy uniqueName="[Measures].[MaxDate]" caption="MaxDate" measure="1" displayFolder="" measureGroup="Calendar" count="0"/>
    <cacheHierarchy uniqueName="[Measures].[__XL_Count sales_2024]" caption="__XL_Count sales_2024" measure="1" displayFolder="" measureGroup="sales_2024" count="0" hidden="1"/>
    <cacheHierarchy uniqueName="[Measures].[__XL_Count sales_2025]" caption="__XL_Count sales_2025" measure="1" displayFolder="" measureGroup="sales_2025" count="0" hidden="1"/>
    <cacheHierarchy uniqueName="[Measures].[__XL_Count products]" caption="__XL_Count products" measure="1" displayFolder="" measureGroup="products" count="0" hidden="1"/>
    <cacheHierarchy uniqueName="[Measures].[__XL_Count branches]" caption="__XL_Count branches" measure="1" displayFolder="" measureGroup="branches" count="0" hidden="1"/>
    <cacheHierarchy uniqueName="[Measures].[__XL_Count monthly_targets]" caption="__XL_Count monthly_targets" measure="1" displayFolder="" measureGroup="monthly_targets" count="0" hidden="1"/>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branches" uniqueName="[branches]" caption="branches"/>
    <dimension name="Calendar" uniqueName="[Calendar]" caption="Calendar"/>
    <dimension measure="1" name="Measures" uniqueName="[Measures]" caption="Measures"/>
    <dimension name="monthly_targets" uniqueName="[monthly_targets]" caption="monthly_targets"/>
    <dimension name="products" uniqueName="[products]" caption="products"/>
    <dimension name="sales" uniqueName="[sales]" caption="sales"/>
    <dimension name="sales_2024" uniqueName="[sales_2024]" caption="sales_2024"/>
    <dimension name="sales_2025" uniqueName="[sales_2025]" caption="sales_2025"/>
  </dimensions>
  <measureGroups count="7">
    <measureGroup name="branches" caption="branches"/>
    <measureGroup name="Calendar" caption="Calendar"/>
    <measureGroup name="monthly_targets" caption="monthly_targets"/>
    <measureGroup name="products" caption="products"/>
    <measureGroup name="sales" caption="sales"/>
    <measureGroup name="sales_2024" caption="sales_2024"/>
    <measureGroup name="sales_2025" caption="sales_2025"/>
  </measureGroups>
  <maps count="11">
    <map measureGroup="0" dimension="0"/>
    <map measureGroup="1" dimension="1"/>
    <map measureGroup="2" dimension="3"/>
    <map measureGroup="3" dimension="4"/>
    <map measureGroup="4" dimension="0"/>
    <map measureGroup="4" dimension="1"/>
    <map measureGroup="4" dimension="3"/>
    <map measureGroup="4"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Wattaneya" refreshedDate="46191.772863541664" backgroundQuery="1" createdVersion="8" refreshedVersion="8" minRefreshableVersion="3" recordCount="0" supportSubquery="1" supportAdvancedDrill="1" xr:uid="{2D3DEF7E-F74F-42F4-96FD-AEE42BB186C0}">
  <cacheSource type="external" connectionId="8"/>
  <cacheFields count="3">
    <cacheField name="[branches].[city].[city]" caption="city" numFmtId="0" hierarchy="2" level="1">
      <sharedItems count="4">
        <s v="Alexandria"/>
        <s v="Cairo"/>
        <s v="Dakahlia"/>
        <s v="Giza"/>
      </sharedItems>
      <extLst>
        <ext xmlns:x15="http://schemas.microsoft.com/office/spreadsheetml/2010/11/main" uri="{4F2E5C28-24EA-4eb8-9CBF-B6C8F9C3D259}">
          <x15:cachedUniqueNames>
            <x15:cachedUniqueName index="0" name="[branches].[city].&amp;[Alexandria]"/>
            <x15:cachedUniqueName index="1" name="[branches].[city].&amp;[Cairo]"/>
            <x15:cachedUniqueName index="2" name="[branches].[city].&amp;[Dakahlia]"/>
            <x15:cachedUniqueName index="3" name="[branches].[city].&amp;[Giza]"/>
          </x15:cachedUniqueNames>
        </ext>
      </extLst>
    </cacheField>
    <cacheField name="[sales].[branch].[branch]" caption="branch" numFmtId="0" hierarchy="23" level="1">
      <sharedItems count="8">
        <s v="Miami"/>
        <s v="Smouha"/>
        <s v="Heliopolis"/>
        <s v="Maadi"/>
        <s v="Nasr City"/>
        <s v="Mansoura"/>
        <s v="6Th Of October"/>
        <s v="Dokki"/>
      </sharedItems>
      <extLst>
        <ext xmlns:x15="http://schemas.microsoft.com/office/spreadsheetml/2010/11/main" uri="{4F2E5C28-24EA-4eb8-9CBF-B6C8F9C3D259}">
          <x15:cachedUniqueNames>
            <x15:cachedUniqueName index="0" name="[sales].[branch].&amp;[Miami]"/>
            <x15:cachedUniqueName index="1" name="[sales].[branch].&amp;[Smouha]"/>
            <x15:cachedUniqueName index="2" name="[sales].[branch].&amp;[Heliopolis]"/>
            <x15:cachedUniqueName index="3" name="[sales].[branch].&amp;[Maadi]"/>
            <x15:cachedUniqueName index="4" name="[sales].[branch].&amp;[Nasr City]"/>
            <x15:cachedUniqueName index="5" name="[sales].[branch].&amp;[Mansoura]"/>
            <x15:cachedUniqueName index="6" name="[sales].[branch].&amp;[6Th Of October]"/>
            <x15:cachedUniqueName index="7" name="[sales].[branch].&amp;[Dokki]"/>
          </x15:cachedUniqueNames>
        </ext>
      </extLst>
    </cacheField>
    <cacheField name="[Measures].[Distinct Count of branch]" caption="Distinct Count of branch" numFmtId="0" hierarchy="53" level="32767"/>
  </cacheFields>
  <cacheHierarchies count="79">
    <cacheHierarchy uniqueName="[branches].[branch_id]" caption="branch_id" attribute="1" defaultMemberUniqueName="[branches].[branch_id].[All]" allUniqueName="[branches].[branch_id].[All]" dimensionUniqueName="[branches]" displayFolder="" count="0" memberValueDatatype="130" unbalanced="0"/>
    <cacheHierarchy uniqueName="[branches].[branch_name]" caption="branch_name" attribute="1" defaultMemberUniqueName="[branches].[branch_name].[All]" allUniqueName="[branches].[branch_name].[All]" dimensionUniqueName="[branches]" displayFolder="" count="0" memberValueDatatype="130" unbalanced="0"/>
    <cacheHierarchy uniqueName="[branches].[city]" caption="city" attribute="1" defaultMemberUniqueName="[branches].[city].[All]" allUniqueName="[branches].[city].[All]" dimensionUniqueName="[branches]" displayFolder="" count="2" memberValueDatatype="130" unbalanced="0">
      <fieldsUsage count="2">
        <fieldUsage x="-1"/>
        <fieldUsage x="0"/>
      </fieldsUsage>
    </cacheHierarchy>
    <cacheHierarchy uniqueName="[branches].[opened_date]" caption="opened_date" attribute="1" time="1" defaultMemberUniqueName="[branches].[opened_date].[All]" allUniqueName="[branches].[opened_date].[All]" dimensionUniqueName="[branches]" displayFolder="" count="0" memberValueDatatype="7"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monthly_targets].[branch_name]" caption="branch_name" attribute="1" defaultMemberUniqueName="[monthly_targets].[branch_name].[All]" allUniqueName="[monthly_targets].[branch_name].[All]" dimensionUniqueName="[monthly_targets]" displayFolder="" count="0" memberValueDatatype="130" unbalanced="0"/>
    <cacheHierarchy uniqueName="[monthly_targets].[month]" caption="month" attribute="1" time="1" defaultMemberUniqueName="[monthly_targets].[month].[All]" allUniqueName="[monthly_targets].[month].[All]" dimensionUniqueName="[monthly_targets]" displayFolder="" count="0" memberValueDatatype="7" unbalanced="0"/>
    <cacheHierarchy uniqueName="[monthly_targets].[target_egp]" caption="target_egp" attribute="1" defaultMemberUniqueName="[monthly_targets].[target_egp].[All]" allUniqueName="[monthly_targets].[target_egp].[All]" dimensionUniqueName="[monthly_targets]" displayFolder="" count="0" memberValueDatatype="20" unbalanced="0"/>
    <cacheHierarchy uniqueName="[monthly_targets].[bm_key]" caption="bm_key" attribute="1" defaultMemberUniqueName="[monthly_targets].[bm_key].[All]" allUniqueName="[monthly_targets].[bm_key].[All]" dimensionUniqueName="[monthly_targets]" displayFolder="" count="0" memberValueDatatype="130" unbalanced="0"/>
    <cacheHierarchy uniqueName="[products].[product_id]" caption="product_id" attribute="1" defaultMemberUniqueName="[products].[product_id].[All]" allUniqueName="[products].[product_id].[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list_price_egp]" caption="list_price_egp" attribute="1" defaultMemberUniqueName="[products].[list_price_egp].[All]" allUniqueName="[products].[list_price_egp].[All]" dimensionUniqueName="[products]" displayFolder="" count="0" memberValueDatatype="20" unbalanced="0"/>
    <cacheHierarchy uniqueName="[products].[unit_cost_egp]" caption="unit_cost_egp" attribute="1" defaultMemberUniqueName="[products].[unit_cost_egp].[All]" allUniqueName="[products].[unit_cost_egp].[All]" dimensionUniqueName="[products]" displayFolder="" count="0" memberValueDatatype="2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branch]" caption="branch" attribute="1" defaultMemberUniqueName="[sales].[branch].[All]" allUniqueName="[sales].[branch].[All]" dimensionUniqueName="[sales]" displayFolder="" count="2" memberValueDatatype="130" unbalanced="0">
      <fieldsUsage count="2">
        <fieldUsage x="-1"/>
        <fieldUsage x="1"/>
      </fieldsUsage>
    </cacheHierarchy>
    <cacheHierarchy uniqueName="[sales].[product_id]" caption="product_id" attribute="1" defaultMemberUniqueName="[sales].[product_id].[All]" allUniqueName="[sales].[product_id].[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discount_pct]" caption="discount_pct" attribute="1" defaultMemberUniqueName="[sales].[discount_pct].[All]" allUniqueName="[sales].[discount_pct].[All]" dimensionUniqueName="[sales]" displayFolder="" count="0" memberValueDatatype="5" unbalanced="0"/>
    <cacheHierarchy uniqueName="[sales].[payment_method]" caption="payment_method" attribute="1" defaultMemberUniqueName="[sales].[payment_method].[All]" allUniqueName="[sales].[payment_method].[All]" dimensionUniqueName="[sales]" displayFolder="" count="0"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quantity_status]" caption="quantity_status" attribute="1" defaultMemberUniqueName="[sales].[quantity_status].[All]" allUniqueName="[sales].[quantity_status].[All]" dimensionUniqueName="[sales]" displayFolder="" count="0" memberValueDatatype="130" unbalanced="0"/>
    <cacheHierarchy uniqueName="[sales].[final_price_egp]" caption="final_price_egp" attribute="1" defaultMemberUniqueName="[sales].[final_price_egp].[All]" allUniqueName="[sales].[final_price_egp].[All]" dimensionUniqueName="[sales]" displayFolder="" count="0" memberValueDatatype="5" unbalanced="0"/>
    <cacheHierarchy uniqueName="[sales].[Line revenue]" caption="Line revenue" attribute="1" defaultMemberUniqueName="[sales].[Line revenue].[All]" allUniqueName="[sales].[Line revenue].[All]" dimensionUniqueName="[sales]" displayFolder="" count="0" memberValueDatatype="5" unbalanced="0"/>
    <cacheHierarchy uniqueName="[sales].[Target key]" caption="Target key" attribute="1" defaultMemberUniqueName="[sales].[Target key].[All]" allUniqueName="[sales].[Target key].[All]" dimensionUniqueName="[sales]" displayFolder="" count="0" memberValueDatatype="130" unbalanced="0"/>
    <cacheHierarchy uniqueName="[sales].[target_egp]" caption="target_egp" attribute="1" defaultMemberUniqueName="[sales].[target_egp].[All]" allUniqueName="[sales].[target_egp].[All]" dimensionUniqueName="[sales]" displayFolder="" count="0" memberValueDatatype="20" unbalanced="0"/>
    <cacheHierarchy uniqueName="[sales_2024].[order_id]" caption="order_id" attribute="1" defaultMemberUniqueName="[sales_2024].[order_id].[All]" allUniqueName="[sales_2024].[order_id].[All]" dimensionUniqueName="[sales_2024]" displayFolder="" count="0" memberValueDatatype="130" unbalanced="0"/>
    <cacheHierarchy uniqueName="[sales_2024].[order_date]" caption="order_date" attribute="1" defaultMemberUniqueName="[sales_2024].[order_date].[All]" allUniqueName="[sales_2024].[order_date].[All]" dimensionUniqueName="[sales_2024]" displayFolder="" count="0" memberValueDatatype="130" unbalanced="0"/>
    <cacheHierarchy uniqueName="[sales_2024].[branch]" caption="branch" attribute="1" defaultMemberUniqueName="[sales_2024].[branch].[All]" allUniqueName="[sales_2024].[branch].[All]" dimensionUniqueName="[sales_2024]" displayFolder="" count="0" memberValueDatatype="130" unbalanced="0"/>
    <cacheHierarchy uniqueName="[sales_2024].[product_id]" caption="product_id" attribute="1" defaultMemberUniqueName="[sales_2024].[product_id].[All]" allUniqueName="[sales_2024].[product_id].[All]" dimensionUniqueName="[sales_2024]" displayFolder="" count="0" memberValueDatatype="130" unbalanced="0"/>
    <cacheHierarchy uniqueName="[sales_2024].[quantity]" caption="quantity" attribute="1" defaultMemberUniqueName="[sales_2024].[quantity].[All]" allUniqueName="[sales_2024].[quantity].[All]" dimensionUniqueName="[sales_2024]" displayFolder="" count="0" memberValueDatatype="20" unbalanced="0"/>
    <cacheHierarchy uniqueName="[sales_2024].[unit_price_egp]" caption="unit_price_egp" attribute="1" defaultMemberUniqueName="[sales_2024].[unit_price_egp].[All]" allUniqueName="[sales_2024].[unit_price_egp].[All]" dimensionUniqueName="[sales_2024]" displayFolder="" count="0" memberValueDatatype="20" unbalanced="0"/>
    <cacheHierarchy uniqueName="[sales_2024].[discount_pct]" caption="discount_pct" attribute="1" defaultMemberUniqueName="[sales_2024].[discount_pct].[All]" allUniqueName="[sales_2024].[discount_pct].[All]" dimensionUniqueName="[sales_2024]" displayFolder="" count="0" memberValueDatatype="5" unbalanced="0"/>
    <cacheHierarchy uniqueName="[sales_2024].[payment_method]" caption="payment_method" attribute="1" defaultMemberUniqueName="[sales_2024].[payment_method].[All]" allUniqueName="[sales_2024].[payment_method].[All]" dimensionUniqueName="[sales_2024]" displayFolder="" count="0" memberValueDatatype="130" unbalanced="0"/>
    <cacheHierarchy uniqueName="[sales_2024].[customer_id]" caption="customer_id" attribute="1" defaultMemberUniqueName="[sales_2024].[customer_id].[All]" allUniqueName="[sales_2024].[customer_id].[All]" dimensionUniqueName="[sales_2024]" displayFolder="" count="0" memberValueDatatype="130" unbalanced="0"/>
    <cacheHierarchy uniqueName="[sales_2025].[order_id]" caption="order_id" attribute="1" defaultMemberUniqueName="[sales_2025].[order_id].[All]" allUniqueName="[sales_2025].[order_id].[All]" dimensionUniqueName="[sales_2025]" displayFolder="" count="0" memberValueDatatype="130" unbalanced="0"/>
    <cacheHierarchy uniqueName="[sales_2025].[order_date]" caption="order_date" attribute="1" defaultMemberUniqueName="[sales_2025].[order_date].[All]" allUniqueName="[sales_2025].[order_date].[All]" dimensionUniqueName="[sales_2025]" displayFolder="" count="0" memberValueDatatype="130" unbalanced="0"/>
    <cacheHierarchy uniqueName="[sales_2025].[branch]" caption="branch" attribute="1" defaultMemberUniqueName="[sales_2025].[branch].[All]" allUniqueName="[sales_2025].[branch].[All]" dimensionUniqueName="[sales_2025]" displayFolder="" count="0" memberValueDatatype="130" unbalanced="0"/>
    <cacheHierarchy uniqueName="[sales_2025].[product_id]" caption="product_id" attribute="1" defaultMemberUniqueName="[sales_2025].[product_id].[All]" allUniqueName="[sales_2025].[product_id].[All]" dimensionUniqueName="[sales_2025]" displayFolder="" count="0" memberValueDatatype="130" unbalanced="0"/>
    <cacheHierarchy uniqueName="[sales_2025].[quantity]" caption="quantity" attribute="1" defaultMemberUniqueName="[sales_2025].[quantity].[All]" allUniqueName="[sales_2025].[quantity].[All]" dimensionUniqueName="[sales_2025]" displayFolder="" count="0" memberValueDatatype="130" unbalanced="0"/>
    <cacheHierarchy uniqueName="[sales_2025].[unit_price_egp]" caption="unit_price_egp" attribute="1" defaultMemberUniqueName="[sales_2025].[unit_price_egp].[All]" allUniqueName="[sales_2025].[unit_price_egp].[All]" dimensionUniqueName="[sales_2025]" displayFolder="" count="0" memberValueDatatype="130" unbalanced="0"/>
    <cacheHierarchy uniqueName="[sales_2025].[discount_pct]" caption="discount_pct" attribute="1" defaultMemberUniqueName="[sales_2025].[discount_pct].[All]" allUniqueName="[sales_2025].[discount_pct].[All]" dimensionUniqueName="[sales_2025]" displayFolder="" count="0" memberValueDatatype="130" unbalanced="0"/>
    <cacheHierarchy uniqueName="[sales_2025].[payment_method]" caption="payment_method" attribute="1" defaultMemberUniqueName="[sales_2025].[payment_method].[All]" allUniqueName="[sales_2025].[payment_method].[All]" dimensionUniqueName="[sales_2025]" displayFolder="" count="0" memberValueDatatype="130" unbalanced="0"/>
    <cacheHierarchy uniqueName="[sales_2025].[customer_id]" caption="customer_id" attribute="1" defaultMemberUniqueName="[sales_2025].[customer_id].[All]" allUniqueName="[sales_2025].[customer_id].[All]" dimensionUniqueName="[sales_2025]" displayFolder="" count="0" memberValueDatatype="130" unbalanced="0"/>
    <cacheHierarchy uniqueName="[Measures].[Count of branch]" caption="Count of branch" measure="1" displayFolder="" measureGroup="sales" count="0">
      <extLst>
        <ext xmlns:x15="http://schemas.microsoft.com/office/spreadsheetml/2010/11/main" uri="{B97F6D7D-B522-45F9-BDA1-12C45D357490}">
          <x15:cacheHierarchy aggregatedColumn="23"/>
        </ext>
      </extLst>
    </cacheHierarchy>
    <cacheHierarchy uniqueName="[Measures].[Distinct Count of branch]" caption="Distinct Count of branch" measure="1" displayFolder="" measureGroup="sales" count="0" oneField="1">
      <fieldsUsage count="1">
        <fieldUsage x="2"/>
      </fieldsUsage>
      <extLst>
        <ext xmlns:x15="http://schemas.microsoft.com/office/spreadsheetml/2010/11/main" uri="{B97F6D7D-B522-45F9-BDA1-12C45D357490}">
          <x15:cacheHierarchy aggregatedColumn="23"/>
        </ext>
      </extLst>
    </cacheHierarchy>
    <cacheHierarchy uniqueName="[Measures].[Sum of target_egp]" caption="Sum of target_egp" measure="1" displayFolder="" measureGroup="sales" count="0">
      <extLst>
        <ext xmlns:x15="http://schemas.microsoft.com/office/spreadsheetml/2010/11/main" uri="{B97F6D7D-B522-45F9-BDA1-12C45D357490}">
          <x15:cacheHierarchy aggregatedColumn="33"/>
        </ext>
      </extLst>
    </cacheHierarchy>
    <cacheHierarchy uniqueName="[Measures].[Sum of Line revenue]" caption="Sum of Line revenue" measure="1" displayFolder="" measureGroup="sales"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sales" count="0"/>
    <cacheHierarchy uniqueName="[Measures].[Total COGS ]" caption="Total COGS " measure="1" displayFolder="" measureGroup="sales" count="0"/>
    <cacheHierarchy uniqueName="[Measures].[Gross Profit]" caption="Gross Profit" measure="1" displayFolder="" measureGroup="sales" count="0"/>
    <cacheHierarchy uniqueName="[Measures].[Margin % ]" caption="Margin % " measure="1" displayFolder="" measureGroup="sales" count="0"/>
    <cacheHierarchy uniqueName="[Measures].[Orders]" caption="Orders" measure="1" displayFolder="" measureGroup="sales" count="0"/>
    <cacheHierarchy uniqueName="[Measures].[Units Sold]" caption="Units Sold" measure="1" displayFolder="" measureGroup="sales" count="0"/>
    <cacheHierarchy uniqueName="[Measures].[AOV]" caption="AOV" measure="1" displayFolder="" measureGroup="sales" count="0"/>
    <cacheHierarchy uniqueName="[Measures].[Retrun Rate]" caption="Retrun Rate" measure="1" displayFolder="" measureGroup="sales" count="0"/>
    <cacheHierarchy uniqueName="[Measures].[Number Of Orders Returned]" caption="Number Of Orders Returned" measure="1" displayFolder="" measureGroup="sales" count="0"/>
    <cacheHierarchy uniqueName="[Measures].[Total Target]" caption="Total Target" measure="1" displayFolder="" measureGroup="sales" count="0"/>
    <cacheHierarchy uniqueName="[Measures].[Achievement %]" caption="Achievement %" measure="1" displayFolder="" measureGroup="sales" count="0"/>
    <cacheHierarchy uniqueName="[Measures].[Revenue LY]" caption="Revenue LY" measure="1" displayFolder="" measureGroup="sales" count="0"/>
    <cacheHierarchy uniqueName="[Measures].[YoY Growth %]" caption="YoY Growth %" measure="1" displayFolder="" measureGroup="sales" count="0"/>
    <cacheHierarchy uniqueName="[Measures].[MaxYear]" caption="MaxYear" measure="1" displayFolder="" measureGroup="Calendar" count="0"/>
    <cacheHierarchy uniqueName="[Measures].[MaxDate]" caption="MaxDate" measure="1" displayFolder="" measureGroup="Calendar" count="0"/>
    <cacheHierarchy uniqueName="[Measures].[__XL_Count sales_2024]" caption="__XL_Count sales_2024" measure="1" displayFolder="" measureGroup="sales_2024" count="0" hidden="1"/>
    <cacheHierarchy uniqueName="[Measures].[__XL_Count sales_2025]" caption="__XL_Count sales_2025" measure="1" displayFolder="" measureGroup="sales_2025" count="0" hidden="1"/>
    <cacheHierarchy uniqueName="[Measures].[__XL_Count products]" caption="__XL_Count products" measure="1" displayFolder="" measureGroup="products" count="0" hidden="1"/>
    <cacheHierarchy uniqueName="[Measures].[__XL_Count branches]" caption="__XL_Count branches" measure="1" displayFolder="" measureGroup="branches" count="0" hidden="1"/>
    <cacheHierarchy uniqueName="[Measures].[__XL_Count monthly_targets]" caption="__XL_Count monthly_targets" measure="1" displayFolder="" measureGroup="monthly_targets" count="0" hidden="1"/>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branches" uniqueName="[branches]" caption="branches"/>
    <dimension name="Calendar" uniqueName="[Calendar]" caption="Calendar"/>
    <dimension measure="1" name="Measures" uniqueName="[Measures]" caption="Measures"/>
    <dimension name="monthly_targets" uniqueName="[monthly_targets]" caption="monthly_targets"/>
    <dimension name="products" uniqueName="[products]" caption="products"/>
    <dimension name="sales" uniqueName="[sales]" caption="sales"/>
    <dimension name="sales_2024" uniqueName="[sales_2024]" caption="sales_2024"/>
    <dimension name="sales_2025" uniqueName="[sales_2025]" caption="sales_2025"/>
  </dimensions>
  <measureGroups count="7">
    <measureGroup name="branches" caption="branches"/>
    <measureGroup name="Calendar" caption="Calendar"/>
    <measureGroup name="monthly_targets" caption="monthly_targets"/>
    <measureGroup name="products" caption="products"/>
    <measureGroup name="sales" caption="sales"/>
    <measureGroup name="sales_2024" caption="sales_2024"/>
    <measureGroup name="sales_2025" caption="sales_2025"/>
  </measureGroups>
  <maps count="11">
    <map measureGroup="0" dimension="0"/>
    <map measureGroup="1" dimension="1"/>
    <map measureGroup="2" dimension="3"/>
    <map measureGroup="3" dimension="4"/>
    <map measureGroup="4" dimension="0"/>
    <map measureGroup="4" dimension="1"/>
    <map measureGroup="4" dimension="3"/>
    <map measureGroup="4"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Wattaneya" refreshedDate="46191.806934143518" backgroundQuery="1" createdVersion="8" refreshedVersion="8" minRefreshableVersion="3" recordCount="0" supportSubquery="1" supportAdvancedDrill="1" xr:uid="{66A313AF-4785-4C03-A386-379DA43A5AA5}">
  <cacheSource type="external" connectionId="8"/>
  <cacheFields count="2">
    <cacheField name="[products].[product_name].[product_name]" caption="product_name" numFmtId="0" hierarchy="17" level="1">
      <sharedItems count="10">
        <s v="Fresh 3HP Cool/Heat"/>
        <s v="Galaxy S25 256GB"/>
        <s v="Haier 2.25HP Cool"/>
        <s v="HP Pavilion 15 i7"/>
        <s v="iPhone 15 128GB"/>
        <s v="iPhone 16 128GB"/>
        <s v="MacBook Air M3"/>
        <s v="Samsung 75&quot; QLED"/>
        <s v="Sharp 2.25HP Cool/Heat"/>
        <s v="Tornado 1.5HP Inverter"/>
      </sharedItems>
      <extLst>
        <ext xmlns:x15="http://schemas.microsoft.com/office/spreadsheetml/2010/11/main" uri="{4F2E5C28-24EA-4eb8-9CBF-B6C8F9C3D259}">
          <x15:cachedUniqueNames>
            <x15:cachedUniqueName index="0" name="[products].[product_name].&amp;[Fresh 3HP Cool/Heat]"/>
            <x15:cachedUniqueName index="1" name="[products].[product_name].&amp;[Galaxy S25 256GB]"/>
            <x15:cachedUniqueName index="2" name="[products].[product_name].&amp;[Haier 2.25HP Cool]"/>
            <x15:cachedUniqueName index="3" name="[products].[product_name].&amp;[HP Pavilion 15 i7]"/>
            <x15:cachedUniqueName index="4" name="[products].[product_name].&amp;[iPhone 15 128GB]"/>
            <x15:cachedUniqueName index="5" name="[products].[product_name].&amp;[iPhone 16 128GB]"/>
            <x15:cachedUniqueName index="6" name="[products].[product_name].&amp;[MacBook Air M3]"/>
            <x15:cachedUniqueName index="7" name="[products].[product_name].&amp;[Samsung 75&quot; QLED]"/>
            <x15:cachedUniqueName index="8" name="[products].[product_name].&amp;[Sharp 2.25HP Cool/Heat]"/>
            <x15:cachedUniqueName index="9" name="[products].[product_name].&amp;[Tornado 1.5HP Inverter]"/>
          </x15:cachedUniqueNames>
        </ext>
      </extLst>
    </cacheField>
    <cacheField name="[Measures].[Gross Profit]" caption="Gross Profit" numFmtId="0" hierarchy="58" level="32767"/>
  </cacheFields>
  <cacheHierarchies count="79">
    <cacheHierarchy uniqueName="[branches].[branch_id]" caption="branch_id" attribute="1" defaultMemberUniqueName="[branches].[branch_id].[All]" allUniqueName="[branches].[branch_id].[All]" dimensionUniqueName="[branches]" displayFolder="" count="0" memberValueDatatype="130" unbalanced="0"/>
    <cacheHierarchy uniqueName="[branches].[branch_name]" caption="branch_name" attribute="1" defaultMemberUniqueName="[branches].[branch_name].[All]" allUniqueName="[branches].[branch_name].[All]" dimensionUniqueName="[branches]" displayFolder="" count="0" memberValueDatatype="130" unbalanced="0"/>
    <cacheHierarchy uniqueName="[branches].[city]" caption="city" attribute="1" defaultMemberUniqueName="[branches].[city].[All]" allUniqueName="[branches].[city].[All]" dimensionUniqueName="[branches]" displayFolder="" count="0" memberValueDatatype="130" unbalanced="0"/>
    <cacheHierarchy uniqueName="[branches].[opened_date]" caption="opened_date" attribute="1" time="1" defaultMemberUniqueName="[branches].[opened_date].[All]" allUniqueName="[branches].[opened_date].[All]" dimensionUniqueName="[branches]" displayFolder="" count="0" memberValueDatatype="7"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monthly_targets].[branch_name]" caption="branch_name" attribute="1" defaultMemberUniqueName="[monthly_targets].[branch_name].[All]" allUniqueName="[monthly_targets].[branch_name].[All]" dimensionUniqueName="[monthly_targets]" displayFolder="" count="0" memberValueDatatype="130" unbalanced="0"/>
    <cacheHierarchy uniqueName="[monthly_targets].[month]" caption="month" attribute="1" time="1" defaultMemberUniqueName="[monthly_targets].[month].[All]" allUniqueName="[monthly_targets].[month].[All]" dimensionUniqueName="[monthly_targets]" displayFolder="" count="0" memberValueDatatype="7" unbalanced="0"/>
    <cacheHierarchy uniqueName="[monthly_targets].[target_egp]" caption="target_egp" attribute="1" defaultMemberUniqueName="[monthly_targets].[target_egp].[All]" allUniqueName="[monthly_targets].[target_egp].[All]" dimensionUniqueName="[monthly_targets]" displayFolder="" count="0" memberValueDatatype="20" unbalanced="0"/>
    <cacheHierarchy uniqueName="[monthly_targets].[bm_key]" caption="bm_key" attribute="1" defaultMemberUniqueName="[monthly_targets].[bm_key].[All]" allUniqueName="[monthly_targets].[bm_key].[All]" dimensionUniqueName="[monthly_targets]" displayFolder="" count="0" memberValueDatatype="130" unbalanced="0"/>
    <cacheHierarchy uniqueName="[products].[product_id]" caption="product_id" attribute="1" defaultMemberUniqueName="[products].[product_id].[All]" allUniqueName="[products].[product_id].[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2" memberValueDatatype="130" unbalanced="0">
      <fieldsUsage count="2">
        <fieldUsage x="-1"/>
        <fieldUsage x="0"/>
      </fieldsUsage>
    </cacheHierarchy>
    <cacheHierarchy uniqueName="[products].[category]" caption="category" attribute="1" defaultMemberUniqueName="[products].[category].[All]" allUniqueName="[products].[category].[All]" dimensionUniqueName="[products]" displayFolder="" count="0" memberValueDatatype="130" unbalanced="0"/>
    <cacheHierarchy uniqueName="[products].[list_price_egp]" caption="list_price_egp" attribute="1" defaultMemberUniqueName="[products].[list_price_egp].[All]" allUniqueName="[products].[list_price_egp].[All]" dimensionUniqueName="[products]" displayFolder="" count="0" memberValueDatatype="20" unbalanced="0"/>
    <cacheHierarchy uniqueName="[products].[unit_cost_egp]" caption="unit_cost_egp" attribute="1" defaultMemberUniqueName="[products].[unit_cost_egp].[All]" allUniqueName="[products].[unit_cost_egp].[All]" dimensionUniqueName="[products]" displayFolder="" count="0" memberValueDatatype="2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branch]" caption="branch" attribute="1" defaultMemberUniqueName="[sales].[branch].[All]" allUniqueName="[sales].[branch].[All]" dimensionUniqueName="[sales]" displayFolder="" count="0" memberValueDatatype="130" unbalanced="0"/>
    <cacheHierarchy uniqueName="[sales].[product_id]" caption="product_id" attribute="1" defaultMemberUniqueName="[sales].[product_id].[All]" allUniqueName="[sales].[product_id].[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discount_pct]" caption="discount_pct" attribute="1" defaultMemberUniqueName="[sales].[discount_pct].[All]" allUniqueName="[sales].[discount_pct].[All]" dimensionUniqueName="[sales]" displayFolder="" count="0" memberValueDatatype="5" unbalanced="0"/>
    <cacheHierarchy uniqueName="[sales].[payment_method]" caption="payment_method" attribute="1" defaultMemberUniqueName="[sales].[payment_method].[All]" allUniqueName="[sales].[payment_method].[All]" dimensionUniqueName="[sales]" displayFolder="" count="0"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quantity_status]" caption="quantity_status" attribute="1" defaultMemberUniqueName="[sales].[quantity_status].[All]" allUniqueName="[sales].[quantity_status].[All]" dimensionUniqueName="[sales]" displayFolder="" count="0" memberValueDatatype="130" unbalanced="0"/>
    <cacheHierarchy uniqueName="[sales].[final_price_egp]" caption="final_price_egp" attribute="1" defaultMemberUniqueName="[sales].[final_price_egp].[All]" allUniqueName="[sales].[final_price_egp].[All]" dimensionUniqueName="[sales]" displayFolder="" count="0" memberValueDatatype="5" unbalanced="0"/>
    <cacheHierarchy uniqueName="[sales].[Line revenue]" caption="Line revenue" attribute="1" defaultMemberUniqueName="[sales].[Line revenue].[All]" allUniqueName="[sales].[Line revenue].[All]" dimensionUniqueName="[sales]" displayFolder="" count="0" memberValueDatatype="5" unbalanced="0"/>
    <cacheHierarchy uniqueName="[sales].[Target key]" caption="Target key" attribute="1" defaultMemberUniqueName="[sales].[Target key].[All]" allUniqueName="[sales].[Target key].[All]" dimensionUniqueName="[sales]" displayFolder="" count="0" memberValueDatatype="130" unbalanced="0"/>
    <cacheHierarchy uniqueName="[sales].[target_egp]" caption="target_egp" attribute="1" defaultMemberUniqueName="[sales].[target_egp].[All]" allUniqueName="[sales].[target_egp].[All]" dimensionUniqueName="[sales]" displayFolder="" count="0" memberValueDatatype="20" unbalanced="0"/>
    <cacheHierarchy uniqueName="[sales_2024].[order_id]" caption="order_id" attribute="1" defaultMemberUniqueName="[sales_2024].[order_id].[All]" allUniqueName="[sales_2024].[order_id].[All]" dimensionUniqueName="[sales_2024]" displayFolder="" count="0" memberValueDatatype="130" unbalanced="0"/>
    <cacheHierarchy uniqueName="[sales_2024].[order_date]" caption="order_date" attribute="1" defaultMemberUniqueName="[sales_2024].[order_date].[All]" allUniqueName="[sales_2024].[order_date].[All]" dimensionUniqueName="[sales_2024]" displayFolder="" count="0" memberValueDatatype="130" unbalanced="0"/>
    <cacheHierarchy uniqueName="[sales_2024].[branch]" caption="branch" attribute="1" defaultMemberUniqueName="[sales_2024].[branch].[All]" allUniqueName="[sales_2024].[branch].[All]" dimensionUniqueName="[sales_2024]" displayFolder="" count="0" memberValueDatatype="130" unbalanced="0"/>
    <cacheHierarchy uniqueName="[sales_2024].[product_id]" caption="product_id" attribute="1" defaultMemberUniqueName="[sales_2024].[product_id].[All]" allUniqueName="[sales_2024].[product_id].[All]" dimensionUniqueName="[sales_2024]" displayFolder="" count="0" memberValueDatatype="130" unbalanced="0"/>
    <cacheHierarchy uniqueName="[sales_2024].[quantity]" caption="quantity" attribute="1" defaultMemberUniqueName="[sales_2024].[quantity].[All]" allUniqueName="[sales_2024].[quantity].[All]" dimensionUniqueName="[sales_2024]" displayFolder="" count="0" memberValueDatatype="20" unbalanced="0"/>
    <cacheHierarchy uniqueName="[sales_2024].[unit_price_egp]" caption="unit_price_egp" attribute="1" defaultMemberUniqueName="[sales_2024].[unit_price_egp].[All]" allUniqueName="[sales_2024].[unit_price_egp].[All]" dimensionUniqueName="[sales_2024]" displayFolder="" count="0" memberValueDatatype="20" unbalanced="0"/>
    <cacheHierarchy uniqueName="[sales_2024].[discount_pct]" caption="discount_pct" attribute="1" defaultMemberUniqueName="[sales_2024].[discount_pct].[All]" allUniqueName="[sales_2024].[discount_pct].[All]" dimensionUniqueName="[sales_2024]" displayFolder="" count="0" memberValueDatatype="5" unbalanced="0"/>
    <cacheHierarchy uniqueName="[sales_2024].[payment_method]" caption="payment_method" attribute="1" defaultMemberUniqueName="[sales_2024].[payment_method].[All]" allUniqueName="[sales_2024].[payment_method].[All]" dimensionUniqueName="[sales_2024]" displayFolder="" count="0" memberValueDatatype="130" unbalanced="0"/>
    <cacheHierarchy uniqueName="[sales_2024].[customer_id]" caption="customer_id" attribute="1" defaultMemberUniqueName="[sales_2024].[customer_id].[All]" allUniqueName="[sales_2024].[customer_id].[All]" dimensionUniqueName="[sales_2024]" displayFolder="" count="0" memberValueDatatype="130" unbalanced="0"/>
    <cacheHierarchy uniqueName="[sales_2025].[order_id]" caption="order_id" attribute="1" defaultMemberUniqueName="[sales_2025].[order_id].[All]" allUniqueName="[sales_2025].[order_id].[All]" dimensionUniqueName="[sales_2025]" displayFolder="" count="0" memberValueDatatype="130" unbalanced="0"/>
    <cacheHierarchy uniqueName="[sales_2025].[order_date]" caption="order_date" attribute="1" defaultMemberUniqueName="[sales_2025].[order_date].[All]" allUniqueName="[sales_2025].[order_date].[All]" dimensionUniqueName="[sales_2025]" displayFolder="" count="0" memberValueDatatype="130" unbalanced="0"/>
    <cacheHierarchy uniqueName="[sales_2025].[branch]" caption="branch" attribute="1" defaultMemberUniqueName="[sales_2025].[branch].[All]" allUniqueName="[sales_2025].[branch].[All]" dimensionUniqueName="[sales_2025]" displayFolder="" count="0" memberValueDatatype="130" unbalanced="0"/>
    <cacheHierarchy uniqueName="[sales_2025].[product_id]" caption="product_id" attribute="1" defaultMemberUniqueName="[sales_2025].[product_id].[All]" allUniqueName="[sales_2025].[product_id].[All]" dimensionUniqueName="[sales_2025]" displayFolder="" count="0" memberValueDatatype="130" unbalanced="0"/>
    <cacheHierarchy uniqueName="[sales_2025].[quantity]" caption="quantity" attribute="1" defaultMemberUniqueName="[sales_2025].[quantity].[All]" allUniqueName="[sales_2025].[quantity].[All]" dimensionUniqueName="[sales_2025]" displayFolder="" count="0" memberValueDatatype="130" unbalanced="0"/>
    <cacheHierarchy uniqueName="[sales_2025].[unit_price_egp]" caption="unit_price_egp" attribute="1" defaultMemberUniqueName="[sales_2025].[unit_price_egp].[All]" allUniqueName="[sales_2025].[unit_price_egp].[All]" dimensionUniqueName="[sales_2025]" displayFolder="" count="0" memberValueDatatype="130" unbalanced="0"/>
    <cacheHierarchy uniqueName="[sales_2025].[discount_pct]" caption="discount_pct" attribute="1" defaultMemberUniqueName="[sales_2025].[discount_pct].[All]" allUniqueName="[sales_2025].[discount_pct].[All]" dimensionUniqueName="[sales_2025]" displayFolder="" count="0" memberValueDatatype="130" unbalanced="0"/>
    <cacheHierarchy uniqueName="[sales_2025].[payment_method]" caption="payment_method" attribute="1" defaultMemberUniqueName="[sales_2025].[payment_method].[All]" allUniqueName="[sales_2025].[payment_method].[All]" dimensionUniqueName="[sales_2025]" displayFolder="" count="0" memberValueDatatype="130" unbalanced="0"/>
    <cacheHierarchy uniqueName="[sales_2025].[customer_id]" caption="customer_id" attribute="1" defaultMemberUniqueName="[sales_2025].[customer_id].[All]" allUniqueName="[sales_2025].[customer_id].[All]" dimensionUniqueName="[sales_2025]" displayFolder="" count="0" memberValueDatatype="130" unbalanced="0"/>
    <cacheHierarchy uniqueName="[Measures].[Count of branch]" caption="Count of branch" measure="1" displayFolder="" measureGroup="sales" count="0">
      <extLst>
        <ext xmlns:x15="http://schemas.microsoft.com/office/spreadsheetml/2010/11/main" uri="{B97F6D7D-B522-45F9-BDA1-12C45D357490}">
          <x15:cacheHierarchy aggregatedColumn="23"/>
        </ext>
      </extLst>
    </cacheHierarchy>
    <cacheHierarchy uniqueName="[Measures].[Distinct Count of branch]" caption="Distinct Count of branch" measure="1" displayFolder="" measureGroup="sales" count="0">
      <extLst>
        <ext xmlns:x15="http://schemas.microsoft.com/office/spreadsheetml/2010/11/main" uri="{B97F6D7D-B522-45F9-BDA1-12C45D357490}">
          <x15:cacheHierarchy aggregatedColumn="23"/>
        </ext>
      </extLst>
    </cacheHierarchy>
    <cacheHierarchy uniqueName="[Measures].[Sum of target_egp]" caption="Sum of target_egp" measure="1" displayFolder="" measureGroup="sales" count="0">
      <extLst>
        <ext xmlns:x15="http://schemas.microsoft.com/office/spreadsheetml/2010/11/main" uri="{B97F6D7D-B522-45F9-BDA1-12C45D357490}">
          <x15:cacheHierarchy aggregatedColumn="33"/>
        </ext>
      </extLst>
    </cacheHierarchy>
    <cacheHierarchy uniqueName="[Measures].[Sum of Line revenue]" caption="Sum of Line revenue" measure="1" displayFolder="" measureGroup="sales"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sales" count="0"/>
    <cacheHierarchy uniqueName="[Measures].[Total COGS ]" caption="Total COGS " measure="1" displayFolder="" measureGroup="sales" count="0"/>
    <cacheHierarchy uniqueName="[Measures].[Gross Profit]" caption="Gross Profit" measure="1" displayFolder="" measureGroup="sales" count="0" oneField="1">
      <fieldsUsage count="1">
        <fieldUsage x="1"/>
      </fieldsUsage>
    </cacheHierarchy>
    <cacheHierarchy uniqueName="[Measures].[Margin % ]" caption="Margin % " measure="1" displayFolder="" measureGroup="sales" count="0"/>
    <cacheHierarchy uniqueName="[Measures].[Orders]" caption="Orders" measure="1" displayFolder="" measureGroup="sales" count="0"/>
    <cacheHierarchy uniqueName="[Measures].[Units Sold]" caption="Units Sold" measure="1" displayFolder="" measureGroup="sales" count="0"/>
    <cacheHierarchy uniqueName="[Measures].[AOV]" caption="AOV" measure="1" displayFolder="" measureGroup="sales" count="0"/>
    <cacheHierarchy uniqueName="[Measures].[Retrun Rate]" caption="Retrun Rate" measure="1" displayFolder="" measureGroup="sales" count="0"/>
    <cacheHierarchy uniqueName="[Measures].[Number Of Orders Returned]" caption="Number Of Orders Returned" measure="1" displayFolder="" measureGroup="sales" count="0"/>
    <cacheHierarchy uniqueName="[Measures].[Total Target]" caption="Total Target" measure="1" displayFolder="" measureGroup="sales" count="0"/>
    <cacheHierarchy uniqueName="[Measures].[Achievement %]" caption="Achievement %" measure="1" displayFolder="" measureGroup="sales" count="0"/>
    <cacheHierarchy uniqueName="[Measures].[Revenue LY]" caption="Revenue LY" measure="1" displayFolder="" measureGroup="sales" count="0"/>
    <cacheHierarchy uniqueName="[Measures].[YoY Growth %]" caption="YoY Growth %" measure="1" displayFolder="" measureGroup="sales" count="0"/>
    <cacheHierarchy uniqueName="[Measures].[MaxYear]" caption="MaxYear" measure="1" displayFolder="" measureGroup="Calendar" count="0"/>
    <cacheHierarchy uniqueName="[Measures].[MaxDate]" caption="MaxDate" measure="1" displayFolder="" measureGroup="Calendar" count="0"/>
    <cacheHierarchy uniqueName="[Measures].[__XL_Count sales_2024]" caption="__XL_Count sales_2024" measure="1" displayFolder="" measureGroup="sales_2024" count="0" hidden="1"/>
    <cacheHierarchy uniqueName="[Measures].[__XL_Count sales_2025]" caption="__XL_Count sales_2025" measure="1" displayFolder="" measureGroup="sales_2025" count="0" hidden="1"/>
    <cacheHierarchy uniqueName="[Measures].[__XL_Count products]" caption="__XL_Count products" measure="1" displayFolder="" measureGroup="products" count="0" hidden="1"/>
    <cacheHierarchy uniqueName="[Measures].[__XL_Count branches]" caption="__XL_Count branches" measure="1" displayFolder="" measureGroup="branches" count="0" hidden="1"/>
    <cacheHierarchy uniqueName="[Measures].[__XL_Count monthly_targets]" caption="__XL_Count monthly_targets" measure="1" displayFolder="" measureGroup="monthly_targets" count="0" hidden="1"/>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branches" uniqueName="[branches]" caption="branches"/>
    <dimension name="Calendar" uniqueName="[Calendar]" caption="Calendar"/>
    <dimension measure="1" name="Measures" uniqueName="[Measures]" caption="Measures"/>
    <dimension name="monthly_targets" uniqueName="[monthly_targets]" caption="monthly_targets"/>
    <dimension name="products" uniqueName="[products]" caption="products"/>
    <dimension name="sales" uniqueName="[sales]" caption="sales"/>
    <dimension name="sales_2024" uniqueName="[sales_2024]" caption="sales_2024"/>
    <dimension name="sales_2025" uniqueName="[sales_2025]" caption="sales_2025"/>
  </dimensions>
  <measureGroups count="7">
    <measureGroup name="branches" caption="branches"/>
    <measureGroup name="Calendar" caption="Calendar"/>
    <measureGroup name="monthly_targets" caption="monthly_targets"/>
    <measureGroup name="products" caption="products"/>
    <measureGroup name="sales" caption="sales"/>
    <measureGroup name="sales_2024" caption="sales_2024"/>
    <measureGroup name="sales_2025" caption="sales_2025"/>
  </measureGroups>
  <maps count="11">
    <map measureGroup="0" dimension="0"/>
    <map measureGroup="1" dimension="1"/>
    <map measureGroup="2" dimension="3"/>
    <map measureGroup="3" dimension="4"/>
    <map measureGroup="4" dimension="0"/>
    <map measureGroup="4" dimension="1"/>
    <map measureGroup="4" dimension="3"/>
    <map measureGroup="4"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Wattaneya" refreshedDate="46191.813345949071" backgroundQuery="1" createdVersion="8" refreshedVersion="8" minRefreshableVersion="3" recordCount="0" supportSubquery="1" supportAdvancedDrill="1" xr:uid="{F2394837-0749-41E7-8074-A20FDA37D3B1}">
  <cacheSource type="external" connectionId="8"/>
  <cacheFields count="2">
    <cacheField name="[products].[product_name].[product_name]" caption="product_name" numFmtId="0" hierarchy="17" level="1">
      <sharedItems count="10">
        <s v="Fresh 3HP Cool/Heat"/>
        <s v="Galaxy S25 256GB"/>
        <s v="Haier 2.25HP Cool"/>
        <s v="HP Pavilion 15 i7"/>
        <s v="iPhone 15 128GB"/>
        <s v="iPhone 16 128GB"/>
        <s v="MacBook Air M3"/>
        <s v="Samsung 75&quot; QLED"/>
        <s v="Sharp 2.25HP Cool/Heat"/>
        <s v="Tornado 1.5HP Inverter"/>
      </sharedItems>
      <extLst>
        <ext xmlns:x15="http://schemas.microsoft.com/office/spreadsheetml/2010/11/main" uri="{4F2E5C28-24EA-4eb8-9CBF-B6C8F9C3D259}">
          <x15:cachedUniqueNames>
            <x15:cachedUniqueName index="0" name="[products].[product_name].&amp;[Fresh 3HP Cool/Heat]"/>
            <x15:cachedUniqueName index="1" name="[products].[product_name].&amp;[Galaxy S25 256GB]"/>
            <x15:cachedUniqueName index="2" name="[products].[product_name].&amp;[Haier 2.25HP Cool]"/>
            <x15:cachedUniqueName index="3" name="[products].[product_name].&amp;[HP Pavilion 15 i7]"/>
            <x15:cachedUniqueName index="4" name="[products].[product_name].&amp;[iPhone 15 128GB]"/>
            <x15:cachedUniqueName index="5" name="[products].[product_name].&amp;[iPhone 16 128GB]"/>
            <x15:cachedUniqueName index="6" name="[products].[product_name].&amp;[MacBook Air M3]"/>
            <x15:cachedUniqueName index="7" name="[products].[product_name].&amp;[Samsung 75&quot; QLED]"/>
            <x15:cachedUniqueName index="8" name="[products].[product_name].&amp;[Sharp 2.25HP Cool/Heat]"/>
            <x15:cachedUniqueName index="9" name="[products].[product_name].&amp;[Tornado 1.5HP Inverter]"/>
          </x15:cachedUniqueNames>
        </ext>
      </extLst>
    </cacheField>
    <cacheField name="[Measures].[Margin % ]" caption="Margin % " numFmtId="0" hierarchy="59" level="32767"/>
  </cacheFields>
  <cacheHierarchies count="79">
    <cacheHierarchy uniqueName="[branches].[branch_id]" caption="branch_id" attribute="1" defaultMemberUniqueName="[branches].[branch_id].[All]" allUniqueName="[branches].[branch_id].[All]" dimensionUniqueName="[branches]" displayFolder="" count="0" memberValueDatatype="130" unbalanced="0"/>
    <cacheHierarchy uniqueName="[branches].[branch_name]" caption="branch_name" attribute="1" defaultMemberUniqueName="[branches].[branch_name].[All]" allUniqueName="[branches].[branch_name].[All]" dimensionUniqueName="[branches]" displayFolder="" count="0" memberValueDatatype="130" unbalanced="0"/>
    <cacheHierarchy uniqueName="[branches].[city]" caption="city" attribute="1" defaultMemberUniqueName="[branches].[city].[All]" allUniqueName="[branches].[city].[All]" dimensionUniqueName="[branches]" displayFolder="" count="0" memberValueDatatype="130" unbalanced="0"/>
    <cacheHierarchy uniqueName="[branches].[opened_date]" caption="opened_date" attribute="1" time="1" defaultMemberUniqueName="[branches].[opened_date].[All]" allUniqueName="[branches].[opened_date].[All]" dimensionUniqueName="[branches]" displayFolder="" count="0" memberValueDatatype="7"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monthly_targets].[branch_name]" caption="branch_name" attribute="1" defaultMemberUniqueName="[monthly_targets].[branch_name].[All]" allUniqueName="[monthly_targets].[branch_name].[All]" dimensionUniqueName="[monthly_targets]" displayFolder="" count="0" memberValueDatatype="130" unbalanced="0"/>
    <cacheHierarchy uniqueName="[monthly_targets].[month]" caption="month" attribute="1" time="1" defaultMemberUniqueName="[monthly_targets].[month].[All]" allUniqueName="[monthly_targets].[month].[All]" dimensionUniqueName="[monthly_targets]" displayFolder="" count="0" memberValueDatatype="7" unbalanced="0"/>
    <cacheHierarchy uniqueName="[monthly_targets].[target_egp]" caption="target_egp" attribute="1" defaultMemberUniqueName="[monthly_targets].[target_egp].[All]" allUniqueName="[monthly_targets].[target_egp].[All]" dimensionUniqueName="[monthly_targets]" displayFolder="" count="0" memberValueDatatype="20" unbalanced="0"/>
    <cacheHierarchy uniqueName="[monthly_targets].[bm_key]" caption="bm_key" attribute="1" defaultMemberUniqueName="[monthly_targets].[bm_key].[All]" allUniqueName="[monthly_targets].[bm_key].[All]" dimensionUniqueName="[monthly_targets]" displayFolder="" count="0" memberValueDatatype="130" unbalanced="0"/>
    <cacheHierarchy uniqueName="[products].[product_id]" caption="product_id" attribute="1" defaultMemberUniqueName="[products].[product_id].[All]" allUniqueName="[products].[product_id].[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2" memberValueDatatype="130" unbalanced="0">
      <fieldsUsage count="2">
        <fieldUsage x="-1"/>
        <fieldUsage x="0"/>
      </fieldsUsage>
    </cacheHierarchy>
    <cacheHierarchy uniqueName="[products].[category]" caption="category" attribute="1" defaultMemberUniqueName="[products].[category].[All]" allUniqueName="[products].[category].[All]" dimensionUniqueName="[products]" displayFolder="" count="0" memberValueDatatype="130" unbalanced="0"/>
    <cacheHierarchy uniqueName="[products].[list_price_egp]" caption="list_price_egp" attribute="1" defaultMemberUniqueName="[products].[list_price_egp].[All]" allUniqueName="[products].[list_price_egp].[All]" dimensionUniqueName="[products]" displayFolder="" count="0" memberValueDatatype="20" unbalanced="0"/>
    <cacheHierarchy uniqueName="[products].[unit_cost_egp]" caption="unit_cost_egp" attribute="1" defaultMemberUniqueName="[products].[unit_cost_egp].[All]" allUniqueName="[products].[unit_cost_egp].[All]" dimensionUniqueName="[products]" displayFolder="" count="0" memberValueDatatype="2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branch]" caption="branch" attribute="1" defaultMemberUniqueName="[sales].[branch].[All]" allUniqueName="[sales].[branch].[All]" dimensionUniqueName="[sales]" displayFolder="" count="0" memberValueDatatype="130" unbalanced="0"/>
    <cacheHierarchy uniqueName="[sales].[product_id]" caption="product_id" attribute="1" defaultMemberUniqueName="[sales].[product_id].[All]" allUniqueName="[sales].[product_id].[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discount_pct]" caption="discount_pct" attribute="1" defaultMemberUniqueName="[sales].[discount_pct].[All]" allUniqueName="[sales].[discount_pct].[All]" dimensionUniqueName="[sales]" displayFolder="" count="0" memberValueDatatype="5" unbalanced="0"/>
    <cacheHierarchy uniqueName="[sales].[payment_method]" caption="payment_method" attribute="1" defaultMemberUniqueName="[sales].[payment_method].[All]" allUniqueName="[sales].[payment_method].[All]" dimensionUniqueName="[sales]" displayFolder="" count="0"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quantity_status]" caption="quantity_status" attribute="1" defaultMemberUniqueName="[sales].[quantity_status].[All]" allUniqueName="[sales].[quantity_status].[All]" dimensionUniqueName="[sales]" displayFolder="" count="0" memberValueDatatype="130" unbalanced="0"/>
    <cacheHierarchy uniqueName="[sales].[final_price_egp]" caption="final_price_egp" attribute="1" defaultMemberUniqueName="[sales].[final_price_egp].[All]" allUniqueName="[sales].[final_price_egp].[All]" dimensionUniqueName="[sales]" displayFolder="" count="0" memberValueDatatype="5" unbalanced="0"/>
    <cacheHierarchy uniqueName="[sales].[Line revenue]" caption="Line revenue" attribute="1" defaultMemberUniqueName="[sales].[Line revenue].[All]" allUniqueName="[sales].[Line revenue].[All]" dimensionUniqueName="[sales]" displayFolder="" count="0" memberValueDatatype="5" unbalanced="0"/>
    <cacheHierarchy uniqueName="[sales].[Target key]" caption="Target key" attribute="1" defaultMemberUniqueName="[sales].[Target key].[All]" allUniqueName="[sales].[Target key].[All]" dimensionUniqueName="[sales]" displayFolder="" count="0" memberValueDatatype="130" unbalanced="0"/>
    <cacheHierarchy uniqueName="[sales].[target_egp]" caption="target_egp" attribute="1" defaultMemberUniqueName="[sales].[target_egp].[All]" allUniqueName="[sales].[target_egp].[All]" dimensionUniqueName="[sales]" displayFolder="" count="0" memberValueDatatype="20" unbalanced="0"/>
    <cacheHierarchy uniqueName="[sales_2024].[order_id]" caption="order_id" attribute="1" defaultMemberUniqueName="[sales_2024].[order_id].[All]" allUniqueName="[sales_2024].[order_id].[All]" dimensionUniqueName="[sales_2024]" displayFolder="" count="0" memberValueDatatype="130" unbalanced="0"/>
    <cacheHierarchy uniqueName="[sales_2024].[order_date]" caption="order_date" attribute="1" defaultMemberUniqueName="[sales_2024].[order_date].[All]" allUniqueName="[sales_2024].[order_date].[All]" dimensionUniqueName="[sales_2024]" displayFolder="" count="0" memberValueDatatype="130" unbalanced="0"/>
    <cacheHierarchy uniqueName="[sales_2024].[branch]" caption="branch" attribute="1" defaultMemberUniqueName="[sales_2024].[branch].[All]" allUniqueName="[sales_2024].[branch].[All]" dimensionUniqueName="[sales_2024]" displayFolder="" count="0" memberValueDatatype="130" unbalanced="0"/>
    <cacheHierarchy uniqueName="[sales_2024].[product_id]" caption="product_id" attribute="1" defaultMemberUniqueName="[sales_2024].[product_id].[All]" allUniqueName="[sales_2024].[product_id].[All]" dimensionUniqueName="[sales_2024]" displayFolder="" count="0" memberValueDatatype="130" unbalanced="0"/>
    <cacheHierarchy uniqueName="[sales_2024].[quantity]" caption="quantity" attribute="1" defaultMemberUniqueName="[sales_2024].[quantity].[All]" allUniqueName="[sales_2024].[quantity].[All]" dimensionUniqueName="[sales_2024]" displayFolder="" count="0" memberValueDatatype="20" unbalanced="0"/>
    <cacheHierarchy uniqueName="[sales_2024].[unit_price_egp]" caption="unit_price_egp" attribute="1" defaultMemberUniqueName="[sales_2024].[unit_price_egp].[All]" allUniqueName="[sales_2024].[unit_price_egp].[All]" dimensionUniqueName="[sales_2024]" displayFolder="" count="0" memberValueDatatype="20" unbalanced="0"/>
    <cacheHierarchy uniqueName="[sales_2024].[discount_pct]" caption="discount_pct" attribute="1" defaultMemberUniqueName="[sales_2024].[discount_pct].[All]" allUniqueName="[sales_2024].[discount_pct].[All]" dimensionUniqueName="[sales_2024]" displayFolder="" count="0" memberValueDatatype="5" unbalanced="0"/>
    <cacheHierarchy uniqueName="[sales_2024].[payment_method]" caption="payment_method" attribute="1" defaultMemberUniqueName="[sales_2024].[payment_method].[All]" allUniqueName="[sales_2024].[payment_method].[All]" dimensionUniqueName="[sales_2024]" displayFolder="" count="0" memberValueDatatype="130" unbalanced="0"/>
    <cacheHierarchy uniqueName="[sales_2024].[customer_id]" caption="customer_id" attribute="1" defaultMemberUniqueName="[sales_2024].[customer_id].[All]" allUniqueName="[sales_2024].[customer_id].[All]" dimensionUniqueName="[sales_2024]" displayFolder="" count="0" memberValueDatatype="130" unbalanced="0"/>
    <cacheHierarchy uniqueName="[sales_2025].[order_id]" caption="order_id" attribute="1" defaultMemberUniqueName="[sales_2025].[order_id].[All]" allUniqueName="[sales_2025].[order_id].[All]" dimensionUniqueName="[sales_2025]" displayFolder="" count="0" memberValueDatatype="130" unbalanced="0"/>
    <cacheHierarchy uniqueName="[sales_2025].[order_date]" caption="order_date" attribute="1" defaultMemberUniqueName="[sales_2025].[order_date].[All]" allUniqueName="[sales_2025].[order_date].[All]" dimensionUniqueName="[sales_2025]" displayFolder="" count="0" memberValueDatatype="130" unbalanced="0"/>
    <cacheHierarchy uniqueName="[sales_2025].[branch]" caption="branch" attribute="1" defaultMemberUniqueName="[sales_2025].[branch].[All]" allUniqueName="[sales_2025].[branch].[All]" dimensionUniqueName="[sales_2025]" displayFolder="" count="0" memberValueDatatype="130" unbalanced="0"/>
    <cacheHierarchy uniqueName="[sales_2025].[product_id]" caption="product_id" attribute="1" defaultMemberUniqueName="[sales_2025].[product_id].[All]" allUniqueName="[sales_2025].[product_id].[All]" dimensionUniqueName="[sales_2025]" displayFolder="" count="0" memberValueDatatype="130" unbalanced="0"/>
    <cacheHierarchy uniqueName="[sales_2025].[quantity]" caption="quantity" attribute="1" defaultMemberUniqueName="[sales_2025].[quantity].[All]" allUniqueName="[sales_2025].[quantity].[All]" dimensionUniqueName="[sales_2025]" displayFolder="" count="0" memberValueDatatype="130" unbalanced="0"/>
    <cacheHierarchy uniqueName="[sales_2025].[unit_price_egp]" caption="unit_price_egp" attribute="1" defaultMemberUniqueName="[sales_2025].[unit_price_egp].[All]" allUniqueName="[sales_2025].[unit_price_egp].[All]" dimensionUniqueName="[sales_2025]" displayFolder="" count="0" memberValueDatatype="130" unbalanced="0"/>
    <cacheHierarchy uniqueName="[sales_2025].[discount_pct]" caption="discount_pct" attribute="1" defaultMemberUniqueName="[sales_2025].[discount_pct].[All]" allUniqueName="[sales_2025].[discount_pct].[All]" dimensionUniqueName="[sales_2025]" displayFolder="" count="0" memberValueDatatype="130" unbalanced="0"/>
    <cacheHierarchy uniqueName="[sales_2025].[payment_method]" caption="payment_method" attribute="1" defaultMemberUniqueName="[sales_2025].[payment_method].[All]" allUniqueName="[sales_2025].[payment_method].[All]" dimensionUniqueName="[sales_2025]" displayFolder="" count="0" memberValueDatatype="130" unbalanced="0"/>
    <cacheHierarchy uniqueName="[sales_2025].[customer_id]" caption="customer_id" attribute="1" defaultMemberUniqueName="[sales_2025].[customer_id].[All]" allUniqueName="[sales_2025].[customer_id].[All]" dimensionUniqueName="[sales_2025]" displayFolder="" count="0" memberValueDatatype="130" unbalanced="0"/>
    <cacheHierarchy uniqueName="[Measures].[Count of branch]" caption="Count of branch" measure="1" displayFolder="" measureGroup="sales" count="0">
      <extLst>
        <ext xmlns:x15="http://schemas.microsoft.com/office/spreadsheetml/2010/11/main" uri="{B97F6D7D-B522-45F9-BDA1-12C45D357490}">
          <x15:cacheHierarchy aggregatedColumn="23"/>
        </ext>
      </extLst>
    </cacheHierarchy>
    <cacheHierarchy uniqueName="[Measures].[Distinct Count of branch]" caption="Distinct Count of branch" measure="1" displayFolder="" measureGroup="sales" count="0">
      <extLst>
        <ext xmlns:x15="http://schemas.microsoft.com/office/spreadsheetml/2010/11/main" uri="{B97F6D7D-B522-45F9-BDA1-12C45D357490}">
          <x15:cacheHierarchy aggregatedColumn="23"/>
        </ext>
      </extLst>
    </cacheHierarchy>
    <cacheHierarchy uniqueName="[Measures].[Sum of target_egp]" caption="Sum of target_egp" measure="1" displayFolder="" measureGroup="sales" count="0">
      <extLst>
        <ext xmlns:x15="http://schemas.microsoft.com/office/spreadsheetml/2010/11/main" uri="{B97F6D7D-B522-45F9-BDA1-12C45D357490}">
          <x15:cacheHierarchy aggregatedColumn="33"/>
        </ext>
      </extLst>
    </cacheHierarchy>
    <cacheHierarchy uniqueName="[Measures].[Sum of Line revenue]" caption="Sum of Line revenue" measure="1" displayFolder="" measureGroup="sales"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sales" count="0"/>
    <cacheHierarchy uniqueName="[Measures].[Total COGS ]" caption="Total COGS " measure="1" displayFolder="" measureGroup="sales" count="0"/>
    <cacheHierarchy uniqueName="[Measures].[Gross Profit]" caption="Gross Profit" measure="1" displayFolder="" measureGroup="sales" count="0"/>
    <cacheHierarchy uniqueName="[Measures].[Margin % ]" caption="Margin % " measure="1" displayFolder="" measureGroup="sales" count="0" oneField="1">
      <fieldsUsage count="1">
        <fieldUsage x="1"/>
      </fieldsUsage>
    </cacheHierarchy>
    <cacheHierarchy uniqueName="[Measures].[Orders]" caption="Orders" measure="1" displayFolder="" measureGroup="sales" count="0"/>
    <cacheHierarchy uniqueName="[Measures].[Units Sold]" caption="Units Sold" measure="1" displayFolder="" measureGroup="sales" count="0"/>
    <cacheHierarchy uniqueName="[Measures].[AOV]" caption="AOV" measure="1" displayFolder="" measureGroup="sales" count="0"/>
    <cacheHierarchy uniqueName="[Measures].[Retrun Rate]" caption="Retrun Rate" measure="1" displayFolder="" measureGroup="sales" count="0"/>
    <cacheHierarchy uniqueName="[Measures].[Number Of Orders Returned]" caption="Number Of Orders Returned" measure="1" displayFolder="" measureGroup="sales" count="0"/>
    <cacheHierarchy uniqueName="[Measures].[Total Target]" caption="Total Target" measure="1" displayFolder="" measureGroup="sales" count="0"/>
    <cacheHierarchy uniqueName="[Measures].[Achievement %]" caption="Achievement %" measure="1" displayFolder="" measureGroup="sales" count="0"/>
    <cacheHierarchy uniqueName="[Measures].[Revenue LY]" caption="Revenue LY" measure="1" displayFolder="" measureGroup="sales" count="0"/>
    <cacheHierarchy uniqueName="[Measures].[YoY Growth %]" caption="YoY Growth %" measure="1" displayFolder="" measureGroup="sales" count="0"/>
    <cacheHierarchy uniqueName="[Measures].[MaxYear]" caption="MaxYear" measure="1" displayFolder="" measureGroup="Calendar" count="0"/>
    <cacheHierarchy uniqueName="[Measures].[MaxDate]" caption="MaxDate" measure="1" displayFolder="" measureGroup="Calendar" count="0"/>
    <cacheHierarchy uniqueName="[Measures].[__XL_Count sales_2024]" caption="__XL_Count sales_2024" measure="1" displayFolder="" measureGroup="sales_2024" count="0" hidden="1"/>
    <cacheHierarchy uniqueName="[Measures].[__XL_Count sales_2025]" caption="__XL_Count sales_2025" measure="1" displayFolder="" measureGroup="sales_2025" count="0" hidden="1"/>
    <cacheHierarchy uniqueName="[Measures].[__XL_Count products]" caption="__XL_Count products" measure="1" displayFolder="" measureGroup="products" count="0" hidden="1"/>
    <cacheHierarchy uniqueName="[Measures].[__XL_Count branches]" caption="__XL_Count branches" measure="1" displayFolder="" measureGroup="branches" count="0" hidden="1"/>
    <cacheHierarchy uniqueName="[Measures].[__XL_Count monthly_targets]" caption="__XL_Count monthly_targets" measure="1" displayFolder="" measureGroup="monthly_targets" count="0" hidden="1"/>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branches" uniqueName="[branches]" caption="branches"/>
    <dimension name="Calendar" uniqueName="[Calendar]" caption="Calendar"/>
    <dimension measure="1" name="Measures" uniqueName="[Measures]" caption="Measures"/>
    <dimension name="monthly_targets" uniqueName="[monthly_targets]" caption="monthly_targets"/>
    <dimension name="products" uniqueName="[products]" caption="products"/>
    <dimension name="sales" uniqueName="[sales]" caption="sales"/>
    <dimension name="sales_2024" uniqueName="[sales_2024]" caption="sales_2024"/>
    <dimension name="sales_2025" uniqueName="[sales_2025]" caption="sales_2025"/>
  </dimensions>
  <measureGroups count="7">
    <measureGroup name="branches" caption="branches"/>
    <measureGroup name="Calendar" caption="Calendar"/>
    <measureGroup name="monthly_targets" caption="monthly_targets"/>
    <measureGroup name="products" caption="products"/>
    <measureGroup name="sales" caption="sales"/>
    <measureGroup name="sales_2024" caption="sales_2024"/>
    <measureGroup name="sales_2025" caption="sales_2025"/>
  </measureGroups>
  <maps count="11">
    <map measureGroup="0" dimension="0"/>
    <map measureGroup="1" dimension="1"/>
    <map measureGroup="2" dimension="3"/>
    <map measureGroup="3" dimension="4"/>
    <map measureGroup="4" dimension="0"/>
    <map measureGroup="4" dimension="1"/>
    <map measureGroup="4" dimension="3"/>
    <map measureGroup="4"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Wattaneya" refreshedDate="46191.816814004633" backgroundQuery="1" createdVersion="8" refreshedVersion="8" minRefreshableVersion="3" recordCount="0" supportSubquery="1" supportAdvancedDrill="1" xr:uid="{31325B3B-0093-4E55-8D77-EE3FF302B991}">
  <cacheSource type="external" connectionId="8"/>
  <cacheFields count="2">
    <cacheField name="[products].[product_name].[product_name]" caption="product_name" numFmtId="0" hierarchy="17" level="1">
      <sharedItems count="10">
        <s v="Fresh 3HP Cool/Heat"/>
        <s v="Galaxy S25 256GB"/>
        <s v="Haier 2.25HP Cool"/>
        <s v="HP Pavilion 15 i7"/>
        <s v="iPhone 15 128GB"/>
        <s v="iPhone 16 128GB"/>
        <s v="MacBook Air M3"/>
        <s v="Samsung 75&quot; QLED"/>
        <s v="Sharp 2.25HP Cool/Heat"/>
        <s v="Tornado 1.5HP Inverter"/>
      </sharedItems>
      <extLst>
        <ext xmlns:x15="http://schemas.microsoft.com/office/spreadsheetml/2010/11/main" uri="{4F2E5C28-24EA-4eb8-9CBF-B6C8F9C3D259}">
          <x15:cachedUniqueNames>
            <x15:cachedUniqueName index="0" name="[products].[product_name].&amp;[Fresh 3HP Cool/Heat]"/>
            <x15:cachedUniqueName index="1" name="[products].[product_name].&amp;[Galaxy S25 256GB]"/>
            <x15:cachedUniqueName index="2" name="[products].[product_name].&amp;[Haier 2.25HP Cool]"/>
            <x15:cachedUniqueName index="3" name="[products].[product_name].&amp;[HP Pavilion 15 i7]"/>
            <x15:cachedUniqueName index="4" name="[products].[product_name].&amp;[iPhone 15 128GB]"/>
            <x15:cachedUniqueName index="5" name="[products].[product_name].&amp;[iPhone 16 128GB]"/>
            <x15:cachedUniqueName index="6" name="[products].[product_name].&amp;[MacBook Air M3]"/>
            <x15:cachedUniqueName index="7" name="[products].[product_name].&amp;[Samsung 75&quot; QLED]"/>
            <x15:cachedUniqueName index="8" name="[products].[product_name].&amp;[Sharp 2.25HP Cool/Heat]"/>
            <x15:cachedUniqueName index="9" name="[products].[product_name].&amp;[Tornado 1.5HP Inverter]"/>
          </x15:cachedUniqueNames>
        </ext>
      </extLst>
    </cacheField>
    <cacheField name="[Measures].[Achievement %]" caption="Achievement %" numFmtId="0" hierarchy="66" level="32767"/>
  </cacheFields>
  <cacheHierarchies count="79">
    <cacheHierarchy uniqueName="[branches].[branch_id]" caption="branch_id" attribute="1" defaultMemberUniqueName="[branches].[branch_id].[All]" allUniqueName="[branches].[branch_id].[All]" dimensionUniqueName="[branches]" displayFolder="" count="0" memberValueDatatype="130" unbalanced="0"/>
    <cacheHierarchy uniqueName="[branches].[branch_name]" caption="branch_name" attribute="1" defaultMemberUniqueName="[branches].[branch_name].[All]" allUniqueName="[branches].[branch_name].[All]" dimensionUniqueName="[branches]" displayFolder="" count="0" memberValueDatatype="130" unbalanced="0"/>
    <cacheHierarchy uniqueName="[branches].[city]" caption="city" attribute="1" defaultMemberUniqueName="[branches].[city].[All]" allUniqueName="[branches].[city].[All]" dimensionUniqueName="[branches]" displayFolder="" count="0" memberValueDatatype="130" unbalanced="0"/>
    <cacheHierarchy uniqueName="[branches].[opened_date]" caption="opened_date" attribute="1" time="1" defaultMemberUniqueName="[branches].[opened_date].[All]" allUniqueName="[branches].[opened_date].[All]" dimensionUniqueName="[branches]" displayFolder="" count="0" memberValueDatatype="7"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monthly_targets].[branch_name]" caption="branch_name" attribute="1" defaultMemberUniqueName="[monthly_targets].[branch_name].[All]" allUniqueName="[monthly_targets].[branch_name].[All]" dimensionUniqueName="[monthly_targets]" displayFolder="" count="0" memberValueDatatype="130" unbalanced="0"/>
    <cacheHierarchy uniqueName="[monthly_targets].[month]" caption="month" attribute="1" time="1" defaultMemberUniqueName="[monthly_targets].[month].[All]" allUniqueName="[monthly_targets].[month].[All]" dimensionUniqueName="[monthly_targets]" displayFolder="" count="0" memberValueDatatype="7" unbalanced="0"/>
    <cacheHierarchy uniqueName="[monthly_targets].[target_egp]" caption="target_egp" attribute="1" defaultMemberUniqueName="[monthly_targets].[target_egp].[All]" allUniqueName="[monthly_targets].[target_egp].[All]" dimensionUniqueName="[monthly_targets]" displayFolder="" count="0" memberValueDatatype="20" unbalanced="0"/>
    <cacheHierarchy uniqueName="[monthly_targets].[bm_key]" caption="bm_key" attribute="1" defaultMemberUniqueName="[monthly_targets].[bm_key].[All]" allUniqueName="[monthly_targets].[bm_key].[All]" dimensionUniqueName="[monthly_targets]" displayFolder="" count="0" memberValueDatatype="130" unbalanced="0"/>
    <cacheHierarchy uniqueName="[products].[product_id]" caption="product_id" attribute="1" defaultMemberUniqueName="[products].[product_id].[All]" allUniqueName="[products].[product_id].[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2" memberValueDatatype="130" unbalanced="0">
      <fieldsUsage count="2">
        <fieldUsage x="-1"/>
        <fieldUsage x="0"/>
      </fieldsUsage>
    </cacheHierarchy>
    <cacheHierarchy uniqueName="[products].[category]" caption="category" attribute="1" defaultMemberUniqueName="[products].[category].[All]" allUniqueName="[products].[category].[All]" dimensionUniqueName="[products]" displayFolder="" count="0" memberValueDatatype="130" unbalanced="0"/>
    <cacheHierarchy uniqueName="[products].[list_price_egp]" caption="list_price_egp" attribute="1" defaultMemberUniqueName="[products].[list_price_egp].[All]" allUniqueName="[products].[list_price_egp].[All]" dimensionUniqueName="[products]" displayFolder="" count="0" memberValueDatatype="20" unbalanced="0"/>
    <cacheHierarchy uniqueName="[products].[unit_cost_egp]" caption="unit_cost_egp" attribute="1" defaultMemberUniqueName="[products].[unit_cost_egp].[All]" allUniqueName="[products].[unit_cost_egp].[All]" dimensionUniqueName="[products]" displayFolder="" count="0" memberValueDatatype="2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branch]" caption="branch" attribute="1" defaultMemberUniqueName="[sales].[branch].[All]" allUniqueName="[sales].[branch].[All]" dimensionUniqueName="[sales]" displayFolder="" count="0" memberValueDatatype="130" unbalanced="0"/>
    <cacheHierarchy uniqueName="[sales].[product_id]" caption="product_id" attribute="1" defaultMemberUniqueName="[sales].[product_id].[All]" allUniqueName="[sales].[product_id].[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discount_pct]" caption="discount_pct" attribute="1" defaultMemberUniqueName="[sales].[discount_pct].[All]" allUniqueName="[sales].[discount_pct].[All]" dimensionUniqueName="[sales]" displayFolder="" count="0" memberValueDatatype="5" unbalanced="0"/>
    <cacheHierarchy uniqueName="[sales].[payment_method]" caption="payment_method" attribute="1" defaultMemberUniqueName="[sales].[payment_method].[All]" allUniqueName="[sales].[payment_method].[All]" dimensionUniqueName="[sales]" displayFolder="" count="0"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quantity_status]" caption="quantity_status" attribute="1" defaultMemberUniqueName="[sales].[quantity_status].[All]" allUniqueName="[sales].[quantity_status].[All]" dimensionUniqueName="[sales]" displayFolder="" count="0" memberValueDatatype="130" unbalanced="0"/>
    <cacheHierarchy uniqueName="[sales].[final_price_egp]" caption="final_price_egp" attribute="1" defaultMemberUniqueName="[sales].[final_price_egp].[All]" allUniqueName="[sales].[final_price_egp].[All]" dimensionUniqueName="[sales]" displayFolder="" count="0" memberValueDatatype="5" unbalanced="0"/>
    <cacheHierarchy uniqueName="[sales].[Line revenue]" caption="Line revenue" attribute="1" defaultMemberUniqueName="[sales].[Line revenue].[All]" allUniqueName="[sales].[Line revenue].[All]" dimensionUniqueName="[sales]" displayFolder="" count="0" memberValueDatatype="5" unbalanced="0"/>
    <cacheHierarchy uniqueName="[sales].[Target key]" caption="Target key" attribute="1" defaultMemberUniqueName="[sales].[Target key].[All]" allUniqueName="[sales].[Target key].[All]" dimensionUniqueName="[sales]" displayFolder="" count="0" memberValueDatatype="130" unbalanced="0"/>
    <cacheHierarchy uniqueName="[sales].[target_egp]" caption="target_egp" attribute="1" defaultMemberUniqueName="[sales].[target_egp].[All]" allUniqueName="[sales].[target_egp].[All]" dimensionUniqueName="[sales]" displayFolder="" count="0" memberValueDatatype="20" unbalanced="0"/>
    <cacheHierarchy uniqueName="[sales_2024].[order_id]" caption="order_id" attribute="1" defaultMemberUniqueName="[sales_2024].[order_id].[All]" allUniqueName="[sales_2024].[order_id].[All]" dimensionUniqueName="[sales_2024]" displayFolder="" count="0" memberValueDatatype="130" unbalanced="0"/>
    <cacheHierarchy uniqueName="[sales_2024].[order_date]" caption="order_date" attribute="1" defaultMemberUniqueName="[sales_2024].[order_date].[All]" allUniqueName="[sales_2024].[order_date].[All]" dimensionUniqueName="[sales_2024]" displayFolder="" count="0" memberValueDatatype="130" unbalanced="0"/>
    <cacheHierarchy uniqueName="[sales_2024].[branch]" caption="branch" attribute="1" defaultMemberUniqueName="[sales_2024].[branch].[All]" allUniqueName="[sales_2024].[branch].[All]" dimensionUniqueName="[sales_2024]" displayFolder="" count="0" memberValueDatatype="130" unbalanced="0"/>
    <cacheHierarchy uniqueName="[sales_2024].[product_id]" caption="product_id" attribute="1" defaultMemberUniqueName="[sales_2024].[product_id].[All]" allUniqueName="[sales_2024].[product_id].[All]" dimensionUniqueName="[sales_2024]" displayFolder="" count="0" memberValueDatatype="130" unbalanced="0"/>
    <cacheHierarchy uniqueName="[sales_2024].[quantity]" caption="quantity" attribute="1" defaultMemberUniqueName="[sales_2024].[quantity].[All]" allUniqueName="[sales_2024].[quantity].[All]" dimensionUniqueName="[sales_2024]" displayFolder="" count="0" memberValueDatatype="20" unbalanced="0"/>
    <cacheHierarchy uniqueName="[sales_2024].[unit_price_egp]" caption="unit_price_egp" attribute="1" defaultMemberUniqueName="[sales_2024].[unit_price_egp].[All]" allUniqueName="[sales_2024].[unit_price_egp].[All]" dimensionUniqueName="[sales_2024]" displayFolder="" count="0" memberValueDatatype="20" unbalanced="0"/>
    <cacheHierarchy uniqueName="[sales_2024].[discount_pct]" caption="discount_pct" attribute="1" defaultMemberUniqueName="[sales_2024].[discount_pct].[All]" allUniqueName="[sales_2024].[discount_pct].[All]" dimensionUniqueName="[sales_2024]" displayFolder="" count="0" memberValueDatatype="5" unbalanced="0"/>
    <cacheHierarchy uniqueName="[sales_2024].[payment_method]" caption="payment_method" attribute="1" defaultMemberUniqueName="[sales_2024].[payment_method].[All]" allUniqueName="[sales_2024].[payment_method].[All]" dimensionUniqueName="[sales_2024]" displayFolder="" count="0" memberValueDatatype="130" unbalanced="0"/>
    <cacheHierarchy uniqueName="[sales_2024].[customer_id]" caption="customer_id" attribute="1" defaultMemberUniqueName="[sales_2024].[customer_id].[All]" allUniqueName="[sales_2024].[customer_id].[All]" dimensionUniqueName="[sales_2024]" displayFolder="" count="0" memberValueDatatype="130" unbalanced="0"/>
    <cacheHierarchy uniqueName="[sales_2025].[order_id]" caption="order_id" attribute="1" defaultMemberUniqueName="[sales_2025].[order_id].[All]" allUniqueName="[sales_2025].[order_id].[All]" dimensionUniqueName="[sales_2025]" displayFolder="" count="0" memberValueDatatype="130" unbalanced="0"/>
    <cacheHierarchy uniqueName="[sales_2025].[order_date]" caption="order_date" attribute="1" defaultMemberUniqueName="[sales_2025].[order_date].[All]" allUniqueName="[sales_2025].[order_date].[All]" dimensionUniqueName="[sales_2025]" displayFolder="" count="0" memberValueDatatype="130" unbalanced="0"/>
    <cacheHierarchy uniqueName="[sales_2025].[branch]" caption="branch" attribute="1" defaultMemberUniqueName="[sales_2025].[branch].[All]" allUniqueName="[sales_2025].[branch].[All]" dimensionUniqueName="[sales_2025]" displayFolder="" count="0" memberValueDatatype="130" unbalanced="0"/>
    <cacheHierarchy uniqueName="[sales_2025].[product_id]" caption="product_id" attribute="1" defaultMemberUniqueName="[sales_2025].[product_id].[All]" allUniqueName="[sales_2025].[product_id].[All]" dimensionUniqueName="[sales_2025]" displayFolder="" count="0" memberValueDatatype="130" unbalanced="0"/>
    <cacheHierarchy uniqueName="[sales_2025].[quantity]" caption="quantity" attribute="1" defaultMemberUniqueName="[sales_2025].[quantity].[All]" allUniqueName="[sales_2025].[quantity].[All]" dimensionUniqueName="[sales_2025]" displayFolder="" count="0" memberValueDatatype="130" unbalanced="0"/>
    <cacheHierarchy uniqueName="[sales_2025].[unit_price_egp]" caption="unit_price_egp" attribute="1" defaultMemberUniqueName="[sales_2025].[unit_price_egp].[All]" allUniqueName="[sales_2025].[unit_price_egp].[All]" dimensionUniqueName="[sales_2025]" displayFolder="" count="0" memberValueDatatype="130" unbalanced="0"/>
    <cacheHierarchy uniqueName="[sales_2025].[discount_pct]" caption="discount_pct" attribute="1" defaultMemberUniqueName="[sales_2025].[discount_pct].[All]" allUniqueName="[sales_2025].[discount_pct].[All]" dimensionUniqueName="[sales_2025]" displayFolder="" count="0" memberValueDatatype="130" unbalanced="0"/>
    <cacheHierarchy uniqueName="[sales_2025].[payment_method]" caption="payment_method" attribute="1" defaultMemberUniqueName="[sales_2025].[payment_method].[All]" allUniqueName="[sales_2025].[payment_method].[All]" dimensionUniqueName="[sales_2025]" displayFolder="" count="0" memberValueDatatype="130" unbalanced="0"/>
    <cacheHierarchy uniqueName="[sales_2025].[customer_id]" caption="customer_id" attribute="1" defaultMemberUniqueName="[sales_2025].[customer_id].[All]" allUniqueName="[sales_2025].[customer_id].[All]" dimensionUniqueName="[sales_2025]" displayFolder="" count="0" memberValueDatatype="130" unbalanced="0"/>
    <cacheHierarchy uniqueName="[Measures].[Count of branch]" caption="Count of branch" measure="1" displayFolder="" measureGroup="sales" count="0">
      <extLst>
        <ext xmlns:x15="http://schemas.microsoft.com/office/spreadsheetml/2010/11/main" uri="{B97F6D7D-B522-45F9-BDA1-12C45D357490}">
          <x15:cacheHierarchy aggregatedColumn="23"/>
        </ext>
      </extLst>
    </cacheHierarchy>
    <cacheHierarchy uniqueName="[Measures].[Distinct Count of branch]" caption="Distinct Count of branch" measure="1" displayFolder="" measureGroup="sales" count="0">
      <extLst>
        <ext xmlns:x15="http://schemas.microsoft.com/office/spreadsheetml/2010/11/main" uri="{B97F6D7D-B522-45F9-BDA1-12C45D357490}">
          <x15:cacheHierarchy aggregatedColumn="23"/>
        </ext>
      </extLst>
    </cacheHierarchy>
    <cacheHierarchy uniqueName="[Measures].[Sum of target_egp]" caption="Sum of target_egp" measure="1" displayFolder="" measureGroup="sales" count="0">
      <extLst>
        <ext xmlns:x15="http://schemas.microsoft.com/office/spreadsheetml/2010/11/main" uri="{B97F6D7D-B522-45F9-BDA1-12C45D357490}">
          <x15:cacheHierarchy aggregatedColumn="33"/>
        </ext>
      </extLst>
    </cacheHierarchy>
    <cacheHierarchy uniqueName="[Measures].[Sum of Line revenue]" caption="Sum of Line revenue" measure="1" displayFolder="" measureGroup="sales"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sales" count="0"/>
    <cacheHierarchy uniqueName="[Measures].[Total COGS ]" caption="Total COGS " measure="1" displayFolder="" measureGroup="sales" count="0"/>
    <cacheHierarchy uniqueName="[Measures].[Gross Profit]" caption="Gross Profit" measure="1" displayFolder="" measureGroup="sales" count="0"/>
    <cacheHierarchy uniqueName="[Measures].[Margin % ]" caption="Margin % " measure="1" displayFolder="" measureGroup="sales" count="0"/>
    <cacheHierarchy uniqueName="[Measures].[Orders]" caption="Orders" measure="1" displayFolder="" measureGroup="sales" count="0"/>
    <cacheHierarchy uniqueName="[Measures].[Units Sold]" caption="Units Sold" measure="1" displayFolder="" measureGroup="sales" count="0"/>
    <cacheHierarchy uniqueName="[Measures].[AOV]" caption="AOV" measure="1" displayFolder="" measureGroup="sales" count="0"/>
    <cacheHierarchy uniqueName="[Measures].[Retrun Rate]" caption="Retrun Rate" measure="1" displayFolder="" measureGroup="sales" count="0"/>
    <cacheHierarchy uniqueName="[Measures].[Number Of Orders Returned]" caption="Number Of Orders Returned" measure="1" displayFolder="" measureGroup="sales" count="0"/>
    <cacheHierarchy uniqueName="[Measures].[Total Target]" caption="Total Target" measure="1" displayFolder="" measureGroup="sales" count="0"/>
    <cacheHierarchy uniqueName="[Measures].[Achievement %]" caption="Achievement %" measure="1" displayFolder="" measureGroup="sales" count="0" oneField="1">
      <fieldsUsage count="1">
        <fieldUsage x="1"/>
      </fieldsUsage>
    </cacheHierarchy>
    <cacheHierarchy uniqueName="[Measures].[Revenue LY]" caption="Revenue LY" measure="1" displayFolder="" measureGroup="sales" count="0"/>
    <cacheHierarchy uniqueName="[Measures].[YoY Growth %]" caption="YoY Growth %" measure="1" displayFolder="" measureGroup="sales" count="0"/>
    <cacheHierarchy uniqueName="[Measures].[MaxYear]" caption="MaxYear" measure="1" displayFolder="" measureGroup="Calendar" count="0"/>
    <cacheHierarchy uniqueName="[Measures].[MaxDate]" caption="MaxDate" measure="1" displayFolder="" measureGroup="Calendar" count="0"/>
    <cacheHierarchy uniqueName="[Measures].[__XL_Count sales_2024]" caption="__XL_Count sales_2024" measure="1" displayFolder="" measureGroup="sales_2024" count="0" hidden="1"/>
    <cacheHierarchy uniqueName="[Measures].[__XL_Count sales_2025]" caption="__XL_Count sales_2025" measure="1" displayFolder="" measureGroup="sales_2025" count="0" hidden="1"/>
    <cacheHierarchy uniqueName="[Measures].[__XL_Count products]" caption="__XL_Count products" measure="1" displayFolder="" measureGroup="products" count="0" hidden="1"/>
    <cacheHierarchy uniqueName="[Measures].[__XL_Count branches]" caption="__XL_Count branches" measure="1" displayFolder="" measureGroup="branches" count="0" hidden="1"/>
    <cacheHierarchy uniqueName="[Measures].[__XL_Count monthly_targets]" caption="__XL_Count monthly_targets" measure="1" displayFolder="" measureGroup="monthly_targets" count="0" hidden="1"/>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branches" uniqueName="[branches]" caption="branches"/>
    <dimension name="Calendar" uniqueName="[Calendar]" caption="Calendar"/>
    <dimension measure="1" name="Measures" uniqueName="[Measures]" caption="Measures"/>
    <dimension name="monthly_targets" uniqueName="[monthly_targets]" caption="monthly_targets"/>
    <dimension name="products" uniqueName="[products]" caption="products"/>
    <dimension name="sales" uniqueName="[sales]" caption="sales"/>
    <dimension name="sales_2024" uniqueName="[sales_2024]" caption="sales_2024"/>
    <dimension name="sales_2025" uniqueName="[sales_2025]" caption="sales_2025"/>
  </dimensions>
  <measureGroups count="7">
    <measureGroup name="branches" caption="branches"/>
    <measureGroup name="Calendar" caption="Calendar"/>
    <measureGroup name="monthly_targets" caption="monthly_targets"/>
    <measureGroup name="products" caption="products"/>
    <measureGroup name="sales" caption="sales"/>
    <measureGroup name="sales_2024" caption="sales_2024"/>
    <measureGroup name="sales_2025" caption="sales_2025"/>
  </measureGroups>
  <maps count="11">
    <map measureGroup="0" dimension="0"/>
    <map measureGroup="1" dimension="1"/>
    <map measureGroup="2" dimension="3"/>
    <map measureGroup="3" dimension="4"/>
    <map measureGroup="4" dimension="0"/>
    <map measureGroup="4" dimension="1"/>
    <map measureGroup="4" dimension="3"/>
    <map measureGroup="4"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Wattaneya" refreshedDate="46191.824452893517" backgroundQuery="1" createdVersion="8" refreshedVersion="8" minRefreshableVersion="3" recordCount="0" supportSubquery="1" supportAdvancedDrill="1" xr:uid="{FA00FF8E-39F6-4CEC-A96D-5BDDF93A89BF}">
  <cacheSource type="external" connectionId="8"/>
  <cacheFields count="2">
    <cacheField name="[products].[product_name].[product_name]" caption="product_name" numFmtId="0" hierarchy="17" level="1">
      <sharedItems count="10">
        <s v="Fresh 3HP Cool/Heat"/>
        <s v="Galaxy S25 256GB"/>
        <s v="Haier 2.25HP Cool"/>
        <s v="HP Pavilion 15 i7"/>
        <s v="iPhone 15 128GB"/>
        <s v="iPhone 16 128GB"/>
        <s v="MacBook Air M3"/>
        <s v="Samsung 75&quot; QLED"/>
        <s v="Sharp 2.25HP Cool/Heat"/>
        <s v="Tornado 1.5HP Inverter"/>
      </sharedItems>
      <extLst>
        <ext xmlns:x15="http://schemas.microsoft.com/office/spreadsheetml/2010/11/main" uri="{4F2E5C28-24EA-4eb8-9CBF-B6C8F9C3D259}">
          <x15:cachedUniqueNames>
            <x15:cachedUniqueName index="0" name="[products].[product_name].&amp;[Fresh 3HP Cool/Heat]"/>
            <x15:cachedUniqueName index="1" name="[products].[product_name].&amp;[Galaxy S25 256GB]"/>
            <x15:cachedUniqueName index="2" name="[products].[product_name].&amp;[Haier 2.25HP Cool]"/>
            <x15:cachedUniqueName index="3" name="[products].[product_name].&amp;[HP Pavilion 15 i7]"/>
            <x15:cachedUniqueName index="4" name="[products].[product_name].&amp;[iPhone 15 128GB]"/>
            <x15:cachedUniqueName index="5" name="[products].[product_name].&amp;[iPhone 16 128GB]"/>
            <x15:cachedUniqueName index="6" name="[products].[product_name].&amp;[MacBook Air M3]"/>
            <x15:cachedUniqueName index="7" name="[products].[product_name].&amp;[Samsung 75&quot; QLED]"/>
            <x15:cachedUniqueName index="8" name="[products].[product_name].&amp;[Sharp 2.25HP Cool/Heat]"/>
            <x15:cachedUniqueName index="9" name="[products].[product_name].&amp;[Tornado 1.5HP Inverter]"/>
          </x15:cachedUniqueNames>
        </ext>
      </extLst>
    </cacheField>
    <cacheField name="[Measures].[YoY Growth %]" caption="YoY Growth %" numFmtId="0" hierarchy="68" level="32767"/>
  </cacheFields>
  <cacheHierarchies count="79">
    <cacheHierarchy uniqueName="[branches].[branch_id]" caption="branch_id" attribute="1" defaultMemberUniqueName="[branches].[branch_id].[All]" allUniqueName="[branches].[branch_id].[All]" dimensionUniqueName="[branches]" displayFolder="" count="0" memberValueDatatype="130" unbalanced="0"/>
    <cacheHierarchy uniqueName="[branches].[branch_name]" caption="branch_name" attribute="1" defaultMemberUniqueName="[branches].[branch_name].[All]" allUniqueName="[branches].[branch_name].[All]" dimensionUniqueName="[branches]" displayFolder="" count="0" memberValueDatatype="130" unbalanced="0"/>
    <cacheHierarchy uniqueName="[branches].[city]" caption="city" attribute="1" defaultMemberUniqueName="[branches].[city].[All]" allUniqueName="[branches].[city].[All]" dimensionUniqueName="[branches]" displayFolder="" count="0" memberValueDatatype="130" unbalanced="0"/>
    <cacheHierarchy uniqueName="[branches].[opened_date]" caption="opened_date" attribute="1" time="1" defaultMemberUniqueName="[branches].[opened_date].[All]" allUniqueName="[branches].[opened_date].[All]" dimensionUniqueName="[branches]" displayFolder="" count="0" memberValueDatatype="7"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monthly_targets].[branch_name]" caption="branch_name" attribute="1" defaultMemberUniqueName="[monthly_targets].[branch_name].[All]" allUniqueName="[monthly_targets].[branch_name].[All]" dimensionUniqueName="[monthly_targets]" displayFolder="" count="0" memberValueDatatype="130" unbalanced="0"/>
    <cacheHierarchy uniqueName="[monthly_targets].[month]" caption="month" attribute="1" time="1" defaultMemberUniqueName="[monthly_targets].[month].[All]" allUniqueName="[monthly_targets].[month].[All]" dimensionUniqueName="[monthly_targets]" displayFolder="" count="0" memberValueDatatype="7" unbalanced="0"/>
    <cacheHierarchy uniqueName="[monthly_targets].[target_egp]" caption="target_egp" attribute="1" defaultMemberUniqueName="[monthly_targets].[target_egp].[All]" allUniqueName="[monthly_targets].[target_egp].[All]" dimensionUniqueName="[monthly_targets]" displayFolder="" count="0" memberValueDatatype="20" unbalanced="0"/>
    <cacheHierarchy uniqueName="[monthly_targets].[bm_key]" caption="bm_key" attribute="1" defaultMemberUniqueName="[monthly_targets].[bm_key].[All]" allUniqueName="[monthly_targets].[bm_key].[All]" dimensionUniqueName="[monthly_targets]" displayFolder="" count="0" memberValueDatatype="130" unbalanced="0"/>
    <cacheHierarchy uniqueName="[products].[product_id]" caption="product_id" attribute="1" defaultMemberUniqueName="[products].[product_id].[All]" allUniqueName="[products].[product_id].[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2" memberValueDatatype="130" unbalanced="0">
      <fieldsUsage count="2">
        <fieldUsage x="-1"/>
        <fieldUsage x="0"/>
      </fieldsUsage>
    </cacheHierarchy>
    <cacheHierarchy uniqueName="[products].[category]" caption="category" attribute="1" defaultMemberUniqueName="[products].[category].[All]" allUniqueName="[products].[category].[All]" dimensionUniqueName="[products]" displayFolder="" count="0" memberValueDatatype="130" unbalanced="0"/>
    <cacheHierarchy uniqueName="[products].[list_price_egp]" caption="list_price_egp" attribute="1" defaultMemberUniqueName="[products].[list_price_egp].[All]" allUniqueName="[products].[list_price_egp].[All]" dimensionUniqueName="[products]" displayFolder="" count="0" memberValueDatatype="20" unbalanced="0"/>
    <cacheHierarchy uniqueName="[products].[unit_cost_egp]" caption="unit_cost_egp" attribute="1" defaultMemberUniqueName="[products].[unit_cost_egp].[All]" allUniqueName="[products].[unit_cost_egp].[All]" dimensionUniqueName="[products]" displayFolder="" count="0" memberValueDatatype="2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branch]" caption="branch" attribute="1" defaultMemberUniqueName="[sales].[branch].[All]" allUniqueName="[sales].[branch].[All]" dimensionUniqueName="[sales]" displayFolder="" count="0" memberValueDatatype="130" unbalanced="0"/>
    <cacheHierarchy uniqueName="[sales].[product_id]" caption="product_id" attribute="1" defaultMemberUniqueName="[sales].[product_id].[All]" allUniqueName="[sales].[product_id].[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discount_pct]" caption="discount_pct" attribute="1" defaultMemberUniqueName="[sales].[discount_pct].[All]" allUniqueName="[sales].[discount_pct].[All]" dimensionUniqueName="[sales]" displayFolder="" count="0" memberValueDatatype="5" unbalanced="0"/>
    <cacheHierarchy uniqueName="[sales].[payment_method]" caption="payment_method" attribute="1" defaultMemberUniqueName="[sales].[payment_method].[All]" allUniqueName="[sales].[payment_method].[All]" dimensionUniqueName="[sales]" displayFolder="" count="0"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quantity_status]" caption="quantity_status" attribute="1" defaultMemberUniqueName="[sales].[quantity_status].[All]" allUniqueName="[sales].[quantity_status].[All]" dimensionUniqueName="[sales]" displayFolder="" count="0" memberValueDatatype="130" unbalanced="0"/>
    <cacheHierarchy uniqueName="[sales].[final_price_egp]" caption="final_price_egp" attribute="1" defaultMemberUniqueName="[sales].[final_price_egp].[All]" allUniqueName="[sales].[final_price_egp].[All]" dimensionUniqueName="[sales]" displayFolder="" count="0" memberValueDatatype="5" unbalanced="0"/>
    <cacheHierarchy uniqueName="[sales].[Line revenue]" caption="Line revenue" attribute="1" defaultMemberUniqueName="[sales].[Line revenue].[All]" allUniqueName="[sales].[Line revenue].[All]" dimensionUniqueName="[sales]" displayFolder="" count="0" memberValueDatatype="5" unbalanced="0"/>
    <cacheHierarchy uniqueName="[sales].[Target key]" caption="Target key" attribute="1" defaultMemberUniqueName="[sales].[Target key].[All]" allUniqueName="[sales].[Target key].[All]" dimensionUniqueName="[sales]" displayFolder="" count="0" memberValueDatatype="130" unbalanced="0"/>
    <cacheHierarchy uniqueName="[sales].[target_egp]" caption="target_egp" attribute="1" defaultMemberUniqueName="[sales].[target_egp].[All]" allUniqueName="[sales].[target_egp].[All]" dimensionUniqueName="[sales]" displayFolder="" count="0" memberValueDatatype="20" unbalanced="0"/>
    <cacheHierarchy uniqueName="[sales_2024].[order_id]" caption="order_id" attribute="1" defaultMemberUniqueName="[sales_2024].[order_id].[All]" allUniqueName="[sales_2024].[order_id].[All]" dimensionUniqueName="[sales_2024]" displayFolder="" count="0" memberValueDatatype="130" unbalanced="0"/>
    <cacheHierarchy uniqueName="[sales_2024].[order_date]" caption="order_date" attribute="1" defaultMemberUniqueName="[sales_2024].[order_date].[All]" allUniqueName="[sales_2024].[order_date].[All]" dimensionUniqueName="[sales_2024]" displayFolder="" count="0" memberValueDatatype="130" unbalanced="0"/>
    <cacheHierarchy uniqueName="[sales_2024].[branch]" caption="branch" attribute="1" defaultMemberUniqueName="[sales_2024].[branch].[All]" allUniqueName="[sales_2024].[branch].[All]" dimensionUniqueName="[sales_2024]" displayFolder="" count="0" memberValueDatatype="130" unbalanced="0"/>
    <cacheHierarchy uniqueName="[sales_2024].[product_id]" caption="product_id" attribute="1" defaultMemberUniqueName="[sales_2024].[product_id].[All]" allUniqueName="[sales_2024].[product_id].[All]" dimensionUniqueName="[sales_2024]" displayFolder="" count="0" memberValueDatatype="130" unbalanced="0"/>
    <cacheHierarchy uniqueName="[sales_2024].[quantity]" caption="quantity" attribute="1" defaultMemberUniqueName="[sales_2024].[quantity].[All]" allUniqueName="[sales_2024].[quantity].[All]" dimensionUniqueName="[sales_2024]" displayFolder="" count="0" memberValueDatatype="20" unbalanced="0"/>
    <cacheHierarchy uniqueName="[sales_2024].[unit_price_egp]" caption="unit_price_egp" attribute="1" defaultMemberUniqueName="[sales_2024].[unit_price_egp].[All]" allUniqueName="[sales_2024].[unit_price_egp].[All]" dimensionUniqueName="[sales_2024]" displayFolder="" count="0" memberValueDatatype="20" unbalanced="0"/>
    <cacheHierarchy uniqueName="[sales_2024].[discount_pct]" caption="discount_pct" attribute="1" defaultMemberUniqueName="[sales_2024].[discount_pct].[All]" allUniqueName="[sales_2024].[discount_pct].[All]" dimensionUniqueName="[sales_2024]" displayFolder="" count="0" memberValueDatatype="5" unbalanced="0"/>
    <cacheHierarchy uniqueName="[sales_2024].[payment_method]" caption="payment_method" attribute="1" defaultMemberUniqueName="[sales_2024].[payment_method].[All]" allUniqueName="[sales_2024].[payment_method].[All]" dimensionUniqueName="[sales_2024]" displayFolder="" count="0" memberValueDatatype="130" unbalanced="0"/>
    <cacheHierarchy uniqueName="[sales_2024].[customer_id]" caption="customer_id" attribute="1" defaultMemberUniqueName="[sales_2024].[customer_id].[All]" allUniqueName="[sales_2024].[customer_id].[All]" dimensionUniqueName="[sales_2024]" displayFolder="" count="0" memberValueDatatype="130" unbalanced="0"/>
    <cacheHierarchy uniqueName="[sales_2025].[order_id]" caption="order_id" attribute="1" defaultMemberUniqueName="[sales_2025].[order_id].[All]" allUniqueName="[sales_2025].[order_id].[All]" dimensionUniqueName="[sales_2025]" displayFolder="" count="0" memberValueDatatype="130" unbalanced="0"/>
    <cacheHierarchy uniqueName="[sales_2025].[order_date]" caption="order_date" attribute="1" defaultMemberUniqueName="[sales_2025].[order_date].[All]" allUniqueName="[sales_2025].[order_date].[All]" dimensionUniqueName="[sales_2025]" displayFolder="" count="0" memberValueDatatype="130" unbalanced="0"/>
    <cacheHierarchy uniqueName="[sales_2025].[branch]" caption="branch" attribute="1" defaultMemberUniqueName="[sales_2025].[branch].[All]" allUniqueName="[sales_2025].[branch].[All]" dimensionUniqueName="[sales_2025]" displayFolder="" count="0" memberValueDatatype="130" unbalanced="0"/>
    <cacheHierarchy uniqueName="[sales_2025].[product_id]" caption="product_id" attribute="1" defaultMemberUniqueName="[sales_2025].[product_id].[All]" allUniqueName="[sales_2025].[product_id].[All]" dimensionUniqueName="[sales_2025]" displayFolder="" count="0" memberValueDatatype="130" unbalanced="0"/>
    <cacheHierarchy uniqueName="[sales_2025].[quantity]" caption="quantity" attribute="1" defaultMemberUniqueName="[sales_2025].[quantity].[All]" allUniqueName="[sales_2025].[quantity].[All]" dimensionUniqueName="[sales_2025]" displayFolder="" count="0" memberValueDatatype="130" unbalanced="0"/>
    <cacheHierarchy uniqueName="[sales_2025].[unit_price_egp]" caption="unit_price_egp" attribute="1" defaultMemberUniqueName="[sales_2025].[unit_price_egp].[All]" allUniqueName="[sales_2025].[unit_price_egp].[All]" dimensionUniqueName="[sales_2025]" displayFolder="" count="0" memberValueDatatype="130" unbalanced="0"/>
    <cacheHierarchy uniqueName="[sales_2025].[discount_pct]" caption="discount_pct" attribute="1" defaultMemberUniqueName="[sales_2025].[discount_pct].[All]" allUniqueName="[sales_2025].[discount_pct].[All]" dimensionUniqueName="[sales_2025]" displayFolder="" count="0" memberValueDatatype="130" unbalanced="0"/>
    <cacheHierarchy uniqueName="[sales_2025].[payment_method]" caption="payment_method" attribute="1" defaultMemberUniqueName="[sales_2025].[payment_method].[All]" allUniqueName="[sales_2025].[payment_method].[All]" dimensionUniqueName="[sales_2025]" displayFolder="" count="0" memberValueDatatype="130" unbalanced="0"/>
    <cacheHierarchy uniqueName="[sales_2025].[customer_id]" caption="customer_id" attribute="1" defaultMemberUniqueName="[sales_2025].[customer_id].[All]" allUniqueName="[sales_2025].[customer_id].[All]" dimensionUniqueName="[sales_2025]" displayFolder="" count="0" memberValueDatatype="130" unbalanced="0"/>
    <cacheHierarchy uniqueName="[Measures].[Count of branch]" caption="Count of branch" measure="1" displayFolder="" measureGroup="sales" count="0">
      <extLst>
        <ext xmlns:x15="http://schemas.microsoft.com/office/spreadsheetml/2010/11/main" uri="{B97F6D7D-B522-45F9-BDA1-12C45D357490}">
          <x15:cacheHierarchy aggregatedColumn="23"/>
        </ext>
      </extLst>
    </cacheHierarchy>
    <cacheHierarchy uniqueName="[Measures].[Distinct Count of branch]" caption="Distinct Count of branch" measure="1" displayFolder="" measureGroup="sales" count="0">
      <extLst>
        <ext xmlns:x15="http://schemas.microsoft.com/office/spreadsheetml/2010/11/main" uri="{B97F6D7D-B522-45F9-BDA1-12C45D357490}">
          <x15:cacheHierarchy aggregatedColumn="23"/>
        </ext>
      </extLst>
    </cacheHierarchy>
    <cacheHierarchy uniqueName="[Measures].[Sum of target_egp]" caption="Sum of target_egp" measure="1" displayFolder="" measureGroup="sales" count="0">
      <extLst>
        <ext xmlns:x15="http://schemas.microsoft.com/office/spreadsheetml/2010/11/main" uri="{B97F6D7D-B522-45F9-BDA1-12C45D357490}">
          <x15:cacheHierarchy aggregatedColumn="33"/>
        </ext>
      </extLst>
    </cacheHierarchy>
    <cacheHierarchy uniqueName="[Measures].[Sum of Line revenue]" caption="Sum of Line revenue" measure="1" displayFolder="" measureGroup="sales"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sales" count="0"/>
    <cacheHierarchy uniqueName="[Measures].[Total COGS ]" caption="Total COGS " measure="1" displayFolder="" measureGroup="sales" count="0"/>
    <cacheHierarchy uniqueName="[Measures].[Gross Profit]" caption="Gross Profit" measure="1" displayFolder="" measureGroup="sales" count="0"/>
    <cacheHierarchy uniqueName="[Measures].[Margin % ]" caption="Margin % " measure="1" displayFolder="" measureGroup="sales" count="0"/>
    <cacheHierarchy uniqueName="[Measures].[Orders]" caption="Orders" measure="1" displayFolder="" measureGroup="sales" count="0"/>
    <cacheHierarchy uniqueName="[Measures].[Units Sold]" caption="Units Sold" measure="1" displayFolder="" measureGroup="sales" count="0"/>
    <cacheHierarchy uniqueName="[Measures].[AOV]" caption="AOV" measure="1" displayFolder="" measureGroup="sales" count="0"/>
    <cacheHierarchy uniqueName="[Measures].[Retrun Rate]" caption="Retrun Rate" measure="1" displayFolder="" measureGroup="sales" count="0"/>
    <cacheHierarchy uniqueName="[Measures].[Number Of Orders Returned]" caption="Number Of Orders Returned" measure="1" displayFolder="" measureGroup="sales" count="0"/>
    <cacheHierarchy uniqueName="[Measures].[Total Target]" caption="Total Target" measure="1" displayFolder="" measureGroup="sales" count="0"/>
    <cacheHierarchy uniqueName="[Measures].[Achievement %]" caption="Achievement %" measure="1" displayFolder="" measureGroup="sales" count="0"/>
    <cacheHierarchy uniqueName="[Measures].[Revenue LY]" caption="Revenue LY" measure="1" displayFolder="" measureGroup="sales" count="0"/>
    <cacheHierarchy uniqueName="[Measures].[YoY Growth %]" caption="YoY Growth %" measure="1" displayFolder="" measureGroup="sales" count="0" oneField="1">
      <fieldsUsage count="1">
        <fieldUsage x="1"/>
      </fieldsUsage>
    </cacheHierarchy>
    <cacheHierarchy uniqueName="[Measures].[MaxYear]" caption="MaxYear" measure="1" displayFolder="" measureGroup="Calendar" count="0"/>
    <cacheHierarchy uniqueName="[Measures].[MaxDate]" caption="MaxDate" measure="1" displayFolder="" measureGroup="Calendar" count="0"/>
    <cacheHierarchy uniqueName="[Measures].[__XL_Count sales_2024]" caption="__XL_Count sales_2024" measure="1" displayFolder="" measureGroup="sales_2024" count="0" hidden="1"/>
    <cacheHierarchy uniqueName="[Measures].[__XL_Count sales_2025]" caption="__XL_Count sales_2025" measure="1" displayFolder="" measureGroup="sales_2025" count="0" hidden="1"/>
    <cacheHierarchy uniqueName="[Measures].[__XL_Count products]" caption="__XL_Count products" measure="1" displayFolder="" measureGroup="products" count="0" hidden="1"/>
    <cacheHierarchy uniqueName="[Measures].[__XL_Count branches]" caption="__XL_Count branches" measure="1" displayFolder="" measureGroup="branches" count="0" hidden="1"/>
    <cacheHierarchy uniqueName="[Measures].[__XL_Count monthly_targets]" caption="__XL_Count monthly_targets" measure="1" displayFolder="" measureGroup="monthly_targets" count="0" hidden="1"/>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branches" uniqueName="[branches]" caption="branches"/>
    <dimension name="Calendar" uniqueName="[Calendar]" caption="Calendar"/>
    <dimension measure="1" name="Measures" uniqueName="[Measures]" caption="Measures"/>
    <dimension name="monthly_targets" uniqueName="[monthly_targets]" caption="monthly_targets"/>
    <dimension name="products" uniqueName="[products]" caption="products"/>
    <dimension name="sales" uniqueName="[sales]" caption="sales"/>
    <dimension name="sales_2024" uniqueName="[sales_2024]" caption="sales_2024"/>
    <dimension name="sales_2025" uniqueName="[sales_2025]" caption="sales_2025"/>
  </dimensions>
  <measureGroups count="7">
    <measureGroup name="branches" caption="branches"/>
    <measureGroup name="Calendar" caption="Calendar"/>
    <measureGroup name="monthly_targets" caption="monthly_targets"/>
    <measureGroup name="products" caption="products"/>
    <measureGroup name="sales" caption="sales"/>
    <measureGroup name="sales_2024" caption="sales_2024"/>
    <measureGroup name="sales_2025" caption="sales_2025"/>
  </measureGroups>
  <maps count="11">
    <map measureGroup="0" dimension="0"/>
    <map measureGroup="1" dimension="1"/>
    <map measureGroup="2" dimension="3"/>
    <map measureGroup="3" dimension="4"/>
    <map measureGroup="4" dimension="0"/>
    <map measureGroup="4" dimension="1"/>
    <map measureGroup="4" dimension="3"/>
    <map measureGroup="4"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Wattaneya" refreshedDate="46191.83570625" backgroundQuery="1" createdVersion="8" refreshedVersion="8" minRefreshableVersion="3" recordCount="0" supportSubquery="1" supportAdvancedDrill="1" xr:uid="{DFB3C769-0901-4305-8628-7A167E6403AC}">
  <cacheSource type="external" connectionId="8"/>
  <cacheFields count="3">
    <cacheField name="[products].[product_name].[product_name]" caption="product_name" numFmtId="0" hierarchy="17" level="1">
      <sharedItems count="10">
        <s v="Fresh 3HP Cool/Heat"/>
        <s v="Galaxy S25 256GB"/>
        <s v="Haier 2.25HP Cool"/>
        <s v="HP Pavilion 15 i7"/>
        <s v="iPhone 15 128GB"/>
        <s v="iPhone 16 128GB"/>
        <s v="MacBook Air M3"/>
        <s v="Samsung 75&quot; QLED"/>
        <s v="Sharp 2.25HP Cool/Heat"/>
        <s v="Tornado 1.5HP Inverter"/>
      </sharedItems>
      <extLst>
        <ext xmlns:x15="http://schemas.microsoft.com/office/spreadsheetml/2010/11/main" uri="{4F2E5C28-24EA-4eb8-9CBF-B6C8F9C3D259}">
          <x15:cachedUniqueNames>
            <x15:cachedUniqueName index="0" name="[products].[product_name].&amp;[Fresh 3HP Cool/Heat]"/>
            <x15:cachedUniqueName index="1" name="[products].[product_name].&amp;[Galaxy S25 256GB]"/>
            <x15:cachedUniqueName index="2" name="[products].[product_name].&amp;[Haier 2.25HP Cool]"/>
            <x15:cachedUniqueName index="3" name="[products].[product_name].&amp;[HP Pavilion 15 i7]"/>
            <x15:cachedUniqueName index="4" name="[products].[product_name].&amp;[iPhone 15 128GB]"/>
            <x15:cachedUniqueName index="5" name="[products].[product_name].&amp;[iPhone 16 128GB]"/>
            <x15:cachedUniqueName index="6" name="[products].[product_name].&amp;[MacBook Air M3]"/>
            <x15:cachedUniqueName index="7" name="[products].[product_name].&amp;[Samsung 75&quot; QLED]"/>
            <x15:cachedUniqueName index="8" name="[products].[product_name].&amp;[Sharp 2.25HP Cool/Heat]"/>
            <x15:cachedUniqueName index="9" name="[products].[product_name].&amp;[Tornado 1.5HP Inverter]"/>
          </x15:cachedUniqueNames>
        </ext>
      </extLst>
    </cacheField>
    <cacheField name="[Measures].[AOV]" caption="AOV" numFmtId="0" hierarchy="62" level="32767"/>
    <cacheField name="[Measures].[Orders]" caption="Orders" numFmtId="0" hierarchy="60" level="32767"/>
  </cacheFields>
  <cacheHierarchies count="79">
    <cacheHierarchy uniqueName="[branches].[branch_id]" caption="branch_id" attribute="1" defaultMemberUniqueName="[branches].[branch_id].[All]" allUniqueName="[branches].[branch_id].[All]" dimensionUniqueName="[branches]" displayFolder="" count="0" memberValueDatatype="130" unbalanced="0"/>
    <cacheHierarchy uniqueName="[branches].[branch_name]" caption="branch_name" attribute="1" defaultMemberUniqueName="[branches].[branch_name].[All]" allUniqueName="[branches].[branch_name].[All]" dimensionUniqueName="[branches]" displayFolder="" count="0" memberValueDatatype="130" unbalanced="0"/>
    <cacheHierarchy uniqueName="[branches].[city]" caption="city" attribute="1" defaultMemberUniqueName="[branches].[city].[All]" allUniqueName="[branches].[city].[All]" dimensionUniqueName="[branches]" displayFolder="" count="0" memberValueDatatype="130" unbalanced="0"/>
    <cacheHierarchy uniqueName="[branches].[opened_date]" caption="opened_date" attribute="1" time="1" defaultMemberUniqueName="[branches].[opened_date].[All]" allUniqueName="[branches].[opened_date].[All]" dimensionUniqueName="[branches]" displayFolder="" count="0" memberValueDatatype="7"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monthly_targets].[branch_name]" caption="branch_name" attribute="1" defaultMemberUniqueName="[monthly_targets].[branch_name].[All]" allUniqueName="[monthly_targets].[branch_name].[All]" dimensionUniqueName="[monthly_targets]" displayFolder="" count="0" memberValueDatatype="130" unbalanced="0"/>
    <cacheHierarchy uniqueName="[monthly_targets].[month]" caption="month" attribute="1" time="1" defaultMemberUniqueName="[monthly_targets].[month].[All]" allUniqueName="[monthly_targets].[month].[All]" dimensionUniqueName="[monthly_targets]" displayFolder="" count="0" memberValueDatatype="7" unbalanced="0"/>
    <cacheHierarchy uniqueName="[monthly_targets].[target_egp]" caption="target_egp" attribute="1" defaultMemberUniqueName="[monthly_targets].[target_egp].[All]" allUniqueName="[monthly_targets].[target_egp].[All]" dimensionUniqueName="[monthly_targets]" displayFolder="" count="0" memberValueDatatype="20" unbalanced="0"/>
    <cacheHierarchy uniqueName="[monthly_targets].[bm_key]" caption="bm_key" attribute="1" defaultMemberUniqueName="[monthly_targets].[bm_key].[All]" allUniqueName="[monthly_targets].[bm_key].[All]" dimensionUniqueName="[monthly_targets]" displayFolder="" count="0" memberValueDatatype="130" unbalanced="0"/>
    <cacheHierarchy uniqueName="[products].[product_id]" caption="product_id" attribute="1" defaultMemberUniqueName="[products].[product_id].[All]" allUniqueName="[products].[product_id].[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2" memberValueDatatype="130" unbalanced="0">
      <fieldsUsage count="2">
        <fieldUsage x="-1"/>
        <fieldUsage x="0"/>
      </fieldsUsage>
    </cacheHierarchy>
    <cacheHierarchy uniqueName="[products].[category]" caption="category" attribute="1" defaultMemberUniqueName="[products].[category].[All]" allUniqueName="[products].[category].[All]" dimensionUniqueName="[products]" displayFolder="" count="0" memberValueDatatype="130" unbalanced="0"/>
    <cacheHierarchy uniqueName="[products].[list_price_egp]" caption="list_price_egp" attribute="1" defaultMemberUniqueName="[products].[list_price_egp].[All]" allUniqueName="[products].[list_price_egp].[All]" dimensionUniqueName="[products]" displayFolder="" count="0" memberValueDatatype="20" unbalanced="0"/>
    <cacheHierarchy uniqueName="[products].[unit_cost_egp]" caption="unit_cost_egp" attribute="1" defaultMemberUniqueName="[products].[unit_cost_egp].[All]" allUniqueName="[products].[unit_cost_egp].[All]" dimensionUniqueName="[products]" displayFolder="" count="0" memberValueDatatype="2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branch]" caption="branch" attribute="1" defaultMemberUniqueName="[sales].[branch].[All]" allUniqueName="[sales].[branch].[All]" dimensionUniqueName="[sales]" displayFolder="" count="0" memberValueDatatype="130" unbalanced="0"/>
    <cacheHierarchy uniqueName="[sales].[product_id]" caption="product_id" attribute="1" defaultMemberUniqueName="[sales].[product_id].[All]" allUniqueName="[sales].[product_id].[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discount_pct]" caption="discount_pct" attribute="1" defaultMemberUniqueName="[sales].[discount_pct].[All]" allUniqueName="[sales].[discount_pct].[All]" dimensionUniqueName="[sales]" displayFolder="" count="0" memberValueDatatype="5" unbalanced="0"/>
    <cacheHierarchy uniqueName="[sales].[payment_method]" caption="payment_method" attribute="1" defaultMemberUniqueName="[sales].[payment_method].[All]" allUniqueName="[sales].[payment_method].[All]" dimensionUniqueName="[sales]" displayFolder="" count="0"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quantity_status]" caption="quantity_status" attribute="1" defaultMemberUniqueName="[sales].[quantity_status].[All]" allUniqueName="[sales].[quantity_status].[All]" dimensionUniqueName="[sales]" displayFolder="" count="0" memberValueDatatype="130" unbalanced="0"/>
    <cacheHierarchy uniqueName="[sales].[final_price_egp]" caption="final_price_egp" attribute="1" defaultMemberUniqueName="[sales].[final_price_egp].[All]" allUniqueName="[sales].[final_price_egp].[All]" dimensionUniqueName="[sales]" displayFolder="" count="0" memberValueDatatype="5" unbalanced="0"/>
    <cacheHierarchy uniqueName="[sales].[Line revenue]" caption="Line revenue" attribute="1" defaultMemberUniqueName="[sales].[Line revenue].[All]" allUniqueName="[sales].[Line revenue].[All]" dimensionUniqueName="[sales]" displayFolder="" count="0" memberValueDatatype="5" unbalanced="0"/>
    <cacheHierarchy uniqueName="[sales].[Target key]" caption="Target key" attribute="1" defaultMemberUniqueName="[sales].[Target key].[All]" allUniqueName="[sales].[Target key].[All]" dimensionUniqueName="[sales]" displayFolder="" count="0" memberValueDatatype="130" unbalanced="0"/>
    <cacheHierarchy uniqueName="[sales].[target_egp]" caption="target_egp" attribute="1" defaultMemberUniqueName="[sales].[target_egp].[All]" allUniqueName="[sales].[target_egp].[All]" dimensionUniqueName="[sales]" displayFolder="" count="0" memberValueDatatype="20" unbalanced="0"/>
    <cacheHierarchy uniqueName="[sales_2024].[order_id]" caption="order_id" attribute="1" defaultMemberUniqueName="[sales_2024].[order_id].[All]" allUniqueName="[sales_2024].[order_id].[All]" dimensionUniqueName="[sales_2024]" displayFolder="" count="0" memberValueDatatype="130" unbalanced="0"/>
    <cacheHierarchy uniqueName="[sales_2024].[order_date]" caption="order_date" attribute="1" defaultMemberUniqueName="[sales_2024].[order_date].[All]" allUniqueName="[sales_2024].[order_date].[All]" dimensionUniqueName="[sales_2024]" displayFolder="" count="0" memberValueDatatype="130" unbalanced="0"/>
    <cacheHierarchy uniqueName="[sales_2024].[branch]" caption="branch" attribute="1" defaultMemberUniqueName="[sales_2024].[branch].[All]" allUniqueName="[sales_2024].[branch].[All]" dimensionUniqueName="[sales_2024]" displayFolder="" count="0" memberValueDatatype="130" unbalanced="0"/>
    <cacheHierarchy uniqueName="[sales_2024].[product_id]" caption="product_id" attribute="1" defaultMemberUniqueName="[sales_2024].[product_id].[All]" allUniqueName="[sales_2024].[product_id].[All]" dimensionUniqueName="[sales_2024]" displayFolder="" count="0" memberValueDatatype="130" unbalanced="0"/>
    <cacheHierarchy uniqueName="[sales_2024].[quantity]" caption="quantity" attribute="1" defaultMemberUniqueName="[sales_2024].[quantity].[All]" allUniqueName="[sales_2024].[quantity].[All]" dimensionUniqueName="[sales_2024]" displayFolder="" count="0" memberValueDatatype="20" unbalanced="0"/>
    <cacheHierarchy uniqueName="[sales_2024].[unit_price_egp]" caption="unit_price_egp" attribute="1" defaultMemberUniqueName="[sales_2024].[unit_price_egp].[All]" allUniqueName="[sales_2024].[unit_price_egp].[All]" dimensionUniqueName="[sales_2024]" displayFolder="" count="0" memberValueDatatype="20" unbalanced="0"/>
    <cacheHierarchy uniqueName="[sales_2024].[discount_pct]" caption="discount_pct" attribute="1" defaultMemberUniqueName="[sales_2024].[discount_pct].[All]" allUniqueName="[sales_2024].[discount_pct].[All]" dimensionUniqueName="[sales_2024]" displayFolder="" count="0" memberValueDatatype="5" unbalanced="0"/>
    <cacheHierarchy uniqueName="[sales_2024].[payment_method]" caption="payment_method" attribute="1" defaultMemberUniqueName="[sales_2024].[payment_method].[All]" allUniqueName="[sales_2024].[payment_method].[All]" dimensionUniqueName="[sales_2024]" displayFolder="" count="0" memberValueDatatype="130" unbalanced="0"/>
    <cacheHierarchy uniqueName="[sales_2024].[customer_id]" caption="customer_id" attribute="1" defaultMemberUniqueName="[sales_2024].[customer_id].[All]" allUniqueName="[sales_2024].[customer_id].[All]" dimensionUniqueName="[sales_2024]" displayFolder="" count="0" memberValueDatatype="130" unbalanced="0"/>
    <cacheHierarchy uniqueName="[sales_2025].[order_id]" caption="order_id" attribute="1" defaultMemberUniqueName="[sales_2025].[order_id].[All]" allUniqueName="[sales_2025].[order_id].[All]" dimensionUniqueName="[sales_2025]" displayFolder="" count="0" memberValueDatatype="130" unbalanced="0"/>
    <cacheHierarchy uniqueName="[sales_2025].[order_date]" caption="order_date" attribute="1" defaultMemberUniqueName="[sales_2025].[order_date].[All]" allUniqueName="[sales_2025].[order_date].[All]" dimensionUniqueName="[sales_2025]" displayFolder="" count="0" memberValueDatatype="130" unbalanced="0"/>
    <cacheHierarchy uniqueName="[sales_2025].[branch]" caption="branch" attribute="1" defaultMemberUniqueName="[sales_2025].[branch].[All]" allUniqueName="[sales_2025].[branch].[All]" dimensionUniqueName="[sales_2025]" displayFolder="" count="0" memberValueDatatype="130" unbalanced="0"/>
    <cacheHierarchy uniqueName="[sales_2025].[product_id]" caption="product_id" attribute="1" defaultMemberUniqueName="[sales_2025].[product_id].[All]" allUniqueName="[sales_2025].[product_id].[All]" dimensionUniqueName="[sales_2025]" displayFolder="" count="0" memberValueDatatype="130" unbalanced="0"/>
    <cacheHierarchy uniqueName="[sales_2025].[quantity]" caption="quantity" attribute="1" defaultMemberUniqueName="[sales_2025].[quantity].[All]" allUniqueName="[sales_2025].[quantity].[All]" dimensionUniqueName="[sales_2025]" displayFolder="" count="0" memberValueDatatype="130" unbalanced="0"/>
    <cacheHierarchy uniqueName="[sales_2025].[unit_price_egp]" caption="unit_price_egp" attribute="1" defaultMemberUniqueName="[sales_2025].[unit_price_egp].[All]" allUniqueName="[sales_2025].[unit_price_egp].[All]" dimensionUniqueName="[sales_2025]" displayFolder="" count="0" memberValueDatatype="130" unbalanced="0"/>
    <cacheHierarchy uniqueName="[sales_2025].[discount_pct]" caption="discount_pct" attribute="1" defaultMemberUniqueName="[sales_2025].[discount_pct].[All]" allUniqueName="[sales_2025].[discount_pct].[All]" dimensionUniqueName="[sales_2025]" displayFolder="" count="0" memberValueDatatype="130" unbalanced="0"/>
    <cacheHierarchy uniqueName="[sales_2025].[payment_method]" caption="payment_method" attribute="1" defaultMemberUniqueName="[sales_2025].[payment_method].[All]" allUniqueName="[sales_2025].[payment_method].[All]" dimensionUniqueName="[sales_2025]" displayFolder="" count="0" memberValueDatatype="130" unbalanced="0"/>
    <cacheHierarchy uniqueName="[sales_2025].[customer_id]" caption="customer_id" attribute="1" defaultMemberUniqueName="[sales_2025].[customer_id].[All]" allUniqueName="[sales_2025].[customer_id].[All]" dimensionUniqueName="[sales_2025]" displayFolder="" count="0" memberValueDatatype="130" unbalanced="0"/>
    <cacheHierarchy uniqueName="[Measures].[Count of branch]" caption="Count of branch" measure="1" displayFolder="" measureGroup="sales" count="0">
      <extLst>
        <ext xmlns:x15="http://schemas.microsoft.com/office/spreadsheetml/2010/11/main" uri="{B97F6D7D-B522-45F9-BDA1-12C45D357490}">
          <x15:cacheHierarchy aggregatedColumn="23"/>
        </ext>
      </extLst>
    </cacheHierarchy>
    <cacheHierarchy uniqueName="[Measures].[Distinct Count of branch]" caption="Distinct Count of branch" measure="1" displayFolder="" measureGroup="sales" count="0">
      <extLst>
        <ext xmlns:x15="http://schemas.microsoft.com/office/spreadsheetml/2010/11/main" uri="{B97F6D7D-B522-45F9-BDA1-12C45D357490}">
          <x15:cacheHierarchy aggregatedColumn="23"/>
        </ext>
      </extLst>
    </cacheHierarchy>
    <cacheHierarchy uniqueName="[Measures].[Sum of target_egp]" caption="Sum of target_egp" measure="1" displayFolder="" measureGroup="sales" count="0">
      <extLst>
        <ext xmlns:x15="http://schemas.microsoft.com/office/spreadsheetml/2010/11/main" uri="{B97F6D7D-B522-45F9-BDA1-12C45D357490}">
          <x15:cacheHierarchy aggregatedColumn="33"/>
        </ext>
      </extLst>
    </cacheHierarchy>
    <cacheHierarchy uniqueName="[Measures].[Sum of Line revenue]" caption="Sum of Line revenue" measure="1" displayFolder="" measureGroup="sales"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sales" count="0"/>
    <cacheHierarchy uniqueName="[Measures].[Total COGS ]" caption="Total COGS " measure="1" displayFolder="" measureGroup="sales" count="0"/>
    <cacheHierarchy uniqueName="[Measures].[Gross Profit]" caption="Gross Profit" measure="1" displayFolder="" measureGroup="sales" count="0"/>
    <cacheHierarchy uniqueName="[Measures].[Margin % ]" caption="Margin % " measure="1" displayFolder="" measureGroup="sales" count="0"/>
    <cacheHierarchy uniqueName="[Measures].[Orders]" caption="Orders" measure="1" displayFolder="" measureGroup="sales" count="0" oneField="1">
      <fieldsUsage count="1">
        <fieldUsage x="2"/>
      </fieldsUsage>
    </cacheHierarchy>
    <cacheHierarchy uniqueName="[Measures].[Units Sold]" caption="Units Sold" measure="1" displayFolder="" measureGroup="sales" count="0"/>
    <cacheHierarchy uniqueName="[Measures].[AOV]" caption="AOV" measure="1" displayFolder="" measureGroup="sales" count="0" oneField="1">
      <fieldsUsage count="1">
        <fieldUsage x="1"/>
      </fieldsUsage>
    </cacheHierarchy>
    <cacheHierarchy uniqueName="[Measures].[Retrun Rate]" caption="Retrun Rate" measure="1" displayFolder="" measureGroup="sales" count="0"/>
    <cacheHierarchy uniqueName="[Measures].[Number Of Orders Returned]" caption="Number Of Orders Returned" measure="1" displayFolder="" measureGroup="sales" count="0"/>
    <cacheHierarchy uniqueName="[Measures].[Total Target]" caption="Total Target" measure="1" displayFolder="" measureGroup="sales" count="0"/>
    <cacheHierarchy uniqueName="[Measures].[Achievement %]" caption="Achievement %" measure="1" displayFolder="" measureGroup="sales" count="0"/>
    <cacheHierarchy uniqueName="[Measures].[Revenue LY]" caption="Revenue LY" measure="1" displayFolder="" measureGroup="sales" count="0"/>
    <cacheHierarchy uniqueName="[Measures].[YoY Growth %]" caption="YoY Growth %" measure="1" displayFolder="" measureGroup="sales" count="0"/>
    <cacheHierarchy uniqueName="[Measures].[MaxYear]" caption="MaxYear" measure="1" displayFolder="" measureGroup="Calendar" count="0"/>
    <cacheHierarchy uniqueName="[Measures].[MaxDate]" caption="MaxDate" measure="1" displayFolder="" measureGroup="Calendar" count="0"/>
    <cacheHierarchy uniqueName="[Measures].[__XL_Count sales_2024]" caption="__XL_Count sales_2024" measure="1" displayFolder="" measureGroup="sales_2024" count="0" hidden="1"/>
    <cacheHierarchy uniqueName="[Measures].[__XL_Count sales_2025]" caption="__XL_Count sales_2025" measure="1" displayFolder="" measureGroup="sales_2025" count="0" hidden="1"/>
    <cacheHierarchy uniqueName="[Measures].[__XL_Count products]" caption="__XL_Count products" measure="1" displayFolder="" measureGroup="products" count="0" hidden="1"/>
    <cacheHierarchy uniqueName="[Measures].[__XL_Count branches]" caption="__XL_Count branches" measure="1" displayFolder="" measureGroup="branches" count="0" hidden="1"/>
    <cacheHierarchy uniqueName="[Measures].[__XL_Count monthly_targets]" caption="__XL_Count monthly_targets" measure="1" displayFolder="" measureGroup="monthly_targets" count="0" hidden="1"/>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branches" uniqueName="[branches]" caption="branches"/>
    <dimension name="Calendar" uniqueName="[Calendar]" caption="Calendar"/>
    <dimension measure="1" name="Measures" uniqueName="[Measures]" caption="Measures"/>
    <dimension name="monthly_targets" uniqueName="[monthly_targets]" caption="monthly_targets"/>
    <dimension name="products" uniqueName="[products]" caption="products"/>
    <dimension name="sales" uniqueName="[sales]" caption="sales"/>
    <dimension name="sales_2024" uniqueName="[sales_2024]" caption="sales_2024"/>
    <dimension name="sales_2025" uniqueName="[sales_2025]" caption="sales_2025"/>
  </dimensions>
  <measureGroups count="7">
    <measureGroup name="branches" caption="branches"/>
    <measureGroup name="Calendar" caption="Calendar"/>
    <measureGroup name="monthly_targets" caption="monthly_targets"/>
    <measureGroup name="products" caption="products"/>
    <measureGroup name="sales" caption="sales"/>
    <measureGroup name="sales_2024" caption="sales_2024"/>
    <measureGroup name="sales_2025" caption="sales_2025"/>
  </measureGroups>
  <maps count="11">
    <map measureGroup="0" dimension="0"/>
    <map measureGroup="1" dimension="1"/>
    <map measureGroup="2" dimension="3"/>
    <map measureGroup="3" dimension="4"/>
    <map measureGroup="4" dimension="0"/>
    <map measureGroup="4" dimension="1"/>
    <map measureGroup="4" dimension="3"/>
    <map measureGroup="4"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Wattaneya" refreshedDate="46191.866287037039" backgroundQuery="1" createdVersion="8" refreshedVersion="8" minRefreshableVersion="3" recordCount="0" supportSubquery="1" supportAdvancedDrill="1" xr:uid="{21A9D294-4B7E-4417-ABC5-C296EC36F04D}">
  <cacheSource type="external" connectionId="8"/>
  <cacheFields count="5">
    <cacheField name="[Measures].[Total Revenue]" caption="Total Revenue" numFmtId="0" hierarchy="56" level="32767"/>
    <cacheField name="[Calendar].[Year].[Year]" caption="Year" numFmtId="0" hierarchy="6" level="1">
      <sharedItems containsSemiMixedTypes="0" containsString="0" containsNumber="1" containsInteger="1" minValue="2024" maxValue="2025" count="2">
        <n v="2024"/>
        <n v="2025"/>
      </sharedItems>
      <extLst>
        <ext xmlns:x15="http://schemas.microsoft.com/office/spreadsheetml/2010/11/main" uri="{4F2E5C28-24EA-4eb8-9CBF-B6C8F9C3D259}">
          <x15:cachedUniqueNames>
            <x15:cachedUniqueName index="0" name="[Calendar].[Year].&amp;[2024]"/>
            <x15:cachedUniqueName index="1" name="[Calendar].[Year].&amp;[2025]"/>
          </x15:cachedUniqueNames>
        </ext>
      </extLst>
    </cacheField>
    <cacheField name="[Calendar].[Month].[Month]" caption="Month" numFmtId="0" hierarchy="8" level="1">
      <sharedItems count="12">
        <s v="Apr"/>
        <s v="Aug"/>
        <s v="Dec"/>
        <s v="Feb"/>
        <s v="Jan"/>
        <s v="Jul"/>
        <s v="Jun"/>
        <s v="Mar"/>
        <s v="May"/>
        <s v="Nov"/>
        <s v="Oct"/>
        <s v="Sep"/>
      </sharedItems>
      <extLst>
        <ext xmlns:x15="http://schemas.microsoft.com/office/spreadsheetml/2010/11/main" uri="{4F2E5C28-24EA-4eb8-9CBF-B6C8F9C3D259}">
          <x15:cachedUniqueNames>
            <x15:cachedUniqueName index="0" name="[Calendar].[Month].&amp;[Apr]"/>
            <x15:cachedUniqueName index="1" name="[Calendar].[Month].&amp;[Aug]"/>
            <x15:cachedUniqueName index="2" name="[Calendar].[Month].&amp;[Dec]"/>
            <x15:cachedUniqueName index="3" name="[Calendar].[Month].&amp;[Feb]"/>
            <x15:cachedUniqueName index="4" name="[Calendar].[Month].&amp;[Jan]"/>
            <x15:cachedUniqueName index="5" name="[Calendar].[Month].&amp;[Jul]"/>
            <x15:cachedUniqueName index="6" name="[Calendar].[Month].&amp;[Jun]"/>
            <x15:cachedUniqueName index="7" name="[Calendar].[Month].&amp;[Mar]"/>
            <x15:cachedUniqueName index="8" name="[Calendar].[Month].&amp;[May]"/>
            <x15:cachedUniqueName index="9" name="[Calendar].[Month].&amp;[Nov]"/>
            <x15:cachedUniqueName index="10" name="[Calendar].[Month].&amp;[Oct]"/>
            <x15:cachedUniqueName index="11" name="[Calendar].[Month].&amp;[Sep]"/>
          </x15:cachedUniqueNames>
        </ext>
      </extLst>
    </cacheField>
    <cacheField name="[branches].[city].[city]" caption="city" numFmtId="0" hierarchy="2" level="1">
      <sharedItems containsSemiMixedTypes="0" containsNonDate="0" containsString="0"/>
    </cacheField>
    <cacheField name="[products].[category].[category]" caption="category" numFmtId="0" hierarchy="18" level="1">
      <sharedItems containsSemiMixedTypes="0" containsNonDate="0" containsString="0"/>
    </cacheField>
  </cacheFields>
  <cacheHierarchies count="79">
    <cacheHierarchy uniqueName="[branches].[branch_id]" caption="branch_id" attribute="1" defaultMemberUniqueName="[branches].[branch_id].[All]" allUniqueName="[branches].[branch_id].[All]" dimensionUniqueName="[branches]" displayFolder="" count="0" memberValueDatatype="130" unbalanced="0"/>
    <cacheHierarchy uniqueName="[branches].[branch_name]" caption="branch_name" attribute="1" defaultMemberUniqueName="[branches].[branch_name].[All]" allUniqueName="[branches].[branch_name].[All]" dimensionUniqueName="[branches]" displayFolder="" count="2" memberValueDatatype="130" unbalanced="0"/>
    <cacheHierarchy uniqueName="[branches].[city]" caption="city" attribute="1" defaultMemberUniqueName="[branches].[city].[All]" allUniqueName="[branches].[city].[All]" dimensionUniqueName="[branches]" displayFolder="" count="2" memberValueDatatype="130" unbalanced="0">
      <fieldsUsage count="2">
        <fieldUsage x="-1"/>
        <fieldUsage x="3"/>
      </fieldsUsage>
    </cacheHierarchy>
    <cacheHierarchy uniqueName="[branches].[opened_date]" caption="opened_date" attribute="1" time="1" defaultMemberUniqueName="[branches].[opened_date].[All]" allUniqueName="[branches].[opened_date].[All]" dimensionUniqueName="[branches]" displayFolder="" count="0" memberValueDatatype="7"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2" memberValueDatatype="20" unbalanced="0">
      <fieldsUsage count="2">
        <fieldUsage x="-1"/>
        <fieldUsage x="1"/>
      </fieldsUsage>
    </cacheHierarchy>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2"/>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monthly_targets].[branch_name]" caption="branch_name" attribute="1" defaultMemberUniqueName="[monthly_targets].[branch_name].[All]" allUniqueName="[monthly_targets].[branch_name].[All]" dimensionUniqueName="[monthly_targets]" displayFolder="" count="0" memberValueDatatype="130" unbalanced="0"/>
    <cacheHierarchy uniqueName="[monthly_targets].[month]" caption="month" attribute="1" time="1" defaultMemberUniqueName="[monthly_targets].[month].[All]" allUniqueName="[monthly_targets].[month].[All]" dimensionUniqueName="[monthly_targets]" displayFolder="" count="0" memberValueDatatype="7" unbalanced="0"/>
    <cacheHierarchy uniqueName="[monthly_targets].[target_egp]" caption="target_egp" attribute="1" defaultMemberUniqueName="[monthly_targets].[target_egp].[All]" allUniqueName="[monthly_targets].[target_egp].[All]" dimensionUniqueName="[monthly_targets]" displayFolder="" count="0" memberValueDatatype="20" unbalanced="0"/>
    <cacheHierarchy uniqueName="[monthly_targets].[bm_key]" caption="bm_key" attribute="1" defaultMemberUniqueName="[monthly_targets].[bm_key].[All]" allUniqueName="[monthly_targets].[bm_key].[All]" dimensionUniqueName="[monthly_targets]" displayFolder="" count="0" memberValueDatatype="130" unbalanced="0"/>
    <cacheHierarchy uniqueName="[products].[product_id]" caption="product_id" attribute="1" defaultMemberUniqueName="[products].[product_id].[All]" allUniqueName="[products].[product_id].[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4"/>
      </fieldsUsage>
    </cacheHierarchy>
    <cacheHierarchy uniqueName="[products].[list_price_egp]" caption="list_price_egp" attribute="1" defaultMemberUniqueName="[products].[list_price_egp].[All]" allUniqueName="[products].[list_price_egp].[All]" dimensionUniqueName="[products]" displayFolder="" count="0" memberValueDatatype="20" unbalanced="0"/>
    <cacheHierarchy uniqueName="[products].[unit_cost_egp]" caption="unit_cost_egp" attribute="1" defaultMemberUniqueName="[products].[unit_cost_egp].[All]" allUniqueName="[products].[unit_cost_egp].[All]" dimensionUniqueName="[products]" displayFolder="" count="0" memberValueDatatype="2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branch]" caption="branch" attribute="1" defaultMemberUniqueName="[sales].[branch].[All]" allUniqueName="[sales].[branch].[All]" dimensionUniqueName="[sales]" displayFolder="" count="0" memberValueDatatype="130" unbalanced="0"/>
    <cacheHierarchy uniqueName="[sales].[product_id]" caption="product_id" attribute="1" defaultMemberUniqueName="[sales].[product_id].[All]" allUniqueName="[sales].[product_id].[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discount_pct]" caption="discount_pct" attribute="1" defaultMemberUniqueName="[sales].[discount_pct].[All]" allUniqueName="[sales].[discount_pct].[All]" dimensionUniqueName="[sales]" displayFolder="" count="0" memberValueDatatype="5" unbalanced="0"/>
    <cacheHierarchy uniqueName="[sales].[payment_method]" caption="payment_method" attribute="1" defaultMemberUniqueName="[sales].[payment_method].[All]" allUniqueName="[sales].[payment_method].[All]" dimensionUniqueName="[sales]" displayFolder="" count="2"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quantity_status]" caption="quantity_status" attribute="1" defaultMemberUniqueName="[sales].[quantity_status].[All]" allUniqueName="[sales].[quantity_status].[All]" dimensionUniqueName="[sales]" displayFolder="" count="0" memberValueDatatype="130" unbalanced="0"/>
    <cacheHierarchy uniqueName="[sales].[final_price_egp]" caption="final_price_egp" attribute="1" defaultMemberUniqueName="[sales].[final_price_egp].[All]" allUniqueName="[sales].[final_price_egp].[All]" dimensionUniqueName="[sales]" displayFolder="" count="0" memberValueDatatype="5" unbalanced="0"/>
    <cacheHierarchy uniqueName="[sales].[Line revenue]" caption="Line revenue" attribute="1" defaultMemberUniqueName="[sales].[Line revenue].[All]" allUniqueName="[sales].[Line revenue].[All]" dimensionUniqueName="[sales]" displayFolder="" count="0" memberValueDatatype="5" unbalanced="0"/>
    <cacheHierarchy uniqueName="[sales].[Target key]" caption="Target key" attribute="1" defaultMemberUniqueName="[sales].[Target key].[All]" allUniqueName="[sales].[Target key].[All]" dimensionUniqueName="[sales]" displayFolder="" count="0" memberValueDatatype="130" unbalanced="0"/>
    <cacheHierarchy uniqueName="[sales].[target_egp]" caption="target_egp" attribute="1" defaultMemberUniqueName="[sales].[target_egp].[All]" allUniqueName="[sales].[target_egp].[All]" dimensionUniqueName="[sales]" displayFolder="" count="0" memberValueDatatype="20" unbalanced="0"/>
    <cacheHierarchy uniqueName="[sales_2024].[order_id]" caption="order_id" attribute="1" defaultMemberUniqueName="[sales_2024].[order_id].[All]" allUniqueName="[sales_2024].[order_id].[All]" dimensionUniqueName="[sales_2024]" displayFolder="" count="0" memberValueDatatype="130" unbalanced="0"/>
    <cacheHierarchy uniqueName="[sales_2024].[order_date]" caption="order_date" attribute="1" defaultMemberUniqueName="[sales_2024].[order_date].[All]" allUniqueName="[sales_2024].[order_date].[All]" dimensionUniqueName="[sales_2024]" displayFolder="" count="0" memberValueDatatype="130" unbalanced="0"/>
    <cacheHierarchy uniqueName="[sales_2024].[branch]" caption="branch" attribute="1" defaultMemberUniqueName="[sales_2024].[branch].[All]" allUniqueName="[sales_2024].[branch].[All]" dimensionUniqueName="[sales_2024]" displayFolder="" count="0" memberValueDatatype="130" unbalanced="0"/>
    <cacheHierarchy uniqueName="[sales_2024].[product_id]" caption="product_id" attribute="1" defaultMemberUniqueName="[sales_2024].[product_id].[All]" allUniqueName="[sales_2024].[product_id].[All]" dimensionUniqueName="[sales_2024]" displayFolder="" count="0" memberValueDatatype="130" unbalanced="0"/>
    <cacheHierarchy uniqueName="[sales_2024].[quantity]" caption="quantity" attribute="1" defaultMemberUniqueName="[sales_2024].[quantity].[All]" allUniqueName="[sales_2024].[quantity].[All]" dimensionUniqueName="[sales_2024]" displayFolder="" count="0" memberValueDatatype="20" unbalanced="0"/>
    <cacheHierarchy uniqueName="[sales_2024].[unit_price_egp]" caption="unit_price_egp" attribute="1" defaultMemberUniqueName="[sales_2024].[unit_price_egp].[All]" allUniqueName="[sales_2024].[unit_price_egp].[All]" dimensionUniqueName="[sales_2024]" displayFolder="" count="0" memberValueDatatype="20" unbalanced="0"/>
    <cacheHierarchy uniqueName="[sales_2024].[discount_pct]" caption="discount_pct" attribute="1" defaultMemberUniqueName="[sales_2024].[discount_pct].[All]" allUniqueName="[sales_2024].[discount_pct].[All]" dimensionUniqueName="[sales_2024]" displayFolder="" count="0" memberValueDatatype="5" unbalanced="0"/>
    <cacheHierarchy uniqueName="[sales_2024].[payment_method]" caption="payment_method" attribute="1" defaultMemberUniqueName="[sales_2024].[payment_method].[All]" allUniqueName="[sales_2024].[payment_method].[All]" dimensionUniqueName="[sales_2024]" displayFolder="" count="0" memberValueDatatype="130" unbalanced="0"/>
    <cacheHierarchy uniqueName="[sales_2024].[customer_id]" caption="customer_id" attribute="1" defaultMemberUniqueName="[sales_2024].[customer_id].[All]" allUniqueName="[sales_2024].[customer_id].[All]" dimensionUniqueName="[sales_2024]" displayFolder="" count="0" memberValueDatatype="130" unbalanced="0"/>
    <cacheHierarchy uniqueName="[sales_2025].[order_id]" caption="order_id" attribute="1" defaultMemberUniqueName="[sales_2025].[order_id].[All]" allUniqueName="[sales_2025].[order_id].[All]" dimensionUniqueName="[sales_2025]" displayFolder="" count="0" memberValueDatatype="130" unbalanced="0"/>
    <cacheHierarchy uniqueName="[sales_2025].[order_date]" caption="order_date" attribute="1" defaultMemberUniqueName="[sales_2025].[order_date].[All]" allUniqueName="[sales_2025].[order_date].[All]" dimensionUniqueName="[sales_2025]" displayFolder="" count="0" memberValueDatatype="130" unbalanced="0"/>
    <cacheHierarchy uniqueName="[sales_2025].[branch]" caption="branch" attribute="1" defaultMemberUniqueName="[sales_2025].[branch].[All]" allUniqueName="[sales_2025].[branch].[All]" dimensionUniqueName="[sales_2025]" displayFolder="" count="0" memberValueDatatype="130" unbalanced="0"/>
    <cacheHierarchy uniqueName="[sales_2025].[product_id]" caption="product_id" attribute="1" defaultMemberUniqueName="[sales_2025].[product_id].[All]" allUniqueName="[sales_2025].[product_id].[All]" dimensionUniqueName="[sales_2025]" displayFolder="" count="0" memberValueDatatype="130" unbalanced="0"/>
    <cacheHierarchy uniqueName="[sales_2025].[quantity]" caption="quantity" attribute="1" defaultMemberUniqueName="[sales_2025].[quantity].[All]" allUniqueName="[sales_2025].[quantity].[All]" dimensionUniqueName="[sales_2025]" displayFolder="" count="0" memberValueDatatype="130" unbalanced="0"/>
    <cacheHierarchy uniqueName="[sales_2025].[unit_price_egp]" caption="unit_price_egp" attribute="1" defaultMemberUniqueName="[sales_2025].[unit_price_egp].[All]" allUniqueName="[sales_2025].[unit_price_egp].[All]" dimensionUniqueName="[sales_2025]" displayFolder="" count="0" memberValueDatatype="130" unbalanced="0"/>
    <cacheHierarchy uniqueName="[sales_2025].[discount_pct]" caption="discount_pct" attribute="1" defaultMemberUniqueName="[sales_2025].[discount_pct].[All]" allUniqueName="[sales_2025].[discount_pct].[All]" dimensionUniqueName="[sales_2025]" displayFolder="" count="0" memberValueDatatype="130" unbalanced="0"/>
    <cacheHierarchy uniqueName="[sales_2025].[payment_method]" caption="payment_method" attribute="1" defaultMemberUniqueName="[sales_2025].[payment_method].[All]" allUniqueName="[sales_2025].[payment_method].[All]" dimensionUniqueName="[sales_2025]" displayFolder="" count="0" memberValueDatatype="130" unbalanced="0"/>
    <cacheHierarchy uniqueName="[sales_2025].[customer_id]" caption="customer_id" attribute="1" defaultMemberUniqueName="[sales_2025].[customer_id].[All]" allUniqueName="[sales_2025].[customer_id].[All]" dimensionUniqueName="[sales_2025]" displayFolder="" count="0" memberValueDatatype="130" unbalanced="0"/>
    <cacheHierarchy uniqueName="[Measures].[Count of branch]" caption="Count of branch" measure="1" displayFolder="" measureGroup="sales" count="0">
      <extLst>
        <ext xmlns:x15="http://schemas.microsoft.com/office/spreadsheetml/2010/11/main" uri="{B97F6D7D-B522-45F9-BDA1-12C45D357490}">
          <x15:cacheHierarchy aggregatedColumn="23"/>
        </ext>
      </extLst>
    </cacheHierarchy>
    <cacheHierarchy uniqueName="[Measures].[Distinct Count of branch]" caption="Distinct Count of branch" measure="1" displayFolder="" measureGroup="sales" count="0">
      <extLst>
        <ext xmlns:x15="http://schemas.microsoft.com/office/spreadsheetml/2010/11/main" uri="{B97F6D7D-B522-45F9-BDA1-12C45D357490}">
          <x15:cacheHierarchy aggregatedColumn="23"/>
        </ext>
      </extLst>
    </cacheHierarchy>
    <cacheHierarchy uniqueName="[Measures].[Sum of target_egp]" caption="Sum of target_egp" measure="1" displayFolder="" measureGroup="sales" count="0">
      <extLst>
        <ext xmlns:x15="http://schemas.microsoft.com/office/spreadsheetml/2010/11/main" uri="{B97F6D7D-B522-45F9-BDA1-12C45D357490}">
          <x15:cacheHierarchy aggregatedColumn="33"/>
        </ext>
      </extLst>
    </cacheHierarchy>
    <cacheHierarchy uniqueName="[Measures].[Sum of Line revenue]" caption="Sum of Line revenue" measure="1" displayFolder="" measureGroup="sales"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sales" count="0" oneField="1">
      <fieldsUsage count="1">
        <fieldUsage x="0"/>
      </fieldsUsage>
    </cacheHierarchy>
    <cacheHierarchy uniqueName="[Measures].[Total COGS ]" caption="Total COGS " measure="1" displayFolder="" measureGroup="sales" count="0"/>
    <cacheHierarchy uniqueName="[Measures].[Gross Profit]" caption="Gross Profit" measure="1" displayFolder="" measureGroup="sales" count="0"/>
    <cacheHierarchy uniqueName="[Measures].[Margin % ]" caption="Margin % " measure="1" displayFolder="" measureGroup="sales" count="0"/>
    <cacheHierarchy uniqueName="[Measures].[Orders]" caption="Orders" measure="1" displayFolder="" measureGroup="sales" count="0"/>
    <cacheHierarchy uniqueName="[Measures].[Units Sold]" caption="Units Sold" measure="1" displayFolder="" measureGroup="sales" count="0"/>
    <cacheHierarchy uniqueName="[Measures].[AOV]" caption="AOV" measure="1" displayFolder="" measureGroup="sales" count="0"/>
    <cacheHierarchy uniqueName="[Measures].[Retrun Rate]" caption="Retrun Rate" measure="1" displayFolder="" measureGroup="sales" count="0"/>
    <cacheHierarchy uniqueName="[Measures].[Number Of Orders Returned]" caption="Number Of Orders Returned" measure="1" displayFolder="" measureGroup="sales" count="0"/>
    <cacheHierarchy uniqueName="[Measures].[Total Target]" caption="Total Target" measure="1" displayFolder="" measureGroup="sales" count="0"/>
    <cacheHierarchy uniqueName="[Measures].[Achievement %]" caption="Achievement %" measure="1" displayFolder="" measureGroup="sales" count="0"/>
    <cacheHierarchy uniqueName="[Measures].[Revenue LY]" caption="Revenue LY" measure="1" displayFolder="" measureGroup="sales" count="0"/>
    <cacheHierarchy uniqueName="[Measures].[YoY Growth %]" caption="YoY Growth %" measure="1" displayFolder="" measureGroup="sales" count="0"/>
    <cacheHierarchy uniqueName="[Measures].[MaxYear]" caption="MaxYear" measure="1" displayFolder="" measureGroup="Calendar" count="0"/>
    <cacheHierarchy uniqueName="[Measures].[MaxDate]" caption="MaxDate" measure="1" displayFolder="" measureGroup="Calendar" count="0"/>
    <cacheHierarchy uniqueName="[Measures].[__XL_Count sales_2024]" caption="__XL_Count sales_2024" measure="1" displayFolder="" measureGroup="sales_2024" count="0" hidden="1"/>
    <cacheHierarchy uniqueName="[Measures].[__XL_Count sales_2025]" caption="__XL_Count sales_2025" measure="1" displayFolder="" measureGroup="sales_2025" count="0" hidden="1"/>
    <cacheHierarchy uniqueName="[Measures].[__XL_Count products]" caption="__XL_Count products" measure="1" displayFolder="" measureGroup="products" count="0" hidden="1"/>
    <cacheHierarchy uniqueName="[Measures].[__XL_Count branches]" caption="__XL_Count branches" measure="1" displayFolder="" measureGroup="branches" count="0" hidden="1"/>
    <cacheHierarchy uniqueName="[Measures].[__XL_Count monthly_targets]" caption="__XL_Count monthly_targets" measure="1" displayFolder="" measureGroup="monthly_targets" count="0" hidden="1"/>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branches" uniqueName="[branches]" caption="branches"/>
    <dimension name="Calendar" uniqueName="[Calendar]" caption="Calendar"/>
    <dimension measure="1" name="Measures" uniqueName="[Measures]" caption="Measures"/>
    <dimension name="monthly_targets" uniqueName="[monthly_targets]" caption="monthly_targets"/>
    <dimension name="products" uniqueName="[products]" caption="products"/>
    <dimension name="sales" uniqueName="[sales]" caption="sales"/>
    <dimension name="sales_2024" uniqueName="[sales_2024]" caption="sales_2024"/>
    <dimension name="sales_2025" uniqueName="[sales_2025]" caption="sales_2025"/>
  </dimensions>
  <measureGroups count="7">
    <measureGroup name="branches" caption="branches"/>
    <measureGroup name="Calendar" caption="Calendar"/>
    <measureGroup name="monthly_targets" caption="monthly_targets"/>
    <measureGroup name="products" caption="products"/>
    <measureGroup name="sales" caption="sales"/>
    <measureGroup name="sales_2024" caption="sales_2024"/>
    <measureGroup name="sales_2025" caption="sales_2025"/>
  </measureGroups>
  <maps count="11">
    <map measureGroup="0" dimension="0"/>
    <map measureGroup="1" dimension="1"/>
    <map measureGroup="2" dimension="3"/>
    <map measureGroup="3" dimension="4"/>
    <map measureGroup="4" dimension="0"/>
    <map measureGroup="4" dimension="1"/>
    <map measureGroup="4" dimension="3"/>
    <map measureGroup="4"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Wattaneya" refreshedDate="46191.866287847224" backgroundQuery="1" createdVersion="8" refreshedVersion="8" minRefreshableVersion="3" recordCount="0" supportSubquery="1" supportAdvancedDrill="1" xr:uid="{E5A82472-0706-4B17-BC16-38E722601B28}">
  <cacheSource type="external" connectionId="8"/>
  <cacheFields count="5">
    <cacheField name="[Measures].[Total Target]" caption="Total Target" numFmtId="0" hierarchy="65" level="32767"/>
    <cacheField name="[Measures].[Total Revenue]" caption="Total Revenue" numFmtId="0" hierarchy="56" level="32767"/>
    <cacheField name="[monthly_targets].[branch_name].[branch_name]" caption="branch_name" numFmtId="0" hierarchy="12" level="1">
      <sharedItems count="8">
        <s v="6Th Of October"/>
        <s v="Dokki"/>
        <s v="Heliopolis"/>
        <s v="Maadi"/>
        <s v="Mansoura"/>
        <s v="Miami"/>
        <s v="Nasr City"/>
        <s v="Smouha"/>
      </sharedItems>
      <extLst>
        <ext xmlns:x15="http://schemas.microsoft.com/office/spreadsheetml/2010/11/main" uri="{4F2E5C28-24EA-4eb8-9CBF-B6C8F9C3D259}">
          <x15:cachedUniqueNames>
            <x15:cachedUniqueName index="0" name="[monthly_targets].[branch_name].&amp;[6Th Of October]"/>
            <x15:cachedUniqueName index="1" name="[monthly_targets].[branch_name].&amp;[Dokki]"/>
            <x15:cachedUniqueName index="2" name="[monthly_targets].[branch_name].&amp;[Heliopolis]"/>
            <x15:cachedUniqueName index="3" name="[monthly_targets].[branch_name].&amp;[Maadi]"/>
            <x15:cachedUniqueName index="4" name="[monthly_targets].[branch_name].&amp;[Mansoura]"/>
            <x15:cachedUniqueName index="5" name="[monthly_targets].[branch_name].&amp;[Miami]"/>
            <x15:cachedUniqueName index="6" name="[monthly_targets].[branch_name].&amp;[Nasr City]"/>
            <x15:cachedUniqueName index="7" name="[monthly_targets].[branch_name].&amp;[Smouha]"/>
          </x15:cachedUniqueNames>
        </ext>
      </extLst>
    </cacheField>
    <cacheField name="[branches].[city].[city]" caption="city" numFmtId="0" hierarchy="2" level="1">
      <sharedItems containsSemiMixedTypes="0" containsNonDate="0" containsString="0"/>
    </cacheField>
    <cacheField name="[products].[category].[category]" caption="category" numFmtId="0" hierarchy="18" level="1">
      <sharedItems containsSemiMixedTypes="0" containsNonDate="0" containsString="0"/>
    </cacheField>
  </cacheFields>
  <cacheHierarchies count="79">
    <cacheHierarchy uniqueName="[branches].[branch_id]" caption="branch_id" attribute="1" defaultMemberUniqueName="[branches].[branch_id].[All]" allUniqueName="[branches].[branch_id].[All]" dimensionUniqueName="[branches]" displayFolder="" count="0" memberValueDatatype="130" unbalanced="0"/>
    <cacheHierarchy uniqueName="[branches].[branch_name]" caption="branch_name" attribute="1" defaultMemberUniqueName="[branches].[branch_name].[All]" allUniqueName="[branches].[branch_name].[All]" dimensionUniqueName="[branches]" displayFolder="" count="2" memberValueDatatype="130" unbalanced="0"/>
    <cacheHierarchy uniqueName="[branches].[city]" caption="city" attribute="1" defaultMemberUniqueName="[branches].[city].[All]" allUniqueName="[branches].[city].[All]" dimensionUniqueName="[branches]" displayFolder="" count="2" memberValueDatatype="130" unbalanced="0">
      <fieldsUsage count="2">
        <fieldUsage x="-1"/>
        <fieldUsage x="3"/>
      </fieldsUsage>
    </cacheHierarchy>
    <cacheHierarchy uniqueName="[branches].[opened_date]" caption="opened_date" attribute="1" time="1" defaultMemberUniqueName="[branches].[opened_date].[All]" allUniqueName="[branches].[opened_date].[All]" dimensionUniqueName="[branches]" displayFolder="" count="0" memberValueDatatype="7"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monthly_targets].[branch_name]" caption="branch_name" attribute="1" defaultMemberUniqueName="[monthly_targets].[branch_name].[All]" allUniqueName="[monthly_targets].[branch_name].[All]" dimensionUniqueName="[monthly_targets]" displayFolder="" count="2" memberValueDatatype="130" unbalanced="0">
      <fieldsUsage count="2">
        <fieldUsage x="-1"/>
        <fieldUsage x="2"/>
      </fieldsUsage>
    </cacheHierarchy>
    <cacheHierarchy uniqueName="[monthly_targets].[month]" caption="month" attribute="1" time="1" defaultMemberUniqueName="[monthly_targets].[month].[All]" allUniqueName="[monthly_targets].[month].[All]" dimensionUniqueName="[monthly_targets]" displayFolder="" count="0" memberValueDatatype="7" unbalanced="0"/>
    <cacheHierarchy uniqueName="[monthly_targets].[target_egp]" caption="target_egp" attribute="1" defaultMemberUniqueName="[monthly_targets].[target_egp].[All]" allUniqueName="[monthly_targets].[target_egp].[All]" dimensionUniqueName="[monthly_targets]" displayFolder="" count="0" memberValueDatatype="20" unbalanced="0"/>
    <cacheHierarchy uniqueName="[monthly_targets].[bm_key]" caption="bm_key" attribute="1" defaultMemberUniqueName="[monthly_targets].[bm_key].[All]" allUniqueName="[monthly_targets].[bm_key].[All]" dimensionUniqueName="[monthly_targets]" displayFolder="" count="0" memberValueDatatype="130" unbalanced="0"/>
    <cacheHierarchy uniqueName="[products].[product_id]" caption="product_id" attribute="1" defaultMemberUniqueName="[products].[product_id].[All]" allUniqueName="[products].[product_id].[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4"/>
      </fieldsUsage>
    </cacheHierarchy>
    <cacheHierarchy uniqueName="[products].[list_price_egp]" caption="list_price_egp" attribute="1" defaultMemberUniqueName="[products].[list_price_egp].[All]" allUniqueName="[products].[list_price_egp].[All]" dimensionUniqueName="[products]" displayFolder="" count="0" memberValueDatatype="20" unbalanced="0"/>
    <cacheHierarchy uniqueName="[products].[unit_cost_egp]" caption="unit_cost_egp" attribute="1" defaultMemberUniqueName="[products].[unit_cost_egp].[All]" allUniqueName="[products].[unit_cost_egp].[All]" dimensionUniqueName="[products]" displayFolder="" count="0" memberValueDatatype="2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branch]" caption="branch" attribute="1" defaultMemberUniqueName="[sales].[branch].[All]" allUniqueName="[sales].[branch].[All]" dimensionUniqueName="[sales]" displayFolder="" count="0" memberValueDatatype="130" unbalanced="0"/>
    <cacheHierarchy uniqueName="[sales].[product_id]" caption="product_id" attribute="1" defaultMemberUniqueName="[sales].[product_id].[All]" allUniqueName="[sales].[product_id].[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discount_pct]" caption="discount_pct" attribute="1" defaultMemberUniqueName="[sales].[discount_pct].[All]" allUniqueName="[sales].[discount_pct].[All]" dimensionUniqueName="[sales]" displayFolder="" count="0" memberValueDatatype="5" unbalanced="0"/>
    <cacheHierarchy uniqueName="[sales].[payment_method]" caption="payment_method" attribute="1" defaultMemberUniqueName="[sales].[payment_method].[All]" allUniqueName="[sales].[payment_method].[All]" dimensionUniqueName="[sales]" displayFolder="" count="2"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quantity_status]" caption="quantity_status" attribute="1" defaultMemberUniqueName="[sales].[quantity_status].[All]" allUniqueName="[sales].[quantity_status].[All]" dimensionUniqueName="[sales]" displayFolder="" count="0" memberValueDatatype="130" unbalanced="0"/>
    <cacheHierarchy uniqueName="[sales].[final_price_egp]" caption="final_price_egp" attribute="1" defaultMemberUniqueName="[sales].[final_price_egp].[All]" allUniqueName="[sales].[final_price_egp].[All]" dimensionUniqueName="[sales]" displayFolder="" count="0" memberValueDatatype="5" unbalanced="0"/>
    <cacheHierarchy uniqueName="[sales].[Line revenue]" caption="Line revenue" attribute="1" defaultMemberUniqueName="[sales].[Line revenue].[All]" allUniqueName="[sales].[Line revenue].[All]" dimensionUniqueName="[sales]" displayFolder="" count="0" memberValueDatatype="5" unbalanced="0"/>
    <cacheHierarchy uniqueName="[sales].[Target key]" caption="Target key" attribute="1" defaultMemberUniqueName="[sales].[Target key].[All]" allUniqueName="[sales].[Target key].[All]" dimensionUniqueName="[sales]" displayFolder="" count="0" memberValueDatatype="130" unbalanced="0"/>
    <cacheHierarchy uniqueName="[sales].[target_egp]" caption="target_egp" attribute="1" defaultMemberUniqueName="[sales].[target_egp].[All]" allUniqueName="[sales].[target_egp].[All]" dimensionUniqueName="[sales]" displayFolder="" count="0" memberValueDatatype="20" unbalanced="0"/>
    <cacheHierarchy uniqueName="[sales_2024].[order_id]" caption="order_id" attribute="1" defaultMemberUniqueName="[sales_2024].[order_id].[All]" allUniqueName="[sales_2024].[order_id].[All]" dimensionUniqueName="[sales_2024]" displayFolder="" count="0" memberValueDatatype="130" unbalanced="0"/>
    <cacheHierarchy uniqueName="[sales_2024].[order_date]" caption="order_date" attribute="1" defaultMemberUniqueName="[sales_2024].[order_date].[All]" allUniqueName="[sales_2024].[order_date].[All]" dimensionUniqueName="[sales_2024]" displayFolder="" count="0" memberValueDatatype="130" unbalanced="0"/>
    <cacheHierarchy uniqueName="[sales_2024].[branch]" caption="branch" attribute="1" defaultMemberUniqueName="[sales_2024].[branch].[All]" allUniqueName="[sales_2024].[branch].[All]" dimensionUniqueName="[sales_2024]" displayFolder="" count="0" memberValueDatatype="130" unbalanced="0"/>
    <cacheHierarchy uniqueName="[sales_2024].[product_id]" caption="product_id" attribute="1" defaultMemberUniqueName="[sales_2024].[product_id].[All]" allUniqueName="[sales_2024].[product_id].[All]" dimensionUniqueName="[sales_2024]" displayFolder="" count="0" memberValueDatatype="130" unbalanced="0"/>
    <cacheHierarchy uniqueName="[sales_2024].[quantity]" caption="quantity" attribute="1" defaultMemberUniqueName="[sales_2024].[quantity].[All]" allUniqueName="[sales_2024].[quantity].[All]" dimensionUniqueName="[sales_2024]" displayFolder="" count="0" memberValueDatatype="20" unbalanced="0"/>
    <cacheHierarchy uniqueName="[sales_2024].[unit_price_egp]" caption="unit_price_egp" attribute="1" defaultMemberUniqueName="[sales_2024].[unit_price_egp].[All]" allUniqueName="[sales_2024].[unit_price_egp].[All]" dimensionUniqueName="[sales_2024]" displayFolder="" count="0" memberValueDatatype="20" unbalanced="0"/>
    <cacheHierarchy uniqueName="[sales_2024].[discount_pct]" caption="discount_pct" attribute="1" defaultMemberUniqueName="[sales_2024].[discount_pct].[All]" allUniqueName="[sales_2024].[discount_pct].[All]" dimensionUniqueName="[sales_2024]" displayFolder="" count="0" memberValueDatatype="5" unbalanced="0"/>
    <cacheHierarchy uniqueName="[sales_2024].[payment_method]" caption="payment_method" attribute="1" defaultMemberUniqueName="[sales_2024].[payment_method].[All]" allUniqueName="[sales_2024].[payment_method].[All]" dimensionUniqueName="[sales_2024]" displayFolder="" count="0" memberValueDatatype="130" unbalanced="0"/>
    <cacheHierarchy uniqueName="[sales_2024].[customer_id]" caption="customer_id" attribute="1" defaultMemberUniqueName="[sales_2024].[customer_id].[All]" allUniqueName="[sales_2024].[customer_id].[All]" dimensionUniqueName="[sales_2024]" displayFolder="" count="0" memberValueDatatype="130" unbalanced="0"/>
    <cacheHierarchy uniqueName="[sales_2025].[order_id]" caption="order_id" attribute="1" defaultMemberUniqueName="[sales_2025].[order_id].[All]" allUniqueName="[sales_2025].[order_id].[All]" dimensionUniqueName="[sales_2025]" displayFolder="" count="0" memberValueDatatype="130" unbalanced="0"/>
    <cacheHierarchy uniqueName="[sales_2025].[order_date]" caption="order_date" attribute="1" defaultMemberUniqueName="[sales_2025].[order_date].[All]" allUniqueName="[sales_2025].[order_date].[All]" dimensionUniqueName="[sales_2025]" displayFolder="" count="0" memberValueDatatype="130" unbalanced="0"/>
    <cacheHierarchy uniqueName="[sales_2025].[branch]" caption="branch" attribute="1" defaultMemberUniqueName="[sales_2025].[branch].[All]" allUniqueName="[sales_2025].[branch].[All]" dimensionUniqueName="[sales_2025]" displayFolder="" count="0" memberValueDatatype="130" unbalanced="0"/>
    <cacheHierarchy uniqueName="[sales_2025].[product_id]" caption="product_id" attribute="1" defaultMemberUniqueName="[sales_2025].[product_id].[All]" allUniqueName="[sales_2025].[product_id].[All]" dimensionUniqueName="[sales_2025]" displayFolder="" count="0" memberValueDatatype="130" unbalanced="0"/>
    <cacheHierarchy uniqueName="[sales_2025].[quantity]" caption="quantity" attribute="1" defaultMemberUniqueName="[sales_2025].[quantity].[All]" allUniqueName="[sales_2025].[quantity].[All]" dimensionUniqueName="[sales_2025]" displayFolder="" count="0" memberValueDatatype="130" unbalanced="0"/>
    <cacheHierarchy uniqueName="[sales_2025].[unit_price_egp]" caption="unit_price_egp" attribute="1" defaultMemberUniqueName="[sales_2025].[unit_price_egp].[All]" allUniqueName="[sales_2025].[unit_price_egp].[All]" dimensionUniqueName="[sales_2025]" displayFolder="" count="0" memberValueDatatype="130" unbalanced="0"/>
    <cacheHierarchy uniqueName="[sales_2025].[discount_pct]" caption="discount_pct" attribute="1" defaultMemberUniqueName="[sales_2025].[discount_pct].[All]" allUniqueName="[sales_2025].[discount_pct].[All]" dimensionUniqueName="[sales_2025]" displayFolder="" count="0" memberValueDatatype="130" unbalanced="0"/>
    <cacheHierarchy uniqueName="[sales_2025].[payment_method]" caption="payment_method" attribute="1" defaultMemberUniqueName="[sales_2025].[payment_method].[All]" allUniqueName="[sales_2025].[payment_method].[All]" dimensionUniqueName="[sales_2025]" displayFolder="" count="0" memberValueDatatype="130" unbalanced="0"/>
    <cacheHierarchy uniqueName="[sales_2025].[customer_id]" caption="customer_id" attribute="1" defaultMemberUniqueName="[sales_2025].[customer_id].[All]" allUniqueName="[sales_2025].[customer_id].[All]" dimensionUniqueName="[sales_2025]" displayFolder="" count="0" memberValueDatatype="130" unbalanced="0"/>
    <cacheHierarchy uniqueName="[Measures].[Count of branch]" caption="Count of branch" measure="1" displayFolder="" measureGroup="sales" count="0">
      <extLst>
        <ext xmlns:x15="http://schemas.microsoft.com/office/spreadsheetml/2010/11/main" uri="{B97F6D7D-B522-45F9-BDA1-12C45D357490}">
          <x15:cacheHierarchy aggregatedColumn="23"/>
        </ext>
      </extLst>
    </cacheHierarchy>
    <cacheHierarchy uniqueName="[Measures].[Distinct Count of branch]" caption="Distinct Count of branch" measure="1" displayFolder="" measureGroup="sales" count="0">
      <extLst>
        <ext xmlns:x15="http://schemas.microsoft.com/office/spreadsheetml/2010/11/main" uri="{B97F6D7D-B522-45F9-BDA1-12C45D357490}">
          <x15:cacheHierarchy aggregatedColumn="23"/>
        </ext>
      </extLst>
    </cacheHierarchy>
    <cacheHierarchy uniqueName="[Measures].[Sum of target_egp]" caption="Sum of target_egp" measure="1" displayFolder="" measureGroup="sales" count="0">
      <extLst>
        <ext xmlns:x15="http://schemas.microsoft.com/office/spreadsheetml/2010/11/main" uri="{B97F6D7D-B522-45F9-BDA1-12C45D357490}">
          <x15:cacheHierarchy aggregatedColumn="33"/>
        </ext>
      </extLst>
    </cacheHierarchy>
    <cacheHierarchy uniqueName="[Measures].[Sum of Line revenue]" caption="Sum of Line revenue" measure="1" displayFolder="" measureGroup="sales"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sales" count="0" oneField="1">
      <fieldsUsage count="1">
        <fieldUsage x="1"/>
      </fieldsUsage>
    </cacheHierarchy>
    <cacheHierarchy uniqueName="[Measures].[Total COGS ]" caption="Total COGS " measure="1" displayFolder="" measureGroup="sales" count="0"/>
    <cacheHierarchy uniqueName="[Measures].[Gross Profit]" caption="Gross Profit" measure="1" displayFolder="" measureGroup="sales" count="0"/>
    <cacheHierarchy uniqueName="[Measures].[Margin % ]" caption="Margin % " measure="1" displayFolder="" measureGroup="sales" count="0"/>
    <cacheHierarchy uniqueName="[Measures].[Orders]" caption="Orders" measure="1" displayFolder="" measureGroup="sales" count="0"/>
    <cacheHierarchy uniqueName="[Measures].[Units Sold]" caption="Units Sold" measure="1" displayFolder="" measureGroup="sales" count="0"/>
    <cacheHierarchy uniqueName="[Measures].[AOV]" caption="AOV" measure="1" displayFolder="" measureGroup="sales" count="0"/>
    <cacheHierarchy uniqueName="[Measures].[Retrun Rate]" caption="Retrun Rate" measure="1" displayFolder="" measureGroup="sales" count="0"/>
    <cacheHierarchy uniqueName="[Measures].[Number Of Orders Returned]" caption="Number Of Orders Returned" measure="1" displayFolder="" measureGroup="sales" count="0"/>
    <cacheHierarchy uniqueName="[Measures].[Total Target]" caption="Total Target" measure="1" displayFolder="" measureGroup="sales" count="0" oneField="1">
      <fieldsUsage count="1">
        <fieldUsage x="0"/>
      </fieldsUsage>
    </cacheHierarchy>
    <cacheHierarchy uniqueName="[Measures].[Achievement %]" caption="Achievement %" measure="1" displayFolder="" measureGroup="sales" count="0"/>
    <cacheHierarchy uniqueName="[Measures].[Revenue LY]" caption="Revenue LY" measure="1" displayFolder="" measureGroup="sales" count="0"/>
    <cacheHierarchy uniqueName="[Measures].[YoY Growth %]" caption="YoY Growth %" measure="1" displayFolder="" measureGroup="sales" count="0"/>
    <cacheHierarchy uniqueName="[Measures].[MaxYear]" caption="MaxYear" measure="1" displayFolder="" measureGroup="Calendar" count="0"/>
    <cacheHierarchy uniqueName="[Measures].[MaxDate]" caption="MaxDate" measure="1" displayFolder="" measureGroup="Calendar" count="0"/>
    <cacheHierarchy uniqueName="[Measures].[__XL_Count sales_2024]" caption="__XL_Count sales_2024" measure="1" displayFolder="" measureGroup="sales_2024" count="0" hidden="1"/>
    <cacheHierarchy uniqueName="[Measures].[__XL_Count sales_2025]" caption="__XL_Count sales_2025" measure="1" displayFolder="" measureGroup="sales_2025" count="0" hidden="1"/>
    <cacheHierarchy uniqueName="[Measures].[__XL_Count products]" caption="__XL_Count products" measure="1" displayFolder="" measureGroup="products" count="0" hidden="1"/>
    <cacheHierarchy uniqueName="[Measures].[__XL_Count branches]" caption="__XL_Count branches" measure="1" displayFolder="" measureGroup="branches" count="0" hidden="1"/>
    <cacheHierarchy uniqueName="[Measures].[__XL_Count monthly_targets]" caption="__XL_Count monthly_targets" measure="1" displayFolder="" measureGroup="monthly_targets" count="0" hidden="1"/>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branches" uniqueName="[branches]" caption="branches"/>
    <dimension name="Calendar" uniqueName="[Calendar]" caption="Calendar"/>
    <dimension measure="1" name="Measures" uniqueName="[Measures]" caption="Measures"/>
    <dimension name="monthly_targets" uniqueName="[monthly_targets]" caption="monthly_targets"/>
    <dimension name="products" uniqueName="[products]" caption="products"/>
    <dimension name="sales" uniqueName="[sales]" caption="sales"/>
    <dimension name="sales_2024" uniqueName="[sales_2024]" caption="sales_2024"/>
    <dimension name="sales_2025" uniqueName="[sales_2025]" caption="sales_2025"/>
  </dimensions>
  <measureGroups count="7">
    <measureGroup name="branches" caption="branches"/>
    <measureGroup name="Calendar" caption="Calendar"/>
    <measureGroup name="monthly_targets" caption="monthly_targets"/>
    <measureGroup name="products" caption="products"/>
    <measureGroup name="sales" caption="sales"/>
    <measureGroup name="sales_2024" caption="sales_2024"/>
    <measureGroup name="sales_2025" caption="sales_2025"/>
  </measureGroups>
  <maps count="11">
    <map measureGroup="0" dimension="0"/>
    <map measureGroup="1" dimension="1"/>
    <map measureGroup="2" dimension="3"/>
    <map measureGroup="3" dimension="4"/>
    <map measureGroup="4" dimension="0"/>
    <map measureGroup="4" dimension="1"/>
    <map measureGroup="4" dimension="3"/>
    <map measureGroup="4" dimension="4"/>
    <map measureGroup="4" dimension="5"/>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l-Wattaneya" refreshedDate="46191.772842939812" backgroundQuery="1" createdVersion="3" refreshedVersion="8" minRefreshableVersion="3" recordCount="0" supportSubquery="1" supportAdvancedDrill="1" xr:uid="{7828F3EB-36F8-4447-A4EA-51B68228EA5B}">
  <cacheSource type="external" connectionId="8">
    <extLst>
      <ext xmlns:x14="http://schemas.microsoft.com/office/spreadsheetml/2009/9/main" uri="{F057638F-6D5F-4e77-A914-E7F072B9BCA8}">
        <x14:sourceConnection name="ThisWorkbookDataModel"/>
      </ext>
    </extLst>
  </cacheSource>
  <cacheFields count="0"/>
  <cacheHierarchies count="79">
    <cacheHierarchy uniqueName="[branches].[branch_id]" caption="branch_id" attribute="1" defaultMemberUniqueName="[branches].[branch_id].[All]" allUniqueName="[branches].[branch_id].[All]" dimensionUniqueName="[branches]" displayFolder="" count="0" memberValueDatatype="130" unbalanced="0"/>
    <cacheHierarchy uniqueName="[branches].[branch_name]" caption="branch_name" attribute="1" defaultMemberUniqueName="[branches].[branch_name].[All]" allUniqueName="[branches].[branch_name].[All]" dimensionUniqueName="[branches]" displayFolder="" count="2" memberValueDatatype="130" unbalanced="0"/>
    <cacheHierarchy uniqueName="[branches].[city]" caption="city" attribute="1" defaultMemberUniqueName="[branches].[city].[All]" allUniqueName="[branches].[city].[All]" dimensionUniqueName="[branches]" displayFolder="" count="2" memberValueDatatype="130" unbalanced="0"/>
    <cacheHierarchy uniqueName="[branches].[opened_date]" caption="opened_date" attribute="1" time="1" defaultMemberUniqueName="[branches].[opened_date].[All]" allUniqueName="[branches].[opened_date].[All]" dimensionUniqueName="[branches]" displayFolder="" count="0" memberValueDatatype="7" unbalanced="0"/>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monthly_targets].[branch_name]" caption="branch_name" attribute="1" defaultMemberUniqueName="[monthly_targets].[branch_name].[All]" allUniqueName="[monthly_targets].[branch_name].[All]" dimensionUniqueName="[monthly_targets]" displayFolder="" count="0" memberValueDatatype="130" unbalanced="0"/>
    <cacheHierarchy uniqueName="[monthly_targets].[month]" caption="month" attribute="1" time="1" defaultMemberUniqueName="[monthly_targets].[month].[All]" allUniqueName="[monthly_targets].[month].[All]" dimensionUniqueName="[monthly_targets]" displayFolder="" count="0" memberValueDatatype="7" unbalanced="0"/>
    <cacheHierarchy uniqueName="[monthly_targets].[target_egp]" caption="target_egp" attribute="1" defaultMemberUniqueName="[monthly_targets].[target_egp].[All]" allUniqueName="[monthly_targets].[target_egp].[All]" dimensionUniqueName="[monthly_targets]" displayFolder="" count="0" memberValueDatatype="20" unbalanced="0"/>
    <cacheHierarchy uniqueName="[monthly_targets].[bm_key]" caption="bm_key" attribute="1" defaultMemberUniqueName="[monthly_targets].[bm_key].[All]" allUniqueName="[monthly_targets].[bm_key].[All]" dimensionUniqueName="[monthly_targets]" displayFolder="" count="0" memberValueDatatype="130" unbalanced="0"/>
    <cacheHierarchy uniqueName="[products].[product_id]" caption="product_id" attribute="1" defaultMemberUniqueName="[products].[product_id].[All]" allUniqueName="[products].[product_id].[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list_price_egp]" caption="list_price_egp" attribute="1" defaultMemberUniqueName="[products].[list_price_egp].[All]" allUniqueName="[products].[list_price_egp].[All]" dimensionUniqueName="[products]" displayFolder="" count="0" memberValueDatatype="20" unbalanced="0"/>
    <cacheHierarchy uniqueName="[products].[unit_cost_egp]" caption="unit_cost_egp" attribute="1" defaultMemberUniqueName="[products].[unit_cost_egp].[All]" allUniqueName="[products].[unit_cost_egp].[All]" dimensionUniqueName="[products]" displayFolder="" count="0" memberValueDatatype="20" unbalanced="0"/>
    <cacheHierarchy uniqueName="[sales].[order_id]" caption="order_id" attribute="1" defaultMemberUniqueName="[sales].[order_id].[All]" allUniqueName="[sales].[order_id].[All]" dimensionUniqueName="[sales]" displayFolder="" count="0" memberValueDatatype="130" unbalanced="0"/>
    <cacheHierarchy uniqueName="[sales].[order_date]" caption="order_date" attribute="1" time="1" defaultMemberUniqueName="[sales].[order_date].[All]" allUniqueName="[sales].[order_date].[All]" dimensionUniqueName="[sales]" displayFolder="" count="0" memberValueDatatype="7" unbalanced="0"/>
    <cacheHierarchy uniqueName="[sales].[branch]" caption="branch" attribute="1" defaultMemberUniqueName="[sales].[branch].[All]" allUniqueName="[sales].[branch].[All]" dimensionUniqueName="[sales]" displayFolder="" count="0" memberValueDatatype="130" unbalanced="0"/>
    <cacheHierarchy uniqueName="[sales].[product_id]" caption="product_id" attribute="1" defaultMemberUniqueName="[sales].[product_id].[All]" allUniqueName="[sales].[product_id].[All]" dimensionUniqueName="[sales]" displayFolder="" count="0" memberValueDatatype="130" unbalanced="0"/>
    <cacheHierarchy uniqueName="[sales].[quantity]" caption="quantity" attribute="1" defaultMemberUniqueName="[sales].[quantity].[All]" allUniqueName="[sales].[quantity].[All]" dimensionUniqueName="[sales]" displayFolder="" count="0" memberValueDatatype="20" unbalanced="0"/>
    <cacheHierarchy uniqueName="[sales].[discount_pct]" caption="discount_pct" attribute="1" defaultMemberUniqueName="[sales].[discount_pct].[All]" allUniqueName="[sales].[discount_pct].[All]" dimensionUniqueName="[sales]" displayFolder="" count="0" memberValueDatatype="5" unbalanced="0"/>
    <cacheHierarchy uniqueName="[sales].[payment_method]" caption="payment_method" attribute="1" defaultMemberUniqueName="[sales].[payment_method].[All]" allUniqueName="[sales].[payment_method].[All]" dimensionUniqueName="[sales]" displayFolder="" count="2" memberValueDatatype="130" unbalanced="0"/>
    <cacheHierarchy uniqueName="[sales].[customer_id]" caption="customer_id" attribute="1" defaultMemberUniqueName="[sales].[customer_id].[All]" allUniqueName="[sales].[customer_id].[All]" dimensionUniqueName="[sales]" displayFolder="" count="0" memberValueDatatype="130" unbalanced="0"/>
    <cacheHierarchy uniqueName="[sales].[quantity_status]" caption="quantity_status" attribute="1" defaultMemberUniqueName="[sales].[quantity_status].[All]" allUniqueName="[sales].[quantity_status].[All]" dimensionUniqueName="[sales]" displayFolder="" count="0" memberValueDatatype="130" unbalanced="0"/>
    <cacheHierarchy uniqueName="[sales].[final_price_egp]" caption="final_price_egp" attribute="1" defaultMemberUniqueName="[sales].[final_price_egp].[All]" allUniqueName="[sales].[final_price_egp].[All]" dimensionUniqueName="[sales]" displayFolder="" count="0" memberValueDatatype="5" unbalanced="0"/>
    <cacheHierarchy uniqueName="[sales].[Line revenue]" caption="Line revenue" attribute="1" defaultMemberUniqueName="[sales].[Line revenue].[All]" allUniqueName="[sales].[Line revenue].[All]" dimensionUniqueName="[sales]" displayFolder="" count="0" memberValueDatatype="5" unbalanced="0"/>
    <cacheHierarchy uniqueName="[sales].[Target key]" caption="Target key" attribute="1" defaultMemberUniqueName="[sales].[Target key].[All]" allUniqueName="[sales].[Target key].[All]" dimensionUniqueName="[sales]" displayFolder="" count="0" memberValueDatatype="130" unbalanced="0"/>
    <cacheHierarchy uniqueName="[sales].[target_egp]" caption="target_egp" attribute="1" defaultMemberUniqueName="[sales].[target_egp].[All]" allUniqueName="[sales].[target_egp].[All]" dimensionUniqueName="[sales]" displayFolder="" count="0" memberValueDatatype="20" unbalanced="0"/>
    <cacheHierarchy uniqueName="[sales_2024].[order_id]" caption="order_id" attribute="1" defaultMemberUniqueName="[sales_2024].[order_id].[All]" allUniqueName="[sales_2024].[order_id].[All]" dimensionUniqueName="[sales_2024]" displayFolder="" count="0" memberValueDatatype="130" unbalanced="0"/>
    <cacheHierarchy uniqueName="[sales_2024].[order_date]" caption="order_date" attribute="1" defaultMemberUniqueName="[sales_2024].[order_date].[All]" allUniqueName="[sales_2024].[order_date].[All]" dimensionUniqueName="[sales_2024]" displayFolder="" count="0" memberValueDatatype="130" unbalanced="0"/>
    <cacheHierarchy uniqueName="[sales_2024].[branch]" caption="branch" attribute="1" defaultMemberUniqueName="[sales_2024].[branch].[All]" allUniqueName="[sales_2024].[branch].[All]" dimensionUniqueName="[sales_2024]" displayFolder="" count="0" memberValueDatatype="130" unbalanced="0"/>
    <cacheHierarchy uniqueName="[sales_2024].[product_id]" caption="product_id" attribute="1" defaultMemberUniqueName="[sales_2024].[product_id].[All]" allUniqueName="[sales_2024].[product_id].[All]" dimensionUniqueName="[sales_2024]" displayFolder="" count="0" memberValueDatatype="130" unbalanced="0"/>
    <cacheHierarchy uniqueName="[sales_2024].[quantity]" caption="quantity" attribute="1" defaultMemberUniqueName="[sales_2024].[quantity].[All]" allUniqueName="[sales_2024].[quantity].[All]" dimensionUniqueName="[sales_2024]" displayFolder="" count="0" memberValueDatatype="20" unbalanced="0"/>
    <cacheHierarchy uniqueName="[sales_2024].[unit_price_egp]" caption="unit_price_egp" attribute="1" defaultMemberUniqueName="[sales_2024].[unit_price_egp].[All]" allUniqueName="[sales_2024].[unit_price_egp].[All]" dimensionUniqueName="[sales_2024]" displayFolder="" count="0" memberValueDatatype="20" unbalanced="0"/>
    <cacheHierarchy uniqueName="[sales_2024].[discount_pct]" caption="discount_pct" attribute="1" defaultMemberUniqueName="[sales_2024].[discount_pct].[All]" allUniqueName="[sales_2024].[discount_pct].[All]" dimensionUniqueName="[sales_2024]" displayFolder="" count="0" memberValueDatatype="5" unbalanced="0"/>
    <cacheHierarchy uniqueName="[sales_2024].[payment_method]" caption="payment_method" attribute="1" defaultMemberUniqueName="[sales_2024].[payment_method].[All]" allUniqueName="[sales_2024].[payment_method].[All]" dimensionUniqueName="[sales_2024]" displayFolder="" count="0" memberValueDatatype="130" unbalanced="0"/>
    <cacheHierarchy uniqueName="[sales_2024].[customer_id]" caption="customer_id" attribute="1" defaultMemberUniqueName="[sales_2024].[customer_id].[All]" allUniqueName="[sales_2024].[customer_id].[All]" dimensionUniqueName="[sales_2024]" displayFolder="" count="0" memberValueDatatype="130" unbalanced="0"/>
    <cacheHierarchy uniqueName="[sales_2025].[order_id]" caption="order_id" attribute="1" defaultMemberUniqueName="[sales_2025].[order_id].[All]" allUniqueName="[sales_2025].[order_id].[All]" dimensionUniqueName="[sales_2025]" displayFolder="" count="0" memberValueDatatype="130" unbalanced="0"/>
    <cacheHierarchy uniqueName="[sales_2025].[order_date]" caption="order_date" attribute="1" defaultMemberUniqueName="[sales_2025].[order_date].[All]" allUniqueName="[sales_2025].[order_date].[All]" dimensionUniqueName="[sales_2025]" displayFolder="" count="0" memberValueDatatype="130" unbalanced="0"/>
    <cacheHierarchy uniqueName="[sales_2025].[branch]" caption="branch" attribute="1" defaultMemberUniqueName="[sales_2025].[branch].[All]" allUniqueName="[sales_2025].[branch].[All]" dimensionUniqueName="[sales_2025]" displayFolder="" count="0" memberValueDatatype="130" unbalanced="0"/>
    <cacheHierarchy uniqueName="[sales_2025].[product_id]" caption="product_id" attribute="1" defaultMemberUniqueName="[sales_2025].[product_id].[All]" allUniqueName="[sales_2025].[product_id].[All]" dimensionUniqueName="[sales_2025]" displayFolder="" count="0" memberValueDatatype="130" unbalanced="0"/>
    <cacheHierarchy uniqueName="[sales_2025].[quantity]" caption="quantity" attribute="1" defaultMemberUniqueName="[sales_2025].[quantity].[All]" allUniqueName="[sales_2025].[quantity].[All]" dimensionUniqueName="[sales_2025]" displayFolder="" count="0" memberValueDatatype="130" unbalanced="0"/>
    <cacheHierarchy uniqueName="[sales_2025].[unit_price_egp]" caption="unit_price_egp" attribute="1" defaultMemberUniqueName="[sales_2025].[unit_price_egp].[All]" allUniqueName="[sales_2025].[unit_price_egp].[All]" dimensionUniqueName="[sales_2025]" displayFolder="" count="0" memberValueDatatype="130" unbalanced="0"/>
    <cacheHierarchy uniqueName="[sales_2025].[discount_pct]" caption="discount_pct" attribute="1" defaultMemberUniqueName="[sales_2025].[discount_pct].[All]" allUniqueName="[sales_2025].[discount_pct].[All]" dimensionUniqueName="[sales_2025]" displayFolder="" count="0" memberValueDatatype="130" unbalanced="0"/>
    <cacheHierarchy uniqueName="[sales_2025].[payment_method]" caption="payment_method" attribute="1" defaultMemberUniqueName="[sales_2025].[payment_method].[All]" allUniqueName="[sales_2025].[payment_method].[All]" dimensionUniqueName="[sales_2025]" displayFolder="" count="0" memberValueDatatype="130" unbalanced="0"/>
    <cacheHierarchy uniqueName="[sales_2025].[customer_id]" caption="customer_id" attribute="1" defaultMemberUniqueName="[sales_2025].[customer_id].[All]" allUniqueName="[sales_2025].[customer_id].[All]" dimensionUniqueName="[sales_2025]" displayFolder="" count="0" memberValueDatatype="130" unbalanced="0"/>
    <cacheHierarchy uniqueName="[Measures].[Count of branch]" caption="Count of branch" measure="1" displayFolder="" measureGroup="sales" count="0">
      <extLst>
        <ext xmlns:x15="http://schemas.microsoft.com/office/spreadsheetml/2010/11/main" uri="{B97F6D7D-B522-45F9-BDA1-12C45D357490}">
          <x15:cacheHierarchy aggregatedColumn="23"/>
        </ext>
      </extLst>
    </cacheHierarchy>
    <cacheHierarchy uniqueName="[Measures].[Distinct Count of branch]" caption="Distinct Count of branch" measure="1" displayFolder="" measureGroup="sales" count="0">
      <extLst>
        <ext xmlns:x15="http://schemas.microsoft.com/office/spreadsheetml/2010/11/main" uri="{B97F6D7D-B522-45F9-BDA1-12C45D357490}">
          <x15:cacheHierarchy aggregatedColumn="23"/>
        </ext>
      </extLst>
    </cacheHierarchy>
    <cacheHierarchy uniqueName="[Measures].[Sum of target_egp]" caption="Sum of target_egp" measure="1" displayFolder="" measureGroup="sales" count="0">
      <extLst>
        <ext xmlns:x15="http://schemas.microsoft.com/office/spreadsheetml/2010/11/main" uri="{B97F6D7D-B522-45F9-BDA1-12C45D357490}">
          <x15:cacheHierarchy aggregatedColumn="33"/>
        </ext>
      </extLst>
    </cacheHierarchy>
    <cacheHierarchy uniqueName="[Measures].[Sum of Line revenue]" caption="Sum of Line revenue" measure="1" displayFolder="" measureGroup="sales" count="0">
      <extLst>
        <ext xmlns:x15="http://schemas.microsoft.com/office/spreadsheetml/2010/11/main" uri="{B97F6D7D-B522-45F9-BDA1-12C45D357490}">
          <x15:cacheHierarchy aggregatedColumn="31"/>
        </ext>
      </extLst>
    </cacheHierarchy>
    <cacheHierarchy uniqueName="[Measures].[Total Revenue]" caption="Total Revenue" measure="1" displayFolder="" measureGroup="sales" count="0"/>
    <cacheHierarchy uniqueName="[Measures].[Total COGS ]" caption="Total COGS " measure="1" displayFolder="" measureGroup="sales" count="0"/>
    <cacheHierarchy uniqueName="[Measures].[Gross Profit]" caption="Gross Profit" measure="1" displayFolder="" measureGroup="sales" count="0"/>
    <cacheHierarchy uniqueName="[Measures].[Margin % ]" caption="Margin % " measure="1" displayFolder="" measureGroup="sales" count="0"/>
    <cacheHierarchy uniqueName="[Measures].[Orders]" caption="Orders" measure="1" displayFolder="" measureGroup="sales" count="0"/>
    <cacheHierarchy uniqueName="[Measures].[Units Sold]" caption="Units Sold" measure="1" displayFolder="" measureGroup="sales" count="0"/>
    <cacheHierarchy uniqueName="[Measures].[AOV]" caption="AOV" measure="1" displayFolder="" measureGroup="sales" count="0"/>
    <cacheHierarchy uniqueName="[Measures].[Retrun Rate]" caption="Retrun Rate" measure="1" displayFolder="" measureGroup="sales" count="0"/>
    <cacheHierarchy uniqueName="[Measures].[Number Of Orders Returned]" caption="Number Of Orders Returned" measure="1" displayFolder="" measureGroup="sales" count="0"/>
    <cacheHierarchy uniqueName="[Measures].[Total Target]" caption="Total Target" measure="1" displayFolder="" measureGroup="sales" count="0"/>
    <cacheHierarchy uniqueName="[Measures].[Achievement %]" caption="Achievement %" measure="1" displayFolder="" measureGroup="sales" count="0"/>
    <cacheHierarchy uniqueName="[Measures].[Revenue LY]" caption="Revenue LY" measure="1" displayFolder="" measureGroup="sales" count="0"/>
    <cacheHierarchy uniqueName="[Measures].[YoY Growth %]" caption="YoY Growth %" measure="1" displayFolder="" measureGroup="sales" count="0"/>
    <cacheHierarchy uniqueName="[Measures].[MaxYear]" caption="MaxYear" measure="1" displayFolder="" measureGroup="Calendar" count="0"/>
    <cacheHierarchy uniqueName="[Measures].[MaxDate]" caption="MaxDate" measure="1" displayFolder="" measureGroup="Calendar" count="0"/>
    <cacheHierarchy uniqueName="[Measures].[__XL_Count sales_2024]" caption="__XL_Count sales_2024" measure="1" displayFolder="" measureGroup="sales_2024" count="0" hidden="1"/>
    <cacheHierarchy uniqueName="[Measures].[__XL_Count sales_2025]" caption="__XL_Count sales_2025" measure="1" displayFolder="" measureGroup="sales_2025" count="0" hidden="1"/>
    <cacheHierarchy uniqueName="[Measures].[__XL_Count products]" caption="__XL_Count products" measure="1" displayFolder="" measureGroup="products" count="0" hidden="1"/>
    <cacheHierarchy uniqueName="[Measures].[__XL_Count branches]" caption="__XL_Count branches" measure="1" displayFolder="" measureGroup="branches" count="0" hidden="1"/>
    <cacheHierarchy uniqueName="[Measures].[__XL_Count monthly_targets]" caption="__XL_Count monthly_targets" measure="1" displayFolder="" measureGroup="monthly_targets" count="0" hidden="1"/>
    <cacheHierarchy uniqueName="[Measures].[__XL_Count sales]" caption="__XL_Count sales" measure="1" displayFolder="" measureGroup="sales"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92658845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C93D8BB-AB0C-48A1-A67E-2CFF0C327601}" name="PivotTable11"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T1:AT2" firstHeaderRow="1" firstDataRow="1" firstDataCol="0"/>
  <pivotFields count="2">
    <pivotField allDrilled="1" subtotalTop="0" showAll="0" measureFilter="1" defaultSubtotal="0" defaultAttributeDrillState="1">
      <items count="10">
        <item x="0"/>
        <item x="1"/>
        <item x="2"/>
        <item x="3"/>
        <item x="4"/>
        <item x="5"/>
        <item x="6"/>
        <item x="7"/>
        <item x="8"/>
        <item x="9"/>
      </items>
    </pivotField>
    <pivotField dataField="1" subtotalTop="0" showAll="0" defaultSubtotal="0"/>
  </pivotFields>
  <rowItems count="1">
    <i/>
  </rowItems>
  <colItems count="1">
    <i/>
  </colItems>
  <dataFields count="1">
    <dataField fld="1" subtotal="count" baseField="0" baseItem="0" numFmtId="10"/>
  </dataFields>
  <formats count="9">
    <format dxfId="8">
      <pivotArea type="all" dataOnly="0" outline="0" fieldPosition="0"/>
    </format>
    <format dxfId="7">
      <pivotArea outline="0" collapsedLevelsAreSubtotals="1" fieldPosition="0"/>
    </format>
    <format dxfId="6">
      <pivotArea dataOnly="0" labelOnly="1" outline="0" axis="axisValues" fieldPosition="0"/>
    </format>
    <format dxfId="5">
      <pivotArea type="all" dataOnly="0" outline="0" fieldPosition="0"/>
    </format>
    <format dxfId="4">
      <pivotArea outline="0" collapsedLevelsAreSubtotals="1" fieldPosition="0"/>
    </format>
    <format dxfId="3">
      <pivotArea dataOnly="0" labelOnly="1" outline="0" axis="axisValues" fieldPosition="0"/>
    </format>
    <format dxfId="2">
      <pivotArea type="all" dataOnly="0" outline="0" fieldPosition="0"/>
    </format>
    <format dxfId="1">
      <pivotArea dataOnly="0" labelOnly="1" outline="0" axis="axisValues" fieldPosition="0"/>
    </format>
    <format dxfId="0">
      <pivotArea outline="0" collapsedLevelsAreSubtotals="1" fieldPosition="0"/>
    </format>
  </formats>
  <pivotHierarchies count="79">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55">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sale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93A8B4D-6566-4FE8-A305-0537562F1D8D}" name="PivotTable3"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1:G2" firstHeaderRow="1" firstDataRow="1" firstDataCol="0"/>
  <pivotFields count="1">
    <pivotField dataField="1" subtotalTop="0" showAll="0" defaultSubtotal="0"/>
  </pivotFields>
  <rowItems count="1">
    <i/>
  </rowItems>
  <colItems count="1">
    <i/>
  </colItems>
  <dataFields count="1">
    <dataField fld="0" subtotal="count" baseField="0" baseItem="0" numFmtId="164"/>
  </dataFields>
  <formats count="9">
    <format dxfId="17">
      <pivotArea type="all" dataOnly="0" outline="0" fieldPosition="0"/>
    </format>
    <format dxfId="16">
      <pivotArea outline="0" collapsedLevelsAreSubtotals="1" fieldPosition="0"/>
    </format>
    <format dxfId="15">
      <pivotArea dataOnly="0" labelOnly="1" outline="0" axis="axisValues" fieldPosition="0"/>
    </format>
    <format dxfId="14">
      <pivotArea type="all" dataOnly="0" outline="0" fieldPosition="0"/>
    </format>
    <format dxfId="13">
      <pivotArea outline="0" collapsedLevelsAreSubtotals="1" fieldPosition="0"/>
    </format>
    <format dxfId="12">
      <pivotArea dataOnly="0" labelOnly="1" outline="0" axis="axisValues" fieldPosition="0"/>
    </format>
    <format dxfId="11">
      <pivotArea type="all" dataOnly="0" outline="0" fieldPosition="0"/>
    </format>
    <format dxfId="10">
      <pivotArea dataOnly="0" labelOnly="1" outline="0" axis="axisValues" fieldPosition="0"/>
    </format>
    <format dxfId="9">
      <pivotArea outline="0" collapsedLevelsAreSubtotals="1" fieldPosition="0"/>
    </format>
  </formats>
  <pivotHierarchies count="79">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F8F52C2-93F8-45C2-A4E0-B60FBD868321}" name="PivotTable5" cacheId="15" applyNumberFormats="0" applyBorderFormats="0" applyFontFormats="0" applyPatternFormats="0" applyAlignmentFormats="0" applyWidthHeightFormats="1" dataCaption="Values" tag="7e3c9a4b-1960-441a-9d15-16e46029026b" updatedVersion="8" minRefreshableVersion="3" useAutoFormatting="1" itemPrintTitles="1" createdVersion="8" indent="0" outline="1" outlineData="1" multipleFieldFilters="0">
  <location ref="P1:R10" firstHeaderRow="0" firstDataRow="1" firstDataCol="1"/>
  <pivotFields count="5">
    <pivotField dataField="1" subtotalTop="0" showAll="0" defaultSubtotal="0"/>
    <pivotField dataField="1" subtotalTop="0" showAll="0" defaultSubtotal="0"/>
    <pivotField axis="axisRow" allDrilled="1" subtotalTop="0" showAll="0" dataSourceSort="1" defaultSubtotal="0" defaultAttributeDrillState="1">
      <items count="8">
        <item x="0"/>
        <item x="1"/>
        <item x="2"/>
        <item x="3"/>
        <item x="4"/>
        <item x="5"/>
        <item x="6"/>
        <item x="7"/>
      </items>
    </pivotField>
    <pivotField allDrilled="1" subtotalTop="0" showAll="0" dataSourceSort="1" defaultSubtotal="0" defaultAttributeDrillState="1"/>
    <pivotField allDrilled="1" subtotalTop="0" showAll="0" dataSourceSort="1" defaultSubtotal="0" defaultAttributeDrillState="1"/>
  </pivotFields>
  <rowFields count="1">
    <field x="2"/>
  </rowFields>
  <rowItems count="9">
    <i>
      <x/>
    </i>
    <i>
      <x v="1"/>
    </i>
    <i>
      <x v="2"/>
    </i>
    <i>
      <x v="3"/>
    </i>
    <i>
      <x v="4"/>
    </i>
    <i>
      <x v="5"/>
    </i>
    <i>
      <x v="6"/>
    </i>
    <i>
      <x v="7"/>
    </i>
    <i t="grand">
      <x/>
    </i>
  </rowItems>
  <colFields count="1">
    <field x="-2"/>
  </colFields>
  <colItems count="2">
    <i>
      <x/>
    </i>
    <i i="1">
      <x v="1"/>
    </i>
  </colItems>
  <dataFields count="2">
    <dataField fld="1" subtotal="count" baseField="0" baseItem="0"/>
    <dataField fld="0" subtotal="count" baseField="0" baseItem="0"/>
  </dataFields>
  <formats count="9">
    <format dxfId="26">
      <pivotArea type="all" dataOnly="0" outline="0" fieldPosition="0"/>
    </format>
    <format dxfId="25">
      <pivotArea outline="0" collapsedLevelsAreSubtotals="1" fieldPosition="0"/>
    </format>
    <format dxfId="24">
      <pivotArea dataOnly="0" labelOnly="1" outline="0" axis="axisValues" fieldPosition="0"/>
    </format>
    <format dxfId="23">
      <pivotArea type="all" dataOnly="0" outline="0" fieldPosition="0"/>
    </format>
    <format dxfId="22">
      <pivotArea outline="0" collapsedLevelsAreSubtotals="1" fieldPosition="0"/>
    </format>
    <format dxfId="21">
      <pivotArea dataOnly="0" labelOnly="1" outline="0" axis="axisValues" fieldPosition="0"/>
    </format>
    <format dxfId="20">
      <pivotArea type="all" dataOnly="0" outline="0" fieldPosition="0"/>
    </format>
    <format dxfId="19">
      <pivotArea dataOnly="0" labelOnly="1" outline="0" axis="axisValues" fieldPosition="0"/>
    </format>
    <format dxfId="18">
      <pivotArea outline="0" collapsedLevelsAreSubtotals="1" fieldPosition="0"/>
    </format>
  </formats>
  <pivotHierarchies count="79">
    <pivotHierarchy dragToData="1"/>
    <pivotHierarchy multipleItemSelectionAllowed="1" dragToData="1"/>
    <pivotHierarchy multipleItemSelectionAllowed="1"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category].&amp;[Accessories]"/>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sales]"/>
        <x15:activeTabTopLevelEntity name="[branches]"/>
        <x15:activeTabTopLevelEntity name="[monthly_targ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134C398-3377-4282-95D9-263DD7AA08B5}" name="PivotTable10"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Q1:AQ2" firstHeaderRow="1" firstDataRow="1" firstDataCol="0"/>
  <pivotFields count="2">
    <pivotField allDrilled="1" subtotalTop="0" showAll="0" measureFilter="1" defaultSubtotal="0" defaultAttributeDrillState="1">
      <items count="10">
        <item x="0"/>
        <item x="1"/>
        <item x="2"/>
        <item x="3"/>
        <item x="4"/>
        <item x="5"/>
        <item x="6"/>
        <item x="7"/>
        <item x="8"/>
        <item x="9"/>
      </items>
    </pivotField>
    <pivotField dataField="1" subtotalTop="0" showAll="0" defaultSubtotal="0"/>
  </pivotFields>
  <rowItems count="1">
    <i/>
  </rowItems>
  <colItems count="1">
    <i/>
  </colItems>
  <dataFields count="1">
    <dataField fld="1" subtotal="count" baseField="0" baseItem="0"/>
  </dataFields>
  <formats count="9">
    <format dxfId="35">
      <pivotArea type="all" dataOnly="0" outline="0" fieldPosition="0"/>
    </format>
    <format dxfId="34">
      <pivotArea outline="0" collapsedLevelsAreSubtotals="1" fieldPosition="0"/>
    </format>
    <format dxfId="33">
      <pivotArea dataOnly="0" labelOnly="1" outline="0" axis="axisValues" fieldPosition="0"/>
    </format>
    <format dxfId="32">
      <pivotArea type="all" dataOnly="0" outline="0" fieldPosition="0"/>
    </format>
    <format dxfId="31">
      <pivotArea outline="0" collapsedLevelsAreSubtotals="1" fieldPosition="0"/>
    </format>
    <format dxfId="30">
      <pivotArea dataOnly="0" labelOnly="1" outline="0" axis="axisValues" fieldPosition="0"/>
    </format>
    <format dxfId="29">
      <pivotArea type="all" dataOnly="0" outline="0" fieldPosition="0"/>
    </format>
    <format dxfId="28">
      <pivotArea dataOnly="0" labelOnly="1" outline="0" axis="axisValues" fieldPosition="0"/>
    </format>
    <format dxfId="27">
      <pivotArea outline="0" collapsedLevelsAreSubtotals="1" fieldPosition="0"/>
    </format>
  </formats>
  <pivotHierarchies count="79">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55">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sale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1F3AFD1-E1AF-4F2E-A099-105BC56A09CC}" name="PivotTable6"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Y1:Z10" firstHeaderRow="1" firstDataRow="1" firstDataCol="1"/>
  <pivotFields count="2">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9">
    <i>
      <x/>
    </i>
    <i>
      <x v="6"/>
    </i>
    <i>
      <x v="2"/>
    </i>
    <i>
      <x v="3"/>
    </i>
    <i>
      <x v="7"/>
    </i>
    <i>
      <x v="4"/>
    </i>
    <i>
      <x v="1"/>
    </i>
    <i>
      <x v="5"/>
    </i>
    <i t="grand">
      <x/>
    </i>
  </rowItems>
  <colItems count="1">
    <i/>
  </colItems>
  <dataFields count="1">
    <dataField name="Sum of Line revenue" fld="1" baseField="0" baseItem="0"/>
  </dataFields>
  <formats count="9">
    <format dxfId="44">
      <pivotArea type="all" dataOnly="0" outline="0" fieldPosition="0"/>
    </format>
    <format dxfId="43">
      <pivotArea outline="0" collapsedLevelsAreSubtotals="1" fieldPosition="0"/>
    </format>
    <format dxfId="42">
      <pivotArea dataOnly="0" labelOnly="1" outline="0" axis="axisValues" fieldPosition="0"/>
    </format>
    <format dxfId="41">
      <pivotArea type="all" dataOnly="0" outline="0" fieldPosition="0"/>
    </format>
    <format dxfId="40">
      <pivotArea outline="0" collapsedLevelsAreSubtotals="1" fieldPosition="0"/>
    </format>
    <format dxfId="39">
      <pivotArea dataOnly="0" labelOnly="1" outline="0" axis="axisValues" fieldPosition="0"/>
    </format>
    <format dxfId="38">
      <pivotArea type="all" dataOnly="0" outline="0" fieldPosition="0"/>
    </format>
    <format dxfId="37">
      <pivotArea dataOnly="0" labelOnly="1" outline="0" axis="axisValues" fieldPosition="0"/>
    </format>
    <format dxfId="36">
      <pivotArea outline="0" collapsedLevelsAreSubtotals="1" fieldPosition="0"/>
    </format>
  </formats>
  <chartFormats count="9">
    <chartFormat chart="3" format="1" series="1">
      <pivotArea type="data" outline="0" fieldPosition="0">
        <references count="1">
          <reference field="4294967294" count="1" selected="0">
            <x v="0"/>
          </reference>
        </references>
      </pivotArea>
    </chartFormat>
    <chartFormat chart="3" format="2">
      <pivotArea type="data" outline="0" fieldPosition="0">
        <references count="2">
          <reference field="4294967294" count="1" selected="0">
            <x v="0"/>
          </reference>
          <reference field="0" count="1" selected="0">
            <x v="5"/>
          </reference>
        </references>
      </pivotArea>
    </chartFormat>
    <chartFormat chart="3" format="3">
      <pivotArea type="data" outline="0" fieldPosition="0">
        <references count="2">
          <reference field="4294967294" count="1" selected="0">
            <x v="0"/>
          </reference>
          <reference field="0" count="1" selected="0">
            <x v="1"/>
          </reference>
        </references>
      </pivotArea>
    </chartFormat>
    <chartFormat chart="3" format="4">
      <pivotArea type="data" outline="0" fieldPosition="0">
        <references count="2">
          <reference field="4294967294" count="1" selected="0">
            <x v="0"/>
          </reference>
          <reference field="0" count="1" selected="0">
            <x v="4"/>
          </reference>
        </references>
      </pivotArea>
    </chartFormat>
    <chartFormat chart="3" format="5">
      <pivotArea type="data" outline="0" fieldPosition="0">
        <references count="2">
          <reference field="4294967294" count="1" selected="0">
            <x v="0"/>
          </reference>
          <reference field="0" count="1" selected="0">
            <x v="7"/>
          </reference>
        </references>
      </pivotArea>
    </chartFormat>
    <chartFormat chart="3" format="6">
      <pivotArea type="data" outline="0" fieldPosition="0">
        <references count="2">
          <reference field="4294967294" count="1" selected="0">
            <x v="0"/>
          </reference>
          <reference field="0" count="1" selected="0">
            <x v="3"/>
          </reference>
        </references>
      </pivotArea>
    </chartFormat>
    <chartFormat chart="3" format="7">
      <pivotArea type="data" outline="0" fieldPosition="0">
        <references count="2">
          <reference field="4294967294" count="1" selected="0">
            <x v="0"/>
          </reference>
          <reference field="0" count="1" selected="0">
            <x v="2"/>
          </reference>
        </references>
      </pivotArea>
    </chartFormat>
    <chartFormat chart="3" format="8">
      <pivotArea type="data" outline="0" fieldPosition="0">
        <references count="2">
          <reference field="4294967294" count="1" selected="0">
            <x v="0"/>
          </reference>
          <reference field="0" count="1" selected="0">
            <x v="6"/>
          </reference>
        </references>
      </pivotArea>
    </chartFormat>
    <chartFormat chart="3" format="9">
      <pivotArea type="data" outline="0" fieldPosition="0">
        <references count="2">
          <reference field="4294967294" count="1" selected="0">
            <x v="0"/>
          </reference>
          <reference field="0" count="1" selected="0">
            <x v="0"/>
          </reference>
        </references>
      </pivotArea>
    </chartFormat>
  </chartFormats>
  <pivotHierarchies count="79">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sale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FC00564-0DDA-45CB-B086-CA347B3AB035}"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G1:AH6" firstHeaderRow="1" firstDataRow="1" firstDataCol="1"/>
  <pivotFields count="3">
    <pivotField allDrilled="1" subtotalTop="0" showAll="0" measureFilter="1" defaultSubtotal="0" defaultAttributeDrillState="1">
      <items count="10">
        <item x="0"/>
        <item x="1"/>
        <item x="2"/>
        <item x="3"/>
        <item x="4"/>
        <item x="5"/>
        <item x="6"/>
        <item x="7"/>
        <item x="8"/>
        <item x="9"/>
      </items>
    </pivotField>
    <pivotField axis="axisRow"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1"/>
  </rowFields>
  <rowItems count="5">
    <i>
      <x v="3"/>
    </i>
    <i>
      <x/>
    </i>
    <i>
      <x v="1"/>
    </i>
    <i>
      <x v="2"/>
    </i>
    <i t="grand">
      <x/>
    </i>
  </rowItems>
  <colItems count="1">
    <i/>
  </colItems>
  <dataFields count="1">
    <dataField name="Sum of Line revenue" fld="2" baseField="0" baseItem="0"/>
  </dataFields>
  <formats count="9">
    <format dxfId="53">
      <pivotArea type="all" dataOnly="0" outline="0" fieldPosition="0"/>
    </format>
    <format dxfId="52">
      <pivotArea outline="0" collapsedLevelsAreSubtotals="1" fieldPosition="0"/>
    </format>
    <format dxfId="51">
      <pivotArea dataOnly="0" labelOnly="1" outline="0" axis="axisValues" fieldPosition="0"/>
    </format>
    <format dxfId="50">
      <pivotArea type="all" dataOnly="0" outline="0" fieldPosition="0"/>
    </format>
    <format dxfId="49">
      <pivotArea outline="0" collapsedLevelsAreSubtotals="1" fieldPosition="0"/>
    </format>
    <format dxfId="48">
      <pivotArea dataOnly="0" labelOnly="1" outline="0" axis="axisValues" fieldPosition="0"/>
    </format>
    <format dxfId="47">
      <pivotArea type="all" dataOnly="0" outline="0" fieldPosition="0"/>
    </format>
    <format dxfId="46">
      <pivotArea dataOnly="0" labelOnly="1" outline="0" axis="axisValues" fieldPosition="0"/>
    </format>
    <format dxfId="45">
      <pivotArea outline="0" collapsedLevelsAreSubtotals="1" fieldPosition="0"/>
    </format>
  </formats>
  <chartFormats count="5">
    <chartFormat chart="14" format="1" series="1">
      <pivotArea type="data" outline="0" fieldPosition="0">
        <references count="1">
          <reference field="4294967294" count="1" selected="0">
            <x v="0"/>
          </reference>
        </references>
      </pivotArea>
    </chartFormat>
    <chartFormat chart="14" format="2">
      <pivotArea type="data" outline="0" fieldPosition="0">
        <references count="2">
          <reference field="4294967294" count="1" selected="0">
            <x v="0"/>
          </reference>
          <reference field="1" count="1" selected="0">
            <x v="3"/>
          </reference>
        </references>
      </pivotArea>
    </chartFormat>
    <chartFormat chart="14" format="3">
      <pivotArea type="data" outline="0" fieldPosition="0">
        <references count="2">
          <reference field="4294967294" count="1" selected="0">
            <x v="0"/>
          </reference>
          <reference field="1" count="1" selected="0">
            <x v="0"/>
          </reference>
        </references>
      </pivotArea>
    </chartFormat>
    <chartFormat chart="14" format="4">
      <pivotArea type="data" outline="0" fieldPosition="0">
        <references count="2">
          <reference field="4294967294" count="1" selected="0">
            <x v="0"/>
          </reference>
          <reference field="1" count="1" selected="0">
            <x v="1"/>
          </reference>
        </references>
      </pivotArea>
    </chartFormat>
    <chartFormat chart="14" format="5">
      <pivotArea type="data" outline="0" fieldPosition="0">
        <references count="2">
          <reference field="4294967294" count="1" selected="0">
            <x v="0"/>
          </reference>
          <reference field="1" count="1" selected="0">
            <x v="2"/>
          </reference>
        </references>
      </pivotArea>
    </chartFormat>
  </chartFormats>
  <pivotHierarchies count="79">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55">
      <autoFilter ref="A1">
        <filterColumn colId="0">
          <top10 val="10" filterVal="10"/>
        </filterColumn>
      </autoFilter>
    </filter>
  </filters>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sale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0EDFB25-C1E6-4C23-B1C7-724D009BBA07}" name="PivotTable14"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BD1:BE2" firstHeaderRow="0" firstDataRow="1" firstDataCol="0"/>
  <pivotFields count="3">
    <pivotField allDrilled="1" subtotalTop="0" showAll="0" measureFilter="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s>
  <rowItems count="1">
    <i/>
  </rowItems>
  <colFields count="1">
    <field x="-2"/>
  </colFields>
  <colItems count="2">
    <i>
      <x/>
    </i>
    <i i="1">
      <x v="1"/>
    </i>
  </colItems>
  <dataFields count="2">
    <dataField fld="1" subtotal="count" baseField="0" baseItem="0" numFmtId="167"/>
    <dataField fld="2" subtotal="count" baseField="0" baseItem="0"/>
  </dataFields>
  <formats count="9">
    <format dxfId="62">
      <pivotArea type="all" dataOnly="0" outline="0" fieldPosition="0"/>
    </format>
    <format dxfId="61">
      <pivotArea outline="0" collapsedLevelsAreSubtotals="1" fieldPosition="0"/>
    </format>
    <format dxfId="60">
      <pivotArea dataOnly="0" labelOnly="1" outline="0" axis="axisValues" fieldPosition="0"/>
    </format>
    <format dxfId="59">
      <pivotArea type="all" dataOnly="0" outline="0" fieldPosition="0"/>
    </format>
    <format dxfId="58">
      <pivotArea outline="0" collapsedLevelsAreSubtotals="1" fieldPosition="0"/>
    </format>
    <format dxfId="57">
      <pivotArea dataOnly="0" labelOnly="1" outline="0" axis="axisValues" fieldPosition="0"/>
    </format>
    <format dxfId="56">
      <pivotArea type="all" dataOnly="0" outline="0" fieldPosition="0"/>
    </format>
    <format dxfId="55">
      <pivotArea dataOnly="0" labelOnly="1" outline="0" axis="axisValues" fieldPosition="0"/>
    </format>
    <format dxfId="54">
      <pivotArea outline="0" collapsedLevelsAreSubtotals="1" fieldPosition="0"/>
    </format>
  </formats>
  <pivotHierarchies count="79">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55">
      <autoFilter ref="A1">
        <filterColumn colId="0">
          <top10 val="10" filterVal="10"/>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sale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46C6CE9-CB11-4EBB-92DF-1CB671F32811}" name="PivotTable9"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K1:AL2" firstHeaderRow="0" firstDataRow="1" firstDataCol="0"/>
  <pivotFields count="3">
    <pivotField allDrilled="1" subtotalTop="0" showAll="0" measureFilter="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s>
  <rowItems count="1">
    <i/>
  </rowItems>
  <colFields count="1">
    <field x="-2"/>
  </colFields>
  <colItems count="2">
    <i>
      <x/>
    </i>
    <i i="1">
      <x v="1"/>
    </i>
  </colItems>
  <dataFields count="2">
    <dataField name="Sum of Line revenue" fld="1" baseField="0" baseItem="0"/>
    <dataField fld="2" subtotal="count" baseField="0" baseItem="0" numFmtId="10"/>
  </dataFields>
  <formats count="10">
    <format dxfId="72">
      <pivotArea type="all" dataOnly="0" outline="0" fieldPosition="0"/>
    </format>
    <format dxfId="71">
      <pivotArea outline="0" collapsedLevelsAreSubtotals="1" fieldPosition="0"/>
    </format>
    <format dxfId="70">
      <pivotArea dataOnly="0" labelOnly="1" outline="0" axis="axisValues" fieldPosition="0"/>
    </format>
    <format dxfId="69">
      <pivotArea type="all" dataOnly="0" outline="0" fieldPosition="0"/>
    </format>
    <format dxfId="68">
      <pivotArea outline="0" collapsedLevelsAreSubtotals="1" fieldPosition="0"/>
    </format>
    <format dxfId="67">
      <pivotArea dataOnly="0" labelOnly="1" outline="0" axis="axisValues" fieldPosition="0"/>
    </format>
    <format dxfId="66">
      <pivotArea type="all" dataOnly="0" outline="0" fieldPosition="0"/>
    </format>
    <format dxfId="65">
      <pivotArea dataOnly="0" labelOnly="1" outline="0" axis="axisValues" fieldPosition="0"/>
    </format>
    <format dxfId="64">
      <pivotArea outline="0" collapsedLevelsAreSubtotals="1" fieldPosition="0"/>
    </format>
    <format dxfId="63">
      <pivotArea outline="0" collapsedLevelsAreSubtotals="1" fieldPosition="0">
        <references count="1">
          <reference field="4294967294" count="1" selected="0">
            <x v="1"/>
          </reference>
        </references>
      </pivotArea>
    </format>
  </formats>
  <pivotHierarchies count="79">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55">
      <autoFilter ref="A1">
        <filterColumn colId="0">
          <top10 val="10" filterVal="10"/>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sale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FC9216A-0A4D-4E6F-95A4-D5EC2A0A0624}" name="PivotTable13"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BB1:BB2" firstHeaderRow="1" firstDataRow="1" firstDataCol="0"/>
  <pivotFields count="2">
    <pivotField allDrilled="1" subtotalTop="0" showAll="0" measureFilter="1" defaultSubtotal="0" defaultAttributeDrillState="1">
      <items count="10">
        <item x="0"/>
        <item x="1"/>
        <item x="2"/>
        <item x="3"/>
        <item x="4"/>
        <item x="5"/>
        <item x="6"/>
        <item x="7"/>
        <item x="8"/>
        <item x="9"/>
      </items>
    </pivotField>
    <pivotField dataField="1" subtotalTop="0" showAll="0" defaultSubtotal="0"/>
  </pivotFields>
  <rowItems count="1">
    <i/>
  </rowItems>
  <colItems count="1">
    <i/>
  </colItems>
  <dataFields count="1">
    <dataField fld="1" subtotal="count" baseField="0" baseItem="0"/>
  </dataFields>
  <formats count="9">
    <format dxfId="81">
      <pivotArea type="all" dataOnly="0" outline="0" fieldPosition="0"/>
    </format>
    <format dxfId="80">
      <pivotArea outline="0" collapsedLevelsAreSubtotals="1" fieldPosition="0"/>
    </format>
    <format dxfId="79">
      <pivotArea dataOnly="0" labelOnly="1" outline="0" axis="axisValues" fieldPosition="0"/>
    </format>
    <format dxfId="78">
      <pivotArea type="all" dataOnly="0" outline="0" fieldPosition="0"/>
    </format>
    <format dxfId="77">
      <pivotArea outline="0" collapsedLevelsAreSubtotals="1" fieldPosition="0"/>
    </format>
    <format dxfId="76">
      <pivotArea dataOnly="0" labelOnly="1" outline="0" axis="axisValues" fieldPosition="0"/>
    </format>
    <format dxfId="75">
      <pivotArea type="all" dataOnly="0" outline="0" fieldPosition="0"/>
    </format>
    <format dxfId="74">
      <pivotArea dataOnly="0" labelOnly="1" outline="0" axis="axisValues" fieldPosition="0"/>
    </format>
    <format dxfId="73">
      <pivotArea outline="0" collapsedLevelsAreSubtotals="1" fieldPosition="0"/>
    </format>
  </formats>
  <pivotHierarchies count="79">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55">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sale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5F5DF26-0C88-4EC4-BDDA-568051CB9387}"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1:F2" firstHeaderRow="1" firstDataRow="1" firstDataCol="0"/>
  <pivotFields count="1">
    <pivotField dataField="1" subtotalTop="0" showAll="0" defaultSubtotal="0"/>
  </pivotFields>
  <rowItems count="1">
    <i/>
  </rowItems>
  <colItems count="1">
    <i/>
  </colItems>
  <dataFields count="1">
    <dataField fld="0" subtotal="count" baseField="0" baseItem="0" numFmtId="14"/>
  </dataFields>
  <formats count="6">
    <format dxfId="87">
      <pivotArea type="all" dataOnly="0" outline="0" fieldPosition="0"/>
    </format>
    <format dxfId="86">
      <pivotArea outline="0" collapsedLevelsAreSubtotals="1" fieldPosition="0"/>
    </format>
    <format dxfId="85">
      <pivotArea dataOnly="0" labelOnly="1" outline="0" axis="axisValues" fieldPosition="0"/>
    </format>
    <format dxfId="84">
      <pivotArea type="all" dataOnly="0" outline="0" fieldPosition="0"/>
    </format>
    <format dxfId="83">
      <pivotArea outline="0" collapsedLevelsAreSubtotals="1" fieldPosition="0"/>
    </format>
    <format dxfId="82">
      <pivotArea dataOnly="0" labelOnly="1" outline="0" axis="axisValues" fieldPosition="0"/>
    </format>
  </formats>
  <pivotHierarchies count="79">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82B75A9-D383-4601-A362-10890A86D366}" name="PivotTable4" cacheId="14" applyNumberFormats="0" applyBorderFormats="0" applyFontFormats="0" applyPatternFormats="0" applyAlignmentFormats="0" applyWidthHeightFormats="1" dataCaption="Values" tag="4185e89f-f615-4056-bf7d-fbd7407bed01" updatedVersion="8" minRefreshableVersion="3" useAutoFormatting="1" rowGrandTotals="0" colGrandTotals="0" itemPrintTitles="1" createdVersion="8" indent="0" outline="1" outlineData="1" multipleFieldFilters="0" chartFormat="51">
  <location ref="H1:J14" firstHeaderRow="1" firstDataRow="2" firstDataCol="1"/>
  <pivotFields count="5">
    <pivotField dataField="1" subtotalTop="0" showAll="0" defaultSubtotal="0"/>
    <pivotField axis="axisCol" allDrilled="1" subtotalTop="0" showAll="0" dataSourceSort="1" defaultSubtotal="0" defaultAttributeDrillState="1">
      <items count="2">
        <item x="0"/>
        <item x="1"/>
      </items>
    </pivotField>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 allDrilled="1" subtotalTop="0" showAll="0" dataSourceSort="1" defaultSubtotal="0" defaultAttributeDrillState="1"/>
  </pivotFields>
  <rowFields count="1">
    <field x="2"/>
  </rowFields>
  <rowItems count="12">
    <i>
      <x/>
    </i>
    <i>
      <x v="1"/>
    </i>
    <i>
      <x v="2"/>
    </i>
    <i>
      <x v="3"/>
    </i>
    <i>
      <x v="4"/>
    </i>
    <i>
      <x v="5"/>
    </i>
    <i>
      <x v="6"/>
    </i>
    <i>
      <x v="7"/>
    </i>
    <i>
      <x v="8"/>
    </i>
    <i>
      <x v="9"/>
    </i>
    <i>
      <x v="10"/>
    </i>
    <i>
      <x v="11"/>
    </i>
  </rowItems>
  <colFields count="1">
    <field x="1"/>
  </colFields>
  <colItems count="2">
    <i>
      <x/>
    </i>
    <i>
      <x v="1"/>
    </i>
  </colItems>
  <dataFields count="1">
    <dataField fld="0" subtotal="count" baseField="0" baseItem="0"/>
  </dataFields>
  <formats count="9">
    <format dxfId="96">
      <pivotArea type="all" dataOnly="0" outline="0" fieldPosition="0"/>
    </format>
    <format dxfId="95">
      <pivotArea outline="0" collapsedLevelsAreSubtotals="1" fieldPosition="0"/>
    </format>
    <format dxfId="94">
      <pivotArea dataOnly="0" labelOnly="1" outline="0" axis="axisValues" fieldPosition="0"/>
    </format>
    <format dxfId="93">
      <pivotArea type="all" dataOnly="0" outline="0" fieldPosition="0"/>
    </format>
    <format dxfId="92">
      <pivotArea outline="0" collapsedLevelsAreSubtotals="1" fieldPosition="0"/>
    </format>
    <format dxfId="91">
      <pivotArea dataOnly="0" labelOnly="1" outline="0" axis="axisValues" fieldPosition="0"/>
    </format>
    <format dxfId="90">
      <pivotArea type="all" dataOnly="0" outline="0" fieldPosition="0"/>
    </format>
    <format dxfId="89">
      <pivotArea dataOnly="0" labelOnly="1" outline="0" axis="axisValues" fieldPosition="0"/>
    </format>
    <format dxfId="88">
      <pivotArea outline="0" collapsedLevelsAreSubtotals="1" fieldPosition="0"/>
    </format>
  </formats>
  <chartFormats count="4">
    <chartFormat chart="49" format="25" series="1">
      <pivotArea type="data" outline="0" fieldPosition="0">
        <references count="2">
          <reference field="4294967294" count="1" selected="0">
            <x v="0"/>
          </reference>
          <reference field="1" count="1" selected="0">
            <x v="0"/>
          </reference>
        </references>
      </pivotArea>
    </chartFormat>
    <chartFormat chart="49" format="26" series="1">
      <pivotArea type="data" outline="0" fieldPosition="0">
        <references count="2">
          <reference field="4294967294" count="1" selected="0">
            <x v="0"/>
          </reference>
          <reference field="1" count="1" selected="0">
            <x v="1"/>
          </reference>
        </references>
      </pivotArea>
    </chartFormat>
    <chartFormat chart="49" format="27">
      <pivotArea type="data" outline="0" fieldPosition="0">
        <references count="3">
          <reference field="4294967294" count="1" selected="0">
            <x v="0"/>
          </reference>
          <reference field="1" count="1" selected="0">
            <x v="1"/>
          </reference>
          <reference field="2" count="1" selected="0">
            <x v="9"/>
          </reference>
        </references>
      </pivotArea>
    </chartFormat>
    <chartFormat chart="49" format="28" series="1">
      <pivotArea type="data" outline="0" fieldPosition="0">
        <references count="1">
          <reference field="4294967294" count="1" selected="0">
            <x v="0"/>
          </reference>
        </references>
      </pivotArea>
    </chartFormat>
  </chartFormats>
  <pivotHierarchies count="79">
    <pivotHierarchy dragToData="1"/>
    <pivotHierarchy multipleItemSelectionAllowed="1" dragToData="1"/>
    <pivotHierarchy multipleItemSelectionAllowed="1"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category].&amp;[Accessories]"/>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B58D2A9-457C-473E-9180-9A996C5DCD00}" name="PivotTable12"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W1:AW2" firstHeaderRow="1" firstDataRow="1" firstDataCol="0"/>
  <pivotFields count="2">
    <pivotField allDrilled="1" subtotalTop="0" showAll="0" measureFilter="1" defaultSubtotal="0" defaultAttributeDrillState="1">
      <items count="10">
        <item x="0"/>
        <item x="1"/>
        <item x="2"/>
        <item x="3"/>
        <item x="4"/>
        <item x="5"/>
        <item x="6"/>
        <item x="7"/>
        <item x="8"/>
        <item x="9"/>
      </items>
    </pivotField>
    <pivotField dataField="1" subtotalTop="0" showAll="0" defaultSubtotal="0"/>
  </pivotFields>
  <rowItems count="1">
    <i/>
  </rowItems>
  <colItems count="1">
    <i/>
  </colItems>
  <dataFields count="1">
    <dataField fld="1" subtotal="count" baseField="0" baseItem="0" numFmtId="166"/>
  </dataFields>
  <formats count="9">
    <format dxfId="105">
      <pivotArea type="all" dataOnly="0" outline="0" fieldPosition="0"/>
    </format>
    <format dxfId="104">
      <pivotArea outline="0" collapsedLevelsAreSubtotals="1" fieldPosition="0"/>
    </format>
    <format dxfId="103">
      <pivotArea dataOnly="0" labelOnly="1" outline="0" axis="axisValues" fieldPosition="0"/>
    </format>
    <format dxfId="102">
      <pivotArea type="all" dataOnly="0" outline="0" fieldPosition="0"/>
    </format>
    <format dxfId="101">
      <pivotArea outline="0" collapsedLevelsAreSubtotals="1" fieldPosition="0"/>
    </format>
    <format dxfId="100">
      <pivotArea dataOnly="0" labelOnly="1" outline="0" axis="axisValues" fieldPosition="0"/>
    </format>
    <format dxfId="99">
      <pivotArea type="all" dataOnly="0" outline="0" fieldPosition="0"/>
    </format>
    <format dxfId="98">
      <pivotArea dataOnly="0" labelOnly="1" outline="0" axis="axisValues" fieldPosition="0"/>
    </format>
    <format dxfId="97">
      <pivotArea outline="0" collapsedLevelsAreSubtotals="1" fieldPosition="0"/>
    </format>
  </formats>
  <pivotHierarchies count="79">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55">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sale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56F8246-1442-4547-94B3-B43961EA23B0}" name="PivotHeader" cacheId="8" applyNumberFormats="0" applyBorderFormats="0" applyFontFormats="0" applyPatternFormats="0" applyAlignmentFormats="0" applyWidthHeightFormats="1" dataCaption="Values" tag="7da9de8d-0fb7-4957-ae56-6e02e1a54eee" updatedVersion="8" minRefreshableVersion="3" useAutoFormatting="1" itemPrintTitles="1" createdVersion="8" indent="0" compact="0" outline="1" outlineData="1" compactData="0" multipleFieldFilters="0">
  <location ref="A1:C14" firstHeaderRow="1" firstDataRow="1" firstDataCol="2"/>
  <pivotFields count="3">
    <pivotField axis="axisRow" compact="0" allDrilled="1" showAll="0" dataSourceSort="1" defaultSubtotal="0" defaultAttributeDrillState="1">
      <items count="4">
        <item x="0"/>
        <item x="1"/>
        <item x="2"/>
        <item x="3"/>
      </items>
    </pivotField>
    <pivotField axis="axisRow" compact="0" allDrilled="1" showAll="0" dataSourceSort="1" defaultSubtotal="0" defaultAttributeDrillState="1">
      <items count="8">
        <item x="0"/>
        <item x="1"/>
        <item x="2"/>
        <item x="3"/>
        <item x="4"/>
        <item x="5"/>
        <item x="6"/>
        <item x="7"/>
      </items>
    </pivotField>
    <pivotField dataField="1" compact="0" showAll="0" defaultSubtotal="0"/>
  </pivotFields>
  <rowFields count="2">
    <field x="0"/>
    <field x="1"/>
  </rowFields>
  <rowItems count="13">
    <i>
      <x/>
    </i>
    <i r="1">
      <x/>
    </i>
    <i r="1">
      <x v="1"/>
    </i>
    <i>
      <x v="1"/>
    </i>
    <i r="1">
      <x v="2"/>
    </i>
    <i r="1">
      <x v="3"/>
    </i>
    <i r="1">
      <x v="4"/>
    </i>
    <i>
      <x v="2"/>
    </i>
    <i r="1">
      <x v="5"/>
    </i>
    <i>
      <x v="3"/>
    </i>
    <i r="1">
      <x v="6"/>
    </i>
    <i r="1">
      <x v="7"/>
    </i>
    <i t="grand">
      <x/>
    </i>
  </rowItems>
  <colItems count="1">
    <i/>
  </colItems>
  <dataFields count="1">
    <dataField name="Distinct Count of branch" fld="2" subtotal="count" baseField="1" baseItem="2">
      <extLst>
        <ext xmlns:x15="http://schemas.microsoft.com/office/spreadsheetml/2010/11/main" uri="{FABC7310-3BB5-11E1-824E-6D434824019B}">
          <x15:dataField isCountDistinct="1"/>
        </ext>
      </extLst>
    </dataField>
  </dataFields>
  <pivotHierarchies count="79">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branch"/>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2"/>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
        <x15:activeTabTopLevelEntity name="[Calendar]"/>
        <x15:activeTabTopLevelEntity name="[branch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7FE37A3-32CC-4902-87B0-2D6A749ED108}" name="PivotTable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C1:AD12" firstHeaderRow="1" firstDataRow="1" firstDataCol="1"/>
  <pivotFields count="2">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11">
    <i>
      <x v="9"/>
    </i>
    <i>
      <x v="3"/>
    </i>
    <i>
      <x v="2"/>
    </i>
    <i>
      <x/>
    </i>
    <i>
      <x v="8"/>
    </i>
    <i>
      <x v="4"/>
    </i>
    <i>
      <x v="1"/>
    </i>
    <i>
      <x v="6"/>
    </i>
    <i>
      <x v="5"/>
    </i>
    <i>
      <x v="7"/>
    </i>
    <i t="grand">
      <x/>
    </i>
  </rowItems>
  <colItems count="1">
    <i/>
  </colItems>
  <dataFields count="1">
    <dataField name="Sum of Line revenue" fld="1" baseField="0" baseItem="0"/>
  </dataFields>
  <formats count="9">
    <format dxfId="114">
      <pivotArea type="all" dataOnly="0" outline="0" fieldPosition="0"/>
    </format>
    <format dxfId="113">
      <pivotArea outline="0" collapsedLevelsAreSubtotals="1" fieldPosition="0"/>
    </format>
    <format dxfId="112">
      <pivotArea dataOnly="0" labelOnly="1" outline="0" axis="axisValues" fieldPosition="0"/>
    </format>
    <format dxfId="111">
      <pivotArea type="all" dataOnly="0" outline="0" fieldPosition="0"/>
    </format>
    <format dxfId="110">
      <pivotArea outline="0" collapsedLevelsAreSubtotals="1" fieldPosition="0"/>
    </format>
    <format dxfId="109">
      <pivotArea dataOnly="0" labelOnly="1" outline="0" axis="axisValues" fieldPosition="0"/>
    </format>
    <format dxfId="108">
      <pivotArea type="all" dataOnly="0" outline="0" fieldPosition="0"/>
    </format>
    <format dxfId="107">
      <pivotArea dataOnly="0" labelOnly="1" outline="0" axis="axisValues" fieldPosition="0"/>
    </format>
    <format dxfId="106">
      <pivotArea outline="0" collapsedLevelsAreSubtotals="1" fieldPosition="0"/>
    </format>
  </formats>
  <chartFormats count="11">
    <chartFormat chart="7" format="1" series="1">
      <pivotArea type="data" outline="0" fieldPosition="0">
        <references count="1">
          <reference field="4294967294" count="1" selected="0">
            <x v="0"/>
          </reference>
        </references>
      </pivotArea>
    </chartFormat>
    <chartFormat chart="7" format="2">
      <pivotArea type="data" outline="0" fieldPosition="0">
        <references count="2">
          <reference field="4294967294" count="1" selected="0">
            <x v="0"/>
          </reference>
          <reference field="0" count="1" selected="0">
            <x v="7"/>
          </reference>
        </references>
      </pivotArea>
    </chartFormat>
    <chartFormat chart="7" format="3">
      <pivotArea type="data" outline="0" fieldPosition="0">
        <references count="2">
          <reference field="4294967294" count="1" selected="0">
            <x v="0"/>
          </reference>
          <reference field="0" count="1" selected="0">
            <x v="5"/>
          </reference>
        </references>
      </pivotArea>
    </chartFormat>
    <chartFormat chart="7" format="4">
      <pivotArea type="data" outline="0" fieldPosition="0">
        <references count="2">
          <reference field="4294967294" count="1" selected="0">
            <x v="0"/>
          </reference>
          <reference field="0" count="1" selected="0">
            <x v="6"/>
          </reference>
        </references>
      </pivotArea>
    </chartFormat>
    <chartFormat chart="7" format="5">
      <pivotArea type="data" outline="0" fieldPosition="0">
        <references count="2">
          <reference field="4294967294" count="1" selected="0">
            <x v="0"/>
          </reference>
          <reference field="0" count="1" selected="0">
            <x v="1"/>
          </reference>
        </references>
      </pivotArea>
    </chartFormat>
    <chartFormat chart="7" format="6">
      <pivotArea type="data" outline="0" fieldPosition="0">
        <references count="2">
          <reference field="4294967294" count="1" selected="0">
            <x v="0"/>
          </reference>
          <reference field="0" count="1" selected="0">
            <x v="4"/>
          </reference>
        </references>
      </pivotArea>
    </chartFormat>
    <chartFormat chart="7" format="7">
      <pivotArea type="data" outline="0" fieldPosition="0">
        <references count="2">
          <reference field="4294967294" count="1" selected="0">
            <x v="0"/>
          </reference>
          <reference field="0" count="1" selected="0">
            <x v="8"/>
          </reference>
        </references>
      </pivotArea>
    </chartFormat>
    <chartFormat chart="7" format="8">
      <pivotArea type="data" outline="0" fieldPosition="0">
        <references count="2">
          <reference field="4294967294" count="1" selected="0">
            <x v="0"/>
          </reference>
          <reference field="0" count="1" selected="0">
            <x v="0"/>
          </reference>
        </references>
      </pivotArea>
    </chartFormat>
    <chartFormat chart="7" format="9">
      <pivotArea type="data" outline="0" fieldPosition="0">
        <references count="2">
          <reference field="4294967294" count="1" selected="0">
            <x v="0"/>
          </reference>
          <reference field="0" count="1" selected="0">
            <x v="2"/>
          </reference>
        </references>
      </pivotArea>
    </chartFormat>
    <chartFormat chart="7" format="10">
      <pivotArea type="data" outline="0" fieldPosition="0">
        <references count="2">
          <reference field="4294967294" count="1" selected="0">
            <x v="0"/>
          </reference>
          <reference field="0" count="1" selected="0">
            <x v="3"/>
          </reference>
        </references>
      </pivotArea>
    </chartFormat>
    <chartFormat chart="7" format="11">
      <pivotArea type="data" outline="0" fieldPosition="0">
        <references count="2">
          <reference field="4294967294" count="1" selected="0">
            <x v="0"/>
          </reference>
          <reference field="0" count="1" selected="0">
            <x v="9"/>
          </reference>
        </references>
      </pivotArea>
    </chartFormat>
  </chartFormats>
  <pivotHierarchies count="79">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55">
      <autoFilter ref="A1">
        <filterColumn colId="0">
          <top10 val="10" filterVal="10"/>
        </filterColumn>
      </autoFilter>
    </filter>
  </filter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sale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229905E0-D6C1-4655-989F-558F0D3C35AC}" name="MAX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1:E2" firstHeaderRow="1" firstDataRow="1" firstDataCol="0"/>
  <pivotFields count="1">
    <pivotField dataField="1" subtotalTop="0" showAll="0" defaultSubtotal="0"/>
  </pivotFields>
  <rowItems count="1">
    <i/>
  </rowItems>
  <colItems count="1">
    <i/>
  </colItems>
  <dataFields count="1">
    <dataField fld="0" subtotal="count" baseField="0" baseItem="0" numFmtId="1"/>
  </dataFields>
  <formats count="1">
    <format dxfId="115">
      <pivotArea outline="0" collapsedLevelsAreSubtotals="1" fieldPosition="0"/>
    </format>
  </formats>
  <pivotHierarchies count="79">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110D57DF-4699-4B04-A8D0-9BA04DB31C88}" name="PivotTable1" cacheId="6" applyNumberFormats="0" applyBorderFormats="0" applyFontFormats="0" applyPatternFormats="0" applyAlignmentFormats="0" applyWidthHeightFormats="1" dataCaption="Values" tag="45397768-f510-4e02-ac00-c008fcfea23a" updatedVersion="8" minRefreshableVersion="3" useAutoFormatting="1" itemPrintTitles="1" createdVersion="8" indent="0" outline="1" outlineData="1" multipleFieldFilters="0" chartFormat="12">
  <location ref="M1:N10" firstHeaderRow="1" firstDataRow="1" firstDataCol="1"/>
  <pivotFields count="2">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9">
    <i>
      <x v="4"/>
    </i>
    <i>
      <x v="2"/>
    </i>
    <i>
      <x v="1"/>
    </i>
    <i>
      <x v="5"/>
    </i>
    <i>
      <x v="3"/>
    </i>
    <i>
      <x v="7"/>
    </i>
    <i>
      <x v="6"/>
    </i>
    <i>
      <x/>
    </i>
    <i t="grand">
      <x/>
    </i>
  </rowItems>
  <colItems count="1">
    <i/>
  </colItems>
  <dataFields count="1">
    <dataField fld="1" subtotal="count" baseField="0" baseItem="0"/>
  </dataFields>
  <formats count="9">
    <format dxfId="124">
      <pivotArea type="all" dataOnly="0" outline="0" fieldPosition="0"/>
    </format>
    <format dxfId="123">
      <pivotArea outline="0" collapsedLevelsAreSubtotals="1" fieldPosition="0"/>
    </format>
    <format dxfId="122">
      <pivotArea dataOnly="0" labelOnly="1" outline="0" axis="axisValues" fieldPosition="0"/>
    </format>
    <format dxfId="121">
      <pivotArea type="all" dataOnly="0" outline="0" fieldPosition="0"/>
    </format>
    <format dxfId="120">
      <pivotArea outline="0" collapsedLevelsAreSubtotals="1" fieldPosition="0"/>
    </format>
    <format dxfId="119">
      <pivotArea dataOnly="0" labelOnly="1" outline="0" axis="axisValues" fieldPosition="0"/>
    </format>
    <format dxfId="118">
      <pivotArea type="all" dataOnly="0" outline="0" fieldPosition="0"/>
    </format>
    <format dxfId="117">
      <pivotArea dataOnly="0" labelOnly="1" outline="0" axis="axisValues" fieldPosition="0"/>
    </format>
    <format dxfId="116">
      <pivotArea outline="0" collapsedLevelsAreSubtotals="1" fieldPosition="0"/>
    </format>
  </formats>
  <chartFormats count="9">
    <chartFormat chart="6" format="9" series="1">
      <pivotArea type="data" outline="0" fieldPosition="0">
        <references count="1">
          <reference field="4294967294" count="1" selected="0">
            <x v="0"/>
          </reference>
        </references>
      </pivotArea>
    </chartFormat>
    <chartFormat chart="6" format="10">
      <pivotArea type="data" outline="0" fieldPosition="0">
        <references count="2">
          <reference field="4294967294" count="1" selected="0">
            <x v="0"/>
          </reference>
          <reference field="0" count="1" selected="0">
            <x v="4"/>
          </reference>
        </references>
      </pivotArea>
    </chartFormat>
    <chartFormat chart="6" format="11">
      <pivotArea type="data" outline="0" fieldPosition="0">
        <references count="2">
          <reference field="4294967294" count="1" selected="0">
            <x v="0"/>
          </reference>
          <reference field="0" count="1" selected="0">
            <x v="2"/>
          </reference>
        </references>
      </pivotArea>
    </chartFormat>
    <chartFormat chart="6" format="12">
      <pivotArea type="data" outline="0" fieldPosition="0">
        <references count="2">
          <reference field="4294967294" count="1" selected="0">
            <x v="0"/>
          </reference>
          <reference field="0" count="1" selected="0">
            <x v="1"/>
          </reference>
        </references>
      </pivotArea>
    </chartFormat>
    <chartFormat chart="6" format="13">
      <pivotArea type="data" outline="0" fieldPosition="0">
        <references count="2">
          <reference field="4294967294" count="1" selected="0">
            <x v="0"/>
          </reference>
          <reference field="0" count="1" selected="0">
            <x v="5"/>
          </reference>
        </references>
      </pivotArea>
    </chartFormat>
    <chartFormat chart="6" format="14">
      <pivotArea type="data" outline="0" fieldPosition="0">
        <references count="2">
          <reference field="4294967294" count="1" selected="0">
            <x v="0"/>
          </reference>
          <reference field="0" count="1" selected="0">
            <x v="3"/>
          </reference>
        </references>
      </pivotArea>
    </chartFormat>
    <chartFormat chart="6" format="15">
      <pivotArea type="data" outline="0" fieldPosition="0">
        <references count="2">
          <reference field="4294967294" count="1" selected="0">
            <x v="0"/>
          </reference>
          <reference field="0" count="1" selected="0">
            <x v="7"/>
          </reference>
        </references>
      </pivotArea>
    </chartFormat>
    <chartFormat chart="6" format="16">
      <pivotArea type="data" outline="0" fieldPosition="0">
        <references count="2">
          <reference field="4294967294" count="1" selected="0">
            <x v="0"/>
          </reference>
          <reference field="0" count="1" selected="0">
            <x v="6"/>
          </reference>
        </references>
      </pivotArea>
    </chartFormat>
    <chartFormat chart="6" format="17">
      <pivotArea type="data" outline="0" fieldPosition="0">
        <references count="2">
          <reference field="4294967294" count="1" selected="0">
            <x v="0"/>
          </reference>
          <reference field="0" count="1" selected="0">
            <x v="0"/>
          </reference>
        </references>
      </pivotArea>
    </chartFormat>
  </chartFormats>
  <pivotHierarchies count="79">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sales]"/>
        <x15:activeTabTopLevelEntity name="[branches]"/>
        <x15:activeTabTopLevelEntity name="[monthly_target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 xr10:uid="{3A875E23-1C61-40F3-9988-70E1CE8A11B3}" sourceName="[Calendar].[Date Hierarchy]">
  <pivotTables>
    <pivotTable tabId="1" name="PivotTable4"/>
    <pivotTable tabId="1" name="PivotTable5"/>
  </pivotTables>
  <data>
    <olap pivotCacheId="1926588458">
      <levels count="4">
        <level uniqueName="[Calendar].[Date Hierarchy].[(All)]" sourceCaption="(All)" count="0"/>
        <level uniqueName="[Calendar].[Date Hierarchy].[Year]" sourceCaption="Year" count="2">
          <ranges>
            <range startItem="0">
              <i n="[Calendar].[Date Hierarchy].[Year].&amp;[2024]" c="2024"/>
              <i n="[Calendar].[Date Hierarchy].[Year].&amp;[2025]" c="2025"/>
            </range>
          </ranges>
        </level>
        <level uniqueName="[Calendar].[Date Hierarchy].[Month]" sourceCaption="Month" count="0"/>
        <level uniqueName="[Calendar].[Date Hierarchy].[DateColumn]" sourceCaption="DateColumn" count="0"/>
      </levels>
      <selections count="1">
        <selection n="[Calendar].[Date Hierarch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AF7B8D55-BFAB-4AFD-BBB7-AD50F52D0CE3}" sourceName="[branches].[city]">
  <pivotTables>
    <pivotTable tabId="1" name="PivotTable4"/>
    <pivotTable tabId="1" name="PivotTable5"/>
  </pivotTables>
  <data>
    <olap pivotCacheId="1926588458">
      <levels count="2">
        <level uniqueName="[branches].[city].[(All)]" sourceCaption="(All)" count="0"/>
        <level uniqueName="[branches].[city].[city]" sourceCaption="city" count="4">
          <ranges>
            <range startItem="0">
              <i n="[branches].[city].&amp;[Alexandria]" c="Alexandria"/>
              <i n="[branches].[city].&amp;[Cairo]" c="Cairo"/>
              <i n="[branches].[city].&amp;[Dakahlia]" c="Dakahlia"/>
              <i n="[branches].[city].&amp;[Giza]" c="Giza"/>
            </range>
          </ranges>
        </level>
      </levels>
      <selections count="1">
        <selection n="[branches].[city].[All]"/>
      </selections>
    </olap>
  </data>
  <extLst>
    <x:ext xmlns:x15="http://schemas.microsoft.com/office/spreadsheetml/2010/11/main" uri="{470722E0-AACD-4C17-9CDC-17EF765DBC7E}">
      <x15:slicerCacheHideItemsWithNoData count="1">
        <x15:slicerCacheOlapLevelName uniqueName="[branches].[city].[city]"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_name" xr10:uid="{49DA4901-C54A-49C3-969A-2C0C2F6DA5A3}" sourceName="[branches].[branch_name]">
  <pivotTables>
    <pivotTable tabId="1" name="PivotTable4"/>
    <pivotTable tabId="1" name="PivotTable5"/>
  </pivotTables>
  <data>
    <olap pivotCacheId="1926588458">
      <levels count="2">
        <level uniqueName="[branches].[branch_name].[(All)]" sourceCaption="(All)" count="0"/>
        <level uniqueName="[branches].[branch_name].[branch_name]" sourceCaption="branch_name" count="8">
          <ranges>
            <range startItem="0">
              <i n="[branches].[branch_name].&amp;[6Th Of October]" c="6Th Of October"/>
              <i n="[branches].[branch_name].&amp;[Dokki]" c="Dokki"/>
              <i n="[branches].[branch_name].&amp;[Heliopolis]" c="Heliopolis"/>
              <i n="[branches].[branch_name].&amp;[Maadi]" c="Maadi"/>
              <i n="[branches].[branch_name].&amp;[Mansoura]" c="Mansoura"/>
              <i n="[branches].[branch_name].&amp;[Miami]" c="Miami"/>
              <i n="[branches].[branch_name].&amp;[Nasr City]" c="Nasr City"/>
              <i n="[branches].[branch_name].&amp;[Smouha]" c="Smouha"/>
            </range>
          </ranges>
        </level>
      </levels>
      <selections count="1">
        <selection n="[branches].[branch_name].[All]"/>
      </selections>
    </olap>
  </data>
  <extLst>
    <x:ext xmlns:x15="http://schemas.microsoft.com/office/spreadsheetml/2010/11/main" uri="{470722E0-AACD-4C17-9CDC-17EF765DBC7E}">
      <x15:slicerCacheHideItemsWithNoData count="1">
        <x15:slicerCacheOlapLevelName uniqueName="[branches].[branch_name].[branch_name]" count="0"/>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EAA0B47D-3334-4DC9-B7B0-27667DCFBC25}" sourceName="[products].[category]">
  <pivotTables>
    <pivotTable tabId="1" name="PivotTable4"/>
    <pivotTable tabId="1" name="PivotTable5"/>
  </pivotTables>
  <data>
    <olap pivotCacheId="1926588458">
      <levels count="2">
        <level uniqueName="[products].[category].[(All)]" sourceCaption="(All)" count="0"/>
        <level uniqueName="[products].[category].[category]" sourceCaption="category" count="8">
          <ranges>
            <range startItem="0">
              <i n="[products].[category].&amp;[Accessories]" c="Accessories"/>
              <i n="[products].[category].&amp;[Air Conditioners]" c="Air Conditioners"/>
              <i n="[products].[category].&amp;[Audio]" c="Audio"/>
              <i n="[products].[category].&amp;[Kitchen Appliances]" c="Kitchen Appliances"/>
              <i n="[products].[category].&amp;[Laptops]" c="Laptops"/>
              <i n="[products].[category].&amp;[Smartphones]" c="Smartphones"/>
              <i n="[products].[category].&amp;[Tablets]" c="Tablets"/>
              <i n="[products].[category].&amp;[TVs]" c="TVs"/>
            </range>
          </ranges>
        </level>
      </levels>
      <selections count="1">
        <selection n="[products].[category].&amp;[Accessories]"/>
      </selections>
    </olap>
  </data>
  <extLst>
    <x:ext xmlns:x15="http://schemas.microsoft.com/office/spreadsheetml/2010/11/main" uri="{470722E0-AACD-4C17-9CDC-17EF765DBC7E}">
      <x15:slicerCacheHideItemsWithNoData count="1">
        <x15:slicerCacheOlapLevelName uniqueName="[products].[category].[category]" count="0"/>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1DD1916F-244D-45B5-91C3-F35661CBCAF6}" sourceName="[sales].[payment_method]">
  <pivotTables>
    <pivotTable tabId="1" name="PivotTable4"/>
    <pivotTable tabId="1" name="PivotTable5"/>
  </pivotTables>
  <data>
    <olap pivotCacheId="1926588458">
      <levels count="2">
        <level uniqueName="[sales].[payment_method].[(All)]" sourceCaption="(All)" count="0"/>
        <level uniqueName="[sales].[payment_method].[payment_method]" sourceCaption="payment_method" count="4">
          <ranges>
            <range startItem="0">
              <i n="[sales].[payment_method].&amp;[Cash]" c="Cash"/>
              <i n="[sales].[payment_method].&amp;[Credit Card]" c="Credit Card"/>
              <i n="[sales].[payment_method].&amp;[Installments]" c="Installments"/>
              <i n="[sales].[payment_method].&amp;[Mobile Wallet]" c="Mobile Wallet"/>
            </range>
          </ranges>
        </level>
      </levels>
      <selections count="1">
        <selection n="[sales].[payment_method].[All]"/>
      </selections>
    </olap>
  </data>
  <extLst>
    <x:ext xmlns:x15="http://schemas.microsoft.com/office/spreadsheetml/2010/11/main" uri="{470722E0-AACD-4C17-9CDC-17EF765DBC7E}">
      <x15:slicerCacheHideItemsWithNoData count="1">
        <x15:slicerCacheOlapLevelName uniqueName="[sales].[payment_method].[payment_method]"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207ED01E-8B04-4AC2-A4C7-679A5F9BEA2B}" cache="Slicer_Date_Hierarchy" caption="Year" columnCount="2" level="1" style="Slicer Style 2" rowHeight="274320"/>
  <slicer name="city" xr10:uid="{C7A0376C-5DF4-462A-8BB8-854E72A792E7}" cache="Slicer_city" caption="city" startItem="1" level="1" style="Slicer Style 2" rowHeight="247650"/>
  <slicer name="Branch Name" xr10:uid="{9BBC6106-AACC-4206-91A9-A222B45EBABA}" cache="Slicer_branch_name" caption="Branch Name" level="1" style="Slicer Style 2" rowHeight="247650"/>
  <slicer name="category" xr10:uid="{F1EF565D-925B-4A91-86B3-52D4B9BCCDBD}" cache="Slicer_category" caption="Category" startItem="2" level="1" style="Slicer Style 2" rowHeight="247650"/>
  <slicer name="payment_method" xr10:uid="{C4555940-3110-4322-8E71-7EEAA01E1EB2}" cache="Slicer_payment_method" caption="Payment Method" startItem="1" level="1" style="Slicer Style 2"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C9E3E-18D1-4A0F-A741-4B59E3F489BB}">
  <sheetPr codeName="Sheet1"/>
  <dimension ref="A1:BG14"/>
  <sheetViews>
    <sheetView topLeftCell="AS1" workbookViewId="0">
      <selection activeCell="BF3" sqref="BF3"/>
    </sheetView>
  </sheetViews>
  <sheetFormatPr defaultRowHeight="14.4" x14ac:dyDescent="0.3"/>
  <cols>
    <col min="1" max="1" width="16.21875" bestFit="1" customWidth="1"/>
    <col min="2" max="2" width="13.109375" bestFit="1" customWidth="1"/>
    <col min="3" max="3" width="21" bestFit="1" customWidth="1"/>
    <col min="4" max="4" width="15" bestFit="1" customWidth="1"/>
    <col min="5" max="5" width="8" bestFit="1" customWidth="1"/>
    <col min="6" max="6" width="16.21875" style="6" bestFit="1" customWidth="1"/>
    <col min="7" max="7" width="7.6640625" style="6" bestFit="1" customWidth="1"/>
    <col min="8" max="8" width="12.44140625" bestFit="1" customWidth="1"/>
    <col min="9" max="9" width="15.5546875" bestFit="1" customWidth="1"/>
    <col min="10" max="10" width="8.6640625" bestFit="1" customWidth="1"/>
    <col min="11" max="11" width="11.21875" bestFit="1" customWidth="1"/>
    <col min="12" max="12" width="10.21875" bestFit="1" customWidth="1"/>
    <col min="13" max="13" width="13.109375" bestFit="1" customWidth="1"/>
    <col min="14" max="14" width="13.88671875" bestFit="1" customWidth="1"/>
    <col min="15" max="15" width="11.21875" bestFit="1" customWidth="1"/>
    <col min="16" max="16" width="13.109375" bestFit="1" customWidth="1"/>
    <col min="17" max="18" width="12.44140625" bestFit="1" customWidth="1"/>
    <col min="19" max="19" width="10.21875" bestFit="1" customWidth="1"/>
    <col min="20" max="23" width="11.21875" bestFit="1" customWidth="1"/>
    <col min="24" max="24" width="10.21875" bestFit="1" customWidth="1"/>
    <col min="25" max="25" width="16.33203125" bestFit="1" customWidth="1"/>
    <col min="26" max="26" width="17.5546875" bestFit="1" customWidth="1"/>
    <col min="27" max="28" width="11.21875" bestFit="1" customWidth="1"/>
    <col min="29" max="29" width="20.77734375" bestFit="1" customWidth="1"/>
    <col min="30" max="30" width="17.5546875" bestFit="1" customWidth="1"/>
    <col min="31" max="32" width="11.21875" bestFit="1" customWidth="1"/>
    <col min="33" max="33" width="12.44140625" bestFit="1" customWidth="1"/>
    <col min="34" max="34" width="17.5546875" bestFit="1" customWidth="1"/>
    <col min="37" max="37" width="17.5546875" bestFit="1" customWidth="1"/>
    <col min="38" max="38" width="12.21875" bestFit="1" customWidth="1"/>
    <col min="39" max="39" width="14.88671875" bestFit="1" customWidth="1"/>
    <col min="40" max="40" width="15.88671875" bestFit="1" customWidth="1"/>
    <col min="43" max="43" width="11.21875" bestFit="1" customWidth="1"/>
    <col min="44" max="44" width="11" bestFit="1" customWidth="1"/>
    <col min="46" max="46" width="8.77734375" bestFit="1" customWidth="1"/>
    <col min="49" max="49" width="13.88671875" bestFit="1" customWidth="1"/>
    <col min="51" max="51" width="14.88671875" bestFit="1" customWidth="1"/>
    <col min="54" max="54" width="12.21875" bestFit="1" customWidth="1"/>
    <col min="55" max="55" width="18.77734375" bestFit="1" customWidth="1"/>
    <col min="56" max="56" width="4.5546875" bestFit="1" customWidth="1"/>
    <col min="57" max="57" width="6.6640625" bestFit="1" customWidth="1"/>
    <col min="58" max="58" width="16.109375" bestFit="1" customWidth="1"/>
  </cols>
  <sheetData>
    <row r="1" spans="1:59" x14ac:dyDescent="0.3">
      <c r="A1" s="1" t="s">
        <v>14</v>
      </c>
      <c r="B1" s="1" t="s">
        <v>15</v>
      </c>
      <c r="C1" t="s">
        <v>13</v>
      </c>
      <c r="E1" t="s">
        <v>16</v>
      </c>
      <c r="F1" s="5" t="s">
        <v>20</v>
      </c>
      <c r="G1" s="7" t="s">
        <v>22</v>
      </c>
      <c r="H1" s="9" t="s">
        <v>26</v>
      </c>
      <c r="I1" s="15" t="s">
        <v>24</v>
      </c>
      <c r="J1" s="2"/>
      <c r="M1" s="9" t="s">
        <v>17</v>
      </c>
      <c r="N1" s="7" t="s">
        <v>38</v>
      </c>
      <c r="P1" s="9" t="s">
        <v>17</v>
      </c>
      <c r="Q1" s="2" t="s">
        <v>26</v>
      </c>
      <c r="R1" s="2" t="s">
        <v>39</v>
      </c>
      <c r="Y1" s="9" t="s">
        <v>17</v>
      </c>
      <c r="Z1" s="7" t="s">
        <v>48</v>
      </c>
      <c r="AC1" s="9" t="s">
        <v>17</v>
      </c>
      <c r="AD1" s="7" t="s">
        <v>48</v>
      </c>
      <c r="AG1" s="9" t="s">
        <v>17</v>
      </c>
      <c r="AH1" s="7" t="s">
        <v>48</v>
      </c>
      <c r="AK1" s="7" t="s">
        <v>48</v>
      </c>
      <c r="AL1" s="2" t="s">
        <v>63</v>
      </c>
      <c r="AQ1" s="7" t="s">
        <v>64</v>
      </c>
      <c r="AT1" s="7" t="s">
        <v>65</v>
      </c>
      <c r="AW1" s="7" t="s">
        <v>38</v>
      </c>
      <c r="BB1" s="7" t="s">
        <v>63</v>
      </c>
      <c r="BD1" s="7" t="s">
        <v>66</v>
      </c>
      <c r="BE1" s="2" t="s">
        <v>22</v>
      </c>
    </row>
    <row r="2" spans="1:59" x14ac:dyDescent="0.3">
      <c r="A2" t="s">
        <v>9</v>
      </c>
      <c r="E2" s="2">
        <v>2025</v>
      </c>
      <c r="F2" s="5" t="s">
        <v>21</v>
      </c>
      <c r="G2" s="8">
        <v>13853</v>
      </c>
      <c r="H2" s="9" t="s">
        <v>17</v>
      </c>
      <c r="I2" s="2">
        <v>2024</v>
      </c>
      <c r="J2" s="2">
        <v>2025</v>
      </c>
      <c r="M2" s="10" t="s">
        <v>4</v>
      </c>
      <c r="N2" s="11">
        <v>0.81630158744993297</v>
      </c>
      <c r="P2" s="10" t="s">
        <v>0</v>
      </c>
      <c r="Q2" s="8">
        <v>1189032.3499999996</v>
      </c>
      <c r="R2" s="14">
        <v>27610000</v>
      </c>
      <c r="Y2" s="10" t="s">
        <v>40</v>
      </c>
      <c r="Z2" s="8">
        <v>11198328.35</v>
      </c>
      <c r="AC2" s="10" t="s">
        <v>58</v>
      </c>
      <c r="AD2" s="8">
        <v>7951341.4999999981</v>
      </c>
      <c r="AG2" s="10" t="s">
        <v>62</v>
      </c>
      <c r="AH2" s="8">
        <v>30813868.499999963</v>
      </c>
      <c r="AK2" s="8">
        <v>257550287.85000005</v>
      </c>
      <c r="AL2" s="13">
        <v>0.123244821501723</v>
      </c>
      <c r="AM2" s="17">
        <f>GETPIVOTDATA("[Measures].[Sum of Line revenue]",$AK$1)</f>
        <v>257550287.85000005</v>
      </c>
      <c r="AN2" s="16" t="str">
        <f>"▲ " &amp; TEXT(GETPIVOTDATA("[Measures].[YoY Growth %]",$AK$1), "+0.0%") &amp; " vs 2024"</f>
        <v>▲ +12.3% vs 2024</v>
      </c>
      <c r="AQ2" s="8">
        <v>39870017.750000089</v>
      </c>
      <c r="AR2" s="18">
        <f>GETPIVOTDATA("[Measures].[Gross Profit]",$AQ$1)</f>
        <v>39870017.750000089</v>
      </c>
      <c r="AT2" s="19">
        <v>0.15206791132493075</v>
      </c>
      <c r="AU2" s="13">
        <f>GETPIVOTDATA("[Measures].[Margin % ]",$AT$1)</f>
        <v>0.15206791132493075</v>
      </c>
      <c r="AW2" s="20">
        <v>0.97001593751156201</v>
      </c>
      <c r="AX2" s="21">
        <f>GETPIVOTDATA("[Measures].[Achievement %]",$AW$1)</f>
        <v>0.97001593751156201</v>
      </c>
      <c r="AY2" s="22" t="str">
        <f>"▼ " &amp; TEXT(1-AX2, "-0.0%") &amp; " pts to target"</f>
        <v>▼ -3.0% pts to target</v>
      </c>
      <c r="BB2" s="20">
        <v>0.123244821501723</v>
      </c>
      <c r="BC2" s="13" t="str">
        <f>"+" &amp; TEXT(GETPIVOTDATA("[Measures].[YoY Growth %]",$BB$1), "0.0%")</f>
        <v>+12.3%</v>
      </c>
      <c r="BD2" s="23">
        <v>18926.26923771025</v>
      </c>
      <c r="BE2" s="25">
        <v>13853</v>
      </c>
      <c r="BF2" s="24" t="str">
        <f>"across " &amp; TEXT(GETPIVOTDATA("[Measures].[Orders]",$BD$1), "0,.0")&amp; " orders"</f>
        <v>across 13.9 orders</v>
      </c>
      <c r="BG2" s="24" t="str">
        <f>TEXT(GETPIVOTDATA("[Measures].[AOV]",$BD$1), "0,.0")</f>
        <v>18.9</v>
      </c>
    </row>
    <row r="3" spans="1:59" x14ac:dyDescent="0.3">
      <c r="B3" t="s">
        <v>5</v>
      </c>
      <c r="C3">
        <v>1</v>
      </c>
      <c r="H3" s="10" t="s">
        <v>27</v>
      </c>
      <c r="I3" s="8">
        <v>403670.89999999997</v>
      </c>
      <c r="J3" s="14">
        <v>525914.30000000005</v>
      </c>
      <c r="M3" s="10" t="s">
        <v>2</v>
      </c>
      <c r="N3" s="11">
        <v>0.97298419514884238</v>
      </c>
      <c r="P3" s="10" t="s">
        <v>1</v>
      </c>
      <c r="Q3" s="8">
        <v>1514183.5499999991</v>
      </c>
      <c r="R3" s="14">
        <v>32950000</v>
      </c>
      <c r="Y3" s="10" t="s">
        <v>46</v>
      </c>
      <c r="Z3" s="8">
        <v>11695498.750000007</v>
      </c>
      <c r="AC3" s="10" t="s">
        <v>52</v>
      </c>
      <c r="AD3" s="8">
        <v>8450714.0999999996</v>
      </c>
      <c r="AG3" s="10" t="s">
        <v>59</v>
      </c>
      <c r="AH3" s="8">
        <v>58514782.649999991</v>
      </c>
    </row>
    <row r="4" spans="1:59" x14ac:dyDescent="0.3">
      <c r="B4" t="s">
        <v>7</v>
      </c>
      <c r="C4">
        <v>1</v>
      </c>
      <c r="H4" s="10" t="s">
        <v>28</v>
      </c>
      <c r="I4" s="8">
        <v>431051.15</v>
      </c>
      <c r="J4" s="14">
        <v>465217.89999999997</v>
      </c>
      <c r="M4" s="10" t="s">
        <v>1</v>
      </c>
      <c r="N4" s="11">
        <v>0.97635074506828456</v>
      </c>
      <c r="P4" s="10" t="s">
        <v>2</v>
      </c>
      <c r="Q4" s="8">
        <v>1427507.8</v>
      </c>
      <c r="R4" s="14">
        <v>36280000</v>
      </c>
      <c r="Y4" s="10" t="s">
        <v>42</v>
      </c>
      <c r="Z4" s="8">
        <v>16504598.400000006</v>
      </c>
      <c r="AC4" s="10" t="s">
        <v>51</v>
      </c>
      <c r="AD4" s="8">
        <v>8891101.3000000007</v>
      </c>
      <c r="AG4" s="10" t="s">
        <v>60</v>
      </c>
      <c r="AH4" s="8">
        <v>77151679.24999994</v>
      </c>
    </row>
    <row r="5" spans="1:59" x14ac:dyDescent="0.3">
      <c r="A5" t="s">
        <v>10</v>
      </c>
      <c r="H5" s="10" t="s">
        <v>29</v>
      </c>
      <c r="I5" s="8">
        <v>539464.85</v>
      </c>
      <c r="J5" s="14">
        <v>611570.65</v>
      </c>
      <c r="M5" s="10" t="s">
        <v>5</v>
      </c>
      <c r="N5" s="11">
        <v>0.98167624327957059</v>
      </c>
      <c r="P5" s="10" t="s">
        <v>3</v>
      </c>
      <c r="Q5" s="8">
        <v>1260560.9999999993</v>
      </c>
      <c r="R5" s="14">
        <v>29960000</v>
      </c>
      <c r="Y5" s="10" t="s">
        <v>43</v>
      </c>
      <c r="Z5" s="8">
        <v>25436151.250000004</v>
      </c>
      <c r="AC5" s="10" t="s">
        <v>49</v>
      </c>
      <c r="AD5" s="8">
        <v>10744372.350000003</v>
      </c>
      <c r="AG5" s="10" t="s">
        <v>61</v>
      </c>
      <c r="AH5" s="8">
        <v>91069957.449999958</v>
      </c>
    </row>
    <row r="6" spans="1:59" x14ac:dyDescent="0.3">
      <c r="B6" t="s">
        <v>2</v>
      </c>
      <c r="C6">
        <v>1</v>
      </c>
      <c r="H6" s="10" t="s">
        <v>30</v>
      </c>
      <c r="I6" s="8">
        <v>428800.9499999999</v>
      </c>
      <c r="J6" s="14">
        <v>415690.1</v>
      </c>
      <c r="M6" s="10" t="s">
        <v>3</v>
      </c>
      <c r="N6" s="11">
        <v>0.98429054572763663</v>
      </c>
      <c r="P6" s="10" t="s">
        <v>4</v>
      </c>
      <c r="Q6" s="8">
        <v>1425486.3499999996</v>
      </c>
      <c r="R6" s="14">
        <v>37450000</v>
      </c>
      <c r="Y6" s="10" t="s">
        <v>47</v>
      </c>
      <c r="Z6" s="8">
        <v>41885868.349999979</v>
      </c>
      <c r="AC6" s="10" t="s">
        <v>57</v>
      </c>
      <c r="AD6" s="8">
        <v>10829780.799999995</v>
      </c>
      <c r="AG6" s="10" t="s">
        <v>8</v>
      </c>
      <c r="AH6" s="8">
        <v>257550287.85000005</v>
      </c>
    </row>
    <row r="7" spans="1:59" x14ac:dyDescent="0.3">
      <c r="B7" t="s">
        <v>3</v>
      </c>
      <c r="C7">
        <v>1</v>
      </c>
      <c r="H7" s="10" t="s">
        <v>31</v>
      </c>
      <c r="I7" s="8">
        <v>384516.2</v>
      </c>
      <c r="J7" s="14">
        <v>562136.15</v>
      </c>
      <c r="M7" s="10" t="s">
        <v>7</v>
      </c>
      <c r="N7" s="11">
        <v>0.98911444078947386</v>
      </c>
      <c r="P7" s="10" t="s">
        <v>5</v>
      </c>
      <c r="Q7" s="8">
        <v>1184154.6000000006</v>
      </c>
      <c r="R7" s="14">
        <v>29760000</v>
      </c>
      <c r="Y7" s="10" t="s">
        <v>44</v>
      </c>
      <c r="Z7" s="8">
        <v>43749860.450000018</v>
      </c>
      <c r="AC7" s="10" t="s">
        <v>53</v>
      </c>
      <c r="AD7" s="8">
        <v>11082193.049999999</v>
      </c>
    </row>
    <row r="8" spans="1:59" x14ac:dyDescent="0.3">
      <c r="B8" t="s">
        <v>6</v>
      </c>
      <c r="C8">
        <v>1</v>
      </c>
      <c r="H8" s="10" t="s">
        <v>32</v>
      </c>
      <c r="I8" s="8">
        <v>401368.45</v>
      </c>
      <c r="J8" s="14">
        <v>500065.85</v>
      </c>
      <c r="M8" s="10" t="s">
        <v>6</v>
      </c>
      <c r="N8" s="11">
        <v>0.99013101217312938</v>
      </c>
      <c r="P8" s="10" t="s">
        <v>6</v>
      </c>
      <c r="Q8" s="8">
        <v>1950419.9999999993</v>
      </c>
      <c r="R8" s="14">
        <v>44360000</v>
      </c>
      <c r="Y8" s="10" t="s">
        <v>41</v>
      </c>
      <c r="Z8" s="8">
        <v>51751922.850000009</v>
      </c>
      <c r="AC8" s="10" t="s">
        <v>50</v>
      </c>
      <c r="AD8" s="8">
        <v>11929958.299999997</v>
      </c>
    </row>
    <row r="9" spans="1:59" x14ac:dyDescent="0.3">
      <c r="A9" t="s">
        <v>11</v>
      </c>
      <c r="H9" s="10" t="s">
        <v>33</v>
      </c>
      <c r="I9" s="8">
        <v>485079.64999999997</v>
      </c>
      <c r="J9" s="14">
        <v>391942.90000000008</v>
      </c>
      <c r="M9" s="10" t="s">
        <v>0</v>
      </c>
      <c r="N9" s="11">
        <v>1.0845967131474104</v>
      </c>
      <c r="P9" s="10" t="s">
        <v>7</v>
      </c>
      <c r="Q9" s="8">
        <v>1460142.4500000002</v>
      </c>
      <c r="R9" s="14">
        <v>31920000</v>
      </c>
      <c r="Y9" s="10" t="s">
        <v>45</v>
      </c>
      <c r="Z9" s="8">
        <v>55328059.450000003</v>
      </c>
      <c r="AC9" s="10" t="s">
        <v>55</v>
      </c>
      <c r="AD9" s="8">
        <v>13589500.299999995</v>
      </c>
    </row>
    <row r="10" spans="1:59" x14ac:dyDescent="0.3">
      <c r="B10" t="s">
        <v>4</v>
      </c>
      <c r="C10">
        <v>1</v>
      </c>
      <c r="H10" s="10" t="s">
        <v>34</v>
      </c>
      <c r="I10" s="8">
        <v>471084.85</v>
      </c>
      <c r="J10" s="14">
        <v>474155.10000000009</v>
      </c>
      <c r="M10" s="10" t="s">
        <v>8</v>
      </c>
      <c r="N10" s="11">
        <v>0.97001593751156201</v>
      </c>
      <c r="P10" s="10" t="s">
        <v>8</v>
      </c>
      <c r="Q10" s="8">
        <v>11411488.099999998</v>
      </c>
      <c r="R10" s="14">
        <v>270290000</v>
      </c>
      <c r="Y10" s="10" t="s">
        <v>8</v>
      </c>
      <c r="Z10" s="8">
        <v>257550287.85000005</v>
      </c>
      <c r="AC10" s="10" t="s">
        <v>54</v>
      </c>
      <c r="AD10" s="8">
        <v>14483911.249999993</v>
      </c>
    </row>
    <row r="11" spans="1:59" x14ac:dyDescent="0.3">
      <c r="A11" t="s">
        <v>12</v>
      </c>
      <c r="H11" s="10" t="s">
        <v>25</v>
      </c>
      <c r="I11" s="8">
        <v>417498.95</v>
      </c>
      <c r="J11" s="14">
        <v>492530.55</v>
      </c>
      <c r="AC11" s="10" t="s">
        <v>56</v>
      </c>
      <c r="AD11" s="8">
        <v>17977522.300000001</v>
      </c>
    </row>
    <row r="12" spans="1:59" x14ac:dyDescent="0.3">
      <c r="B12" t="s">
        <v>0</v>
      </c>
      <c r="C12">
        <v>1</v>
      </c>
      <c r="H12" s="10" t="s">
        <v>35</v>
      </c>
      <c r="I12" s="8">
        <v>599480.09999999986</v>
      </c>
      <c r="J12" s="14">
        <v>664437.84999999974</v>
      </c>
      <c r="AC12" s="10" t="s">
        <v>8</v>
      </c>
      <c r="AD12" s="8">
        <v>115930395.25</v>
      </c>
    </row>
    <row r="13" spans="1:59" x14ac:dyDescent="0.3">
      <c r="B13" t="s">
        <v>1</v>
      </c>
      <c r="C13">
        <v>1</v>
      </c>
      <c r="H13" s="10" t="s">
        <v>36</v>
      </c>
      <c r="I13" s="8">
        <v>374833.35000000003</v>
      </c>
      <c r="J13" s="14">
        <v>490843.35</v>
      </c>
    </row>
    <row r="14" spans="1:59" x14ac:dyDescent="0.3">
      <c r="A14" t="s">
        <v>8</v>
      </c>
      <c r="C14">
        <v>8</v>
      </c>
      <c r="H14" s="10" t="s">
        <v>37</v>
      </c>
      <c r="I14" s="8">
        <v>371782.39999999997</v>
      </c>
      <c r="J14" s="14">
        <v>508351.60000000009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73A189-EEB5-4F26-9E70-E8E31293B56F}">
  <sheetPr codeName="Sheet2"/>
  <dimension ref="A4:AA16"/>
  <sheetViews>
    <sheetView showGridLines="0" tabSelected="1" topLeftCell="B1" zoomScale="90" zoomScaleNormal="90" workbookViewId="0">
      <selection activeCell="Q13" sqref="Q13"/>
    </sheetView>
  </sheetViews>
  <sheetFormatPr defaultRowHeight="14.4" x14ac:dyDescent="0.3"/>
  <cols>
    <col min="1" max="1" width="13.44140625" hidden="1" customWidth="1"/>
  </cols>
  <sheetData>
    <row r="4" spans="1:27" x14ac:dyDescent="0.3">
      <c r="A4" t="str">
        <f>GETPIVOTDATA("[Measures].[Distinct Count of branch]",PivotTable!$A$1)&amp;" branches · "&amp;_xlfn.TEXTJOIN(" · ",TRUE,PivotTable!A2:A11)</f>
        <v>8 branches · Alexandria · Cairo · Dakahlia · Giza</v>
      </c>
    </row>
    <row r="5" spans="1:27" x14ac:dyDescent="0.3">
      <c r="A5" s="4" t="s">
        <v>18</v>
      </c>
    </row>
    <row r="6" spans="1:27" x14ac:dyDescent="0.3">
      <c r="A6" s="3">
        <f>GETPIVOTDATA("[Measures].[MaxYear]",PivotTable!$E$1)</f>
        <v>2025</v>
      </c>
    </row>
    <row r="8" spans="1:27" x14ac:dyDescent="0.3">
      <c r="A8" s="4" t="s">
        <v>19</v>
      </c>
    </row>
    <row r="9" spans="1:27" x14ac:dyDescent="0.3">
      <c r="A9" t="str">
        <f>"Last Refreshed "&amp;GETPIVOTDATA("[Measures].[MaxDate]",PivotTable!$F$1)&amp;"  · " &amp;GETPIVOTDATA("[Measures].[Orders]",PivotTable!$G$1)&amp;" transactions"</f>
        <v>Last Refreshed December 31 2025  · 13853 transactions</v>
      </c>
    </row>
    <row r="10" spans="1:27" x14ac:dyDescent="0.3">
      <c r="A10" t="s">
        <v>23</v>
      </c>
    </row>
    <row r="16" spans="1:27" x14ac:dyDescent="0.3">
      <c r="AA16" s="12"/>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Props1.xml><?xml version="1.0" encoding="utf-8"?>
<ds:datastoreItem xmlns:ds="http://schemas.openxmlformats.org/officeDocument/2006/customXml" ds:itemID="{220757B7-6941-472C-B8EB-0635EE563522}">
  <ds:schemaRefs/>
</ds:datastoreItem>
</file>

<file path=customXml/itemProps2.xml><?xml version="1.0" encoding="utf-8"?>
<ds:datastoreItem xmlns:ds="http://schemas.openxmlformats.org/officeDocument/2006/customXml" ds:itemID="{20AF1B6D-A0F9-493B-BFC5-F01B58148AC5}">
  <ds:schemaRefs/>
</ds:datastoreItem>
</file>

<file path=customXml/itemProps3.xml><?xml version="1.0" encoding="utf-8"?>
<ds:datastoreItem xmlns:ds="http://schemas.openxmlformats.org/officeDocument/2006/customXml" ds:itemID="{F783F81B-4B75-4E24-8539-24FCDDA55D3C}">
  <ds:schemaRefs/>
</ds:datastoreItem>
</file>

<file path=customXml/itemProps4.xml><?xml version="1.0" encoding="utf-8"?>
<ds:datastoreItem xmlns:ds="http://schemas.openxmlformats.org/officeDocument/2006/customXml" ds:itemID="{E5EDEC5C-BB3B-4DDD-9B2B-0D8B0DC55109}">
  <ds:schemaRefs/>
</ds:datastoreItem>
</file>

<file path=customXml/itemProps5.xml><?xml version="1.0" encoding="utf-8"?>
<ds:datastoreItem xmlns:ds="http://schemas.openxmlformats.org/officeDocument/2006/customXml" ds:itemID="{181A2C48-0656-4089-86BA-AFA1F324BE83}">
  <ds:schemaRefs/>
</ds:datastoreItem>
</file>

<file path=customXml/itemProps6.xml><?xml version="1.0" encoding="utf-8"?>
<ds:datastoreItem xmlns:ds="http://schemas.openxmlformats.org/officeDocument/2006/customXml" ds:itemID="{6961F9C2-51BC-4452-901B-12080EBFEE37}">
  <ds:schemaRefs/>
</ds:datastoreItem>
</file>

<file path=customXml/itemProps7.xml><?xml version="1.0" encoding="utf-8"?>
<ds:datastoreItem xmlns:ds="http://schemas.openxmlformats.org/officeDocument/2006/customXml" ds:itemID="{4CCD8CFC-CDE1-4598-8EFC-F5013313B4A7}">
  <ds:schemaRefs/>
</ds:datastoreItem>
</file>

<file path=customXml/itemProps8.xml><?xml version="1.0" encoding="utf-8"?>
<ds:datastoreItem xmlns:ds="http://schemas.openxmlformats.org/officeDocument/2006/customXml" ds:itemID="{C453A434-847C-40E0-B9D1-AA01894DA5EF}">
  <ds:schemaRefs/>
</ds:datastoreItem>
</file>

<file path=customXml/itemProps9.xml><?xml version="1.0" encoding="utf-8"?>
<ds:datastoreItem xmlns:ds="http://schemas.openxmlformats.org/officeDocument/2006/customXml" ds:itemID="{9E47B6B4-AB41-4526-9A33-F38EC9264B67}">
  <ds:schemaRefs/>
</ds:datastoreItem>
</file>

<file path=customXml/itemProps10.xml><?xml version="1.0" encoding="utf-8"?>
<ds:datastoreItem xmlns:ds="http://schemas.openxmlformats.org/officeDocument/2006/customXml" ds:itemID="{59F5A54C-C27F-48B6-9AD5-35E06647AD77}">
  <ds:schemaRefs/>
</ds:datastoreItem>
</file>

<file path=customXml/itemProps11.xml><?xml version="1.0" encoding="utf-8"?>
<ds:datastoreItem xmlns:ds="http://schemas.openxmlformats.org/officeDocument/2006/customXml" ds:itemID="{A9479613-BB54-45A2-9B89-D5176E692223}">
  <ds:schemaRefs/>
</ds:datastoreItem>
</file>

<file path=customXml/itemProps12.xml><?xml version="1.0" encoding="utf-8"?>
<ds:datastoreItem xmlns:ds="http://schemas.openxmlformats.org/officeDocument/2006/customXml" ds:itemID="{BA15B8C7-40F9-45DC-B813-3302ED86786E}">
  <ds:schemaRefs/>
</ds:datastoreItem>
</file>

<file path=customXml/itemProps13.xml><?xml version="1.0" encoding="utf-8"?>
<ds:datastoreItem xmlns:ds="http://schemas.openxmlformats.org/officeDocument/2006/customXml" ds:itemID="{0DA5714F-8A21-4797-9959-9366B82A8AB5}">
  <ds:schemaRefs/>
</ds:datastoreItem>
</file>

<file path=customXml/itemProps14.xml><?xml version="1.0" encoding="utf-8"?>
<ds:datastoreItem xmlns:ds="http://schemas.openxmlformats.org/officeDocument/2006/customXml" ds:itemID="{4B60B179-F367-4394-935A-5824D89B72DC}">
  <ds:schemaRefs/>
</ds:datastoreItem>
</file>

<file path=customXml/itemProps15.xml><?xml version="1.0" encoding="utf-8"?>
<ds:datastoreItem xmlns:ds="http://schemas.openxmlformats.org/officeDocument/2006/customXml" ds:itemID="{5018B403-A5D6-4E9B-8005-C4ECB25404D4}">
  <ds:schemaRefs/>
</ds:datastoreItem>
</file>

<file path=customXml/itemProps16.xml><?xml version="1.0" encoding="utf-8"?>
<ds:datastoreItem xmlns:ds="http://schemas.openxmlformats.org/officeDocument/2006/customXml" ds:itemID="{E9E4D8E5-F0D9-43B9-9103-0BE203A7D12A}">
  <ds:schemaRefs/>
</ds:datastoreItem>
</file>

<file path=customXml/itemProps17.xml><?xml version="1.0" encoding="utf-8"?>
<ds:datastoreItem xmlns:ds="http://schemas.openxmlformats.org/officeDocument/2006/customXml" ds:itemID="{4F673D28-31D0-49C8-B786-921E3A191D10}">
  <ds:schemaRefs/>
</ds:datastoreItem>
</file>

<file path=customXml/itemProps18.xml><?xml version="1.0" encoding="utf-8"?>
<ds:datastoreItem xmlns:ds="http://schemas.openxmlformats.org/officeDocument/2006/customXml" ds:itemID="{6CF5FD2B-A1AA-4E78-A181-6B2F0BF7B746}">
  <ds:schemaRefs>
    <ds:schemaRef ds:uri="http://schemas.microsoft.com/DataMashup"/>
  </ds:schemaRefs>
</ds:datastoreItem>
</file>

<file path=customXml/itemProps19.xml><?xml version="1.0" encoding="utf-8"?>
<ds:datastoreItem xmlns:ds="http://schemas.openxmlformats.org/officeDocument/2006/customXml" ds:itemID="{943E3E0E-72CE-480F-B8DC-0F2870FC8509}">
  <ds:schemaRefs/>
</ds:datastoreItem>
</file>

<file path=customXml/itemProps20.xml><?xml version="1.0" encoding="utf-8"?>
<ds:datastoreItem xmlns:ds="http://schemas.openxmlformats.org/officeDocument/2006/customXml" ds:itemID="{5A7FF6E4-A3EE-4EA2-BC96-C5CD8A483FF8}">
  <ds:schemaRefs/>
</ds:datastoreItem>
</file>

<file path=customXml/itemProps21.xml><?xml version="1.0" encoding="utf-8"?>
<ds:datastoreItem xmlns:ds="http://schemas.openxmlformats.org/officeDocument/2006/customXml" ds:itemID="{5DD0A68B-94F2-4355-9FF9-CBD8AECFC175}">
  <ds:schemaRefs/>
</ds:datastoreItem>
</file>

<file path=customXml/itemProps22.xml><?xml version="1.0" encoding="utf-8"?>
<ds:datastoreItem xmlns:ds="http://schemas.openxmlformats.org/officeDocument/2006/customXml" ds:itemID="{01D3CF20-A394-4AA8-8C07-13E3F1F71A1C}">
  <ds:schemaRefs/>
</ds:datastoreItem>
</file>

<file path=customXml/itemProps23.xml><?xml version="1.0" encoding="utf-8"?>
<ds:datastoreItem xmlns:ds="http://schemas.openxmlformats.org/officeDocument/2006/customXml" ds:itemID="{BBAA94BE-A5F7-4A14-84D7-38DDFEC97DFA}">
  <ds:schemaRefs/>
</ds:datastoreItem>
</file>

<file path=customXml/itemProps24.xml><?xml version="1.0" encoding="utf-8"?>
<ds:datastoreItem xmlns:ds="http://schemas.openxmlformats.org/officeDocument/2006/customXml" ds:itemID="{96FA8234-7F0D-4173-BADD-5255DB1F5649}">
  <ds:schemaRefs/>
</ds:datastoreItem>
</file>

<file path=customXml/itemProps25.xml><?xml version="1.0" encoding="utf-8"?>
<ds:datastoreItem xmlns:ds="http://schemas.openxmlformats.org/officeDocument/2006/customXml" ds:itemID="{55B7E7C9-9626-4A66-AFCF-EFA953A4689C}">
  <ds:schemaRefs/>
</ds:datastoreItem>
</file>

<file path=customXml/itemProps26.xml><?xml version="1.0" encoding="utf-8"?>
<ds:datastoreItem xmlns:ds="http://schemas.openxmlformats.org/officeDocument/2006/customXml" ds:itemID="{0AEF3762-CF02-499C-9AD6-6DAE335927C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PivotTable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Razan Mohamed Aziz Elsayed Ali Khedr</dc:creator>
  <cp:lastModifiedBy>Razan Mohamed Aziz Elsayed Ali Khedr</cp:lastModifiedBy>
  <dcterms:created xsi:type="dcterms:W3CDTF">2026-06-12T19:29:21Z</dcterms:created>
  <dcterms:modified xsi:type="dcterms:W3CDTF">2026-06-20T20:45:52Z</dcterms:modified>
</cp:coreProperties>
</file>