
<file path=[Content_Types].xml><?xml version="1.0" encoding="utf-8"?>
<Types xmlns="http://schemas.openxmlformats.org/package/2006/content-types">
  <Default Extension="data" ContentType="application/vnd.openxmlformats-officedocument.model+data"/>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grams\Data Analysis\Project\"/>
    </mc:Choice>
  </mc:AlternateContent>
  <xr:revisionPtr revIDLastSave="0" documentId="13_ncr:1_{B7BFF38D-F1CF-44C5-997C-A541E55A082D}" xr6:coauthVersionLast="47" xr6:coauthVersionMax="47" xr10:uidLastSave="{00000000-0000-0000-0000-000000000000}"/>
  <bookViews>
    <workbookView xWindow="-110" yWindow="-110" windowWidth="19420" windowHeight="10300" activeTab="2" xr2:uid="{A6449452-AA4A-4136-A14E-A07756F31DB5}"/>
  </bookViews>
  <sheets>
    <sheet name="Sheet1" sheetId="1" r:id="rId1"/>
    <sheet name="Time Analysis" sheetId="2" r:id="rId2"/>
    <sheet name="Detailed Analysis" sheetId="3" r:id="rId3"/>
  </sheets>
  <definedNames>
    <definedName name="_xlchart.v1.0" hidden="1">Sheet1!$BM$22:$BM$27</definedName>
    <definedName name="_xlchart.v1.1" hidden="1">Sheet1!$BN$22:$BN$27</definedName>
    <definedName name="Slicer_Date_Hierarchy">#N/A</definedName>
    <definedName name="Slicer_Ticket_Class">#N/A</definedName>
    <definedName name="Slicer_Ticket_Type">#N/A</definedName>
  </definedNames>
  <calcPr calcId="191029"/>
  <pivotCaches>
    <pivotCache cacheId="1597" r:id="rId4"/>
    <pivotCache cacheId="1615" r:id="rId5"/>
    <pivotCache cacheId="1617" r:id="rId6"/>
    <pivotCache cacheId="1824" r:id="rId7"/>
    <pivotCache cacheId="1827" r:id="rId8"/>
    <pivotCache cacheId="1830" r:id="rId9"/>
    <pivotCache cacheId="1833" r:id="rId10"/>
    <pivotCache cacheId="1836" r:id="rId11"/>
    <pivotCache cacheId="1839" r:id="rId12"/>
    <pivotCache cacheId="1842" r:id="rId13"/>
    <pivotCache cacheId="1845" r:id="rId14"/>
    <pivotCache cacheId="1848" r:id="rId15"/>
    <pivotCache cacheId="1851" r:id="rId16"/>
    <pivotCache cacheId="1854" r:id="rId17"/>
  </pivotCaches>
  <extLst>
    <ext xmlns:x14="http://schemas.microsoft.com/office/spreadsheetml/2009/9/main" uri="{876F7934-8845-4945-9796-88D515C7AA90}">
      <x14:pivotCaches>
        <pivotCache cacheId="495"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iginal_Data_9b824730-bb15-4c35-b673-2f82de5a3c17" name="Original_Data" connection="Query - Original_Data"/>
          <x15:modelTable id="Matches_e9da98ba-1e5b-4e26-aae2-ae04ee7118ec" name="Matches" connection="Query - Matches"/>
          <x15:modelTable id="Events_71545d1d-5008-4876-b0ca-76b986215f69" name="Events" connection="Query - Events"/>
          <x15:modelTable id="DelayedTripsOnly_404cd46f-32b6-4bce-8025-02339703f5c9" name="DelayedTripsOnly" connection="Query - DelayedTripsOnly"/>
          <x15:modelTable id="CancelledTripsOnly_d7d25a43-0619-4268-a1a9-6cd16d26b93a" name="CancelledTripsOnly" connection="Query - CancelledTripsOnly"/>
          <x15:modelTable id="Match Dates_8d087fc8-cefd-4bd6-9458-29d2170c46a6" name="Match Dates" connection="Query - Match Dates"/>
          <x15:modelTable id="Calendar" name="Calendar" connection="Connection"/>
        </x15:modelTables>
        <x15:modelRelationships>
          <x15:modelRelationship fromTable="Original_Data" fromColumn="Date of Journey" toTable="Calendar" toColumn="Date"/>
          <x15:modelRelationship fromTable="Original_Data" fromColumn="Date of Journey" toTable="Match Dates" toColumn="Date"/>
          <x15:modelRelationship fromTable="Matches" fromColumn="Date" toTable="Calendar" toColumn="Date"/>
          <x15:modelRelationship fromTable="DelayedTripsOnly" fromColumn="Date of Journey" toTable="Calendar" toColumn="Date"/>
          <x15:modelRelationship fromTable="DelayedTripsOnly" fromColumn="Date of Journey" toTable="Match Dates" toColumn="Date"/>
          <x15:modelRelationship fromTable="CancelledTripsOnly" fromColumn="Date of Journey" toTable="Calendar" toColumn="Date"/>
          <x15:modelRelationship fromTable="Calendar" fromColumn="Date" toTable="Events" toColumn="Date"/>
        </x15:modelRelationships>
        <x15:extLst>
          <ext xmlns:x16="http://schemas.microsoft.com/office/spreadsheetml/2014/11/main" uri="{9835A34E-60A6-4A7C-AAB8-D5F71C897F49}">
            <x16:modelTimeGroupings>
              <x16:modelTimeGrouping tableName="Matches"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Match Dat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N22" i="1" l="1"/>
  <c r="CM23" i="1"/>
  <c r="CN23" i="1"/>
  <c r="CM24" i="1"/>
  <c r="CN24" i="1"/>
  <c r="CM25" i="1"/>
  <c r="CN25" i="1"/>
  <c r="CM26" i="1"/>
  <c r="CN26" i="1"/>
  <c r="CM22" i="1"/>
  <c r="CG16" i="1"/>
  <c r="CG17" i="1"/>
  <c r="CG18" i="1"/>
  <c r="CF17" i="1"/>
  <c r="CG21" i="1" s="1"/>
  <c r="CF18" i="1"/>
  <c r="CH21" i="1" s="1"/>
  <c r="CF16" i="1"/>
  <c r="CF21" i="1" s="1"/>
  <c r="CC17" i="1"/>
  <c r="CD21" i="1" s="1"/>
  <c r="CD17" i="1"/>
  <c r="CD16" i="1"/>
  <c r="CC16" i="1"/>
  <c r="CC21" i="1" s="1"/>
  <c r="BX10" i="1"/>
  <c r="BX11" i="1"/>
  <c r="BX12" i="1"/>
  <c r="BX9" i="1"/>
  <c r="BV10" i="1"/>
  <c r="BW10" i="1"/>
  <c r="BV11" i="1"/>
  <c r="BW11" i="1"/>
  <c r="BV12" i="1"/>
  <c r="BW12" i="1"/>
  <c r="BW9" i="1"/>
  <c r="BV9" i="1"/>
  <c r="CH22" i="1" l="1"/>
  <c r="CG22" i="1"/>
  <c r="CO22" i="1"/>
  <c r="CO25" i="1"/>
  <c r="CO24" i="1"/>
  <c r="CO23" i="1"/>
  <c r="CO26" i="1"/>
  <c r="CF22" i="1"/>
  <c r="CD22" i="1"/>
  <c r="CC22" i="1"/>
  <c r="BW19" i="1"/>
  <c r="BW16" i="1"/>
  <c r="BW18" i="1"/>
  <c r="BW17" i="1"/>
  <c r="BY18" i="1" l="1"/>
  <c r="BY19" i="1"/>
  <c r="BY16" i="1"/>
  <c r="BW26" i="1"/>
  <c r="BY17" i="1"/>
  <c r="BM12" i="1" l="1"/>
  <c r="BM22" i="1" s="1"/>
  <c r="BN12" i="1"/>
  <c r="BN22" i="1" s="1"/>
  <c r="BM13" i="1"/>
  <c r="BM23" i="1" s="1"/>
  <c r="BN13" i="1"/>
  <c r="BN23" i="1" s="1"/>
  <c r="BM14" i="1"/>
  <c r="BM24" i="1" s="1"/>
  <c r="BN14" i="1"/>
  <c r="BN24" i="1" s="1"/>
  <c r="BM15" i="1"/>
  <c r="BM25" i="1" s="1"/>
  <c r="BN15" i="1"/>
  <c r="BN25" i="1" s="1"/>
  <c r="BM16" i="1"/>
  <c r="BM26" i="1" s="1"/>
  <c r="BN16" i="1"/>
  <c r="BN26" i="1" s="1"/>
  <c r="BM17" i="1"/>
  <c r="BM27" i="1" s="1"/>
  <c r="BN17" i="1"/>
  <c r="BN27" i="1" s="1"/>
  <c r="BN11" i="1"/>
  <c r="BM11" i="1"/>
  <c r="AS25" i="1"/>
  <c r="AT25" i="1"/>
  <c r="AS26" i="1"/>
  <c r="AT26" i="1"/>
  <c r="AS27" i="1"/>
  <c r="AT27" i="1"/>
  <c r="AS28" i="1"/>
  <c r="AT28" i="1"/>
  <c r="AS29" i="1"/>
  <c r="AT29" i="1"/>
  <c r="AS30" i="1"/>
  <c r="AT30" i="1"/>
  <c r="AS31" i="1"/>
  <c r="AT31" i="1"/>
  <c r="AS32" i="1"/>
  <c r="AT32" i="1"/>
  <c r="AS33" i="1"/>
  <c r="AT33" i="1"/>
  <c r="AS34" i="1"/>
  <c r="AT34" i="1"/>
  <c r="AT24" i="1"/>
  <c r="AS24" i="1"/>
  <c r="AV10" i="1"/>
  <c r="AW10" i="1"/>
  <c r="AV11" i="1"/>
  <c r="AW11" i="1"/>
  <c r="AV12" i="1"/>
  <c r="AW12" i="1"/>
  <c r="AV13" i="1"/>
  <c r="AW13" i="1"/>
  <c r="AV14" i="1"/>
  <c r="AW14" i="1"/>
  <c r="AV15" i="1"/>
  <c r="AW15" i="1"/>
  <c r="AV16" i="1"/>
  <c r="AW16" i="1"/>
  <c r="AV17" i="1"/>
  <c r="AW17" i="1"/>
  <c r="AV18" i="1"/>
  <c r="AW18" i="1"/>
  <c r="AV19" i="1"/>
  <c r="AW19" i="1"/>
  <c r="AV20" i="1"/>
  <c r="AW20" i="1"/>
  <c r="AV21" i="1"/>
  <c r="AW21" i="1"/>
  <c r="AV22" i="1"/>
  <c r="AW22" i="1"/>
  <c r="AV23" i="1"/>
  <c r="AW23" i="1"/>
  <c r="AV24" i="1"/>
  <c r="AW24" i="1"/>
  <c r="AV25" i="1"/>
  <c r="AW25" i="1"/>
  <c r="AV26" i="1"/>
  <c r="AW26" i="1"/>
  <c r="AV27" i="1"/>
  <c r="AW27" i="1"/>
  <c r="AV28" i="1"/>
  <c r="AW28" i="1"/>
  <c r="AV29" i="1"/>
  <c r="AW29" i="1"/>
  <c r="AV30" i="1"/>
  <c r="AW30" i="1"/>
  <c r="AV31" i="1"/>
  <c r="AW31" i="1"/>
  <c r="AV32" i="1"/>
  <c r="AW32" i="1"/>
  <c r="AV33" i="1"/>
  <c r="AW33" i="1"/>
  <c r="AV34" i="1"/>
  <c r="AW34" i="1"/>
  <c r="AV35" i="1"/>
  <c r="AW35" i="1"/>
  <c r="AV36" i="1"/>
  <c r="AW36" i="1"/>
  <c r="AV37" i="1"/>
  <c r="AW37" i="1"/>
  <c r="AV38" i="1"/>
  <c r="AW38" i="1"/>
  <c r="AW9" i="1"/>
  <c r="AV9" i="1"/>
  <c r="AD9" i="1"/>
  <c r="AE9" i="1"/>
  <c r="AD10" i="1"/>
  <c r="AE10" i="1"/>
  <c r="AD11" i="1"/>
  <c r="AE11" i="1"/>
  <c r="AD12" i="1"/>
  <c r="AE12" i="1"/>
  <c r="AD13" i="1"/>
  <c r="AE13" i="1"/>
  <c r="AD14" i="1"/>
  <c r="AE14" i="1"/>
  <c r="AD15" i="1"/>
  <c r="AE15" i="1"/>
  <c r="AD16" i="1"/>
  <c r="AE16" i="1"/>
  <c r="AD17" i="1"/>
  <c r="AE17" i="1"/>
  <c r="AD18" i="1"/>
  <c r="AE18" i="1"/>
  <c r="AD19" i="1"/>
  <c r="AE19" i="1"/>
  <c r="AD20" i="1"/>
  <c r="AE20" i="1"/>
  <c r="AD21" i="1"/>
  <c r="AE21" i="1"/>
  <c r="AD22" i="1"/>
  <c r="AE22" i="1"/>
  <c r="AD23" i="1"/>
  <c r="AE23" i="1"/>
  <c r="AD24" i="1"/>
  <c r="AE24" i="1"/>
  <c r="AD25" i="1"/>
  <c r="AE25" i="1"/>
  <c r="AD26" i="1"/>
  <c r="AE26" i="1"/>
  <c r="AD27" i="1"/>
  <c r="AE27" i="1"/>
  <c r="AD28" i="1"/>
  <c r="AE28" i="1"/>
  <c r="AD29" i="1"/>
  <c r="AE29" i="1"/>
  <c r="AD30" i="1"/>
  <c r="AE30" i="1"/>
  <c r="AD31" i="1"/>
  <c r="AE31" i="1"/>
  <c r="AD32" i="1"/>
  <c r="AE32" i="1"/>
  <c r="AD33" i="1"/>
  <c r="AE33" i="1"/>
  <c r="AD34" i="1"/>
  <c r="AE34" i="1"/>
  <c r="AD35" i="1"/>
  <c r="AE35" i="1"/>
  <c r="AD36" i="1"/>
  <c r="AE36" i="1"/>
  <c r="AD37" i="1"/>
  <c r="AE37" i="1"/>
  <c r="AD38" i="1"/>
  <c r="AE38" i="1"/>
  <c r="AD39" i="1"/>
  <c r="AE39" i="1"/>
  <c r="AE8" i="1"/>
  <c r="AD8" i="1"/>
  <c r="Z9" i="1"/>
  <c r="AA9" i="1"/>
  <c r="Z10" i="1"/>
  <c r="AA10" i="1"/>
  <c r="Z11" i="1"/>
  <c r="AA11" i="1"/>
  <c r="Z12" i="1"/>
  <c r="AA12" i="1"/>
  <c r="Z13" i="1"/>
  <c r="AA13" i="1"/>
  <c r="Z14" i="1"/>
  <c r="AA14" i="1"/>
  <c r="Z15" i="1"/>
  <c r="AA15" i="1"/>
  <c r="Z16" i="1"/>
  <c r="AA16" i="1"/>
  <c r="Z17" i="1"/>
  <c r="AA17" i="1"/>
  <c r="Z18" i="1"/>
  <c r="AA18" i="1"/>
  <c r="Z19" i="1"/>
  <c r="AA19" i="1"/>
  <c r="AA8" i="1"/>
  <c r="Z8" i="1"/>
  <c r="M8" i="1"/>
  <c r="M9" i="1"/>
  <c r="M10" i="1"/>
  <c r="M11" i="1"/>
  <c r="M12" i="1"/>
  <c r="M13" i="1"/>
  <c r="M7" i="1"/>
  <c r="N8" i="1"/>
  <c r="N9" i="1"/>
  <c r="N10" i="1"/>
  <c r="N11" i="1"/>
  <c r="N12" i="1"/>
  <c r="N13" i="1"/>
  <c r="N7" i="1"/>
  <c r="G24" i="1"/>
  <c r="H24" i="1"/>
  <c r="G25" i="1"/>
  <c r="H25" i="1"/>
  <c r="G26" i="1"/>
  <c r="H26" i="1"/>
  <c r="H23" i="1"/>
  <c r="G23" i="1"/>
  <c r="D20" i="1"/>
  <c r="D19" i="1"/>
  <c r="C20" i="1"/>
  <c r="C24" i="1" s="1"/>
  <c r="C19" i="1"/>
  <c r="C23" i="1" s="1"/>
  <c r="F8" i="1"/>
  <c r="E8" i="1"/>
  <c r="D8" i="1"/>
  <c r="C8" i="1"/>
  <c r="G8" i="1"/>
  <c r="BO26" i="1" l="1"/>
  <c r="BO25" i="1"/>
  <c r="BN31" i="1"/>
  <c r="BO27" i="1"/>
  <c r="BO24" i="1"/>
  <c r="BO23" i="1"/>
  <c r="AX30" i="1"/>
  <c r="AY30" i="1" s="1"/>
  <c r="AX34" i="1"/>
  <c r="AY34" i="1" s="1"/>
  <c r="AX38" i="1"/>
  <c r="AY38" i="1" s="1"/>
  <c r="BO22" i="1"/>
  <c r="AX10" i="1"/>
  <c r="AY10" i="1" s="1"/>
  <c r="AX18" i="1"/>
  <c r="AY18" i="1" s="1"/>
  <c r="AX14" i="1"/>
  <c r="AY14" i="1" s="1"/>
  <c r="AX26" i="1"/>
  <c r="AY26" i="1" s="1"/>
  <c r="AX22" i="1"/>
  <c r="AY22" i="1" s="1"/>
  <c r="AX15" i="1"/>
  <c r="AY15" i="1" s="1"/>
  <c r="AX9" i="1"/>
  <c r="AY9" i="1" s="1"/>
  <c r="AX25" i="1"/>
  <c r="AY25" i="1" s="1"/>
  <c r="AX17" i="1"/>
  <c r="AY17" i="1" s="1"/>
  <c r="AX33" i="1"/>
  <c r="AY33" i="1" s="1"/>
  <c r="AX35" i="1"/>
  <c r="AY35" i="1" s="1"/>
  <c r="AX31" i="1"/>
  <c r="AY31" i="1" s="1"/>
  <c r="AX27" i="1"/>
  <c r="AY27" i="1" s="1"/>
  <c r="AX23" i="1"/>
  <c r="AY23" i="1" s="1"/>
  <c r="AX11" i="1"/>
  <c r="AY11" i="1" s="1"/>
  <c r="AT38" i="1"/>
  <c r="AX19" i="1"/>
  <c r="AY19" i="1" s="1"/>
  <c r="AX12" i="1"/>
  <c r="AY12" i="1" s="1"/>
  <c r="AX28" i="1"/>
  <c r="AY28" i="1" s="1"/>
  <c r="AW41" i="1"/>
  <c r="AX29" i="1"/>
  <c r="AY29" i="1" s="1"/>
  <c r="AX13" i="1"/>
  <c r="AY13" i="1" s="1"/>
  <c r="AX36" i="1"/>
  <c r="AY36" i="1" s="1"/>
  <c r="AX20" i="1"/>
  <c r="AY20" i="1" s="1"/>
  <c r="AX37" i="1"/>
  <c r="AY37" i="1" s="1"/>
  <c r="AX21" i="1"/>
  <c r="AY21" i="1" s="1"/>
  <c r="AX32" i="1"/>
  <c r="AY32" i="1" s="1"/>
  <c r="AX24" i="1"/>
  <c r="AY24" i="1" s="1"/>
  <c r="AX16" i="1"/>
  <c r="AY16" i="1" s="1"/>
  <c r="AF20" i="1"/>
  <c r="AG20" i="1" s="1"/>
  <c r="AF12" i="1"/>
  <c r="AG12" i="1" s="1"/>
  <c r="AF36" i="1"/>
  <c r="AG36" i="1" s="1"/>
  <c r="AF35" i="1"/>
  <c r="AG35" i="1" s="1"/>
  <c r="AF27" i="1"/>
  <c r="AG27" i="1" s="1"/>
  <c r="AF28" i="1"/>
  <c r="AG28" i="1" s="1"/>
  <c r="AF37" i="1"/>
  <c r="AG37" i="1" s="1"/>
  <c r="AF33" i="1"/>
  <c r="AG33" i="1" s="1"/>
  <c r="AF29" i="1"/>
  <c r="AG29" i="1" s="1"/>
  <c r="AF9" i="1"/>
  <c r="AG9" i="1" s="1"/>
  <c r="AF8" i="1"/>
  <c r="AG8" i="1" s="1"/>
  <c r="AF24" i="1"/>
  <c r="AG24" i="1" s="1"/>
  <c r="AF16" i="1"/>
  <c r="AG16" i="1" s="1"/>
  <c r="AF21" i="1"/>
  <c r="AG21" i="1" s="1"/>
  <c r="AF32" i="1"/>
  <c r="AG32" i="1" s="1"/>
  <c r="AF13" i="1"/>
  <c r="AG13" i="1" s="1"/>
  <c r="AF39" i="1"/>
  <c r="AG39" i="1" s="1"/>
  <c r="AF31" i="1"/>
  <c r="AG31" i="1" s="1"/>
  <c r="AF23" i="1"/>
  <c r="AG23" i="1" s="1"/>
  <c r="AF15" i="1"/>
  <c r="AG15" i="1" s="1"/>
  <c r="AF25" i="1"/>
  <c r="AG25" i="1" s="1"/>
  <c r="AF17" i="1"/>
  <c r="AG17" i="1" s="1"/>
  <c r="AF11" i="1"/>
  <c r="AG11" i="1" s="1"/>
  <c r="AF38" i="1"/>
  <c r="AG38" i="1" s="1"/>
  <c r="AF34" i="1"/>
  <c r="AG34" i="1" s="1"/>
  <c r="AF30" i="1"/>
  <c r="AG30" i="1" s="1"/>
  <c r="AF26" i="1"/>
  <c r="AG26" i="1" s="1"/>
  <c r="AF22" i="1"/>
  <c r="AG22" i="1" s="1"/>
  <c r="AF18" i="1"/>
  <c r="AG18" i="1" s="1"/>
  <c r="AF14" i="1"/>
  <c r="AG14" i="1" s="1"/>
  <c r="AF10" i="1"/>
  <c r="AG10" i="1" s="1"/>
  <c r="AF19" i="1"/>
  <c r="AG19" i="1" s="1"/>
  <c r="AE44" i="1"/>
  <c r="O13" i="1"/>
  <c r="O11" i="1"/>
  <c r="O9" i="1"/>
  <c r="O10" i="1"/>
  <c r="O8" i="1"/>
  <c r="O18" i="1"/>
  <c r="N18" i="1" s="1"/>
  <c r="O16" i="1"/>
  <c r="O7" i="1"/>
  <c r="O17" i="1"/>
  <c r="N17" i="1" s="1"/>
  <c r="O12" i="1"/>
  <c r="I24" i="1"/>
  <c r="I26" i="1"/>
  <c r="I23" i="1"/>
  <c r="I25" i="1"/>
  <c r="H29" i="1"/>
  <c r="D24" i="1"/>
  <c r="D23" i="1"/>
  <c r="BP30" i="1" l="1"/>
  <c r="BO35" i="1" s="1"/>
  <c r="BC11" i="1"/>
  <c r="BD11" i="1" s="1"/>
  <c r="BC13" i="1"/>
  <c r="BD13" i="1" s="1"/>
  <c r="BC10" i="1"/>
  <c r="BD10" i="1" s="1"/>
  <c r="BC9" i="1"/>
  <c r="BC21" i="1"/>
  <c r="BC12" i="1"/>
  <c r="BD12" i="1" s="1"/>
  <c r="AK10" i="1"/>
  <c r="AK9" i="1"/>
  <c r="AK11" i="1"/>
  <c r="AK18" i="1"/>
  <c r="AK12" i="1"/>
  <c r="AK8" i="1"/>
  <c r="AF44" i="1"/>
  <c r="O22" i="1"/>
  <c r="N16" i="1"/>
  <c r="D27" i="1"/>
  <c r="C27" i="1" s="1"/>
  <c r="C29" i="1" s="1"/>
  <c r="G32" i="1"/>
  <c r="G29" i="1"/>
  <c r="BF12" i="1" l="1"/>
  <c r="BG12" i="1" s="1"/>
  <c r="BE12" i="1"/>
  <c r="BD9" i="1"/>
  <c r="BC22" i="1"/>
  <c r="BC24" i="1" s="1"/>
  <c r="BC25" i="1" s="1"/>
  <c r="BF10" i="1"/>
  <c r="BG10" i="1" s="1"/>
  <c r="BE10" i="1"/>
  <c r="BF13" i="1"/>
  <c r="BG13" i="1" s="1"/>
  <c r="BE13" i="1"/>
  <c r="BE11" i="1"/>
  <c r="BF11" i="1"/>
  <c r="BG11" i="1" s="1"/>
  <c r="AJ9" i="1"/>
  <c r="AL9" i="1"/>
  <c r="AL12" i="1"/>
  <c r="AJ12" i="1"/>
  <c r="AK17" i="1"/>
  <c r="AK20" i="1" s="1"/>
  <c r="AK22" i="1" s="1"/>
  <c r="AJ8" i="1"/>
  <c r="AL8" i="1"/>
  <c r="AJ11" i="1"/>
  <c r="AL11" i="1"/>
  <c r="AJ10" i="1"/>
  <c r="AL10" i="1"/>
  <c r="BF9" i="1" l="1"/>
  <c r="BG9" i="1" s="1"/>
  <c r="BE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B0CD0C-0662-41AA-BDFA-AE9014330799}" name="Connection" type="104" refreshedVersion="0" background="1">
    <extLst>
      <ext xmlns:x15="http://schemas.microsoft.com/office/spreadsheetml/2010/11/main" uri="{DE250136-89BD-433C-8126-D09CA5730AF9}">
        <x15:connection id="Calendar"/>
      </ext>
    </extLst>
  </connection>
  <connection id="2" xr16:uid="{06D3195F-A648-4858-9A61-DC1E9468E2C0}" name="Query - CancelledTripsOnly" description="Connection to the 'CancelledTripsOnly' query in the workbook." type="100" refreshedVersion="8" minRefreshableVersion="5">
    <extLst>
      <ext xmlns:x15="http://schemas.microsoft.com/office/spreadsheetml/2010/11/main" uri="{DE250136-89BD-433C-8126-D09CA5730AF9}">
        <x15:connection id="2dd9f0a8-0025-4167-89e8-564060916bab"/>
      </ext>
    </extLst>
  </connection>
  <connection id="3" xr16:uid="{2BFD51D9-2CA7-4A32-AA35-281E5BD7968C}" name="Query - DelayedTripsOnly" description="Connection to the 'DelayedTripsOnly' query in the workbook." type="100" refreshedVersion="8" minRefreshableVersion="5">
    <extLst>
      <ext xmlns:x15="http://schemas.microsoft.com/office/spreadsheetml/2010/11/main" uri="{DE250136-89BD-433C-8126-D09CA5730AF9}">
        <x15:connection id="f4c96bed-8414-4e01-90e5-8f97b197a6ac"/>
      </ext>
    </extLst>
  </connection>
  <connection id="4" xr16:uid="{A8E1C9C6-CA6C-4288-BD63-576D34C6D880}" name="Query - Events" description="Connection to the 'Events' query in the workbook." type="100" refreshedVersion="8" minRefreshableVersion="5">
    <extLst>
      <ext xmlns:x15="http://schemas.microsoft.com/office/spreadsheetml/2010/11/main" uri="{DE250136-89BD-433C-8126-D09CA5730AF9}">
        <x15:connection id="3903328f-33c1-45f8-9a66-ff87702d543c"/>
      </ext>
    </extLst>
  </connection>
  <connection id="5" xr16:uid="{F5D517F0-136C-4F8A-B0FD-DCCA5ED40BF7}" name="Query - Match Dates" description="Connection to the 'Match Dates' query in the workbook." type="100" refreshedVersion="8" minRefreshableVersion="5">
    <extLst>
      <ext xmlns:x15="http://schemas.microsoft.com/office/spreadsheetml/2010/11/main" uri="{DE250136-89BD-433C-8126-D09CA5730AF9}">
        <x15:connection id="69ed50c4-c96a-447b-937d-2b01ab9c399b"/>
      </ext>
    </extLst>
  </connection>
  <connection id="6" xr16:uid="{3D8207FB-5C6D-4CD2-B78B-012FB34FE591}" name="Query - Matches" description="Connection to the 'Matches' query in the workbook." type="100" refreshedVersion="8" minRefreshableVersion="5">
    <extLst>
      <ext xmlns:x15="http://schemas.microsoft.com/office/spreadsheetml/2010/11/main" uri="{DE250136-89BD-433C-8126-D09CA5730AF9}">
        <x15:connection id="38fc23af-9372-4754-a63f-b69fd82f66fd"/>
      </ext>
    </extLst>
  </connection>
  <connection id="7" xr16:uid="{6E79E4BA-C631-4174-B834-35330F7D0E84}" name="Query - Original_Data" description="Connection to the 'Original_Data' query in the workbook." type="100" refreshedVersion="8" minRefreshableVersion="5">
    <extLst>
      <ext xmlns:x15="http://schemas.microsoft.com/office/spreadsheetml/2010/11/main" uri="{DE250136-89BD-433C-8126-D09CA5730AF9}">
        <x15:connection id="6c452e88-97c5-4965-b215-6cefc19fec35"/>
      </ext>
    </extLst>
  </connection>
  <connection id="8" xr16:uid="{EB4509CF-36C7-4D8E-915F-7B2F340FC6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iginal_Data].[Journey Status].&amp;[Delayed],[Original_Data].[Journey Status].&amp;[Cancelled]}"/>
  </metadataStrings>
  <mdxMetadata count="1">
    <mdx n="0" f="s">
      <ms ns="1" c="0"/>
    </mdx>
  </mdxMetadata>
  <valueMetadata count="1">
    <bk>
      <rc t="1" v="0"/>
    </bk>
  </valueMetadata>
</metadata>
</file>

<file path=xl/sharedStrings.xml><?xml version="1.0" encoding="utf-8"?>
<sst xmlns="http://schemas.openxmlformats.org/spreadsheetml/2006/main" count="189" uniqueCount="94">
  <si>
    <t>Row Labels</t>
  </si>
  <si>
    <t>Count of Transaction ID</t>
  </si>
  <si>
    <t>Distinct Count of Transaction ID</t>
  </si>
  <si>
    <t>Sum of Price</t>
  </si>
  <si>
    <t>measure 1</t>
  </si>
  <si>
    <t>Refund Cost</t>
  </si>
  <si>
    <t>Refund Impact</t>
  </si>
  <si>
    <t>Weekday</t>
  </si>
  <si>
    <t>Weekend</t>
  </si>
  <si>
    <t>January</t>
  </si>
  <si>
    <t>February</t>
  </si>
  <si>
    <t>March</t>
  </si>
  <si>
    <t>April</t>
  </si>
  <si>
    <t>Month</t>
  </si>
  <si>
    <t>Sales</t>
  </si>
  <si>
    <t>Maximum</t>
  </si>
  <si>
    <t>Sunday</t>
  </si>
  <si>
    <t>Monday</t>
  </si>
  <si>
    <t>Tuesday</t>
  </si>
  <si>
    <t>Wednesday</t>
  </si>
  <si>
    <t>Thursday</t>
  </si>
  <si>
    <t>Friday</t>
  </si>
  <si>
    <t>Saturday</t>
  </si>
  <si>
    <t>Day</t>
  </si>
  <si>
    <t>percent</t>
  </si>
  <si>
    <t>Birmingham New Street</t>
  </si>
  <si>
    <t>Bristol Temple Meads</t>
  </si>
  <si>
    <t>Edinburgh Waverley</t>
  </si>
  <si>
    <t>Liverpool Lime Street</t>
  </si>
  <si>
    <t>London Euston</t>
  </si>
  <si>
    <t>London Kings Cross</t>
  </si>
  <si>
    <t>London Paddington</t>
  </si>
  <si>
    <t>London St Pancras</t>
  </si>
  <si>
    <t>Manchester Piccadilly</t>
  </si>
  <si>
    <t>Oxford</t>
  </si>
  <si>
    <t>Reading</t>
  </si>
  <si>
    <t>York</t>
  </si>
  <si>
    <t>Cardiff Central</t>
  </si>
  <si>
    <t>Coventry</t>
  </si>
  <si>
    <t>Crewe</t>
  </si>
  <si>
    <t>Didcot</t>
  </si>
  <si>
    <t>Doncaster</t>
  </si>
  <si>
    <t>Durham</t>
  </si>
  <si>
    <t>Edinburgh</t>
  </si>
  <si>
    <t>Leeds</t>
  </si>
  <si>
    <t>Leicester</t>
  </si>
  <si>
    <t>London Waterloo</t>
  </si>
  <si>
    <t>Nottingham</t>
  </si>
  <si>
    <t>Nuneaton</t>
  </si>
  <si>
    <t>Peterborough</t>
  </si>
  <si>
    <t>Sheffield</t>
  </si>
  <si>
    <t>Stafford</t>
  </si>
  <si>
    <t>Swindon</t>
  </si>
  <si>
    <t>Tamworth</t>
  </si>
  <si>
    <t>Wakefield</t>
  </si>
  <si>
    <t>Warrington</t>
  </si>
  <si>
    <t>Wolverhampton</t>
  </si>
  <si>
    <t>Station</t>
  </si>
  <si>
    <t>Arrivals</t>
  </si>
  <si>
    <t>Depatures</t>
  </si>
  <si>
    <t>Total Movement</t>
  </si>
  <si>
    <t>top 5 movement</t>
  </si>
  <si>
    <t>total movement</t>
  </si>
  <si>
    <t>percentage</t>
  </si>
  <si>
    <t>Journey Status</t>
  </si>
  <si>
    <t>(Multiple Items)</t>
  </si>
  <si>
    <t>station</t>
  </si>
  <si>
    <t>Arrival Delay Cancel</t>
  </si>
  <si>
    <t>Depture Delay Cancel</t>
  </si>
  <si>
    <t>TotalDisruptions</t>
  </si>
  <si>
    <t xml:space="preserve">top 5 </t>
  </si>
  <si>
    <t>total</t>
  </si>
  <si>
    <t>others</t>
  </si>
  <si>
    <t>Signal Failure</t>
  </si>
  <si>
    <t>Staff Shortage</t>
  </si>
  <si>
    <t>Staffing</t>
  </si>
  <si>
    <t>Technical Issue</t>
  </si>
  <si>
    <t>Traffic</t>
  </si>
  <si>
    <t>Weather Conditions</t>
  </si>
  <si>
    <t>Jan</t>
  </si>
  <si>
    <t>Feb</t>
  </si>
  <si>
    <t>Mar</t>
  </si>
  <si>
    <t>Apr</t>
  </si>
  <si>
    <t>(blank)</t>
  </si>
  <si>
    <t>First Class</t>
  </si>
  <si>
    <t>Standard</t>
  </si>
  <si>
    <t>Advance</t>
  </si>
  <si>
    <t>Anytime</t>
  </si>
  <si>
    <t>Off-Peak</t>
  </si>
  <si>
    <t>Staff Issues</t>
  </si>
  <si>
    <t>Average of Delay Amount (Mins)</t>
  </si>
  <si>
    <t>reason</t>
  </si>
  <si>
    <t>avg 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</si>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</sst>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lt;999999]0.00,&quot; K&quot;;[&lt;999999999]0.00,,&quot; M&quot;;0.00&quot; B&quot;"/>
    <numFmt numFmtId="165" formatCode="[&lt;999999]&quot;$&quot;0.00,&quot; K&quot;;[&lt;999999999]&quot;$&quot;0.00,,&quot; M&quot;;&quot;$&quot;0.00&quot; B&quot;"/>
    <numFmt numFmtId="166" formatCode="\$#,##0.00;\(\$#,##0.00\);\$#,##0.00"/>
    <numFmt numFmtId="167" formatCode="[&lt;999999]&quot;$&quot;0.0,&quot; K&quot;;[&lt;999999999]&quot;$&quot;0.0,,&quot; M&quot;;&quot;$&quot;0.0&quot; B&quot;"/>
  </numFmts>
  <fonts count="2" x14ac:knownFonts="1">
    <font>
      <sz val="11"/>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10" fontId="0" fillId="0" borderId="0" xfId="0" applyNumberFormat="1"/>
    <xf numFmtId="166" fontId="0" fillId="0" borderId="0" xfId="0" applyNumberFormat="1"/>
    <xf numFmtId="167" fontId="0" fillId="0" borderId="0" xfId="0" applyNumberFormat="1"/>
    <xf numFmtId="0" fontId="0" fillId="2" borderId="0" xfId="0" applyFill="1"/>
    <xf numFmtId="0" fontId="0" fillId="0" borderId="0" xfId="0" applyNumberFormat="1"/>
    <xf numFmtId="1" fontId="0" fillId="0" borderId="0" xfId="0" applyNumberFormat="1"/>
  </cellXfs>
  <cellStyles count="1">
    <cellStyle name="Normal" xfId="0" builtinId="0"/>
  </cellStyles>
  <dxfs count="4">
    <dxf>
      <numFmt numFmtId="14" formatCode="0.00%"/>
    </dxf>
    <dxf>
      <numFmt numFmtId="14" formatCode="0.00%"/>
    </dxf>
    <dxf>
      <font>
        <b/>
        <color theme="1"/>
      </font>
      <border>
        <bottom style="thin">
          <color theme="9"/>
        </bottom>
        <vertical/>
        <horizontal/>
      </border>
    </dxf>
    <dxf>
      <font>
        <color theme="9" tint="0.59996337778862885"/>
      </font>
      <fill>
        <patternFill patternType="solid">
          <fgColor theme="9" tint="0.59996337778862885"/>
          <bgColor theme="9" tint="0.59996337778862885"/>
        </patternFill>
      </fill>
      <border diagonalUp="0" diagonalDown="0">
        <left/>
        <right/>
        <top/>
        <bottom/>
        <vertical/>
        <horizontal/>
      </border>
    </dxf>
  </dxfs>
  <tableStyles count="1" defaultTableStyle="TableStyleMedium2" defaultPivotStyle="PivotStyleLight16">
    <tableStyle name="SlicerStyleLight6 2" pivot="0" table="0" count="10" xr9:uid="{73115A41-2697-4C57-950E-5EDFDDF55332}">
      <tableStyleElement type="wholeTable" dxfId="3"/>
      <tableStyleElement type="headerRow" dxfId="2"/>
    </tableStyle>
  </tableStyles>
  <colors>
    <mruColors>
      <color rgb="FFFFBD38"/>
      <color rgb="FFE8EAED"/>
      <color rgb="FFF3B145"/>
      <color rgb="FFD62728"/>
      <color rgb="FF003366"/>
      <color rgb="FFE88E50"/>
      <color rgb="FF5B9BD5"/>
      <color rgb="FF1F4E79"/>
      <color rgb="FF444B5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fgColor theme="9" tint="0.5999633777886288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rgb="FFFFBD3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E8EAED"/>
              <bgColor rgb="FFE8EAED"/>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E8EAED"/>
              <bgColor rgb="FFE8EAED"/>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1.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2.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5.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7.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FFBD38"/>
              </a:solidFill>
              <a:ln w="19050">
                <a:noFill/>
              </a:ln>
              <a:effectLst/>
            </c:spPr>
            <c:extLst>
              <c:ext xmlns:c16="http://schemas.microsoft.com/office/drawing/2014/chart" uri="{C3380CC4-5D6E-409C-BE32-E72D297353CC}">
                <c16:uniqueId val="{00000001-ED17-4534-9B5F-B5A03D8FE5EF}"/>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D17-4534-9B5F-B5A03D8FE5EF}"/>
              </c:ext>
            </c:extLst>
          </c:dPt>
          <c:dLbls>
            <c:dLbl>
              <c:idx val="0"/>
              <c:layout>
                <c:manualLayout>
                  <c:x val="-6.4327255145738366E-2"/>
                  <c:y val="-3.100775193798442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397660818713448"/>
                      <c:h val="0.19356589147286821"/>
                    </c:manualLayout>
                  </c15:layout>
                </c:ext>
                <c:ext xmlns:c16="http://schemas.microsoft.com/office/drawing/2014/chart" uri="{C3380CC4-5D6E-409C-BE32-E72D297353CC}">
                  <c16:uniqueId val="{00000001-ED17-4534-9B5F-B5A03D8FE5EF}"/>
                </c:ext>
              </c:extLst>
            </c:dLbl>
            <c:dLbl>
              <c:idx val="1"/>
              <c:layout>
                <c:manualLayout>
                  <c:x val="4.0935902748998478E-2"/>
                  <c:y val="3.87596899224806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397660818713448"/>
                      <c:h val="0.19356589147286821"/>
                    </c:manualLayout>
                  </c15:layout>
                </c:ext>
                <c:ext xmlns:c16="http://schemas.microsoft.com/office/drawing/2014/chart" uri="{C3380CC4-5D6E-409C-BE32-E72D297353CC}">
                  <c16:uniqueId val="{00000003-ED17-4534-9B5F-B5A03D8FE5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Sheet1!$C$19:$C$20</c:f>
              <c:strCache>
                <c:ptCount val="2"/>
                <c:pt idx="0">
                  <c:v>Weekday</c:v>
                </c:pt>
                <c:pt idx="1">
                  <c:v>Weekend</c:v>
                </c:pt>
              </c:strCache>
            </c:strRef>
          </c:cat>
          <c:val>
            <c:numRef>
              <c:f>Sheet1!$D$19:$D$20</c:f>
              <c:numCache>
                <c:formatCode>[&lt;999999]"$"0.00," K";[&lt;999999999]"$"0.00,," M";"$"0.00" B"</c:formatCode>
                <c:ptCount val="2"/>
                <c:pt idx="0">
                  <c:v>544937</c:v>
                </c:pt>
                <c:pt idx="1">
                  <c:v>196984</c:v>
                </c:pt>
              </c:numCache>
            </c:numRef>
          </c:val>
          <c:extLst>
            <c:ext xmlns:c16="http://schemas.microsoft.com/office/drawing/2014/chart" uri="{C3380CC4-5D6E-409C-BE32-E72D297353CC}">
              <c16:uniqueId val="{00000004-ED17-4534-9B5F-B5A03D8FE5E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Sheet1!$H$22</c:f>
              <c:strCache>
                <c:ptCount val="1"/>
                <c:pt idx="0">
                  <c:v>Sales</c:v>
                </c:pt>
              </c:strCache>
            </c:strRef>
          </c:tx>
          <c:spPr>
            <a:solidFill>
              <a:srgbClr val="E8EA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Sheet1!$G$23:$G$26</c:f>
              <c:strCache>
                <c:ptCount val="4"/>
                <c:pt idx="0">
                  <c:v>January</c:v>
                </c:pt>
                <c:pt idx="1">
                  <c:v>February</c:v>
                </c:pt>
                <c:pt idx="2">
                  <c:v>March</c:v>
                </c:pt>
                <c:pt idx="3">
                  <c:v>April</c:v>
                </c:pt>
              </c:strCache>
            </c:strRef>
          </c:cat>
          <c:val>
            <c:numRef>
              <c:f>Sheet1!$H$23:$H$26</c:f>
              <c:numCache>
                <c:formatCode>[&lt;999999]"$"0.00," K";[&lt;999999999]"$"0.00,," M";"$"0.00" B"</c:formatCode>
                <c:ptCount val="4"/>
                <c:pt idx="0">
                  <c:v>199618</c:v>
                </c:pt>
                <c:pt idx="1">
                  <c:v>159374</c:v>
                </c:pt>
                <c:pt idx="2">
                  <c:v>195147</c:v>
                </c:pt>
                <c:pt idx="3">
                  <c:v>187782</c:v>
                </c:pt>
              </c:numCache>
            </c:numRef>
          </c:val>
          <c:extLst>
            <c:ext xmlns:c16="http://schemas.microsoft.com/office/drawing/2014/chart" uri="{C3380CC4-5D6E-409C-BE32-E72D297353CC}">
              <c16:uniqueId val="{00000000-05F1-4716-A8BF-551615B8DF15}"/>
            </c:ext>
          </c:extLst>
        </c:ser>
        <c:ser>
          <c:idx val="1"/>
          <c:order val="1"/>
          <c:tx>
            <c:strRef>
              <c:f>Sheet1!$I$22</c:f>
              <c:strCache>
                <c:ptCount val="1"/>
                <c:pt idx="0">
                  <c:v>Maximum</c:v>
                </c:pt>
              </c:strCache>
            </c:strRef>
          </c:tx>
          <c:spPr>
            <a:solidFill>
              <a:srgbClr val="FFBD38"/>
            </a:solidFill>
            <a:ln>
              <a:noFill/>
            </a:ln>
            <a:effectLst/>
          </c:spPr>
          <c:invertIfNegative val="0"/>
          <c:dLbls>
            <c:delete val="1"/>
          </c:dLbls>
          <c:cat>
            <c:strRef>
              <c:f>Sheet1!$G$23:$G$26</c:f>
              <c:strCache>
                <c:ptCount val="4"/>
                <c:pt idx="0">
                  <c:v>January</c:v>
                </c:pt>
                <c:pt idx="1">
                  <c:v>February</c:v>
                </c:pt>
                <c:pt idx="2">
                  <c:v>March</c:v>
                </c:pt>
                <c:pt idx="3">
                  <c:v>April</c:v>
                </c:pt>
              </c:strCache>
            </c:strRef>
          </c:cat>
          <c:val>
            <c:numRef>
              <c:f>Sheet1!$I$23:$I$26</c:f>
              <c:numCache>
                <c:formatCode>[&lt;999999]"$"0.00," K";[&lt;999999999]"$"0.00,," M";"$"0.00" B"</c:formatCode>
                <c:ptCount val="4"/>
                <c:pt idx="0">
                  <c:v>199618</c:v>
                </c:pt>
                <c:pt idx="1">
                  <c:v>0</c:v>
                </c:pt>
                <c:pt idx="2">
                  <c:v>0</c:v>
                </c:pt>
                <c:pt idx="3">
                  <c:v>0</c:v>
                </c:pt>
              </c:numCache>
            </c:numRef>
          </c:val>
          <c:extLst>
            <c:ext xmlns:c16="http://schemas.microsoft.com/office/drawing/2014/chart" uri="{C3380CC4-5D6E-409C-BE32-E72D297353CC}">
              <c16:uniqueId val="{00000004-05F1-4716-A8BF-551615B8DF15}"/>
            </c:ext>
          </c:extLst>
        </c:ser>
        <c:dLbls>
          <c:dLblPos val="outEnd"/>
          <c:showLegendKey val="0"/>
          <c:showVal val="1"/>
          <c:showCatName val="0"/>
          <c:showSerName val="0"/>
          <c:showPercent val="0"/>
          <c:showBubbleSize val="0"/>
        </c:dLbls>
        <c:gapWidth val="99"/>
        <c:overlap val="100"/>
        <c:axId val="1338251967"/>
        <c:axId val="1338251007"/>
      </c:barChart>
      <c:catAx>
        <c:axId val="133825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251007"/>
        <c:crosses val="autoZero"/>
        <c:auto val="1"/>
        <c:lblAlgn val="ctr"/>
        <c:lblOffset val="100"/>
        <c:noMultiLvlLbl val="0"/>
      </c:catAx>
      <c:valAx>
        <c:axId val="1338251007"/>
        <c:scaling>
          <c:orientation val="minMax"/>
        </c:scaling>
        <c:delete val="1"/>
        <c:axPos val="l"/>
        <c:numFmt formatCode="[&lt;999999]&quot;$&quot;0.00,&quot; K&quot;;[&lt;999999999]&quot;$&quot;0.00,,&quot; M&quot;;&quot;$&quot;0.00&quot; B&quot;" sourceLinked="1"/>
        <c:majorTickMark val="out"/>
        <c:minorTickMark val="none"/>
        <c:tickLblPos val="nextTo"/>
        <c:crossAx val="13382519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Sheet1!$N$6</c:f>
              <c:strCache>
                <c:ptCount val="1"/>
                <c:pt idx="0">
                  <c:v>Sales</c:v>
                </c:pt>
              </c:strCache>
            </c:strRef>
          </c:tx>
          <c:spPr>
            <a:solidFill>
              <a:srgbClr val="E8EA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Sheet1!$M$7:$M$13</c:f>
              <c:strCache>
                <c:ptCount val="7"/>
                <c:pt idx="0">
                  <c:v>Sun</c:v>
                </c:pt>
                <c:pt idx="1">
                  <c:v>Mon</c:v>
                </c:pt>
                <c:pt idx="2">
                  <c:v>Tue</c:v>
                </c:pt>
                <c:pt idx="3">
                  <c:v>Wed</c:v>
                </c:pt>
                <c:pt idx="4">
                  <c:v>Thu</c:v>
                </c:pt>
                <c:pt idx="5">
                  <c:v>Fri</c:v>
                </c:pt>
                <c:pt idx="6">
                  <c:v>Sat</c:v>
                </c:pt>
              </c:strCache>
            </c:strRef>
          </c:cat>
          <c:val>
            <c:numRef>
              <c:f>Sheet1!$N$7:$N$13</c:f>
              <c:numCache>
                <c:formatCode>[&lt;999999]"$"0.0," K";[&lt;999999999]"$"0.0,," M";"$"0.0" B"</c:formatCode>
                <c:ptCount val="7"/>
                <c:pt idx="0">
                  <c:v>100048</c:v>
                </c:pt>
                <c:pt idx="1">
                  <c:v>107772</c:v>
                </c:pt>
                <c:pt idx="2">
                  <c:v>112688</c:v>
                </c:pt>
                <c:pt idx="3">
                  <c:v>113802</c:v>
                </c:pt>
                <c:pt idx="4">
                  <c:v>105242</c:v>
                </c:pt>
                <c:pt idx="5">
                  <c:v>105433</c:v>
                </c:pt>
                <c:pt idx="6">
                  <c:v>96936</c:v>
                </c:pt>
              </c:numCache>
            </c:numRef>
          </c:val>
          <c:extLst>
            <c:ext xmlns:c16="http://schemas.microsoft.com/office/drawing/2014/chart" uri="{C3380CC4-5D6E-409C-BE32-E72D297353CC}">
              <c16:uniqueId val="{00000000-DFDB-41CF-8C06-77B34353B5D5}"/>
            </c:ext>
          </c:extLst>
        </c:ser>
        <c:ser>
          <c:idx val="1"/>
          <c:order val="1"/>
          <c:tx>
            <c:strRef>
              <c:f>Sheet1!$O$6</c:f>
              <c:strCache>
                <c:ptCount val="1"/>
                <c:pt idx="0">
                  <c:v>Maximum</c:v>
                </c:pt>
              </c:strCache>
            </c:strRef>
          </c:tx>
          <c:spPr>
            <a:solidFill>
              <a:srgbClr val="FFBD38"/>
            </a:solidFill>
            <a:ln>
              <a:noFill/>
            </a:ln>
            <a:effectLst/>
          </c:spPr>
          <c:invertIfNegative val="0"/>
          <c:dLbls>
            <c:delete val="1"/>
          </c:dLbls>
          <c:cat>
            <c:strRef>
              <c:f>Sheet1!$M$7:$M$13</c:f>
              <c:strCache>
                <c:ptCount val="7"/>
                <c:pt idx="0">
                  <c:v>Sun</c:v>
                </c:pt>
                <c:pt idx="1">
                  <c:v>Mon</c:v>
                </c:pt>
                <c:pt idx="2">
                  <c:v>Tue</c:v>
                </c:pt>
                <c:pt idx="3">
                  <c:v>Wed</c:v>
                </c:pt>
                <c:pt idx="4">
                  <c:v>Thu</c:v>
                </c:pt>
                <c:pt idx="5">
                  <c:v>Fri</c:v>
                </c:pt>
                <c:pt idx="6">
                  <c:v>Sat</c:v>
                </c:pt>
              </c:strCache>
            </c:strRef>
          </c:cat>
          <c:val>
            <c:numRef>
              <c:f>Sheet1!$O$7:$O$13</c:f>
              <c:numCache>
                <c:formatCode>[&lt;999999]"$"0.0," K";[&lt;999999999]"$"0.0,," M";"$"0.0" B"</c:formatCode>
                <c:ptCount val="7"/>
                <c:pt idx="0">
                  <c:v>0</c:v>
                </c:pt>
                <c:pt idx="1">
                  <c:v>107772</c:v>
                </c:pt>
                <c:pt idx="2">
                  <c:v>112688</c:v>
                </c:pt>
                <c:pt idx="3">
                  <c:v>113802</c:v>
                </c:pt>
                <c:pt idx="4">
                  <c:v>0</c:v>
                </c:pt>
                <c:pt idx="5">
                  <c:v>0</c:v>
                </c:pt>
                <c:pt idx="6">
                  <c:v>0</c:v>
                </c:pt>
              </c:numCache>
            </c:numRef>
          </c:val>
          <c:extLst>
            <c:ext xmlns:c16="http://schemas.microsoft.com/office/drawing/2014/chart" uri="{C3380CC4-5D6E-409C-BE32-E72D297353CC}">
              <c16:uniqueId val="{00000001-DFDB-41CF-8C06-77B34353B5D5}"/>
            </c:ext>
          </c:extLst>
        </c:ser>
        <c:dLbls>
          <c:dLblPos val="outEnd"/>
          <c:showLegendKey val="0"/>
          <c:showVal val="1"/>
          <c:showCatName val="0"/>
          <c:showSerName val="0"/>
          <c:showPercent val="0"/>
          <c:showBubbleSize val="0"/>
        </c:dLbls>
        <c:gapWidth val="219"/>
        <c:overlap val="100"/>
        <c:axId val="1945439504"/>
        <c:axId val="1945440464"/>
      </c:barChart>
      <c:catAx>
        <c:axId val="194543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440464"/>
        <c:crosses val="autoZero"/>
        <c:auto val="1"/>
        <c:lblAlgn val="ctr"/>
        <c:lblOffset val="100"/>
        <c:noMultiLvlLbl val="0"/>
      </c:catAx>
      <c:valAx>
        <c:axId val="1945440464"/>
        <c:scaling>
          <c:orientation val="minMax"/>
        </c:scaling>
        <c:delete val="1"/>
        <c:axPos val="l"/>
        <c:numFmt formatCode="[&lt;999999]&quot;$&quot;0.0,&quot; K&quot;;[&lt;999999999]&quot;$&quot;0.0,,&quot; M&quot;;&quot;$&quot;0.0&quot; B&quot;" sourceLinked="1"/>
        <c:majorTickMark val="none"/>
        <c:minorTickMark val="none"/>
        <c:tickLblPos val="nextTo"/>
        <c:crossAx val="19454395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999999999999997E-2"/>
          <c:y val="7.2847682119205295E-2"/>
          <c:w val="0.80664092959253864"/>
          <c:h val="0.85430463576158944"/>
        </c:manualLayout>
      </c:layout>
      <c:barChart>
        <c:barDir val="bar"/>
        <c:grouping val="clustered"/>
        <c:varyColors val="0"/>
        <c:ser>
          <c:idx val="0"/>
          <c:order val="0"/>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31247572815533986"/>
                      <c:h val="0.21387443291442873"/>
                    </c:manualLayout>
                  </c15:layout>
                </c:ext>
                <c:ext xmlns:c16="http://schemas.microsoft.com/office/drawing/2014/chart" uri="{C3380CC4-5D6E-409C-BE32-E72D297353CC}">
                  <c16:uniqueId val="{00000004-76D7-4105-933D-6E2C3005C915}"/>
                </c:ext>
              </c:extLst>
            </c:dLbl>
            <c:dLbl>
              <c:idx val="1"/>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7388349514563104"/>
                      <c:h val="0.21387443291442873"/>
                    </c:manualLayout>
                  </c15:layout>
                </c:ext>
                <c:ext xmlns:c16="http://schemas.microsoft.com/office/drawing/2014/chart" uri="{C3380CC4-5D6E-409C-BE32-E72D297353CC}">
                  <c16:uniqueId val="{00000003-76D7-4105-933D-6E2C3005C915}"/>
                </c:ext>
              </c:extLst>
            </c:dLbl>
            <c:dLbl>
              <c:idx val="2"/>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33133514257319779"/>
                      <c:h val="0.21387443291442873"/>
                    </c:manualLayout>
                  </c15:layout>
                </c:ext>
                <c:ext xmlns:c16="http://schemas.microsoft.com/office/drawing/2014/chart" uri="{C3380CC4-5D6E-409C-BE32-E72D297353CC}">
                  <c16:uniqueId val="{00000002-76D7-4105-933D-6E2C3005C91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Sheet1!$AJ$8:$AJ$12</c:f>
              <c:strCache>
                <c:ptCount val="5"/>
                <c:pt idx="0">
                  <c:v>Birmingham New Street</c:v>
                </c:pt>
                <c:pt idx="1">
                  <c:v>Manchester Piccadilly</c:v>
                </c:pt>
                <c:pt idx="2">
                  <c:v>Liverpool Lime Street</c:v>
                </c:pt>
                <c:pt idx="3">
                  <c:v>London Euston</c:v>
                </c:pt>
                <c:pt idx="4">
                  <c:v>York</c:v>
                </c:pt>
              </c:strCache>
            </c:strRef>
          </c:cat>
          <c:val>
            <c:numRef>
              <c:f>Sheet1!$AK$8:$AK$12</c:f>
              <c:numCache>
                <c:formatCode>General</c:formatCode>
                <c:ptCount val="5"/>
                <c:pt idx="0">
                  <c:v>9878</c:v>
                </c:pt>
                <c:pt idx="1">
                  <c:v>9618</c:v>
                </c:pt>
                <c:pt idx="2">
                  <c:v>9583</c:v>
                </c:pt>
                <c:pt idx="3">
                  <c:v>6521</c:v>
                </c:pt>
                <c:pt idx="4">
                  <c:v>4946</c:v>
                </c:pt>
              </c:numCache>
            </c:numRef>
          </c:val>
          <c:extLst>
            <c:ext xmlns:c16="http://schemas.microsoft.com/office/drawing/2014/chart" uri="{C3380CC4-5D6E-409C-BE32-E72D297353CC}">
              <c16:uniqueId val="{00000000-76D7-4105-933D-6E2C3005C915}"/>
            </c:ext>
          </c:extLst>
        </c:ser>
        <c:ser>
          <c:idx val="1"/>
          <c:order val="1"/>
          <c:spPr>
            <a:solidFill>
              <a:srgbClr val="FFBD3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Sheet1!$AJ$8:$AJ$12</c:f>
              <c:strCache>
                <c:ptCount val="5"/>
                <c:pt idx="0">
                  <c:v>Birmingham New Street</c:v>
                </c:pt>
                <c:pt idx="1">
                  <c:v>Manchester Piccadilly</c:v>
                </c:pt>
                <c:pt idx="2">
                  <c:v>Liverpool Lime Street</c:v>
                </c:pt>
                <c:pt idx="3">
                  <c:v>London Euston</c:v>
                </c:pt>
                <c:pt idx="4">
                  <c:v>York</c:v>
                </c:pt>
              </c:strCache>
            </c:strRef>
          </c:cat>
          <c:val>
            <c:numRef>
              <c:f>Sheet1!$AL$8:$AL$12</c:f>
              <c:numCache>
                <c:formatCode>General</c:formatCode>
                <c:ptCount val="5"/>
                <c:pt idx="0">
                  <c:v>9878</c:v>
                </c:pt>
                <c:pt idx="1">
                  <c:v>9618</c:v>
                </c:pt>
                <c:pt idx="2">
                  <c:v>9583</c:v>
                </c:pt>
                <c:pt idx="3">
                  <c:v>6521</c:v>
                </c:pt>
                <c:pt idx="4">
                  <c:v>4946</c:v>
                </c:pt>
              </c:numCache>
            </c:numRef>
          </c:val>
          <c:extLst>
            <c:ext xmlns:c16="http://schemas.microsoft.com/office/drawing/2014/chart" uri="{C3380CC4-5D6E-409C-BE32-E72D297353CC}">
              <c16:uniqueId val="{00000001-76D7-4105-933D-6E2C3005C915}"/>
            </c:ext>
          </c:extLst>
        </c:ser>
        <c:dLbls>
          <c:showLegendKey val="0"/>
          <c:showVal val="0"/>
          <c:showCatName val="0"/>
          <c:showSerName val="0"/>
          <c:showPercent val="0"/>
          <c:showBubbleSize val="0"/>
        </c:dLbls>
        <c:gapWidth val="30"/>
        <c:overlap val="100"/>
        <c:axId val="1868004031"/>
        <c:axId val="1868004511"/>
      </c:barChart>
      <c:catAx>
        <c:axId val="1868004031"/>
        <c:scaling>
          <c:orientation val="maxMin"/>
        </c:scaling>
        <c:delete val="1"/>
        <c:axPos val="l"/>
        <c:numFmt formatCode="General" sourceLinked="1"/>
        <c:majorTickMark val="out"/>
        <c:minorTickMark val="none"/>
        <c:tickLblPos val="nextTo"/>
        <c:crossAx val="1868004511"/>
        <c:crosses val="autoZero"/>
        <c:auto val="1"/>
        <c:lblAlgn val="ctr"/>
        <c:lblOffset val="100"/>
        <c:noMultiLvlLbl val="0"/>
      </c:catAx>
      <c:valAx>
        <c:axId val="1868004511"/>
        <c:scaling>
          <c:orientation val="minMax"/>
        </c:scaling>
        <c:delete val="1"/>
        <c:axPos val="t"/>
        <c:numFmt formatCode="General" sourceLinked="1"/>
        <c:majorTickMark val="out"/>
        <c:minorTickMark val="none"/>
        <c:tickLblPos val="nextTo"/>
        <c:crossAx val="18680040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E8EAED"/>
            </a:solidFill>
            <a:ln>
              <a:noFill/>
            </a:ln>
          </c:spPr>
          <c:dPt>
            <c:idx val="0"/>
            <c:bubble3D val="0"/>
            <c:spPr>
              <a:solidFill>
                <a:srgbClr val="E8EAED"/>
              </a:solidFill>
              <a:ln w="19050">
                <a:noFill/>
              </a:ln>
              <a:effectLst/>
            </c:spPr>
            <c:extLst>
              <c:ext xmlns:c16="http://schemas.microsoft.com/office/drawing/2014/chart" uri="{C3380CC4-5D6E-409C-BE32-E72D297353CC}">
                <c16:uniqueId val="{00000001-E215-49B1-9F0F-26682387FE91}"/>
              </c:ext>
            </c:extLst>
          </c:dPt>
          <c:dPt>
            <c:idx val="1"/>
            <c:bubble3D val="0"/>
            <c:spPr>
              <a:solidFill>
                <a:srgbClr val="FFBD38">
                  <a:alpha val="96000"/>
                </a:srgbClr>
              </a:solidFill>
              <a:ln w="19050">
                <a:noFill/>
              </a:ln>
              <a:effectLst/>
            </c:spPr>
            <c:extLst>
              <c:ext xmlns:c16="http://schemas.microsoft.com/office/drawing/2014/chart" uri="{C3380CC4-5D6E-409C-BE32-E72D297353CC}">
                <c16:uniqueId val="{00000003-E215-49B1-9F0F-26682387FE91}"/>
              </c:ext>
            </c:extLst>
          </c:dPt>
          <c:cat>
            <c:strRef>
              <c:f>Sheet1!$AJ$17:$AJ$18</c:f>
              <c:strCache>
                <c:ptCount val="2"/>
                <c:pt idx="0">
                  <c:v>top 5 movement</c:v>
                </c:pt>
                <c:pt idx="1">
                  <c:v>total movement</c:v>
                </c:pt>
              </c:strCache>
            </c:strRef>
          </c:cat>
          <c:val>
            <c:numRef>
              <c:f>Sheet1!$AK$17:$AK$18</c:f>
              <c:numCache>
                <c:formatCode>General</c:formatCode>
                <c:ptCount val="2"/>
                <c:pt idx="0">
                  <c:v>40546</c:v>
                </c:pt>
                <c:pt idx="1">
                  <c:v>63306</c:v>
                </c:pt>
              </c:numCache>
            </c:numRef>
          </c:val>
          <c:extLst>
            <c:ext xmlns:c16="http://schemas.microsoft.com/office/drawing/2014/chart" uri="{C3380CC4-5D6E-409C-BE32-E72D297353CC}">
              <c16:uniqueId val="{00000004-E215-49B1-9F0F-26682387FE9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675383228133451E-2"/>
          <c:y val="7.0967741935483872E-2"/>
          <c:w val="0.76829699172218857"/>
          <c:h val="0.8580645161290322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Sheet1!$BE$9:$BE$13</c:f>
              <c:strCache>
                <c:ptCount val="5"/>
                <c:pt idx="0">
                  <c:v>Liverpool Lime Street</c:v>
                </c:pt>
                <c:pt idx="1">
                  <c:v>London Euston</c:v>
                </c:pt>
                <c:pt idx="2">
                  <c:v>Manchester Piccadilly</c:v>
                </c:pt>
                <c:pt idx="3">
                  <c:v>Birmingham New Street</c:v>
                </c:pt>
                <c:pt idx="4">
                  <c:v>York</c:v>
                </c:pt>
              </c:strCache>
            </c:strRef>
          </c:cat>
          <c:val>
            <c:numRef>
              <c:f>Sheet1!$BF$9:$BF$13</c:f>
              <c:numCache>
                <c:formatCode>General</c:formatCode>
                <c:ptCount val="5"/>
                <c:pt idx="0">
                  <c:v>1784</c:v>
                </c:pt>
                <c:pt idx="1">
                  <c:v>1686</c:v>
                </c:pt>
                <c:pt idx="2">
                  <c:v>1379</c:v>
                </c:pt>
                <c:pt idx="3">
                  <c:v>998</c:v>
                </c:pt>
                <c:pt idx="4">
                  <c:v>461</c:v>
                </c:pt>
              </c:numCache>
            </c:numRef>
          </c:val>
          <c:extLst>
            <c:ext xmlns:c16="http://schemas.microsoft.com/office/drawing/2014/chart" uri="{C3380CC4-5D6E-409C-BE32-E72D297353CC}">
              <c16:uniqueId val="{00000000-72B9-4BCD-90C6-A396517FFA4D}"/>
            </c:ext>
          </c:extLst>
        </c:ser>
        <c:ser>
          <c:idx val="1"/>
          <c:order val="1"/>
          <c:spPr>
            <a:solidFill>
              <a:srgbClr val="FFBD38"/>
            </a:solidFill>
            <a:ln>
              <a:noFill/>
            </a:ln>
            <a:effectLst/>
          </c:spPr>
          <c:invertIfNegative val="0"/>
          <c:dLbls>
            <c:dLbl>
              <c:idx val="0"/>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6637625332804621"/>
                      <c:h val="0.14535483870967739"/>
                    </c:manualLayout>
                  </c15:layout>
                </c:ext>
                <c:ext xmlns:c16="http://schemas.microsoft.com/office/drawing/2014/chart" uri="{C3380CC4-5D6E-409C-BE32-E72D297353CC}">
                  <c16:uniqueId val="{00000002-72B9-4BCD-90C6-A396517FFA4D}"/>
                </c:ext>
              </c:extLst>
            </c:dLbl>
            <c:dLbl>
              <c:idx val="1"/>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561915337505889"/>
                      <c:h val="0.1941741183867168"/>
                    </c:manualLayout>
                  </c15:layout>
                </c:ext>
                <c:ext xmlns:c16="http://schemas.microsoft.com/office/drawing/2014/chart" uri="{C3380CC4-5D6E-409C-BE32-E72D297353CC}">
                  <c16:uniqueId val="{00000005-72B9-4BCD-90C6-A396517FFA4D}"/>
                </c:ext>
              </c:extLst>
            </c:dLbl>
            <c:dLbl>
              <c:idx val="2"/>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8371721520421456"/>
                      <c:h val="0.20835509271018543"/>
                    </c:manualLayout>
                  </c15:layout>
                </c:ext>
                <c:ext xmlns:c16="http://schemas.microsoft.com/office/drawing/2014/chart" uri="{C3380CC4-5D6E-409C-BE32-E72D297353CC}">
                  <c16:uniqueId val="{00000003-72B9-4BCD-90C6-A396517FFA4D}"/>
                </c:ext>
              </c:extLst>
            </c:dLbl>
            <c:dLbl>
              <c:idx val="3"/>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29741044959308138"/>
                      <c:h val="0.14535483870967739"/>
                    </c:manualLayout>
                  </c15:layout>
                </c:ext>
                <c:ext xmlns:c16="http://schemas.microsoft.com/office/drawing/2014/chart" uri="{C3380CC4-5D6E-409C-BE32-E72D297353CC}">
                  <c16:uniqueId val="{00000004-72B9-4BCD-90C6-A396517FFA4D}"/>
                </c:ext>
              </c:extLst>
            </c:dLbl>
            <c:dLbl>
              <c:idx val="4"/>
              <c:layout>
                <c:manualLayout>
                  <c:x val="-0.17580235272164407"/>
                  <c:y val="-6.0113224483302119E-3"/>
                </c:manualLayout>
              </c:layout>
              <c:spPr>
                <a:noFill/>
                <a:ln>
                  <a:noFill/>
                </a:ln>
                <a:effectLst/>
              </c:spPr>
              <c:txPr>
                <a:bodyPr rot="0" spcFirstLastPara="1" vertOverflow="ellipsis" vert="horz" wrap="square" lIns="38100" tIns="19050" rIns="38100" bIns="19050" anchor="ctr" anchorCtr="0">
                  <a:spAutoFit/>
                </a:bodyPr>
                <a:lstStyle/>
                <a:p>
                  <a:pPr algn="l">
                    <a:defRPr sz="8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23628088883994391"/>
                      <c:h val="0.13546176046176042"/>
                    </c:manualLayout>
                  </c15:layout>
                </c:ext>
                <c:ext xmlns:c16="http://schemas.microsoft.com/office/drawing/2014/chart" uri="{C3380CC4-5D6E-409C-BE32-E72D297353CC}">
                  <c16:uniqueId val="{00000006-72B9-4BCD-90C6-A396517FFA4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Sheet1!$BE$9:$BE$13</c:f>
              <c:strCache>
                <c:ptCount val="5"/>
                <c:pt idx="0">
                  <c:v>Liverpool Lime Street</c:v>
                </c:pt>
                <c:pt idx="1">
                  <c:v>London Euston</c:v>
                </c:pt>
                <c:pt idx="2">
                  <c:v>Manchester Piccadilly</c:v>
                </c:pt>
                <c:pt idx="3">
                  <c:v>Birmingham New Street</c:v>
                </c:pt>
                <c:pt idx="4">
                  <c:v>York</c:v>
                </c:pt>
              </c:strCache>
            </c:strRef>
          </c:cat>
          <c:val>
            <c:numRef>
              <c:f>Sheet1!$BG$9:$BG$13</c:f>
              <c:numCache>
                <c:formatCode>General</c:formatCode>
                <c:ptCount val="5"/>
                <c:pt idx="0">
                  <c:v>1784</c:v>
                </c:pt>
                <c:pt idx="1">
                  <c:v>1686</c:v>
                </c:pt>
                <c:pt idx="2">
                  <c:v>1379</c:v>
                </c:pt>
                <c:pt idx="3">
                  <c:v>998</c:v>
                </c:pt>
                <c:pt idx="4">
                  <c:v>461</c:v>
                </c:pt>
              </c:numCache>
            </c:numRef>
          </c:val>
          <c:extLst>
            <c:ext xmlns:c16="http://schemas.microsoft.com/office/drawing/2014/chart" uri="{C3380CC4-5D6E-409C-BE32-E72D297353CC}">
              <c16:uniqueId val="{00000001-72B9-4BCD-90C6-A396517FFA4D}"/>
            </c:ext>
          </c:extLst>
        </c:ser>
        <c:dLbls>
          <c:dLblPos val="outEnd"/>
          <c:showLegendKey val="0"/>
          <c:showVal val="1"/>
          <c:showCatName val="0"/>
          <c:showSerName val="0"/>
          <c:showPercent val="0"/>
          <c:showBubbleSize val="0"/>
        </c:dLbls>
        <c:gapWidth val="30"/>
        <c:overlap val="100"/>
        <c:axId val="1867941631"/>
        <c:axId val="1867942591"/>
      </c:barChart>
      <c:catAx>
        <c:axId val="1867941631"/>
        <c:scaling>
          <c:orientation val="maxMin"/>
        </c:scaling>
        <c:delete val="1"/>
        <c:axPos val="l"/>
        <c:numFmt formatCode="General" sourceLinked="1"/>
        <c:majorTickMark val="none"/>
        <c:minorTickMark val="none"/>
        <c:tickLblPos val="nextTo"/>
        <c:crossAx val="1867942591"/>
        <c:crosses val="autoZero"/>
        <c:auto val="1"/>
        <c:lblAlgn val="ctr"/>
        <c:lblOffset val="100"/>
        <c:noMultiLvlLbl val="0"/>
      </c:catAx>
      <c:valAx>
        <c:axId val="1867942591"/>
        <c:scaling>
          <c:orientation val="minMax"/>
        </c:scaling>
        <c:delete val="1"/>
        <c:axPos val="t"/>
        <c:numFmt formatCode="General" sourceLinked="1"/>
        <c:majorTickMark val="none"/>
        <c:minorTickMark val="none"/>
        <c:tickLblPos val="nextTo"/>
        <c:crossAx val="18679416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E8EAED"/>
            </a:solidFill>
          </c:spPr>
          <c:dPt>
            <c:idx val="0"/>
            <c:bubble3D val="0"/>
            <c:spPr>
              <a:solidFill>
                <a:srgbClr val="FFBD38"/>
              </a:solidFill>
              <a:ln w="19050">
                <a:noFill/>
              </a:ln>
              <a:effectLst/>
            </c:spPr>
            <c:extLst>
              <c:ext xmlns:c16="http://schemas.microsoft.com/office/drawing/2014/chart" uri="{C3380CC4-5D6E-409C-BE32-E72D297353CC}">
                <c16:uniqueId val="{00000001-2DE5-431B-A437-A17F1048A97E}"/>
              </c:ext>
            </c:extLst>
          </c:dPt>
          <c:dPt>
            <c:idx val="1"/>
            <c:bubble3D val="0"/>
            <c:spPr>
              <a:solidFill>
                <a:srgbClr val="E8EAED"/>
              </a:solidFill>
              <a:ln w="19050">
                <a:noFill/>
              </a:ln>
              <a:effectLst/>
            </c:spPr>
            <c:extLst>
              <c:ext xmlns:c16="http://schemas.microsoft.com/office/drawing/2014/chart" uri="{C3380CC4-5D6E-409C-BE32-E72D297353CC}">
                <c16:uniqueId val="{00000003-2DE5-431B-A437-A17F1048A97E}"/>
              </c:ext>
            </c:extLst>
          </c:dPt>
          <c:cat>
            <c:strRef>
              <c:f>Sheet1!$BB$24:$BB$25</c:f>
              <c:strCache>
                <c:ptCount val="2"/>
                <c:pt idx="0">
                  <c:v>percentage</c:v>
                </c:pt>
                <c:pt idx="1">
                  <c:v>others</c:v>
                </c:pt>
              </c:strCache>
            </c:strRef>
          </c:cat>
          <c:val>
            <c:numRef>
              <c:f>Sheet1!$BC$24:$BC$25</c:f>
              <c:numCache>
                <c:formatCode>0.00%</c:formatCode>
                <c:ptCount val="2"/>
                <c:pt idx="0">
                  <c:v>0.75599232981783315</c:v>
                </c:pt>
                <c:pt idx="1">
                  <c:v>0.24400767018216685</c:v>
                </c:pt>
              </c:numCache>
            </c:numRef>
          </c:val>
          <c:extLst>
            <c:ext xmlns:c16="http://schemas.microsoft.com/office/drawing/2014/chart" uri="{C3380CC4-5D6E-409C-BE32-E72D297353CC}">
              <c16:uniqueId val="{00000004-2DE5-431B-A437-A17F1048A97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556954919652357E-2"/>
          <c:y val="0.11027917336411124"/>
          <c:w val="0.91088609016069533"/>
          <c:h val="0.73272118004961884"/>
        </c:manualLayout>
      </c:layout>
      <c:barChart>
        <c:barDir val="col"/>
        <c:grouping val="clustered"/>
        <c:varyColors val="0"/>
        <c:ser>
          <c:idx val="1"/>
          <c:order val="0"/>
          <c:spPr>
            <a:solidFill>
              <a:srgbClr val="E8EAED"/>
            </a:solidFill>
            <a:ln>
              <a:noFill/>
            </a:ln>
            <a:effectLst/>
          </c:spPr>
          <c:invertIfNegative val="0"/>
          <c:dLbls>
            <c:delete val="1"/>
          </c:dLbls>
          <c:cat>
            <c:strRef>
              <c:f>Sheet1!$BV$16:$BV$19</c:f>
              <c:strCache>
                <c:ptCount val="4"/>
                <c:pt idx="0">
                  <c:v>Jan</c:v>
                </c:pt>
                <c:pt idx="1">
                  <c:v>Feb</c:v>
                </c:pt>
                <c:pt idx="2">
                  <c:v>Mar</c:v>
                </c:pt>
                <c:pt idx="3">
                  <c:v>Apr</c:v>
                </c:pt>
              </c:strCache>
            </c:strRef>
          </c:cat>
          <c:val>
            <c:numRef>
              <c:f>Sheet1!$BX$16:$BX$19</c:f>
              <c:numCache>
                <c:formatCode>0.00%</c:formatCode>
                <c:ptCount val="4"/>
                <c:pt idx="0">
                  <c:v>1</c:v>
                </c:pt>
                <c:pt idx="1">
                  <c:v>1</c:v>
                </c:pt>
                <c:pt idx="2">
                  <c:v>1</c:v>
                </c:pt>
                <c:pt idx="3">
                  <c:v>1</c:v>
                </c:pt>
              </c:numCache>
            </c:numRef>
          </c:val>
          <c:extLst>
            <c:ext xmlns:c16="http://schemas.microsoft.com/office/drawing/2014/chart" uri="{C3380CC4-5D6E-409C-BE32-E72D297353CC}">
              <c16:uniqueId val="{00000000-CFE9-4D30-A12A-6A243C1F0FFC}"/>
            </c:ext>
          </c:extLst>
        </c:ser>
        <c:ser>
          <c:idx val="0"/>
          <c:order val="1"/>
          <c:spPr>
            <a:solidFill>
              <a:srgbClr val="FFBD3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Sheet1!$BV$16:$BV$19</c:f>
              <c:strCache>
                <c:ptCount val="4"/>
                <c:pt idx="0">
                  <c:v>Jan</c:v>
                </c:pt>
                <c:pt idx="1">
                  <c:v>Feb</c:v>
                </c:pt>
                <c:pt idx="2">
                  <c:v>Mar</c:v>
                </c:pt>
                <c:pt idx="3">
                  <c:v>Apr</c:v>
                </c:pt>
              </c:strCache>
            </c:strRef>
          </c:cat>
          <c:val>
            <c:numRef>
              <c:f>Sheet1!$BW$16:$BW$19</c:f>
              <c:numCache>
                <c:formatCode>0.00%</c:formatCode>
                <c:ptCount val="4"/>
                <c:pt idx="0">
                  <c:v>0.62754284305264452</c:v>
                </c:pt>
                <c:pt idx="1">
                  <c:v>0.52551020408163263</c:v>
                </c:pt>
                <c:pt idx="2">
                  <c:v>0.32364173955895037</c:v>
                </c:pt>
                <c:pt idx="3">
                  <c:v>0.46870582187379511</c:v>
                </c:pt>
              </c:numCache>
            </c:numRef>
          </c:val>
          <c:extLst>
            <c:ext xmlns:c16="http://schemas.microsoft.com/office/drawing/2014/chart" uri="{C3380CC4-5D6E-409C-BE32-E72D297353CC}">
              <c16:uniqueId val="{00000001-CFE9-4D30-A12A-6A243C1F0FFC}"/>
            </c:ext>
          </c:extLst>
        </c:ser>
        <c:dLbls>
          <c:dLblPos val="outEnd"/>
          <c:showLegendKey val="0"/>
          <c:showVal val="1"/>
          <c:showCatName val="0"/>
          <c:showSerName val="0"/>
          <c:showPercent val="0"/>
          <c:showBubbleSize val="0"/>
        </c:dLbls>
        <c:gapWidth val="51"/>
        <c:overlap val="100"/>
        <c:axId val="346107808"/>
        <c:axId val="346117408"/>
      </c:barChart>
      <c:lineChart>
        <c:grouping val="standard"/>
        <c:varyColors val="0"/>
        <c:ser>
          <c:idx val="2"/>
          <c:order val="2"/>
          <c:tx>
            <c:v>Average Line</c:v>
          </c:tx>
          <c:spPr>
            <a:ln w="28575" cap="rnd">
              <a:solidFill>
                <a:srgbClr val="D62728"/>
              </a:solidFill>
              <a:round/>
            </a:ln>
            <a:effectLst/>
          </c:spPr>
          <c:marker>
            <c:symbol val="none"/>
          </c:marker>
          <c:val>
            <c:numRef>
              <c:f>Sheet1!$BY$16:$BY$19</c:f>
              <c:numCache>
                <c:formatCode>0.00%</c:formatCode>
                <c:ptCount val="4"/>
                <c:pt idx="0">
                  <c:v>0.4863501521417557</c:v>
                </c:pt>
                <c:pt idx="1">
                  <c:v>0.4863501521417557</c:v>
                </c:pt>
                <c:pt idx="2">
                  <c:v>0.4863501521417557</c:v>
                </c:pt>
                <c:pt idx="3">
                  <c:v>0.4863501521417557</c:v>
                </c:pt>
              </c:numCache>
            </c:numRef>
          </c:val>
          <c:smooth val="0"/>
          <c:extLst>
            <c:ext xmlns:c16="http://schemas.microsoft.com/office/drawing/2014/chart" uri="{C3380CC4-5D6E-409C-BE32-E72D297353CC}">
              <c16:uniqueId val="{00000004-CFE9-4D30-A12A-6A243C1F0FFC}"/>
            </c:ext>
          </c:extLst>
        </c:ser>
        <c:dLbls>
          <c:showLegendKey val="0"/>
          <c:showVal val="0"/>
          <c:showCatName val="0"/>
          <c:showSerName val="0"/>
          <c:showPercent val="0"/>
          <c:showBubbleSize val="0"/>
        </c:dLbls>
        <c:marker val="1"/>
        <c:smooth val="0"/>
        <c:axId val="346107808"/>
        <c:axId val="346117408"/>
      </c:lineChart>
      <c:catAx>
        <c:axId val="34610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17408"/>
        <c:crosses val="autoZero"/>
        <c:auto val="1"/>
        <c:lblAlgn val="ctr"/>
        <c:lblOffset val="100"/>
        <c:noMultiLvlLbl val="0"/>
      </c:catAx>
      <c:valAx>
        <c:axId val="346117408"/>
        <c:scaling>
          <c:orientation val="minMax"/>
        </c:scaling>
        <c:delete val="1"/>
        <c:axPos val="l"/>
        <c:numFmt formatCode="0.00%" sourceLinked="1"/>
        <c:majorTickMark val="none"/>
        <c:minorTickMark val="none"/>
        <c:tickLblPos val="nextTo"/>
        <c:crossAx val="346107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564476383683481"/>
          <c:y val="9.8324056947717217E-2"/>
          <c:w val="0.67106557095210262"/>
          <c:h val="0.80335188610456554"/>
        </c:manualLayout>
      </c:layout>
      <c:barChart>
        <c:barDir val="bar"/>
        <c:grouping val="clustered"/>
        <c:varyColors val="0"/>
        <c:ser>
          <c:idx val="1"/>
          <c:order val="0"/>
          <c:spPr>
            <a:solidFill>
              <a:srgbClr val="E8EAED"/>
            </a:solidFill>
            <a:ln>
              <a:noFill/>
            </a:ln>
            <a:effectLst/>
          </c:spPr>
          <c:invertIfNegative val="0"/>
          <c:dLbls>
            <c:delete val="1"/>
          </c:dLbls>
          <c:cat>
            <c:strRef>
              <c:f>Sheet1!$CC$21:$CD$21</c:f>
              <c:strCache>
                <c:ptCount val="2"/>
                <c:pt idx="0">
                  <c:v>First Class</c:v>
                </c:pt>
                <c:pt idx="1">
                  <c:v>Standard</c:v>
                </c:pt>
              </c:strCache>
            </c:strRef>
          </c:cat>
          <c:val>
            <c:numRef>
              <c:f>Sheet1!$CC$23:$CD$23</c:f>
              <c:numCache>
                <c:formatCode>0.00%</c:formatCode>
                <c:ptCount val="2"/>
                <c:pt idx="0">
                  <c:v>1</c:v>
                </c:pt>
                <c:pt idx="1">
                  <c:v>1</c:v>
                </c:pt>
              </c:numCache>
            </c:numRef>
          </c:val>
          <c:extLst>
            <c:ext xmlns:c16="http://schemas.microsoft.com/office/drawing/2014/chart" uri="{C3380CC4-5D6E-409C-BE32-E72D297353CC}">
              <c16:uniqueId val="{00000000-5E35-4D5C-BCF2-05A508EA9855}"/>
            </c:ext>
          </c:extLst>
        </c:ser>
        <c:ser>
          <c:idx val="0"/>
          <c:order val="1"/>
          <c:spPr>
            <a:solidFill>
              <a:srgbClr val="FFBD38"/>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8533733133433281"/>
                      <c:h val="0.20593801059306074"/>
                    </c:manualLayout>
                  </c15:layout>
                </c:ext>
                <c:ext xmlns:c16="http://schemas.microsoft.com/office/drawing/2014/chart" uri="{C3380CC4-5D6E-409C-BE32-E72D297353CC}">
                  <c16:uniqueId val="{00000003-5E35-4D5C-BCF2-05A508EA9855}"/>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24935532233883059"/>
                      <c:h val="0.20593801059306074"/>
                    </c:manualLayout>
                  </c15:layout>
                </c:ext>
                <c:ext xmlns:c16="http://schemas.microsoft.com/office/drawing/2014/chart" uri="{C3380CC4-5D6E-409C-BE32-E72D297353CC}">
                  <c16:uniqueId val="{00000002-5E35-4D5C-BCF2-05A508EA98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Sheet1!$CC$21:$CD$21</c:f>
              <c:strCache>
                <c:ptCount val="2"/>
                <c:pt idx="0">
                  <c:v>First Class</c:v>
                </c:pt>
                <c:pt idx="1">
                  <c:v>Standard</c:v>
                </c:pt>
              </c:strCache>
            </c:strRef>
          </c:cat>
          <c:val>
            <c:numRef>
              <c:f>Sheet1!$CC$22:$CD$22</c:f>
              <c:numCache>
                <c:formatCode>0.00%</c:formatCode>
                <c:ptCount val="2"/>
                <c:pt idx="0">
                  <c:v>0.20136780061489026</c:v>
                </c:pt>
                <c:pt idx="1">
                  <c:v>0.79863219938510976</c:v>
                </c:pt>
              </c:numCache>
            </c:numRef>
          </c:val>
          <c:extLst>
            <c:ext xmlns:c16="http://schemas.microsoft.com/office/drawing/2014/chart" uri="{C3380CC4-5D6E-409C-BE32-E72D297353CC}">
              <c16:uniqueId val="{00000001-5E35-4D5C-BCF2-05A508EA9855}"/>
            </c:ext>
          </c:extLst>
        </c:ser>
        <c:dLbls>
          <c:dLblPos val="outEnd"/>
          <c:showLegendKey val="0"/>
          <c:showVal val="1"/>
          <c:showCatName val="0"/>
          <c:showSerName val="0"/>
          <c:showPercent val="0"/>
          <c:showBubbleSize val="0"/>
        </c:dLbls>
        <c:gapWidth val="20"/>
        <c:overlap val="100"/>
        <c:axId val="152239135"/>
        <c:axId val="152235775"/>
      </c:barChart>
      <c:catAx>
        <c:axId val="15223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j-lt"/>
                <a:ea typeface="+mn-ea"/>
                <a:cs typeface="+mn-cs"/>
              </a:defRPr>
            </a:pPr>
            <a:endParaRPr lang="en-US"/>
          </a:p>
        </c:txPr>
        <c:crossAx val="152235775"/>
        <c:crosses val="autoZero"/>
        <c:auto val="1"/>
        <c:lblAlgn val="ctr"/>
        <c:lblOffset val="100"/>
        <c:noMultiLvlLbl val="0"/>
      </c:catAx>
      <c:valAx>
        <c:axId val="152235775"/>
        <c:scaling>
          <c:orientation val="minMax"/>
        </c:scaling>
        <c:delete val="1"/>
        <c:axPos val="b"/>
        <c:numFmt formatCode="0.00%" sourceLinked="1"/>
        <c:majorTickMark val="none"/>
        <c:minorTickMark val="none"/>
        <c:tickLblPos val="nextTo"/>
        <c:crossAx val="1522391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98860522390648"/>
          <c:y val="9.7561043742544998E-2"/>
          <c:w val="0.67993209962190859"/>
          <c:h val="0.80487791251491003"/>
        </c:manualLayout>
      </c:layout>
      <c:barChart>
        <c:barDir val="bar"/>
        <c:grouping val="clustered"/>
        <c:varyColors val="0"/>
        <c:ser>
          <c:idx val="1"/>
          <c:order val="0"/>
          <c:spPr>
            <a:solidFill>
              <a:srgbClr val="E8EAED"/>
            </a:solidFill>
            <a:ln>
              <a:noFill/>
            </a:ln>
            <a:effectLst/>
          </c:spPr>
          <c:invertIfNegative val="0"/>
          <c:dLbls>
            <c:delete val="1"/>
          </c:dLbls>
          <c:cat>
            <c:strRef>
              <c:f>Sheet1!$CF$21:$CH$21</c:f>
              <c:strCache>
                <c:ptCount val="3"/>
                <c:pt idx="0">
                  <c:v>Advance</c:v>
                </c:pt>
                <c:pt idx="1">
                  <c:v>Anytime</c:v>
                </c:pt>
                <c:pt idx="2">
                  <c:v>Off-Peak</c:v>
                </c:pt>
              </c:strCache>
            </c:strRef>
          </c:cat>
          <c:val>
            <c:numRef>
              <c:f>Sheet1!$CF$23:$CH$23</c:f>
              <c:numCache>
                <c:formatCode>0.00%</c:formatCode>
                <c:ptCount val="3"/>
                <c:pt idx="0">
                  <c:v>1</c:v>
                </c:pt>
                <c:pt idx="1">
                  <c:v>1</c:v>
                </c:pt>
                <c:pt idx="2">
                  <c:v>1</c:v>
                </c:pt>
              </c:numCache>
            </c:numRef>
          </c:val>
          <c:extLst>
            <c:ext xmlns:c16="http://schemas.microsoft.com/office/drawing/2014/chart" uri="{C3380CC4-5D6E-409C-BE32-E72D297353CC}">
              <c16:uniqueId val="{00000000-42B2-465B-985E-9FD52093391B}"/>
            </c:ext>
          </c:extLst>
        </c:ser>
        <c:ser>
          <c:idx val="0"/>
          <c:order val="1"/>
          <c:spPr>
            <a:solidFill>
              <a:srgbClr val="FFBD3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Sheet1!$CF$21:$CH$21</c:f>
              <c:strCache>
                <c:ptCount val="3"/>
                <c:pt idx="0">
                  <c:v>Advance</c:v>
                </c:pt>
                <c:pt idx="1">
                  <c:v>Anytime</c:v>
                </c:pt>
                <c:pt idx="2">
                  <c:v>Off-Peak</c:v>
                </c:pt>
              </c:strCache>
            </c:strRef>
          </c:cat>
          <c:val>
            <c:numRef>
              <c:f>Sheet1!$CF$22:$CH$22</c:f>
              <c:numCache>
                <c:formatCode>0.00%</c:formatCode>
                <c:ptCount val="3"/>
                <c:pt idx="0">
                  <c:v>0.41685570296567964</c:v>
                </c:pt>
                <c:pt idx="1">
                  <c:v>0.28211763786171307</c:v>
                </c:pt>
                <c:pt idx="2">
                  <c:v>0.30102665917260735</c:v>
                </c:pt>
              </c:numCache>
            </c:numRef>
          </c:val>
          <c:extLst>
            <c:ext xmlns:c16="http://schemas.microsoft.com/office/drawing/2014/chart" uri="{C3380CC4-5D6E-409C-BE32-E72D297353CC}">
              <c16:uniqueId val="{00000001-42B2-465B-985E-9FD52093391B}"/>
            </c:ext>
          </c:extLst>
        </c:ser>
        <c:dLbls>
          <c:dLblPos val="outEnd"/>
          <c:showLegendKey val="0"/>
          <c:showVal val="1"/>
          <c:showCatName val="0"/>
          <c:showSerName val="0"/>
          <c:showPercent val="0"/>
          <c:showBubbleSize val="0"/>
        </c:dLbls>
        <c:gapWidth val="24"/>
        <c:overlap val="100"/>
        <c:axId val="346106848"/>
        <c:axId val="346120288"/>
      </c:barChart>
      <c:catAx>
        <c:axId val="34610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20288"/>
        <c:crosses val="autoZero"/>
        <c:auto val="1"/>
        <c:lblAlgn val="ctr"/>
        <c:lblOffset val="100"/>
        <c:noMultiLvlLbl val="0"/>
      </c:catAx>
      <c:valAx>
        <c:axId val="346120288"/>
        <c:scaling>
          <c:orientation val="minMax"/>
        </c:scaling>
        <c:delete val="1"/>
        <c:axPos val="b"/>
        <c:numFmt formatCode="0.00%" sourceLinked="1"/>
        <c:majorTickMark val="none"/>
        <c:minorTickMark val="none"/>
        <c:tickLblPos val="nextTo"/>
        <c:crossAx val="346106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Sheet1!$CN$21</c:f>
              <c:strCache>
                <c:ptCount val="1"/>
                <c:pt idx="0">
                  <c:v>avg min</c:v>
                </c:pt>
              </c:strCache>
            </c:strRef>
          </c:tx>
          <c:spPr>
            <a:solidFill>
              <a:srgbClr val="E8EA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Sheet1!$CM$22:$CM$26</c:f>
              <c:strCache>
                <c:ptCount val="5"/>
                <c:pt idx="0">
                  <c:v>Signal Failure</c:v>
                </c:pt>
                <c:pt idx="1">
                  <c:v>Staff Issues</c:v>
                </c:pt>
                <c:pt idx="2">
                  <c:v>Technical Issue</c:v>
                </c:pt>
                <c:pt idx="3">
                  <c:v>Traffic</c:v>
                </c:pt>
                <c:pt idx="4">
                  <c:v>Weather Conditions</c:v>
                </c:pt>
              </c:strCache>
            </c:strRef>
          </c:cat>
          <c:val>
            <c:numRef>
              <c:f>Sheet1!$CN$22:$CN$26</c:f>
              <c:numCache>
                <c:formatCode>0</c:formatCode>
                <c:ptCount val="5"/>
                <c:pt idx="0">
                  <c:v>28.796008869179602</c:v>
                </c:pt>
                <c:pt idx="1">
                  <c:v>27.011267605633805</c:v>
                </c:pt>
                <c:pt idx="2">
                  <c:v>23.773305084745761</c:v>
                </c:pt>
                <c:pt idx="3">
                  <c:v>23.379310344827587</c:v>
                </c:pt>
                <c:pt idx="4">
                  <c:v>34.975188781014026</c:v>
                </c:pt>
              </c:numCache>
            </c:numRef>
          </c:val>
          <c:extLst>
            <c:ext xmlns:c16="http://schemas.microsoft.com/office/drawing/2014/chart" uri="{C3380CC4-5D6E-409C-BE32-E72D297353CC}">
              <c16:uniqueId val="{00000000-05D4-47E7-BB2A-916C8E1C691A}"/>
            </c:ext>
          </c:extLst>
        </c:ser>
        <c:ser>
          <c:idx val="1"/>
          <c:order val="1"/>
          <c:tx>
            <c:strRef>
              <c:f>Sheet1!$CO$21</c:f>
              <c:strCache>
                <c:ptCount val="1"/>
                <c:pt idx="0">
                  <c:v>max</c:v>
                </c:pt>
              </c:strCache>
            </c:strRef>
          </c:tx>
          <c:spPr>
            <a:solidFill>
              <a:srgbClr val="FFBD38"/>
            </a:solidFill>
            <a:ln>
              <a:noFill/>
            </a:ln>
            <a:effectLst/>
          </c:spPr>
          <c:invertIfNegative val="0"/>
          <c:dLbls>
            <c:delete val="1"/>
          </c:dLbls>
          <c:cat>
            <c:strRef>
              <c:f>Sheet1!$CM$22:$CM$26</c:f>
              <c:strCache>
                <c:ptCount val="5"/>
                <c:pt idx="0">
                  <c:v>Signal Failure</c:v>
                </c:pt>
                <c:pt idx="1">
                  <c:v>Staff Issues</c:v>
                </c:pt>
                <c:pt idx="2">
                  <c:v>Technical Issue</c:v>
                </c:pt>
                <c:pt idx="3">
                  <c:v>Traffic</c:v>
                </c:pt>
                <c:pt idx="4">
                  <c:v>Weather Conditions</c:v>
                </c:pt>
              </c:strCache>
            </c:strRef>
          </c:cat>
          <c:val>
            <c:numRef>
              <c:f>Sheet1!$CO$22:$CO$26</c:f>
              <c:numCache>
                <c:formatCode>0</c:formatCode>
                <c:ptCount val="5"/>
                <c:pt idx="0">
                  <c:v>0</c:v>
                </c:pt>
                <c:pt idx="1">
                  <c:v>0</c:v>
                </c:pt>
                <c:pt idx="2">
                  <c:v>0</c:v>
                </c:pt>
                <c:pt idx="3">
                  <c:v>0</c:v>
                </c:pt>
                <c:pt idx="4">
                  <c:v>34.975188781014026</c:v>
                </c:pt>
              </c:numCache>
            </c:numRef>
          </c:val>
          <c:extLst>
            <c:ext xmlns:c16="http://schemas.microsoft.com/office/drawing/2014/chart" uri="{C3380CC4-5D6E-409C-BE32-E72D297353CC}">
              <c16:uniqueId val="{00000001-05D4-47E7-BB2A-916C8E1C691A}"/>
            </c:ext>
          </c:extLst>
        </c:ser>
        <c:dLbls>
          <c:dLblPos val="outEnd"/>
          <c:showLegendKey val="0"/>
          <c:showVal val="1"/>
          <c:showCatName val="0"/>
          <c:showSerName val="0"/>
          <c:showPercent val="0"/>
          <c:showBubbleSize val="0"/>
        </c:dLbls>
        <c:gapWidth val="120"/>
        <c:overlap val="100"/>
        <c:axId val="156420543"/>
        <c:axId val="156421023"/>
      </c:barChart>
      <c:catAx>
        <c:axId val="1564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1023"/>
        <c:crosses val="autoZero"/>
        <c:auto val="1"/>
        <c:lblAlgn val="ctr"/>
        <c:lblOffset val="100"/>
        <c:noMultiLvlLbl val="0"/>
      </c:catAx>
      <c:valAx>
        <c:axId val="156421023"/>
        <c:scaling>
          <c:orientation val="minMax"/>
        </c:scaling>
        <c:delete val="1"/>
        <c:axPos val="l"/>
        <c:numFmt formatCode="0" sourceLinked="1"/>
        <c:majorTickMark val="none"/>
        <c:minorTickMark val="none"/>
        <c:tickLblPos val="nextTo"/>
        <c:crossAx val="156420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clusteredColumn" uniqueId="{60E6F0B0-C9ED-4EF4-845F-9372157B9DFC}">
          <cx:spPr>
            <a:solidFill>
              <a:srgbClr val="FFBD38"/>
            </a:solidFill>
          </cx:spPr>
          <cx:dataId val="0"/>
          <cx:layoutPr>
            <cx:aggregation/>
          </cx:layoutPr>
          <cx:axisId val="1"/>
        </cx:series>
        <cx:series layoutId="paretoLine" ownerIdx="0" uniqueId="{37C3FBB4-7561-4749-A7A7-FE50B0C0600D}">
          <cx:spPr>
            <a:ln>
              <a:solidFill>
                <a:srgbClr val="E8EAED"/>
              </a:solidFill>
            </a:ln>
          </cx:spPr>
          <cx:axisId val="2"/>
        </cx:series>
      </cx:plotAreaRegion>
      <cx:axis id="0">
        <cx:catScaling gapWidth="0"/>
        <cx:tickLabels/>
        <cx:txPr>
          <a:bodyPr spcFirstLastPara="1" vertOverflow="ellipsis" horzOverflow="overflow" wrap="square" lIns="0" tIns="0" rIns="0" bIns="0" anchor="ctr" anchorCtr="1"/>
          <a:lstStyle/>
          <a:p>
            <a:pPr algn="ctr" rtl="0">
              <a:defRPr sz="700">
                <a:latin typeface="Aptos Display" panose="020B0004020202020204" pitchFamily="34" charset="0"/>
                <a:ea typeface="Aptos Display" panose="020B0004020202020204" pitchFamily="34" charset="0"/>
                <a:cs typeface="Aptos Display" panose="020B0004020202020204" pitchFamily="34" charset="0"/>
              </a:defRPr>
            </a:pPr>
            <a:endParaRPr lang="en-US" sz="700" b="0" i="0" u="none" strike="noStrike" baseline="0">
              <a:solidFill>
                <a:sysClr val="windowText" lastClr="000000">
                  <a:lumMod val="65000"/>
                  <a:lumOff val="35000"/>
                </a:sysClr>
              </a:solidFill>
              <a:latin typeface="Aptos Display" panose="020B0004020202020204" pitchFamily="34" charset="0"/>
            </a:endParaRPr>
          </a:p>
        </cx:txPr>
      </cx:axis>
      <cx:axis id="1">
        <cx:valScaling/>
        <cx:majorGridlines>
          <cx:spPr>
            <a:ln>
              <a:solidFill>
                <a:schemeClr val="bg1"/>
              </a:solidFill>
            </a:ln>
          </cx:spPr>
        </cx:majorGridlines>
        <cx:tickLabels/>
      </cx:axis>
      <cx:axis id="2">
        <cx:valScaling max="1" min="0"/>
        <cx:units unit="percentage"/>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image" Target="../media/image6.gi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0.png"/><Relationship Id="rId3" Type="http://schemas.openxmlformats.org/officeDocument/2006/relationships/image" Target="../media/image7.gif"/><Relationship Id="rId7" Type="http://schemas.microsoft.com/office/2014/relationships/chartEx" Target="../charts/chartEx1.xml"/><Relationship Id="rId12" Type="http://schemas.openxmlformats.org/officeDocument/2006/relationships/chart" Target="../charts/chart11.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8.gif"/><Relationship Id="rId11" Type="http://schemas.openxmlformats.org/officeDocument/2006/relationships/chart" Target="../charts/chart10.xml"/><Relationship Id="rId5" Type="http://schemas.openxmlformats.org/officeDocument/2006/relationships/chart" Target="../charts/chart7.xml"/><Relationship Id="rId10" Type="http://schemas.openxmlformats.org/officeDocument/2006/relationships/chart" Target="../charts/chart9.xml"/><Relationship Id="rId4" Type="http://schemas.openxmlformats.org/officeDocument/2006/relationships/chart" Target="../charts/chart6.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120650</xdr:colOff>
      <xdr:row>0</xdr:row>
      <xdr:rowOff>120650</xdr:rowOff>
    </xdr:from>
    <xdr:to>
      <xdr:col>16</xdr:col>
      <xdr:colOff>196850</xdr:colOff>
      <xdr:row>11</xdr:row>
      <xdr:rowOff>57150</xdr:rowOff>
    </xdr:to>
    <xdr:sp macro="" textlink="">
      <xdr:nvSpPr>
        <xdr:cNvPr id="2" name="Rectangle: Rounded Corners 1">
          <a:extLst>
            <a:ext uri="{FF2B5EF4-FFF2-40B4-BE49-F238E27FC236}">
              <a16:creationId xmlns:a16="http://schemas.microsoft.com/office/drawing/2014/main" id="{44F81DE7-71AB-F5A6-C61E-131EC8A2E06F}"/>
            </a:ext>
          </a:extLst>
        </xdr:cNvPr>
        <xdr:cNvSpPr/>
      </xdr:nvSpPr>
      <xdr:spPr>
        <a:xfrm>
          <a:off x="1949450" y="120650"/>
          <a:ext cx="8001000" cy="19621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431800</xdr:colOff>
      <xdr:row>1</xdr:row>
      <xdr:rowOff>95250</xdr:rowOff>
    </xdr:from>
    <xdr:to>
      <xdr:col>5</xdr:col>
      <xdr:colOff>590550</xdr:colOff>
      <xdr:row>10</xdr:row>
      <xdr:rowOff>113903</xdr:rowOff>
    </xdr:to>
    <xdr:sp macro="" textlink="">
      <xdr:nvSpPr>
        <xdr:cNvPr id="3" name="Rectangle: Rounded Corners 2">
          <a:extLst>
            <a:ext uri="{FF2B5EF4-FFF2-40B4-BE49-F238E27FC236}">
              <a16:creationId xmlns:a16="http://schemas.microsoft.com/office/drawing/2014/main" id="{53733133-12DD-9441-DA83-D04D83005965}"/>
            </a:ext>
          </a:extLst>
        </xdr:cNvPr>
        <xdr:cNvSpPr/>
      </xdr:nvSpPr>
      <xdr:spPr>
        <a:xfrm>
          <a:off x="2260600" y="279400"/>
          <a:ext cx="1377950" cy="16760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90487</xdr:colOff>
      <xdr:row>1</xdr:row>
      <xdr:rowOff>95250</xdr:rowOff>
    </xdr:from>
    <xdr:to>
      <xdr:col>8</xdr:col>
      <xdr:colOff>249237</xdr:colOff>
      <xdr:row>10</xdr:row>
      <xdr:rowOff>113903</xdr:rowOff>
    </xdr:to>
    <xdr:sp macro="" textlink="">
      <xdr:nvSpPr>
        <xdr:cNvPr id="4" name="Rectangle: Rounded Corners 3">
          <a:extLst>
            <a:ext uri="{FF2B5EF4-FFF2-40B4-BE49-F238E27FC236}">
              <a16:creationId xmlns:a16="http://schemas.microsoft.com/office/drawing/2014/main" id="{5A32D97C-F9F9-889B-0F8B-80965D933C38}"/>
            </a:ext>
          </a:extLst>
        </xdr:cNvPr>
        <xdr:cNvSpPr/>
      </xdr:nvSpPr>
      <xdr:spPr>
        <a:xfrm>
          <a:off x="3748087" y="279400"/>
          <a:ext cx="1377950" cy="16760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17461</xdr:colOff>
      <xdr:row>1</xdr:row>
      <xdr:rowOff>95250</xdr:rowOff>
    </xdr:from>
    <xdr:to>
      <xdr:col>13</xdr:col>
      <xdr:colOff>176211</xdr:colOff>
      <xdr:row>10</xdr:row>
      <xdr:rowOff>113903</xdr:rowOff>
    </xdr:to>
    <xdr:sp macro="" textlink="">
      <xdr:nvSpPr>
        <xdr:cNvPr id="5" name="Rectangle: Rounded Corners 4">
          <a:extLst>
            <a:ext uri="{FF2B5EF4-FFF2-40B4-BE49-F238E27FC236}">
              <a16:creationId xmlns:a16="http://schemas.microsoft.com/office/drawing/2014/main" id="{DF5C4EEA-5EED-0A0B-9B08-B66BCBA63506}"/>
            </a:ext>
          </a:extLst>
        </xdr:cNvPr>
        <xdr:cNvSpPr/>
      </xdr:nvSpPr>
      <xdr:spPr>
        <a:xfrm>
          <a:off x="6723061" y="279400"/>
          <a:ext cx="1377950" cy="16760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358774</xdr:colOff>
      <xdr:row>1</xdr:row>
      <xdr:rowOff>95250</xdr:rowOff>
    </xdr:from>
    <xdr:to>
      <xdr:col>10</xdr:col>
      <xdr:colOff>517524</xdr:colOff>
      <xdr:row>10</xdr:row>
      <xdr:rowOff>113903</xdr:rowOff>
    </xdr:to>
    <xdr:sp macro="" textlink="">
      <xdr:nvSpPr>
        <xdr:cNvPr id="6" name="Rectangle: Rounded Corners 5">
          <a:extLst>
            <a:ext uri="{FF2B5EF4-FFF2-40B4-BE49-F238E27FC236}">
              <a16:creationId xmlns:a16="http://schemas.microsoft.com/office/drawing/2014/main" id="{C4DE1503-2FD3-643E-1B34-C1590198B2A2}"/>
            </a:ext>
          </a:extLst>
        </xdr:cNvPr>
        <xdr:cNvSpPr/>
      </xdr:nvSpPr>
      <xdr:spPr>
        <a:xfrm>
          <a:off x="5235574" y="279400"/>
          <a:ext cx="1377950" cy="16760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529431</xdr:colOff>
      <xdr:row>1</xdr:row>
      <xdr:rowOff>161726</xdr:rowOff>
    </xdr:from>
    <xdr:to>
      <xdr:col>5</xdr:col>
      <xdr:colOff>492919</xdr:colOff>
      <xdr:row>3</xdr:row>
      <xdr:rowOff>91876</xdr:rowOff>
    </xdr:to>
    <xdr:sp macro="" textlink="">
      <xdr:nvSpPr>
        <xdr:cNvPr id="7" name="TextBox 6">
          <a:extLst>
            <a:ext uri="{FF2B5EF4-FFF2-40B4-BE49-F238E27FC236}">
              <a16:creationId xmlns:a16="http://schemas.microsoft.com/office/drawing/2014/main" id="{131DEF7D-4261-B9C9-9105-AF7DE6EDED90}"/>
            </a:ext>
          </a:extLst>
        </xdr:cNvPr>
        <xdr:cNvSpPr txBox="1"/>
      </xdr:nvSpPr>
      <xdr:spPr>
        <a:xfrm>
          <a:off x="2358231" y="345876"/>
          <a:ext cx="1182688"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ptos ExtraBold" panose="020F0502020204030204" pitchFamily="34" charset="0"/>
              <a:ea typeface="ADLaM Display" panose="02010000000000000000" pitchFamily="2" charset="0"/>
              <a:cs typeface="Aharoni" panose="020F0502020204030204" pitchFamily="2" charset="-79"/>
            </a:rPr>
            <a:t>Total </a:t>
          </a:r>
          <a:r>
            <a:rPr lang="en-US" sz="1200" b="0" baseline="0">
              <a:latin typeface="Aptos ExtraBold" panose="020F0502020204030204" pitchFamily="34" charset="0"/>
              <a:ea typeface="ADLaM Display" panose="02010000000000000000" pitchFamily="2" charset="0"/>
              <a:cs typeface="Aharoni" panose="020F0502020204030204" pitchFamily="2" charset="-79"/>
            </a:rPr>
            <a:t>Tickets</a:t>
          </a:r>
          <a:endParaRPr lang="en-US" sz="1200" b="0">
            <a:latin typeface="Aptos ExtraBold" panose="020F0502020204030204" pitchFamily="34" charset="0"/>
            <a:ea typeface="ADLaM Display" panose="02010000000000000000" pitchFamily="2" charset="0"/>
            <a:cs typeface="Aharoni" panose="020F0502020204030204" pitchFamily="2" charset="-79"/>
          </a:endParaRPr>
        </a:p>
      </xdr:txBody>
    </xdr:sp>
    <xdr:clientData/>
  </xdr:twoCellAnchor>
  <xdr:twoCellAnchor>
    <xdr:from>
      <xdr:col>3</xdr:col>
      <xdr:colOff>534988</xdr:colOff>
      <xdr:row>4</xdr:row>
      <xdr:rowOff>9326</xdr:rowOff>
    </xdr:from>
    <xdr:to>
      <xdr:col>5</xdr:col>
      <xdr:colOff>487363</xdr:colOff>
      <xdr:row>6</xdr:row>
      <xdr:rowOff>57150</xdr:rowOff>
    </xdr:to>
    <xdr:sp macro="" textlink="Sheet1!C8">
      <xdr:nvSpPr>
        <xdr:cNvPr id="8" name="TextBox 7">
          <a:extLst>
            <a:ext uri="{FF2B5EF4-FFF2-40B4-BE49-F238E27FC236}">
              <a16:creationId xmlns:a16="http://schemas.microsoft.com/office/drawing/2014/main" id="{228E54B6-CAE5-29AF-6486-950B4C56BF48}"/>
            </a:ext>
          </a:extLst>
        </xdr:cNvPr>
        <xdr:cNvSpPr txBox="1"/>
      </xdr:nvSpPr>
      <xdr:spPr>
        <a:xfrm>
          <a:off x="2363788" y="745926"/>
          <a:ext cx="1171575" cy="41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793832-B0A5-43AB-9907-9351C52AB674}" type="TxLink">
            <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rPr>
            <a:pPr/>
            <a:t>31.65 K</a:t>
          </a:fld>
          <a:endParaRPr lang="en-US" sz="1800" b="1">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editAs="oneCell">
    <xdr:from>
      <xdr:col>9</xdr:col>
      <xdr:colOff>152391</xdr:colOff>
      <xdr:row>6</xdr:row>
      <xdr:rowOff>171442</xdr:rowOff>
    </xdr:from>
    <xdr:to>
      <xdr:col>10</xdr:col>
      <xdr:colOff>114308</xdr:colOff>
      <xdr:row>10</xdr:row>
      <xdr:rowOff>6359</xdr:rowOff>
    </xdr:to>
    <xdr:pic>
      <xdr:nvPicPr>
        <xdr:cNvPr id="12" name="Picture 11">
          <a:extLst>
            <a:ext uri="{FF2B5EF4-FFF2-40B4-BE49-F238E27FC236}">
              <a16:creationId xmlns:a16="http://schemas.microsoft.com/office/drawing/2014/main" id="{F134DDF9-84CA-4B20-8182-06E0791DFF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791" y="1276342"/>
          <a:ext cx="571517" cy="571517"/>
        </a:xfrm>
        <a:prstGeom prst="rect">
          <a:avLst/>
        </a:prstGeom>
      </xdr:spPr>
    </xdr:pic>
    <xdr:clientData/>
  </xdr:twoCellAnchor>
  <xdr:twoCellAnchor editAs="oneCell">
    <xdr:from>
      <xdr:col>6</xdr:col>
      <xdr:colOff>491312</xdr:colOff>
      <xdr:row>6</xdr:row>
      <xdr:rowOff>169050</xdr:rowOff>
    </xdr:from>
    <xdr:to>
      <xdr:col>7</xdr:col>
      <xdr:colOff>458012</xdr:colOff>
      <xdr:row>10</xdr:row>
      <xdr:rowOff>8750</xdr:rowOff>
    </xdr:to>
    <xdr:pic>
      <xdr:nvPicPr>
        <xdr:cNvPr id="14" name="Picture 13">
          <a:extLst>
            <a:ext uri="{FF2B5EF4-FFF2-40B4-BE49-F238E27FC236}">
              <a16:creationId xmlns:a16="http://schemas.microsoft.com/office/drawing/2014/main" id="{E5B1ED60-3B70-7A0A-7AA9-A4B40857CE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48912" y="1273950"/>
          <a:ext cx="576300" cy="576300"/>
        </a:xfrm>
        <a:prstGeom prst="rect">
          <a:avLst/>
        </a:prstGeom>
      </xdr:spPr>
    </xdr:pic>
    <xdr:clientData/>
  </xdr:twoCellAnchor>
  <xdr:twoCellAnchor editAs="oneCell">
    <xdr:from>
      <xdr:col>4</xdr:col>
      <xdr:colOff>206373</xdr:colOff>
      <xdr:row>6</xdr:row>
      <xdr:rowOff>152398</xdr:rowOff>
    </xdr:from>
    <xdr:to>
      <xdr:col>5</xdr:col>
      <xdr:colOff>206377</xdr:colOff>
      <xdr:row>10</xdr:row>
      <xdr:rowOff>25402</xdr:rowOff>
    </xdr:to>
    <xdr:pic>
      <xdr:nvPicPr>
        <xdr:cNvPr id="16" name="Picture 15">
          <a:extLst>
            <a:ext uri="{FF2B5EF4-FFF2-40B4-BE49-F238E27FC236}">
              <a16:creationId xmlns:a16="http://schemas.microsoft.com/office/drawing/2014/main" id="{1E85BE56-4C65-D850-9A4C-D7B9E2AD10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44773" y="1257298"/>
          <a:ext cx="609604" cy="609604"/>
        </a:xfrm>
        <a:prstGeom prst="rect">
          <a:avLst/>
        </a:prstGeom>
      </xdr:spPr>
    </xdr:pic>
    <xdr:clientData/>
  </xdr:twoCellAnchor>
  <xdr:twoCellAnchor>
    <xdr:from>
      <xdr:col>6</xdr:col>
      <xdr:colOff>286544</xdr:colOff>
      <xdr:row>1</xdr:row>
      <xdr:rowOff>161726</xdr:rowOff>
    </xdr:from>
    <xdr:to>
      <xdr:col>8</xdr:col>
      <xdr:colOff>53181</xdr:colOff>
      <xdr:row>3</xdr:row>
      <xdr:rowOff>91876</xdr:rowOff>
    </xdr:to>
    <xdr:sp macro="" textlink="">
      <xdr:nvSpPr>
        <xdr:cNvPr id="17" name="TextBox 16">
          <a:extLst>
            <a:ext uri="{FF2B5EF4-FFF2-40B4-BE49-F238E27FC236}">
              <a16:creationId xmlns:a16="http://schemas.microsoft.com/office/drawing/2014/main" id="{2D0F5FF1-ED77-7DEA-EEFD-149F2F45567C}"/>
            </a:ext>
          </a:extLst>
        </xdr:cNvPr>
        <xdr:cNvSpPr txBox="1"/>
      </xdr:nvSpPr>
      <xdr:spPr>
        <a:xfrm>
          <a:off x="3944144" y="345876"/>
          <a:ext cx="985837"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dk1"/>
              </a:solidFill>
              <a:latin typeface="Aptos ExtraBold" panose="020F0502020204030204" pitchFamily="34" charset="0"/>
              <a:ea typeface="ADLaM Display" panose="02010000000000000000" pitchFamily="2" charset="0"/>
              <a:cs typeface="Aharoni" panose="020F0502020204030204" pitchFamily="2" charset="-79"/>
            </a:rPr>
            <a:t>Total Sales</a:t>
          </a:r>
        </a:p>
      </xdr:txBody>
    </xdr:sp>
    <xdr:clientData/>
  </xdr:twoCellAnchor>
  <xdr:twoCellAnchor>
    <xdr:from>
      <xdr:col>6</xdr:col>
      <xdr:colOff>60325</xdr:colOff>
      <xdr:row>4</xdr:row>
      <xdr:rowOff>9326</xdr:rowOff>
    </xdr:from>
    <xdr:to>
      <xdr:col>8</xdr:col>
      <xdr:colOff>336550</xdr:colOff>
      <xdr:row>6</xdr:row>
      <xdr:rowOff>57150</xdr:rowOff>
    </xdr:to>
    <xdr:sp macro="" textlink="Sheet1!D8">
      <xdr:nvSpPr>
        <xdr:cNvPr id="18" name="TextBox 17">
          <a:extLst>
            <a:ext uri="{FF2B5EF4-FFF2-40B4-BE49-F238E27FC236}">
              <a16:creationId xmlns:a16="http://schemas.microsoft.com/office/drawing/2014/main" id="{032C80E6-F7B0-ED6F-3F21-26F407415502}"/>
            </a:ext>
          </a:extLst>
        </xdr:cNvPr>
        <xdr:cNvSpPr txBox="1"/>
      </xdr:nvSpPr>
      <xdr:spPr>
        <a:xfrm>
          <a:off x="3717925" y="745926"/>
          <a:ext cx="1495425" cy="41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9902E6-2C70-4010-8500-E7D05E646148}" type="TxLink">
            <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rPr>
            <a:pPr marL="0" indent="0"/>
            <a:t>$741.92 K</a:t>
          </a:fld>
          <a:endPar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13</xdr:col>
      <xdr:colOff>295275</xdr:colOff>
      <xdr:row>1</xdr:row>
      <xdr:rowOff>95250</xdr:rowOff>
    </xdr:from>
    <xdr:to>
      <xdr:col>15</xdr:col>
      <xdr:colOff>454025</xdr:colOff>
      <xdr:row>10</xdr:row>
      <xdr:rowOff>113903</xdr:rowOff>
    </xdr:to>
    <xdr:sp macro="" textlink="">
      <xdr:nvSpPr>
        <xdr:cNvPr id="19" name="Rectangle: Rounded Corners 18">
          <a:extLst>
            <a:ext uri="{FF2B5EF4-FFF2-40B4-BE49-F238E27FC236}">
              <a16:creationId xmlns:a16="http://schemas.microsoft.com/office/drawing/2014/main" id="{9E56B9A2-23A0-93D1-71F8-30C7194AAA3E}"/>
            </a:ext>
          </a:extLst>
        </xdr:cNvPr>
        <xdr:cNvSpPr/>
      </xdr:nvSpPr>
      <xdr:spPr>
        <a:xfrm>
          <a:off x="8220075" y="279400"/>
          <a:ext cx="1377950" cy="16760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554831</xdr:colOff>
      <xdr:row>1</xdr:row>
      <xdr:rowOff>161726</xdr:rowOff>
    </xdr:from>
    <xdr:to>
      <xdr:col>10</xdr:col>
      <xdr:colOff>321468</xdr:colOff>
      <xdr:row>3</xdr:row>
      <xdr:rowOff>91876</xdr:rowOff>
    </xdr:to>
    <xdr:sp macro="" textlink="">
      <xdr:nvSpPr>
        <xdr:cNvPr id="20" name="TextBox 19">
          <a:extLst>
            <a:ext uri="{FF2B5EF4-FFF2-40B4-BE49-F238E27FC236}">
              <a16:creationId xmlns:a16="http://schemas.microsoft.com/office/drawing/2014/main" id="{9C41D665-06E6-3983-A136-D1D8E0F26C77}"/>
            </a:ext>
          </a:extLst>
        </xdr:cNvPr>
        <xdr:cNvSpPr txBox="1"/>
      </xdr:nvSpPr>
      <xdr:spPr>
        <a:xfrm>
          <a:off x="5431631" y="345876"/>
          <a:ext cx="985837"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dk1"/>
              </a:solidFill>
              <a:latin typeface="Aptos ExtraBold" panose="020F0502020204030204" pitchFamily="34" charset="0"/>
              <a:ea typeface="ADLaM Display" panose="02010000000000000000" pitchFamily="2" charset="0"/>
              <a:cs typeface="Aharoni" panose="020F0502020204030204" pitchFamily="2" charset="-79"/>
            </a:rPr>
            <a:t>Refun</a:t>
          </a:r>
          <a:r>
            <a:rPr lang="en-US" sz="1200" b="0" baseline="0">
              <a:solidFill>
                <a:schemeClr val="dk1"/>
              </a:solidFill>
              <a:latin typeface="Aptos ExtraBold" panose="020F0502020204030204" pitchFamily="34" charset="0"/>
              <a:ea typeface="ADLaM Display" panose="02010000000000000000" pitchFamily="2" charset="0"/>
              <a:cs typeface="Aharoni" panose="020F0502020204030204" pitchFamily="2" charset="-79"/>
            </a:rPr>
            <a:t> Rate</a:t>
          </a:r>
          <a:endParaRPr lang="en-US" sz="1200" b="0">
            <a:solidFill>
              <a:schemeClr val="dk1"/>
            </a:solidFill>
            <a:latin typeface="Aptos ExtraBold" panose="020F0502020204030204" pitchFamily="34" charset="0"/>
            <a:ea typeface="ADLaM Display" panose="02010000000000000000" pitchFamily="2" charset="0"/>
            <a:cs typeface="Aharoni" panose="020F0502020204030204" pitchFamily="2" charset="-79"/>
          </a:endParaRPr>
        </a:p>
      </xdr:txBody>
    </xdr:sp>
    <xdr:clientData/>
  </xdr:twoCellAnchor>
  <xdr:twoCellAnchor>
    <xdr:from>
      <xdr:col>8</xdr:col>
      <xdr:colOff>534987</xdr:colOff>
      <xdr:row>4</xdr:row>
      <xdr:rowOff>9326</xdr:rowOff>
    </xdr:from>
    <xdr:to>
      <xdr:col>10</xdr:col>
      <xdr:colOff>341312</xdr:colOff>
      <xdr:row>6</xdr:row>
      <xdr:rowOff>57150</xdr:rowOff>
    </xdr:to>
    <xdr:sp macro="" textlink="Sheet1!E8">
      <xdr:nvSpPr>
        <xdr:cNvPr id="21" name="TextBox 20">
          <a:extLst>
            <a:ext uri="{FF2B5EF4-FFF2-40B4-BE49-F238E27FC236}">
              <a16:creationId xmlns:a16="http://schemas.microsoft.com/office/drawing/2014/main" id="{0F4E0973-8076-EFF8-D190-DB84B3543577}"/>
            </a:ext>
          </a:extLst>
        </xdr:cNvPr>
        <xdr:cNvSpPr txBox="1"/>
      </xdr:nvSpPr>
      <xdr:spPr>
        <a:xfrm>
          <a:off x="5411787" y="745926"/>
          <a:ext cx="1025525" cy="41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BA5F992-FFAF-44CA-8E0E-3AEBB963CEA8}" type="TxLink">
            <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rPr>
            <a:pPr marL="0" indent="0"/>
            <a:t>3.53%</a:t>
          </a:fld>
          <a:endPar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11</xdr:col>
      <xdr:colOff>167877</xdr:colOff>
      <xdr:row>1</xdr:row>
      <xdr:rowOff>161726</xdr:rowOff>
    </xdr:from>
    <xdr:to>
      <xdr:col>13</xdr:col>
      <xdr:colOff>25796</xdr:colOff>
      <xdr:row>3</xdr:row>
      <xdr:rowOff>91876</xdr:rowOff>
    </xdr:to>
    <xdr:sp macro="" textlink="">
      <xdr:nvSpPr>
        <xdr:cNvPr id="25" name="TextBox 24">
          <a:extLst>
            <a:ext uri="{FF2B5EF4-FFF2-40B4-BE49-F238E27FC236}">
              <a16:creationId xmlns:a16="http://schemas.microsoft.com/office/drawing/2014/main" id="{EC65DC87-8404-9668-56E3-6AD1BE55C73D}"/>
            </a:ext>
          </a:extLst>
        </xdr:cNvPr>
        <xdr:cNvSpPr txBox="1"/>
      </xdr:nvSpPr>
      <xdr:spPr>
        <a:xfrm>
          <a:off x="6873477" y="345876"/>
          <a:ext cx="1077119"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dk1"/>
              </a:solidFill>
              <a:latin typeface="Aptos ExtraBold" panose="020F0502020204030204" pitchFamily="34" charset="0"/>
              <a:ea typeface="ADLaM Display" panose="02010000000000000000" pitchFamily="2" charset="0"/>
              <a:cs typeface="Aharoni" panose="020F0502020204030204" pitchFamily="2" charset="-79"/>
            </a:rPr>
            <a:t>Refund Cost</a:t>
          </a:r>
        </a:p>
      </xdr:txBody>
    </xdr:sp>
    <xdr:clientData/>
  </xdr:twoCellAnchor>
  <xdr:twoCellAnchor>
    <xdr:from>
      <xdr:col>11</xdr:col>
      <xdr:colOff>30955</xdr:colOff>
      <xdr:row>4</xdr:row>
      <xdr:rowOff>9326</xdr:rowOff>
    </xdr:from>
    <xdr:to>
      <xdr:col>13</xdr:col>
      <xdr:colOff>162718</xdr:colOff>
      <xdr:row>6</xdr:row>
      <xdr:rowOff>57150</xdr:rowOff>
    </xdr:to>
    <xdr:sp macro="" textlink="Sheet1!F8">
      <xdr:nvSpPr>
        <xdr:cNvPr id="26" name="TextBox 25">
          <a:extLst>
            <a:ext uri="{FF2B5EF4-FFF2-40B4-BE49-F238E27FC236}">
              <a16:creationId xmlns:a16="http://schemas.microsoft.com/office/drawing/2014/main" id="{8EE2044B-9C36-95C1-2F46-AF6A4381A0C7}"/>
            </a:ext>
          </a:extLst>
        </xdr:cNvPr>
        <xdr:cNvSpPr txBox="1"/>
      </xdr:nvSpPr>
      <xdr:spPr>
        <a:xfrm>
          <a:off x="6736555" y="745926"/>
          <a:ext cx="1350963" cy="41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3C987C-AF14-4FCD-B1D7-56519E0F5747}" type="TxLink">
            <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rPr>
            <a:pPr marL="0" indent="0"/>
            <a:t>$38.70 K</a:t>
          </a:fld>
          <a:endPar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editAs="oneCell">
    <xdr:from>
      <xdr:col>14</xdr:col>
      <xdr:colOff>25400</xdr:colOff>
      <xdr:row>6</xdr:row>
      <xdr:rowOff>107950</xdr:rowOff>
    </xdr:from>
    <xdr:to>
      <xdr:col>15</xdr:col>
      <xdr:colOff>114300</xdr:colOff>
      <xdr:row>10</xdr:row>
      <xdr:rowOff>69850</xdr:rowOff>
    </xdr:to>
    <xdr:pic>
      <xdr:nvPicPr>
        <xdr:cNvPr id="28" name="Picture 27">
          <a:extLst>
            <a:ext uri="{FF2B5EF4-FFF2-40B4-BE49-F238E27FC236}">
              <a16:creationId xmlns:a16="http://schemas.microsoft.com/office/drawing/2014/main" id="{85D9DA6D-F008-D06E-F9A9-D710D0C0520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59800" y="1212850"/>
          <a:ext cx="698500" cy="698500"/>
        </a:xfrm>
        <a:prstGeom prst="rect">
          <a:avLst/>
        </a:prstGeom>
      </xdr:spPr>
    </xdr:pic>
    <xdr:clientData/>
  </xdr:twoCellAnchor>
  <xdr:twoCellAnchor editAs="oneCell">
    <xdr:from>
      <xdr:col>11</xdr:col>
      <xdr:colOff>341311</xdr:colOff>
      <xdr:row>6</xdr:row>
      <xdr:rowOff>140560</xdr:rowOff>
    </xdr:from>
    <xdr:to>
      <xdr:col>12</xdr:col>
      <xdr:colOff>461961</xdr:colOff>
      <xdr:row>10</xdr:row>
      <xdr:rowOff>37241</xdr:rowOff>
    </xdr:to>
    <xdr:pic>
      <xdr:nvPicPr>
        <xdr:cNvPr id="30" name="Picture 29">
          <a:extLst>
            <a:ext uri="{FF2B5EF4-FFF2-40B4-BE49-F238E27FC236}">
              <a16:creationId xmlns:a16="http://schemas.microsoft.com/office/drawing/2014/main" id="{33E59F18-B769-5625-C12D-7268AC9782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46911" y="1245460"/>
          <a:ext cx="730250" cy="633281"/>
        </a:xfrm>
        <a:prstGeom prst="rect">
          <a:avLst/>
        </a:prstGeom>
      </xdr:spPr>
    </xdr:pic>
    <xdr:clientData/>
  </xdr:twoCellAnchor>
  <xdr:twoCellAnchor>
    <xdr:from>
      <xdr:col>13</xdr:col>
      <xdr:colOff>366316</xdr:colOff>
      <xdr:row>1</xdr:row>
      <xdr:rowOff>161726</xdr:rowOff>
    </xdr:from>
    <xdr:to>
      <xdr:col>15</xdr:col>
      <xdr:colOff>382985</xdr:colOff>
      <xdr:row>3</xdr:row>
      <xdr:rowOff>91876</xdr:rowOff>
    </xdr:to>
    <xdr:sp macro="" textlink="">
      <xdr:nvSpPr>
        <xdr:cNvPr id="31" name="TextBox 30">
          <a:extLst>
            <a:ext uri="{FF2B5EF4-FFF2-40B4-BE49-F238E27FC236}">
              <a16:creationId xmlns:a16="http://schemas.microsoft.com/office/drawing/2014/main" id="{49D13A68-9371-7D95-D85D-6AD752F5C156}"/>
            </a:ext>
          </a:extLst>
        </xdr:cNvPr>
        <xdr:cNvSpPr txBox="1"/>
      </xdr:nvSpPr>
      <xdr:spPr>
        <a:xfrm>
          <a:off x="8291116" y="345876"/>
          <a:ext cx="1235869"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a:solidFill>
                <a:schemeClr val="dk1"/>
              </a:solidFill>
              <a:latin typeface="Aptos ExtraBold" panose="020F0502020204030204" pitchFamily="34" charset="0"/>
              <a:ea typeface="ADLaM Display" panose="02010000000000000000" pitchFamily="2" charset="0"/>
              <a:cs typeface="Aharoni" panose="020F0502020204030204" pitchFamily="2" charset="-79"/>
            </a:rPr>
            <a:t>Refund Impact</a:t>
          </a:r>
        </a:p>
      </xdr:txBody>
    </xdr:sp>
    <xdr:clientData/>
  </xdr:twoCellAnchor>
  <xdr:twoCellAnchor>
    <xdr:from>
      <xdr:col>13</xdr:col>
      <xdr:colOff>486569</xdr:colOff>
      <xdr:row>4</xdr:row>
      <xdr:rowOff>9326</xdr:rowOff>
    </xdr:from>
    <xdr:to>
      <xdr:col>15</xdr:col>
      <xdr:colOff>262732</xdr:colOff>
      <xdr:row>6</xdr:row>
      <xdr:rowOff>57150</xdr:rowOff>
    </xdr:to>
    <xdr:sp macro="" textlink="Sheet1!G8">
      <xdr:nvSpPr>
        <xdr:cNvPr id="32" name="TextBox 31">
          <a:extLst>
            <a:ext uri="{FF2B5EF4-FFF2-40B4-BE49-F238E27FC236}">
              <a16:creationId xmlns:a16="http://schemas.microsoft.com/office/drawing/2014/main" id="{142768B6-B554-3841-EAC0-072FD8D7530D}"/>
            </a:ext>
          </a:extLst>
        </xdr:cNvPr>
        <xdr:cNvSpPr txBox="1"/>
      </xdr:nvSpPr>
      <xdr:spPr>
        <a:xfrm>
          <a:off x="8411369" y="745926"/>
          <a:ext cx="995363" cy="41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106277-333C-46DF-9623-F67F8BA0BD86}" type="TxLink">
            <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rPr>
            <a:pPr marL="0" indent="0"/>
            <a:t>5.22%</a:t>
          </a:fld>
          <a:endParaRPr lang="en-US" sz="2000" b="1" i="0" u="none" strike="noStrike">
            <a:solidFill>
              <a:schemeClr val="tx1">
                <a:lumMod val="85000"/>
                <a:lumOff val="15000"/>
              </a:schemeClr>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3</xdr:col>
      <xdr:colOff>120650</xdr:colOff>
      <xdr:row>11</xdr:row>
      <xdr:rowOff>158750</xdr:rowOff>
    </xdr:from>
    <xdr:to>
      <xdr:col>8</xdr:col>
      <xdr:colOff>44450</xdr:colOff>
      <xdr:row>22</xdr:row>
      <xdr:rowOff>76200</xdr:rowOff>
    </xdr:to>
    <xdr:sp macro="" textlink="">
      <xdr:nvSpPr>
        <xdr:cNvPr id="33" name="Rectangle: Rounded Corners 32">
          <a:extLst>
            <a:ext uri="{FF2B5EF4-FFF2-40B4-BE49-F238E27FC236}">
              <a16:creationId xmlns:a16="http://schemas.microsoft.com/office/drawing/2014/main" id="{3EB7DA57-1DB5-D89E-C5A9-400975663935}"/>
            </a:ext>
          </a:extLst>
        </xdr:cNvPr>
        <xdr:cNvSpPr/>
      </xdr:nvSpPr>
      <xdr:spPr>
        <a:xfrm>
          <a:off x="1949450" y="2184400"/>
          <a:ext cx="2971800" cy="19621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273050</xdr:colOff>
      <xdr:row>11</xdr:row>
      <xdr:rowOff>158750</xdr:rowOff>
    </xdr:from>
    <xdr:to>
      <xdr:col>16</xdr:col>
      <xdr:colOff>196850</xdr:colOff>
      <xdr:row>22</xdr:row>
      <xdr:rowOff>76200</xdr:rowOff>
    </xdr:to>
    <xdr:sp macro="" textlink="">
      <xdr:nvSpPr>
        <xdr:cNvPr id="35" name="Rectangle: Rounded Corners 34">
          <a:extLst>
            <a:ext uri="{FF2B5EF4-FFF2-40B4-BE49-F238E27FC236}">
              <a16:creationId xmlns:a16="http://schemas.microsoft.com/office/drawing/2014/main" id="{AA07EC3C-1104-7572-B970-FA9828B917B0}"/>
            </a:ext>
          </a:extLst>
        </xdr:cNvPr>
        <xdr:cNvSpPr/>
      </xdr:nvSpPr>
      <xdr:spPr>
        <a:xfrm>
          <a:off x="6978650" y="2184400"/>
          <a:ext cx="2971800" cy="19621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158750</xdr:colOff>
      <xdr:row>11</xdr:row>
      <xdr:rowOff>158750</xdr:rowOff>
    </xdr:from>
    <xdr:to>
      <xdr:col>11</xdr:col>
      <xdr:colOff>158750</xdr:colOff>
      <xdr:row>22</xdr:row>
      <xdr:rowOff>76200</xdr:rowOff>
    </xdr:to>
    <xdr:sp macro="" textlink="">
      <xdr:nvSpPr>
        <xdr:cNvPr id="37" name="Rectangle: Rounded Corners 36">
          <a:extLst>
            <a:ext uri="{FF2B5EF4-FFF2-40B4-BE49-F238E27FC236}">
              <a16:creationId xmlns:a16="http://schemas.microsoft.com/office/drawing/2014/main" id="{C24DC6AF-061C-726B-4ECA-5FC55E138F00}"/>
            </a:ext>
          </a:extLst>
        </xdr:cNvPr>
        <xdr:cNvSpPr/>
      </xdr:nvSpPr>
      <xdr:spPr>
        <a:xfrm>
          <a:off x="5035550" y="2184400"/>
          <a:ext cx="1828800" cy="19621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444501</xdr:colOff>
      <xdr:row>12</xdr:row>
      <xdr:rowOff>165100</xdr:rowOff>
    </xdr:from>
    <xdr:to>
      <xdr:col>6</xdr:col>
      <xdr:colOff>177801</xdr:colOff>
      <xdr:row>21</xdr:row>
      <xdr:rowOff>127000</xdr:rowOff>
    </xdr:to>
    <xdr:graphicFrame macro="">
      <xdr:nvGraphicFramePr>
        <xdr:cNvPr id="38" name="Chart 37">
          <a:extLst>
            <a:ext uri="{FF2B5EF4-FFF2-40B4-BE49-F238E27FC236}">
              <a16:creationId xmlns:a16="http://schemas.microsoft.com/office/drawing/2014/main" id="{58A7A2CE-8470-4973-A71D-5F6E682CA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256380</xdr:colOff>
      <xdr:row>14</xdr:row>
      <xdr:rowOff>28376</xdr:rowOff>
    </xdr:from>
    <xdr:to>
      <xdr:col>8</xdr:col>
      <xdr:colOff>0</xdr:colOff>
      <xdr:row>15</xdr:row>
      <xdr:rowOff>123626</xdr:rowOff>
    </xdr:to>
    <xdr:sp macro="" textlink="Sheet1!C29">
      <xdr:nvSpPr>
        <xdr:cNvPr id="41" name="TextBox 40">
          <a:extLst>
            <a:ext uri="{FF2B5EF4-FFF2-40B4-BE49-F238E27FC236}">
              <a16:creationId xmlns:a16="http://schemas.microsoft.com/office/drawing/2014/main" id="{75377C72-2E6D-344E-CE79-4229C61408CA}"/>
            </a:ext>
          </a:extLst>
        </xdr:cNvPr>
        <xdr:cNvSpPr txBox="1"/>
      </xdr:nvSpPr>
      <xdr:spPr>
        <a:xfrm>
          <a:off x="3304380" y="2606476"/>
          <a:ext cx="157242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6EEAB2-752F-4B10-BEDE-53B87414BFAA}" type="TxLink">
            <a:rPr lang="en-US" sz="1200" b="0">
              <a:solidFill>
                <a:schemeClr val="dk1"/>
              </a:solidFill>
              <a:latin typeface="Aptos SemiBold" panose="020F0502020204030204" pitchFamily="34" charset="0"/>
              <a:ea typeface="ADLaM Display" panose="02010000000000000000" pitchFamily="2" charset="0"/>
              <a:cs typeface="Aharoni" panose="020F0502020204030204" pitchFamily="2" charset="-79"/>
            </a:rPr>
            <a:pPr marL="0" indent="0"/>
            <a:t>WEEKDAYS make up</a:t>
          </a:fld>
          <a:endParaRPr lang="en-US" sz="1200" b="0">
            <a:solidFill>
              <a:schemeClr val="dk1"/>
            </a:solidFill>
            <a:latin typeface="Aptos SemiBold" panose="020F0502020204030204" pitchFamily="34" charset="0"/>
            <a:ea typeface="ADLaM Display" panose="02010000000000000000" pitchFamily="2" charset="0"/>
            <a:cs typeface="Aharoni" panose="020F0502020204030204" pitchFamily="2" charset="-79"/>
          </a:endParaRPr>
        </a:p>
      </xdr:txBody>
    </xdr:sp>
    <xdr:clientData/>
  </xdr:twoCellAnchor>
  <xdr:twoCellAnchor>
    <xdr:from>
      <xdr:col>5</xdr:col>
      <xdr:colOff>561180</xdr:colOff>
      <xdr:row>15</xdr:row>
      <xdr:rowOff>142676</xdr:rowOff>
    </xdr:from>
    <xdr:to>
      <xdr:col>7</xdr:col>
      <xdr:colOff>444500</xdr:colOff>
      <xdr:row>17</xdr:row>
      <xdr:rowOff>72826</xdr:rowOff>
    </xdr:to>
    <xdr:sp macro="" textlink="Sheet1!D27">
      <xdr:nvSpPr>
        <xdr:cNvPr id="42" name="TextBox 41">
          <a:extLst>
            <a:ext uri="{FF2B5EF4-FFF2-40B4-BE49-F238E27FC236}">
              <a16:creationId xmlns:a16="http://schemas.microsoft.com/office/drawing/2014/main" id="{785AB07A-1813-877F-2E6A-6501206641FE}"/>
            </a:ext>
          </a:extLst>
        </xdr:cNvPr>
        <xdr:cNvSpPr txBox="1"/>
      </xdr:nvSpPr>
      <xdr:spPr>
        <a:xfrm>
          <a:off x="3609180" y="2923976"/>
          <a:ext cx="110252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4AEE9B-A79F-48BD-B074-475DFBA65AB3}" type="TxLink">
            <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rPr>
            <a:pPr marL="0" indent="0"/>
            <a:t>73.45%</a:t>
          </a:fld>
          <a:endParaRPr lang="en-US" sz="1800" b="0">
            <a:solidFill>
              <a:srgbClr val="FFBD38"/>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5</xdr:col>
      <xdr:colOff>583405</xdr:colOff>
      <xdr:row>17</xdr:row>
      <xdr:rowOff>161726</xdr:rowOff>
    </xdr:from>
    <xdr:to>
      <xdr:col>7</xdr:col>
      <xdr:colOff>282575</xdr:colOff>
      <xdr:row>19</xdr:row>
      <xdr:rowOff>91876</xdr:rowOff>
    </xdr:to>
    <xdr:sp macro="" textlink="">
      <xdr:nvSpPr>
        <xdr:cNvPr id="43" name="TextBox 42">
          <a:extLst>
            <a:ext uri="{FF2B5EF4-FFF2-40B4-BE49-F238E27FC236}">
              <a16:creationId xmlns:a16="http://schemas.microsoft.com/office/drawing/2014/main" id="{32A535E1-E507-684C-A624-546A6A39C9E8}"/>
            </a:ext>
          </a:extLst>
        </xdr:cNvPr>
        <xdr:cNvSpPr txBox="1"/>
      </xdr:nvSpPr>
      <xdr:spPr>
        <a:xfrm>
          <a:off x="3631405" y="3311326"/>
          <a:ext cx="91837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0" i="0" u="none" strike="noStrike">
              <a:solidFill>
                <a:schemeClr val="dk1"/>
              </a:solidFill>
              <a:latin typeface="+mj-lt"/>
              <a:ea typeface="ADLaM Display" panose="02010000000000000000" pitchFamily="2" charset="0"/>
              <a:cs typeface="Aharoni" panose="020F0502020204030204" pitchFamily="2" charset="-79"/>
            </a:rPr>
            <a:t>of Total </a:t>
          </a:r>
          <a:r>
            <a:rPr lang="en-US" sz="1050" b="1" i="0" u="none" strike="noStrike">
              <a:solidFill>
                <a:schemeClr val="dk1"/>
              </a:solidFill>
              <a:latin typeface="+mj-lt"/>
              <a:ea typeface="ADLaM Display" panose="02010000000000000000" pitchFamily="2" charset="0"/>
              <a:cs typeface="Aharoni" panose="020F0502020204030204" pitchFamily="2" charset="-79"/>
            </a:rPr>
            <a:t>Sales</a:t>
          </a:r>
          <a:endParaRPr lang="en-US" sz="1000" b="1" i="0" u="none" strike="noStrike">
            <a:solidFill>
              <a:schemeClr val="dk1"/>
            </a:solidFill>
            <a:latin typeface="+mj-lt"/>
            <a:ea typeface="ADLaM Display" panose="02010000000000000000" pitchFamily="2" charset="0"/>
            <a:cs typeface="Aharoni" panose="020F0502020204030204" pitchFamily="2" charset="-79"/>
          </a:endParaRPr>
        </a:p>
      </xdr:txBody>
    </xdr:sp>
    <xdr:clientData/>
  </xdr:twoCellAnchor>
  <xdr:twoCellAnchor>
    <xdr:from>
      <xdr:col>3</xdr:col>
      <xdr:colOff>546100</xdr:colOff>
      <xdr:row>14</xdr:row>
      <xdr:rowOff>101600</xdr:rowOff>
    </xdr:from>
    <xdr:to>
      <xdr:col>5</xdr:col>
      <xdr:colOff>69850</xdr:colOff>
      <xdr:row>18</xdr:row>
      <xdr:rowOff>88900</xdr:rowOff>
    </xdr:to>
    <xdr:sp macro="" textlink="">
      <xdr:nvSpPr>
        <xdr:cNvPr id="44" name="Oval 43">
          <a:extLst>
            <a:ext uri="{FF2B5EF4-FFF2-40B4-BE49-F238E27FC236}">
              <a16:creationId xmlns:a16="http://schemas.microsoft.com/office/drawing/2014/main" id="{17490A32-6CE1-824D-E95C-0AF756D23E30}"/>
            </a:ext>
          </a:extLst>
        </xdr:cNvPr>
        <xdr:cNvSpPr/>
      </xdr:nvSpPr>
      <xdr:spPr>
        <a:xfrm>
          <a:off x="2374900" y="2679700"/>
          <a:ext cx="742950" cy="7429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82550</xdr:colOff>
      <xdr:row>15</xdr:row>
      <xdr:rowOff>38100</xdr:rowOff>
    </xdr:from>
    <xdr:to>
      <xdr:col>4</xdr:col>
      <xdr:colOff>544112</xdr:colOff>
      <xdr:row>17</xdr:row>
      <xdr:rowOff>120650</xdr:rowOff>
    </xdr:to>
    <xdr:pic>
      <xdr:nvPicPr>
        <xdr:cNvPr id="45" name="Picture 44">
          <a:extLst>
            <a:ext uri="{FF2B5EF4-FFF2-40B4-BE49-F238E27FC236}">
              <a16:creationId xmlns:a16="http://schemas.microsoft.com/office/drawing/2014/main" id="{262E4F86-2FB1-4B09-ABC8-85C469D005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20950" y="2819400"/>
          <a:ext cx="461562" cy="450850"/>
        </a:xfrm>
        <a:prstGeom prst="rect">
          <a:avLst/>
        </a:prstGeom>
      </xdr:spPr>
    </xdr:pic>
    <xdr:clientData/>
  </xdr:twoCellAnchor>
  <xdr:twoCellAnchor editAs="oneCell">
    <xdr:from>
      <xdr:col>8</xdr:col>
      <xdr:colOff>238125</xdr:colOff>
      <xdr:row>12</xdr:row>
      <xdr:rowOff>73279</xdr:rowOff>
    </xdr:from>
    <xdr:to>
      <xdr:col>11</xdr:col>
      <xdr:colOff>79375</xdr:colOff>
      <xdr:row>21</xdr:row>
      <xdr:rowOff>161671</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EAE1518C-88EB-43A2-A081-F45686CCF62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114925" y="2308479"/>
              <a:ext cx="1670050" cy="178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298450</xdr:colOff>
      <xdr:row>15</xdr:row>
      <xdr:rowOff>38100</xdr:rowOff>
    </xdr:from>
    <xdr:to>
      <xdr:col>16</xdr:col>
      <xdr:colOff>127000</xdr:colOff>
      <xdr:row>22</xdr:row>
      <xdr:rowOff>69850</xdr:rowOff>
    </xdr:to>
    <xdr:graphicFrame macro="">
      <xdr:nvGraphicFramePr>
        <xdr:cNvPr id="48" name="Chart 47">
          <a:extLst>
            <a:ext uri="{FF2B5EF4-FFF2-40B4-BE49-F238E27FC236}">
              <a16:creationId xmlns:a16="http://schemas.microsoft.com/office/drawing/2014/main" id="{E735A3F1-56C1-43C2-B7EB-2A0B6E885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412750</xdr:colOff>
      <xdr:row>12</xdr:row>
      <xdr:rowOff>95250</xdr:rowOff>
    </xdr:from>
    <xdr:to>
      <xdr:col>12</xdr:col>
      <xdr:colOff>444500</xdr:colOff>
      <xdr:row>13</xdr:row>
      <xdr:rowOff>177403</xdr:rowOff>
    </xdr:to>
    <xdr:sp macro="" textlink="Sheet1!G29">
      <xdr:nvSpPr>
        <xdr:cNvPr id="49" name="Rectangle: Rounded Corners 48">
          <a:extLst>
            <a:ext uri="{FF2B5EF4-FFF2-40B4-BE49-F238E27FC236}">
              <a16:creationId xmlns:a16="http://schemas.microsoft.com/office/drawing/2014/main" id="{1FF7BC6B-F397-E36B-D901-3F8C20EC5163}"/>
            </a:ext>
          </a:extLst>
        </xdr:cNvPr>
        <xdr:cNvSpPr/>
      </xdr:nvSpPr>
      <xdr:spPr>
        <a:xfrm>
          <a:off x="7118350" y="2305050"/>
          <a:ext cx="641350" cy="2663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4BADFD2-4D70-4292-847E-1B693F538DC8}" type="TxLink">
            <a:rPr lang="en-US" sz="1100" b="0" i="0" u="none" strike="noStrike">
              <a:solidFill>
                <a:srgbClr val="000000"/>
              </a:solidFill>
              <a:latin typeface="Aptos Narrow"/>
            </a:rPr>
            <a:pPr algn="l"/>
            <a:t>January</a:t>
          </a:fld>
          <a:endParaRPr lang="en-US" sz="1100"/>
        </a:p>
      </xdr:txBody>
    </xdr:sp>
    <xdr:clientData/>
  </xdr:twoCellAnchor>
  <xdr:twoCellAnchor>
    <xdr:from>
      <xdr:col>12</xdr:col>
      <xdr:colOff>402430</xdr:colOff>
      <xdr:row>12</xdr:row>
      <xdr:rowOff>91876</xdr:rowOff>
    </xdr:from>
    <xdr:to>
      <xdr:col>14</xdr:col>
      <xdr:colOff>431800</xdr:colOff>
      <xdr:row>14</xdr:row>
      <xdr:rowOff>22026</xdr:rowOff>
    </xdr:to>
    <xdr:sp macro="" textlink="">
      <xdr:nvSpPr>
        <xdr:cNvPr id="50" name="TextBox 49">
          <a:extLst>
            <a:ext uri="{FF2B5EF4-FFF2-40B4-BE49-F238E27FC236}">
              <a16:creationId xmlns:a16="http://schemas.microsoft.com/office/drawing/2014/main" id="{AA162B0A-16D3-8D3A-D654-3F2D098F69C4}"/>
            </a:ext>
          </a:extLst>
        </xdr:cNvPr>
        <xdr:cNvSpPr txBox="1"/>
      </xdr:nvSpPr>
      <xdr:spPr>
        <a:xfrm>
          <a:off x="7717630" y="2301676"/>
          <a:ext cx="124857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SemiBold" panose="020F0502020204030204" pitchFamily="34" charset="0"/>
              <a:ea typeface="ADLaM Display" panose="02010000000000000000" pitchFamily="2" charset="0"/>
              <a:cs typeface="Aharoni" panose="020F0502020204030204" pitchFamily="2" charset="-79"/>
            </a:rPr>
            <a:t>Contributed with</a:t>
          </a:r>
        </a:p>
      </xdr:txBody>
    </xdr:sp>
    <xdr:clientData/>
  </xdr:twoCellAnchor>
  <xdr:twoCellAnchor>
    <xdr:from>
      <xdr:col>14</xdr:col>
      <xdr:colOff>300830</xdr:colOff>
      <xdr:row>12</xdr:row>
      <xdr:rowOff>53776</xdr:rowOff>
    </xdr:from>
    <xdr:to>
      <xdr:col>16</xdr:col>
      <xdr:colOff>31750</xdr:colOff>
      <xdr:row>13</xdr:row>
      <xdr:rowOff>168076</xdr:rowOff>
    </xdr:to>
    <xdr:sp macro="" textlink="Sheet1!G32">
      <xdr:nvSpPr>
        <xdr:cNvPr id="51" name="TextBox 50">
          <a:extLst>
            <a:ext uri="{FF2B5EF4-FFF2-40B4-BE49-F238E27FC236}">
              <a16:creationId xmlns:a16="http://schemas.microsoft.com/office/drawing/2014/main" id="{2BDD7D4C-A721-7369-5A9D-28D45A477788}"/>
            </a:ext>
          </a:extLst>
        </xdr:cNvPr>
        <xdr:cNvSpPr txBox="1"/>
      </xdr:nvSpPr>
      <xdr:spPr>
        <a:xfrm>
          <a:off x="8835230" y="2263576"/>
          <a:ext cx="95012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F9A651-6844-46D2-A2DD-3E7857FA922C}" type="TxLink">
            <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rPr>
            <a:pPr marL="0" indent="0"/>
            <a:t>26.91%</a:t>
          </a:fld>
          <a:endPar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14</xdr:col>
      <xdr:colOff>316705</xdr:colOff>
      <xdr:row>13</xdr:row>
      <xdr:rowOff>117276</xdr:rowOff>
    </xdr:from>
    <xdr:to>
      <xdr:col>16</xdr:col>
      <xdr:colOff>15875</xdr:colOff>
      <xdr:row>15</xdr:row>
      <xdr:rowOff>28376</xdr:rowOff>
    </xdr:to>
    <xdr:sp macro="" textlink="">
      <xdr:nvSpPr>
        <xdr:cNvPr id="52" name="TextBox 51">
          <a:extLst>
            <a:ext uri="{FF2B5EF4-FFF2-40B4-BE49-F238E27FC236}">
              <a16:creationId xmlns:a16="http://schemas.microsoft.com/office/drawing/2014/main" id="{AC99F54A-F4D1-6129-73F5-8E360DF2231E}"/>
            </a:ext>
          </a:extLst>
        </xdr:cNvPr>
        <xdr:cNvSpPr txBox="1"/>
      </xdr:nvSpPr>
      <xdr:spPr>
        <a:xfrm>
          <a:off x="8851105" y="2511226"/>
          <a:ext cx="91837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0" i="0" u="none" strike="noStrike">
              <a:solidFill>
                <a:schemeClr val="dk1"/>
              </a:solidFill>
              <a:latin typeface="+mj-lt"/>
              <a:ea typeface="ADLaM Display" panose="02010000000000000000" pitchFamily="2" charset="0"/>
              <a:cs typeface="Aharoni" panose="020F0502020204030204" pitchFamily="2" charset="-79"/>
            </a:rPr>
            <a:t>of Total </a:t>
          </a:r>
          <a:r>
            <a:rPr lang="en-US" sz="1050" b="1" i="0" u="none" strike="noStrike">
              <a:solidFill>
                <a:schemeClr val="dk1"/>
              </a:solidFill>
              <a:latin typeface="+mj-lt"/>
              <a:ea typeface="ADLaM Display" panose="02010000000000000000" pitchFamily="2" charset="0"/>
              <a:cs typeface="Aharoni" panose="020F0502020204030204" pitchFamily="2" charset="-79"/>
            </a:rPr>
            <a:t>Sales</a:t>
          </a:r>
          <a:endParaRPr lang="en-US" sz="1000" b="1" i="0" u="none" strike="noStrike">
            <a:solidFill>
              <a:schemeClr val="dk1"/>
            </a:solidFill>
            <a:latin typeface="+mj-lt"/>
            <a:ea typeface="ADLaM Display" panose="02010000000000000000" pitchFamily="2" charset="0"/>
            <a:cs typeface="Aharoni" panose="020F0502020204030204" pitchFamily="2" charset="-79"/>
          </a:endParaRPr>
        </a:p>
      </xdr:txBody>
    </xdr:sp>
    <xdr:clientData/>
  </xdr:twoCellAnchor>
  <xdr:twoCellAnchor>
    <xdr:from>
      <xdr:col>3</xdr:col>
      <xdr:colOff>120650</xdr:colOff>
      <xdr:row>22</xdr:row>
      <xdr:rowOff>158750</xdr:rowOff>
    </xdr:from>
    <xdr:to>
      <xdr:col>6</xdr:col>
      <xdr:colOff>120650</xdr:colOff>
      <xdr:row>33</xdr:row>
      <xdr:rowOff>95250</xdr:rowOff>
    </xdr:to>
    <xdr:sp macro="" textlink="">
      <xdr:nvSpPr>
        <xdr:cNvPr id="53" name="Rectangle: Rounded Corners 52">
          <a:extLst>
            <a:ext uri="{FF2B5EF4-FFF2-40B4-BE49-F238E27FC236}">
              <a16:creationId xmlns:a16="http://schemas.microsoft.com/office/drawing/2014/main" id="{23373922-0054-77AE-0539-403266DC006E}"/>
            </a:ext>
          </a:extLst>
        </xdr:cNvPr>
        <xdr:cNvSpPr/>
      </xdr:nvSpPr>
      <xdr:spPr>
        <a:xfrm>
          <a:off x="1949450" y="4229100"/>
          <a:ext cx="1828800" cy="19621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196850</xdr:colOff>
      <xdr:row>22</xdr:row>
      <xdr:rowOff>158750</xdr:rowOff>
    </xdr:from>
    <xdr:to>
      <xdr:col>16</xdr:col>
      <xdr:colOff>196850</xdr:colOff>
      <xdr:row>33</xdr:row>
      <xdr:rowOff>95250</xdr:rowOff>
    </xdr:to>
    <xdr:sp macro="" textlink="">
      <xdr:nvSpPr>
        <xdr:cNvPr id="55" name="Rectangle: Rounded Corners 54">
          <a:extLst>
            <a:ext uri="{FF2B5EF4-FFF2-40B4-BE49-F238E27FC236}">
              <a16:creationId xmlns:a16="http://schemas.microsoft.com/office/drawing/2014/main" id="{4D566FA6-FA8E-F340-D9EE-756684B05720}"/>
            </a:ext>
          </a:extLst>
        </xdr:cNvPr>
        <xdr:cNvSpPr/>
      </xdr:nvSpPr>
      <xdr:spPr>
        <a:xfrm>
          <a:off x="8121650" y="4229100"/>
          <a:ext cx="1828800" cy="19621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228600</xdr:colOff>
      <xdr:row>22</xdr:row>
      <xdr:rowOff>158750</xdr:rowOff>
    </xdr:from>
    <xdr:to>
      <xdr:col>13</xdr:col>
      <xdr:colOff>88900</xdr:colOff>
      <xdr:row>33</xdr:row>
      <xdr:rowOff>95250</xdr:rowOff>
    </xdr:to>
    <xdr:sp macro="" textlink="">
      <xdr:nvSpPr>
        <xdr:cNvPr id="56" name="Rectangle: Rounded Corners 55">
          <a:extLst>
            <a:ext uri="{FF2B5EF4-FFF2-40B4-BE49-F238E27FC236}">
              <a16:creationId xmlns:a16="http://schemas.microsoft.com/office/drawing/2014/main" id="{80A577C0-FE15-9FE7-3A04-A333456A198F}"/>
            </a:ext>
          </a:extLst>
        </xdr:cNvPr>
        <xdr:cNvSpPr/>
      </xdr:nvSpPr>
      <xdr:spPr>
        <a:xfrm>
          <a:off x="3886200" y="4229100"/>
          <a:ext cx="4127500" cy="19621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238125</xdr:colOff>
      <xdr:row>24</xdr:row>
      <xdr:rowOff>82549</xdr:rowOff>
    </xdr:from>
    <xdr:to>
      <xdr:col>6</xdr:col>
      <xdr:colOff>0</xdr:colOff>
      <xdr:row>32</xdr:row>
      <xdr:rowOff>172356</xdr:rowOff>
    </xdr:to>
    <mc:AlternateContent xmlns:mc="http://schemas.openxmlformats.org/markup-compatibility/2006" xmlns:a14="http://schemas.microsoft.com/office/drawing/2010/main">
      <mc:Choice Requires="a14">
        <xdr:graphicFrame macro="">
          <xdr:nvGraphicFramePr>
            <xdr:cNvPr id="57" name="Ticket Class">
              <a:extLst>
                <a:ext uri="{FF2B5EF4-FFF2-40B4-BE49-F238E27FC236}">
                  <a16:creationId xmlns:a16="http://schemas.microsoft.com/office/drawing/2014/main" id="{3014FBFE-AAEF-487C-AC4E-2D6F528FA390}"/>
                </a:ext>
              </a:extLst>
            </xdr:cNvPr>
            <xdr:cNvGraphicFramePr/>
          </xdr:nvGraphicFramePr>
          <xdr:xfrm>
            <a:off x="0" y="0"/>
            <a:ext cx="0" cy="0"/>
          </xdr:xfrm>
          <a:graphic>
            <a:graphicData uri="http://schemas.microsoft.com/office/drawing/2010/slicer">
              <sle:slicer xmlns:sle="http://schemas.microsoft.com/office/drawing/2010/slicer" name="Ticket Class"/>
            </a:graphicData>
          </a:graphic>
        </xdr:graphicFrame>
      </mc:Choice>
      <mc:Fallback xmlns="">
        <xdr:sp macro="" textlink="">
          <xdr:nvSpPr>
            <xdr:cNvPr id="0" name=""/>
            <xdr:cNvSpPr>
              <a:spLocks noTextEdit="1"/>
            </xdr:cNvSpPr>
          </xdr:nvSpPr>
          <xdr:spPr>
            <a:xfrm>
              <a:off x="2066925" y="4569883"/>
              <a:ext cx="1593850" cy="1559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326627</xdr:colOff>
      <xdr:row>23</xdr:row>
      <xdr:rowOff>22026</xdr:rowOff>
    </xdr:from>
    <xdr:to>
      <xdr:col>5</xdr:col>
      <xdr:colOff>524273</xdr:colOff>
      <xdr:row>24</xdr:row>
      <xdr:rowOff>136326</xdr:rowOff>
    </xdr:to>
    <xdr:sp macro="" textlink="">
      <xdr:nvSpPr>
        <xdr:cNvPr id="58" name="TextBox 57">
          <a:extLst>
            <a:ext uri="{FF2B5EF4-FFF2-40B4-BE49-F238E27FC236}">
              <a16:creationId xmlns:a16="http://schemas.microsoft.com/office/drawing/2014/main" id="{D9A17A73-BFD7-8371-B07A-C372469BBDD2}"/>
            </a:ext>
          </a:extLst>
        </xdr:cNvPr>
        <xdr:cNvSpPr txBox="1"/>
      </xdr:nvSpPr>
      <xdr:spPr>
        <a:xfrm>
          <a:off x="2155427" y="4276526"/>
          <a:ext cx="1416846"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50" b="0" i="0" u="none" strike="noStrike">
              <a:solidFill>
                <a:schemeClr val="dk1"/>
              </a:solidFill>
              <a:latin typeface="Aptos SemiBold" panose="020B0004020202020204" pitchFamily="34" charset="0"/>
              <a:ea typeface="ADLaM Display" panose="02010000000000000000" pitchFamily="2" charset="0"/>
              <a:cs typeface="Aharoni" panose="020F0502020204030204" pitchFamily="2" charset="-79"/>
            </a:rPr>
            <a:t>Filter By Ticket Class</a:t>
          </a:r>
          <a:endParaRPr lang="en-US" sz="1050" b="1" i="0" u="none" strike="noStrike">
            <a:solidFill>
              <a:schemeClr val="dk1"/>
            </a:solidFill>
            <a:latin typeface="Aptos SemiBold" panose="020B0004020202020204" pitchFamily="34" charset="0"/>
            <a:ea typeface="ADLaM Display" panose="02010000000000000000" pitchFamily="2" charset="0"/>
            <a:cs typeface="Aharoni" panose="020F0502020204030204" pitchFamily="2" charset="-79"/>
          </a:endParaRPr>
        </a:p>
      </xdr:txBody>
    </xdr:sp>
    <xdr:clientData/>
  </xdr:twoCellAnchor>
  <xdr:twoCellAnchor editAs="oneCell">
    <xdr:from>
      <xdr:col>13</xdr:col>
      <xdr:colOff>315722</xdr:colOff>
      <xdr:row>24</xdr:row>
      <xdr:rowOff>88900</xdr:rowOff>
    </xdr:from>
    <xdr:to>
      <xdr:col>16</xdr:col>
      <xdr:colOff>77978</xdr:colOff>
      <xdr:row>33</xdr:row>
      <xdr:rowOff>13462</xdr:rowOff>
    </xdr:to>
    <mc:AlternateContent xmlns:mc="http://schemas.openxmlformats.org/markup-compatibility/2006">
      <mc:Choice xmlns:a14="http://schemas.microsoft.com/office/drawing/2010/main" Requires="a14">
        <xdr:graphicFrame macro="">
          <xdr:nvGraphicFramePr>
            <xdr:cNvPr id="60" name="Ticket Type">
              <a:extLst>
                <a:ext uri="{FF2B5EF4-FFF2-40B4-BE49-F238E27FC236}">
                  <a16:creationId xmlns:a16="http://schemas.microsoft.com/office/drawing/2014/main" id="{10C08AB5-9A7E-4C31-8A2B-D686FB639EE7}"/>
                </a:ext>
              </a:extLst>
            </xdr:cNvPr>
            <xdr:cNvGraphicFramePr/>
          </xdr:nvGraphicFramePr>
          <xdr:xfrm>
            <a:off x="0" y="0"/>
            <a:ext cx="0" cy="0"/>
          </xdr:xfrm>
          <a:graphic>
            <a:graphicData uri="http://schemas.microsoft.com/office/drawing/2010/slicer">
              <sle:slicer xmlns:sle="http://schemas.microsoft.com/office/drawing/2010/slicer" name="Ticket Type"/>
            </a:graphicData>
          </a:graphic>
        </xdr:graphicFrame>
      </mc:Choice>
      <mc:Fallback>
        <xdr:sp macro="" textlink="">
          <xdr:nvSpPr>
            <xdr:cNvPr id="0" name=""/>
            <xdr:cNvSpPr>
              <a:spLocks noTextEdit="1"/>
            </xdr:cNvSpPr>
          </xdr:nvSpPr>
          <xdr:spPr>
            <a:xfrm>
              <a:off x="8216936" y="4461329"/>
              <a:ext cx="1585613" cy="1557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402827</xdr:colOff>
      <xdr:row>23</xdr:row>
      <xdr:rowOff>22026</xdr:rowOff>
    </xdr:from>
    <xdr:to>
      <xdr:col>15</xdr:col>
      <xdr:colOff>600473</xdr:colOff>
      <xdr:row>24</xdr:row>
      <xdr:rowOff>136326</xdr:rowOff>
    </xdr:to>
    <xdr:sp macro="" textlink="">
      <xdr:nvSpPr>
        <xdr:cNvPr id="61" name="TextBox 60">
          <a:extLst>
            <a:ext uri="{FF2B5EF4-FFF2-40B4-BE49-F238E27FC236}">
              <a16:creationId xmlns:a16="http://schemas.microsoft.com/office/drawing/2014/main" id="{FC7728F6-80C5-B076-21FA-70842150BC07}"/>
            </a:ext>
          </a:extLst>
        </xdr:cNvPr>
        <xdr:cNvSpPr txBox="1"/>
      </xdr:nvSpPr>
      <xdr:spPr>
        <a:xfrm>
          <a:off x="8327627" y="4276526"/>
          <a:ext cx="1416846"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50" b="0" i="0" u="none" strike="noStrike">
              <a:solidFill>
                <a:schemeClr val="dk1"/>
              </a:solidFill>
              <a:latin typeface="Aptos SemiBold" panose="020B0004020202020204" pitchFamily="34" charset="0"/>
              <a:ea typeface="ADLaM Display" panose="02010000000000000000" pitchFamily="2" charset="0"/>
              <a:cs typeface="Aharoni" panose="020F0502020204030204" pitchFamily="2" charset="-79"/>
            </a:rPr>
            <a:t>Filter By Ticket Type</a:t>
          </a:r>
          <a:endParaRPr lang="en-US" sz="1050" b="1" i="0" u="none" strike="noStrike">
            <a:solidFill>
              <a:schemeClr val="dk1"/>
            </a:solidFill>
            <a:latin typeface="Aptos SemiBold" panose="020B0004020202020204" pitchFamily="34" charset="0"/>
            <a:ea typeface="ADLaM Display" panose="02010000000000000000" pitchFamily="2" charset="0"/>
            <a:cs typeface="Aharoni" panose="020F0502020204030204" pitchFamily="2" charset="-79"/>
          </a:endParaRPr>
        </a:p>
      </xdr:txBody>
    </xdr:sp>
    <xdr:clientData/>
  </xdr:twoCellAnchor>
  <xdr:twoCellAnchor>
    <xdr:from>
      <xdr:col>6</xdr:col>
      <xdr:colOff>317500</xdr:colOff>
      <xdr:row>25</xdr:row>
      <xdr:rowOff>139700</xdr:rowOff>
    </xdr:from>
    <xdr:to>
      <xdr:col>12</xdr:col>
      <xdr:colOff>596900</xdr:colOff>
      <xdr:row>33</xdr:row>
      <xdr:rowOff>19050</xdr:rowOff>
    </xdr:to>
    <xdr:graphicFrame macro="">
      <xdr:nvGraphicFramePr>
        <xdr:cNvPr id="62" name="Chart 61">
          <a:extLst>
            <a:ext uri="{FF2B5EF4-FFF2-40B4-BE49-F238E27FC236}">
              <a16:creationId xmlns:a16="http://schemas.microsoft.com/office/drawing/2014/main" id="{E61FED91-2523-47A5-B5D7-F1D27BD5B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355600</xdr:colOff>
      <xdr:row>23</xdr:row>
      <xdr:rowOff>107950</xdr:rowOff>
    </xdr:from>
    <xdr:to>
      <xdr:col>7</xdr:col>
      <xdr:colOff>228600</xdr:colOff>
      <xdr:row>25</xdr:row>
      <xdr:rowOff>5953</xdr:rowOff>
    </xdr:to>
    <xdr:sp macro="" textlink="Sheet1!N16">
      <xdr:nvSpPr>
        <xdr:cNvPr id="63" name="Rectangle: Rounded Corners 62">
          <a:extLst>
            <a:ext uri="{FF2B5EF4-FFF2-40B4-BE49-F238E27FC236}">
              <a16:creationId xmlns:a16="http://schemas.microsoft.com/office/drawing/2014/main" id="{CCEC431E-ADA0-12C1-1A3A-A9EE2B02FA4E}"/>
            </a:ext>
          </a:extLst>
        </xdr:cNvPr>
        <xdr:cNvSpPr/>
      </xdr:nvSpPr>
      <xdr:spPr>
        <a:xfrm>
          <a:off x="4013200" y="4362450"/>
          <a:ext cx="482600" cy="2663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ED6FA4-95F3-4E6B-B073-EAF4B564B58D}" type="TxLink">
            <a:rPr lang="en-US" sz="1100" b="0" i="0" u="none" strike="noStrike">
              <a:solidFill>
                <a:srgbClr val="000000"/>
              </a:solidFill>
              <a:latin typeface="Aptos Narrow"/>
            </a:rPr>
            <a:pPr algn="l"/>
            <a:t>Wed</a:t>
          </a:fld>
          <a:endParaRPr lang="en-US" sz="1100"/>
        </a:p>
      </xdr:txBody>
    </xdr:sp>
    <xdr:clientData/>
  </xdr:twoCellAnchor>
  <xdr:twoCellAnchor>
    <xdr:from>
      <xdr:col>7</xdr:col>
      <xdr:colOff>309033</xdr:colOff>
      <xdr:row>23</xdr:row>
      <xdr:rowOff>107950</xdr:rowOff>
    </xdr:from>
    <xdr:to>
      <xdr:col>8</xdr:col>
      <xdr:colOff>143933</xdr:colOff>
      <xdr:row>25</xdr:row>
      <xdr:rowOff>5953</xdr:rowOff>
    </xdr:to>
    <xdr:sp macro="" textlink="Sheet1!N17">
      <xdr:nvSpPr>
        <xdr:cNvPr id="64" name="Rectangle: Rounded Corners 63">
          <a:extLst>
            <a:ext uri="{FF2B5EF4-FFF2-40B4-BE49-F238E27FC236}">
              <a16:creationId xmlns:a16="http://schemas.microsoft.com/office/drawing/2014/main" id="{AE2828F8-2B38-E0D0-28DD-1E2EFCD1A856}"/>
            </a:ext>
          </a:extLst>
        </xdr:cNvPr>
        <xdr:cNvSpPr/>
      </xdr:nvSpPr>
      <xdr:spPr>
        <a:xfrm>
          <a:off x="4576233" y="4362450"/>
          <a:ext cx="444500" cy="2663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46FDD1-1D84-4BC6-A751-C76EDA2AC8AF}" type="TxLink">
            <a:rPr lang="en-US" sz="1100" b="0" i="0" u="none" strike="noStrike">
              <a:solidFill>
                <a:srgbClr val="000000"/>
              </a:solidFill>
              <a:latin typeface="Aptos Narrow"/>
            </a:rPr>
            <a:pPr algn="l"/>
            <a:t>Tue</a:t>
          </a:fld>
          <a:endParaRPr lang="en-US" sz="1100"/>
        </a:p>
      </xdr:txBody>
    </xdr:sp>
    <xdr:clientData/>
  </xdr:twoCellAnchor>
  <xdr:twoCellAnchor>
    <xdr:from>
      <xdr:col>8</xdr:col>
      <xdr:colOff>224366</xdr:colOff>
      <xdr:row>23</xdr:row>
      <xdr:rowOff>107950</xdr:rowOff>
    </xdr:from>
    <xdr:to>
      <xdr:col>8</xdr:col>
      <xdr:colOff>491066</xdr:colOff>
      <xdr:row>25</xdr:row>
      <xdr:rowOff>5953</xdr:rowOff>
    </xdr:to>
    <xdr:sp macro="" textlink="">
      <xdr:nvSpPr>
        <xdr:cNvPr id="65" name="Rectangle: Rounded Corners 64">
          <a:extLst>
            <a:ext uri="{FF2B5EF4-FFF2-40B4-BE49-F238E27FC236}">
              <a16:creationId xmlns:a16="http://schemas.microsoft.com/office/drawing/2014/main" id="{F267F13E-A4BA-4BE8-7EC3-010E84206D4F}"/>
            </a:ext>
          </a:extLst>
        </xdr:cNvPr>
        <xdr:cNvSpPr/>
      </xdr:nvSpPr>
      <xdr:spPr>
        <a:xfrm>
          <a:off x="5101166" y="4362450"/>
          <a:ext cx="266700" cy="2663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&amp;</a:t>
          </a:r>
        </a:p>
      </xdr:txBody>
    </xdr:sp>
    <xdr:clientData/>
  </xdr:twoCellAnchor>
  <xdr:twoCellAnchor>
    <xdr:from>
      <xdr:col>8</xdr:col>
      <xdr:colOff>571500</xdr:colOff>
      <xdr:row>23</xdr:row>
      <xdr:rowOff>107950</xdr:rowOff>
    </xdr:from>
    <xdr:to>
      <xdr:col>9</xdr:col>
      <xdr:colOff>425450</xdr:colOff>
      <xdr:row>25</xdr:row>
      <xdr:rowOff>5953</xdr:rowOff>
    </xdr:to>
    <xdr:sp macro="" textlink="Sheet1!N18">
      <xdr:nvSpPr>
        <xdr:cNvPr id="66" name="Rectangle: Rounded Corners 65">
          <a:extLst>
            <a:ext uri="{FF2B5EF4-FFF2-40B4-BE49-F238E27FC236}">
              <a16:creationId xmlns:a16="http://schemas.microsoft.com/office/drawing/2014/main" id="{7C42B308-E798-AFE5-549D-AB82D7709E92}"/>
            </a:ext>
          </a:extLst>
        </xdr:cNvPr>
        <xdr:cNvSpPr/>
      </xdr:nvSpPr>
      <xdr:spPr>
        <a:xfrm>
          <a:off x="5448300" y="4362450"/>
          <a:ext cx="463550" cy="266303"/>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978B56-78DA-42C4-A374-65847D939F91}" type="TxLink">
            <a:rPr lang="en-US" sz="1100" b="0" i="0" u="none" strike="noStrike">
              <a:solidFill>
                <a:srgbClr val="000000"/>
              </a:solidFill>
              <a:latin typeface="Aptos Narrow"/>
            </a:rPr>
            <a:pPr algn="l"/>
            <a:t>Mon</a:t>
          </a:fld>
          <a:endParaRPr lang="en-US" sz="1100"/>
        </a:p>
      </xdr:txBody>
    </xdr:sp>
    <xdr:clientData/>
  </xdr:twoCellAnchor>
  <xdr:twoCellAnchor>
    <xdr:from>
      <xdr:col>9</xdr:col>
      <xdr:colOff>396080</xdr:colOff>
      <xdr:row>23</xdr:row>
      <xdr:rowOff>98226</xdr:rowOff>
    </xdr:from>
    <xdr:to>
      <xdr:col>11</xdr:col>
      <xdr:colOff>425450</xdr:colOff>
      <xdr:row>25</xdr:row>
      <xdr:rowOff>28376</xdr:rowOff>
    </xdr:to>
    <xdr:sp macro="" textlink="">
      <xdr:nvSpPr>
        <xdr:cNvPr id="67" name="TextBox 66">
          <a:extLst>
            <a:ext uri="{FF2B5EF4-FFF2-40B4-BE49-F238E27FC236}">
              <a16:creationId xmlns:a16="http://schemas.microsoft.com/office/drawing/2014/main" id="{B0AAAA19-3F29-2117-33D6-5DE5AA937CD1}"/>
            </a:ext>
          </a:extLst>
        </xdr:cNvPr>
        <xdr:cNvSpPr txBox="1"/>
      </xdr:nvSpPr>
      <xdr:spPr>
        <a:xfrm>
          <a:off x="5882480" y="4352726"/>
          <a:ext cx="124857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SemiBold" panose="020F0502020204030204" pitchFamily="34" charset="0"/>
              <a:ea typeface="ADLaM Display" panose="02010000000000000000" pitchFamily="2" charset="0"/>
              <a:cs typeface="Aharoni" panose="020F0502020204030204" pitchFamily="2" charset="-79"/>
            </a:rPr>
            <a:t>Contributed with</a:t>
          </a:r>
        </a:p>
      </xdr:txBody>
    </xdr:sp>
    <xdr:clientData/>
  </xdr:twoCellAnchor>
  <xdr:twoCellAnchor>
    <xdr:from>
      <xdr:col>11</xdr:col>
      <xdr:colOff>294480</xdr:colOff>
      <xdr:row>23</xdr:row>
      <xdr:rowOff>60126</xdr:rowOff>
    </xdr:from>
    <xdr:to>
      <xdr:col>13</xdr:col>
      <xdr:colOff>25400</xdr:colOff>
      <xdr:row>24</xdr:row>
      <xdr:rowOff>174426</xdr:rowOff>
    </xdr:to>
    <xdr:sp macro="" textlink="Sheet1!O22">
      <xdr:nvSpPr>
        <xdr:cNvPr id="68" name="TextBox 67">
          <a:extLst>
            <a:ext uri="{FF2B5EF4-FFF2-40B4-BE49-F238E27FC236}">
              <a16:creationId xmlns:a16="http://schemas.microsoft.com/office/drawing/2014/main" id="{2575A591-347E-405E-C1C9-F228EB50FCBF}"/>
            </a:ext>
          </a:extLst>
        </xdr:cNvPr>
        <xdr:cNvSpPr txBox="1"/>
      </xdr:nvSpPr>
      <xdr:spPr>
        <a:xfrm>
          <a:off x="7000080" y="4314626"/>
          <a:ext cx="95012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91F1DA6-4B96-4453-9942-E5303BABA445}" type="TxLink">
            <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rPr>
            <a:pPr marL="0" indent="0"/>
            <a:t>45.05%</a:t>
          </a:fld>
          <a:endPar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11</xdr:col>
      <xdr:colOff>310355</xdr:colOff>
      <xdr:row>24</xdr:row>
      <xdr:rowOff>123626</xdr:rowOff>
    </xdr:from>
    <xdr:to>
      <xdr:col>13</xdr:col>
      <xdr:colOff>9525</xdr:colOff>
      <xdr:row>26</xdr:row>
      <xdr:rowOff>53776</xdr:rowOff>
    </xdr:to>
    <xdr:sp macro="" textlink="">
      <xdr:nvSpPr>
        <xdr:cNvPr id="69" name="TextBox 68">
          <a:extLst>
            <a:ext uri="{FF2B5EF4-FFF2-40B4-BE49-F238E27FC236}">
              <a16:creationId xmlns:a16="http://schemas.microsoft.com/office/drawing/2014/main" id="{E5933974-D266-DD5E-B327-34D86AF0D0A5}"/>
            </a:ext>
          </a:extLst>
        </xdr:cNvPr>
        <xdr:cNvSpPr txBox="1"/>
      </xdr:nvSpPr>
      <xdr:spPr>
        <a:xfrm>
          <a:off x="7015955" y="4562276"/>
          <a:ext cx="91837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0" i="0" u="none" strike="noStrike">
              <a:solidFill>
                <a:schemeClr val="dk1"/>
              </a:solidFill>
              <a:latin typeface="+mj-lt"/>
              <a:ea typeface="ADLaM Display" panose="02010000000000000000" pitchFamily="2" charset="0"/>
              <a:cs typeface="Aharoni" panose="020F0502020204030204" pitchFamily="2" charset="-79"/>
            </a:rPr>
            <a:t>of Total </a:t>
          </a:r>
          <a:r>
            <a:rPr lang="en-US" sz="1050" b="1" i="0" u="none" strike="noStrike">
              <a:solidFill>
                <a:schemeClr val="dk1"/>
              </a:solidFill>
              <a:latin typeface="+mj-lt"/>
              <a:ea typeface="ADLaM Display" panose="02010000000000000000" pitchFamily="2" charset="0"/>
              <a:cs typeface="Aharoni" panose="020F0502020204030204" pitchFamily="2" charset="-79"/>
            </a:rPr>
            <a:t>Sales</a:t>
          </a:r>
          <a:endParaRPr lang="en-US" sz="1000" b="1" i="0" u="none" strike="noStrike">
            <a:solidFill>
              <a:schemeClr val="dk1"/>
            </a:solidFill>
            <a:latin typeface="+mj-lt"/>
            <a:ea typeface="ADLaM Display" panose="02010000000000000000" pitchFamily="2" charset="0"/>
            <a:cs typeface="Aharoni" panose="020F0502020204030204" pitchFamily="2"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581025</xdr:colOff>
      <xdr:row>0</xdr:row>
      <xdr:rowOff>82550</xdr:rowOff>
    </xdr:from>
    <xdr:to>
      <xdr:col>9</xdr:col>
      <xdr:colOff>225425</xdr:colOff>
      <xdr:row>13</xdr:row>
      <xdr:rowOff>107950</xdr:rowOff>
    </xdr:to>
    <xdr:sp macro="" textlink="">
      <xdr:nvSpPr>
        <xdr:cNvPr id="2" name="Rectangle: Rounded Corners 1">
          <a:extLst>
            <a:ext uri="{FF2B5EF4-FFF2-40B4-BE49-F238E27FC236}">
              <a16:creationId xmlns:a16="http://schemas.microsoft.com/office/drawing/2014/main" id="{465439EF-AC32-445E-AFAA-60699A67E312}"/>
            </a:ext>
          </a:extLst>
        </xdr:cNvPr>
        <xdr:cNvSpPr/>
      </xdr:nvSpPr>
      <xdr:spPr>
        <a:xfrm>
          <a:off x="1190625" y="82550"/>
          <a:ext cx="4521200" cy="241935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565150</xdr:colOff>
      <xdr:row>1</xdr:row>
      <xdr:rowOff>114300</xdr:rowOff>
    </xdr:from>
    <xdr:to>
      <xdr:col>6</xdr:col>
      <xdr:colOff>133350</xdr:colOff>
      <xdr:row>13</xdr:row>
      <xdr:rowOff>12700</xdr:rowOff>
    </xdr:to>
    <xdr:graphicFrame macro="">
      <xdr:nvGraphicFramePr>
        <xdr:cNvPr id="4" name="Chart 3">
          <a:extLst>
            <a:ext uri="{FF2B5EF4-FFF2-40B4-BE49-F238E27FC236}">
              <a16:creationId xmlns:a16="http://schemas.microsoft.com/office/drawing/2014/main" id="{8952DE3B-29B9-4ED3-898E-36378E3E5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69851</xdr:colOff>
      <xdr:row>0</xdr:row>
      <xdr:rowOff>139700</xdr:rowOff>
    </xdr:from>
    <xdr:to>
      <xdr:col>4</xdr:col>
      <xdr:colOff>406401</xdr:colOff>
      <xdr:row>2</xdr:row>
      <xdr:rowOff>46455</xdr:rowOff>
    </xdr:to>
    <xdr:sp macro="" textlink="">
      <xdr:nvSpPr>
        <xdr:cNvPr id="5" name="TextBox 4">
          <a:extLst>
            <a:ext uri="{FF2B5EF4-FFF2-40B4-BE49-F238E27FC236}">
              <a16:creationId xmlns:a16="http://schemas.microsoft.com/office/drawing/2014/main" id="{727AA27C-E5FB-4D5F-8D9C-725340FAEB45}"/>
            </a:ext>
          </a:extLst>
        </xdr:cNvPr>
        <xdr:cNvSpPr txBox="1"/>
      </xdr:nvSpPr>
      <xdr:spPr>
        <a:xfrm>
          <a:off x="1289051" y="139700"/>
          <a:ext cx="1555750" cy="27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ptos Display" panose="020B0004020202020204" pitchFamily="34" charset="0"/>
              <a:cs typeface="Arial" panose="020B0604020202020204" pitchFamily="34" charset="0"/>
            </a:rPr>
            <a:t>Top-5 Busiest</a:t>
          </a:r>
          <a:r>
            <a:rPr lang="en-US" sz="1100" baseline="0">
              <a:latin typeface="Aptos Display" panose="020B0004020202020204" pitchFamily="34" charset="0"/>
              <a:cs typeface="Arial" panose="020B0604020202020204" pitchFamily="34" charset="0"/>
            </a:rPr>
            <a:t> </a:t>
          </a:r>
          <a:r>
            <a:rPr lang="en-US" sz="1100" b="1" baseline="0">
              <a:latin typeface="Aptos Display" panose="020B0004020202020204" pitchFamily="34" charset="0"/>
              <a:cs typeface="Arial" panose="020B0604020202020204" pitchFamily="34" charset="0"/>
            </a:rPr>
            <a:t>Stations</a:t>
          </a:r>
          <a:endParaRPr lang="en-US" sz="1100" b="1">
            <a:latin typeface="Aptos Display" panose="020B0004020202020204" pitchFamily="34" charset="0"/>
            <a:cs typeface="Arial" panose="020B0604020202020204" pitchFamily="34" charset="0"/>
          </a:endParaRPr>
        </a:p>
      </xdr:txBody>
    </xdr:sp>
    <xdr:clientData/>
  </xdr:twoCellAnchor>
  <xdr:twoCellAnchor>
    <xdr:from>
      <xdr:col>5</xdr:col>
      <xdr:colOff>304800</xdr:colOff>
      <xdr:row>4</xdr:row>
      <xdr:rowOff>88900</xdr:rowOff>
    </xdr:from>
    <xdr:to>
      <xdr:col>7</xdr:col>
      <xdr:colOff>412750</xdr:colOff>
      <xdr:row>12</xdr:row>
      <xdr:rowOff>127000</xdr:rowOff>
    </xdr:to>
    <xdr:graphicFrame macro="">
      <xdr:nvGraphicFramePr>
        <xdr:cNvPr id="6" name="Chart 5">
          <a:extLst>
            <a:ext uri="{FF2B5EF4-FFF2-40B4-BE49-F238E27FC236}">
              <a16:creationId xmlns:a16="http://schemas.microsoft.com/office/drawing/2014/main" id="{E0A52C52-B27B-483C-9EF4-B39BE7977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558800</xdr:colOff>
      <xdr:row>2</xdr:row>
      <xdr:rowOff>107951</xdr:rowOff>
    </xdr:from>
    <xdr:to>
      <xdr:col>9</xdr:col>
      <xdr:colOff>95250</xdr:colOff>
      <xdr:row>5</xdr:row>
      <xdr:rowOff>1</xdr:rowOff>
    </xdr:to>
    <xdr:sp macro="" textlink="">
      <xdr:nvSpPr>
        <xdr:cNvPr id="7" name="TextBox 6">
          <a:extLst>
            <a:ext uri="{FF2B5EF4-FFF2-40B4-BE49-F238E27FC236}">
              <a16:creationId xmlns:a16="http://schemas.microsoft.com/office/drawing/2014/main" id="{E8A711DB-509B-4356-94FF-692860906869}"/>
            </a:ext>
          </a:extLst>
        </xdr:cNvPr>
        <xdr:cNvSpPr txBox="1"/>
      </xdr:nvSpPr>
      <xdr:spPr>
        <a:xfrm>
          <a:off x="3606800" y="476251"/>
          <a:ext cx="1974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atin typeface="Aptos Display" panose="020B0004020202020204" pitchFamily="34" charset="0"/>
              <a:cs typeface="Arial" panose="020B0604020202020204" pitchFamily="34" charset="0"/>
            </a:rPr>
            <a:t>Total</a:t>
          </a:r>
          <a:r>
            <a:rPr lang="en-US" sz="1100" b="0" baseline="0">
              <a:latin typeface="Aptos Display" panose="020B0004020202020204" pitchFamily="34" charset="0"/>
              <a:cs typeface="Arial" panose="020B0604020202020204" pitchFamily="34" charset="0"/>
            </a:rPr>
            <a:t> Movement of the </a:t>
          </a:r>
          <a:r>
            <a:rPr lang="en-US" sz="1100" b="1" baseline="0">
              <a:solidFill>
                <a:srgbClr val="FFBD38"/>
              </a:solidFill>
              <a:latin typeface="Aptos Display" panose="020B0004020202020204" pitchFamily="34" charset="0"/>
              <a:cs typeface="Arial" panose="020B0604020202020204" pitchFamily="34" charset="0"/>
            </a:rPr>
            <a:t>Top-5</a:t>
          </a:r>
          <a:r>
            <a:rPr lang="ar-EG" sz="1100" b="0" baseline="0">
              <a:solidFill>
                <a:schemeClr val="dk1"/>
              </a:solidFill>
              <a:latin typeface="Aptos Display" panose="020B0004020202020204" pitchFamily="34" charset="0"/>
              <a:cs typeface="Arial" panose="020B0604020202020204" pitchFamily="34" charset="0"/>
            </a:rPr>
            <a:t> </a:t>
          </a:r>
          <a:r>
            <a:rPr lang="en-US" sz="1100" b="0" baseline="0">
              <a:solidFill>
                <a:schemeClr val="dk1"/>
              </a:solidFill>
              <a:latin typeface="Aptos Display" panose="020B0004020202020204" pitchFamily="34" charset="0"/>
              <a:cs typeface="Arial" panose="020B0604020202020204" pitchFamily="34" charset="0"/>
            </a:rPr>
            <a:t>Stations</a:t>
          </a:r>
          <a:r>
            <a:rPr lang="en-US" sz="1100" b="0" baseline="0">
              <a:latin typeface="Aptos Display" panose="020B0004020202020204" pitchFamily="34" charset="0"/>
              <a:cs typeface="Arial" panose="020B0604020202020204" pitchFamily="34" charset="0"/>
            </a:rPr>
            <a:t> vs Others</a:t>
          </a:r>
          <a:endParaRPr lang="en-US" sz="1100" b="1">
            <a:latin typeface="Aptos Display" panose="020B0004020202020204" pitchFamily="34" charset="0"/>
            <a:cs typeface="Arial" panose="020B0604020202020204" pitchFamily="34" charset="0"/>
          </a:endParaRPr>
        </a:p>
      </xdr:txBody>
    </xdr:sp>
    <xdr:clientData/>
  </xdr:twoCellAnchor>
  <xdr:twoCellAnchor>
    <xdr:from>
      <xdr:col>7</xdr:col>
      <xdr:colOff>330200</xdr:colOff>
      <xdr:row>5</xdr:row>
      <xdr:rowOff>76200</xdr:rowOff>
    </xdr:from>
    <xdr:to>
      <xdr:col>8</xdr:col>
      <xdr:colOff>435093</xdr:colOff>
      <xdr:row>6</xdr:row>
      <xdr:rowOff>145535</xdr:rowOff>
    </xdr:to>
    <xdr:sp macro="" textlink="">
      <xdr:nvSpPr>
        <xdr:cNvPr id="8" name="TextBox 7">
          <a:extLst>
            <a:ext uri="{FF2B5EF4-FFF2-40B4-BE49-F238E27FC236}">
              <a16:creationId xmlns:a16="http://schemas.microsoft.com/office/drawing/2014/main" id="{8FF57BFE-AFB1-4626-9AA6-362B9939A69F}"/>
            </a:ext>
          </a:extLst>
        </xdr:cNvPr>
        <xdr:cNvSpPr txBox="1"/>
      </xdr:nvSpPr>
      <xdr:spPr>
        <a:xfrm>
          <a:off x="4597400" y="996950"/>
          <a:ext cx="714493" cy="25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ysClr val="windowText" lastClr="000000"/>
              </a:solidFill>
              <a:latin typeface="Aptos Display" panose="020B0004020202020204" pitchFamily="34" charset="0"/>
              <a:cs typeface="Arial" panose="020B0604020202020204" pitchFamily="34" charset="0"/>
            </a:rPr>
            <a:t>Top-5 </a:t>
          </a:r>
          <a:endParaRPr lang="en-US" sz="1100" b="0">
            <a:solidFill>
              <a:sysClr val="windowText" lastClr="000000"/>
            </a:solidFill>
            <a:latin typeface="Aptos Display" panose="020B0004020202020204" pitchFamily="34" charset="0"/>
            <a:cs typeface="Arial" panose="020B0604020202020204" pitchFamily="34" charset="0"/>
          </a:endParaRPr>
        </a:p>
      </xdr:txBody>
    </xdr:sp>
    <xdr:clientData/>
  </xdr:twoCellAnchor>
  <xdr:twoCellAnchor>
    <xdr:from>
      <xdr:col>7</xdr:col>
      <xdr:colOff>330200</xdr:colOff>
      <xdr:row>6</xdr:row>
      <xdr:rowOff>63500</xdr:rowOff>
    </xdr:from>
    <xdr:to>
      <xdr:col>9</xdr:col>
      <xdr:colOff>82550</xdr:colOff>
      <xdr:row>8</xdr:row>
      <xdr:rowOff>139700</xdr:rowOff>
    </xdr:to>
    <xdr:sp macro="" textlink="Sheet1!AK20">
      <xdr:nvSpPr>
        <xdr:cNvPr id="9" name="TextBox 8">
          <a:extLst>
            <a:ext uri="{FF2B5EF4-FFF2-40B4-BE49-F238E27FC236}">
              <a16:creationId xmlns:a16="http://schemas.microsoft.com/office/drawing/2014/main" id="{2A301A77-16B2-3EA4-2D05-896CC2C5A97F}"/>
            </a:ext>
          </a:extLst>
        </xdr:cNvPr>
        <xdr:cNvSpPr txBox="1"/>
      </xdr:nvSpPr>
      <xdr:spPr>
        <a:xfrm>
          <a:off x="4597400" y="1168400"/>
          <a:ext cx="9715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A22BF5-43D0-4BF2-BABB-66A0D55D0600}" type="TxLink">
            <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rPr>
            <a:pPr/>
            <a:t>64.05%</a:t>
          </a:fld>
          <a:endPar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7</xdr:col>
      <xdr:colOff>349250</xdr:colOff>
      <xdr:row>8</xdr:row>
      <xdr:rowOff>0</xdr:rowOff>
    </xdr:from>
    <xdr:to>
      <xdr:col>8</xdr:col>
      <xdr:colOff>454143</xdr:colOff>
      <xdr:row>9</xdr:row>
      <xdr:rowOff>69335</xdr:rowOff>
    </xdr:to>
    <xdr:sp macro="" textlink="">
      <xdr:nvSpPr>
        <xdr:cNvPr id="10" name="TextBox 9">
          <a:extLst>
            <a:ext uri="{FF2B5EF4-FFF2-40B4-BE49-F238E27FC236}">
              <a16:creationId xmlns:a16="http://schemas.microsoft.com/office/drawing/2014/main" id="{5143271A-8135-5DF0-CE00-7A41409AC640}"/>
            </a:ext>
          </a:extLst>
        </xdr:cNvPr>
        <xdr:cNvSpPr txBox="1"/>
      </xdr:nvSpPr>
      <xdr:spPr>
        <a:xfrm>
          <a:off x="4616450" y="1473200"/>
          <a:ext cx="714493" cy="25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ysClr val="windowText" lastClr="000000"/>
              </a:solidFill>
              <a:latin typeface="Aptos Display" panose="020B0004020202020204" pitchFamily="34" charset="0"/>
              <a:cs typeface="Arial" panose="020B0604020202020204" pitchFamily="34" charset="0"/>
            </a:rPr>
            <a:t>Others</a:t>
          </a:r>
          <a:endParaRPr lang="en-US" sz="1100" b="0">
            <a:solidFill>
              <a:sysClr val="windowText" lastClr="000000"/>
            </a:solidFill>
            <a:latin typeface="Aptos Display" panose="020B0004020202020204" pitchFamily="34" charset="0"/>
            <a:cs typeface="Arial" panose="020B0604020202020204" pitchFamily="34" charset="0"/>
          </a:endParaRPr>
        </a:p>
      </xdr:txBody>
    </xdr:sp>
    <xdr:clientData/>
  </xdr:twoCellAnchor>
  <xdr:twoCellAnchor>
    <xdr:from>
      <xdr:col>7</xdr:col>
      <xdr:colOff>349250</xdr:colOff>
      <xdr:row>9</xdr:row>
      <xdr:rowOff>6350</xdr:rowOff>
    </xdr:from>
    <xdr:to>
      <xdr:col>9</xdr:col>
      <xdr:colOff>101600</xdr:colOff>
      <xdr:row>11</xdr:row>
      <xdr:rowOff>82550</xdr:rowOff>
    </xdr:to>
    <xdr:sp macro="" textlink="Sheet1!AK22">
      <xdr:nvSpPr>
        <xdr:cNvPr id="11" name="TextBox 10">
          <a:extLst>
            <a:ext uri="{FF2B5EF4-FFF2-40B4-BE49-F238E27FC236}">
              <a16:creationId xmlns:a16="http://schemas.microsoft.com/office/drawing/2014/main" id="{73AAC9AE-59F8-739A-7B6E-D19F817D24A2}"/>
            </a:ext>
          </a:extLst>
        </xdr:cNvPr>
        <xdr:cNvSpPr txBox="1"/>
      </xdr:nvSpPr>
      <xdr:spPr>
        <a:xfrm>
          <a:off x="4616450" y="1663700"/>
          <a:ext cx="9715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46166C-ED14-46B0-8573-1911645F9961}" type="TxLink">
            <a:rPr lang="en-US" sz="1600" b="0" i="0" u="none" strike="noStrike">
              <a:solidFill>
                <a:srgbClr val="E8EAED"/>
              </a:solidFill>
              <a:latin typeface="Amasis MT Pro Black" panose="02040A04050005020304" pitchFamily="18" charset="0"/>
              <a:ea typeface="ADLaM Display" panose="02010000000000000000" pitchFamily="2" charset="0"/>
              <a:cs typeface="Aharoni" panose="020F0502020204030204" pitchFamily="2" charset="-79"/>
            </a:rPr>
            <a:pPr marL="0" indent="0"/>
            <a:t>35.95%</a:t>
          </a:fld>
          <a:endParaRPr lang="en-US" sz="1600" b="0" i="0" u="none" strike="noStrike">
            <a:solidFill>
              <a:srgbClr val="E8EAED"/>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editAs="oneCell">
    <xdr:from>
      <xdr:col>6</xdr:col>
      <xdr:colOff>88900</xdr:colOff>
      <xdr:row>7</xdr:row>
      <xdr:rowOff>50800</xdr:rowOff>
    </xdr:from>
    <xdr:to>
      <xdr:col>6</xdr:col>
      <xdr:colOff>603250</xdr:colOff>
      <xdr:row>10</xdr:row>
      <xdr:rowOff>12700</xdr:rowOff>
    </xdr:to>
    <xdr:pic>
      <xdr:nvPicPr>
        <xdr:cNvPr id="13" name="Picture 12">
          <a:extLst>
            <a:ext uri="{FF2B5EF4-FFF2-40B4-BE49-F238E27FC236}">
              <a16:creationId xmlns:a16="http://schemas.microsoft.com/office/drawing/2014/main" id="{55D94FE2-80AE-E479-EBD9-E62D7D1EC7B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46500" y="1339850"/>
          <a:ext cx="514350" cy="514350"/>
        </a:xfrm>
        <a:prstGeom prst="rect">
          <a:avLst/>
        </a:prstGeom>
      </xdr:spPr>
    </xdr:pic>
    <xdr:clientData/>
  </xdr:twoCellAnchor>
  <xdr:twoCellAnchor>
    <xdr:from>
      <xdr:col>9</xdr:col>
      <xdr:colOff>323850</xdr:colOff>
      <xdr:row>0</xdr:row>
      <xdr:rowOff>82550</xdr:rowOff>
    </xdr:from>
    <xdr:to>
      <xdr:col>16</xdr:col>
      <xdr:colOff>577850</xdr:colOff>
      <xdr:row>13</xdr:row>
      <xdr:rowOff>107950</xdr:rowOff>
    </xdr:to>
    <xdr:sp macro="" textlink="">
      <xdr:nvSpPr>
        <xdr:cNvPr id="14" name="Rectangle: Rounded Corners 13">
          <a:extLst>
            <a:ext uri="{FF2B5EF4-FFF2-40B4-BE49-F238E27FC236}">
              <a16:creationId xmlns:a16="http://schemas.microsoft.com/office/drawing/2014/main" id="{FB9DF4B2-382C-BCFD-5234-5A1B08AADEE6}"/>
            </a:ext>
          </a:extLst>
        </xdr:cNvPr>
        <xdr:cNvSpPr/>
      </xdr:nvSpPr>
      <xdr:spPr>
        <a:xfrm>
          <a:off x="5824538" y="82550"/>
          <a:ext cx="4532312" cy="2398713"/>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406400</xdr:colOff>
      <xdr:row>0</xdr:row>
      <xdr:rowOff>165100</xdr:rowOff>
    </xdr:from>
    <xdr:to>
      <xdr:col>13</xdr:col>
      <xdr:colOff>241299</xdr:colOff>
      <xdr:row>2</xdr:row>
      <xdr:rowOff>71855</xdr:rowOff>
    </xdr:to>
    <xdr:sp macro="" textlink="">
      <xdr:nvSpPr>
        <xdr:cNvPr id="15" name="TextBox 14">
          <a:extLst>
            <a:ext uri="{FF2B5EF4-FFF2-40B4-BE49-F238E27FC236}">
              <a16:creationId xmlns:a16="http://schemas.microsoft.com/office/drawing/2014/main" id="{BDA25E25-5353-047A-A526-19B5B4FEE141}"/>
            </a:ext>
          </a:extLst>
        </xdr:cNvPr>
        <xdr:cNvSpPr txBox="1"/>
      </xdr:nvSpPr>
      <xdr:spPr>
        <a:xfrm>
          <a:off x="5892800" y="165100"/>
          <a:ext cx="2273299" cy="27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ptos Display" panose="020B0004020202020204" pitchFamily="34" charset="0"/>
              <a:cs typeface="Arial" panose="020B0604020202020204" pitchFamily="34" charset="0"/>
            </a:rPr>
            <a:t>Top-5</a:t>
          </a:r>
          <a:r>
            <a:rPr lang="en-US" sz="1100" baseline="0">
              <a:latin typeface="Aptos Display" panose="020B0004020202020204" pitchFamily="34" charset="0"/>
              <a:cs typeface="Arial" panose="020B0604020202020204" pitchFamily="34" charset="0"/>
            </a:rPr>
            <a:t> </a:t>
          </a:r>
          <a:r>
            <a:rPr lang="en-US" sz="1100" b="0" baseline="0">
              <a:latin typeface="Aptos Display" panose="020B0004020202020204" pitchFamily="34" charset="0"/>
              <a:cs typeface="Arial" panose="020B0604020202020204" pitchFamily="34" charset="0"/>
            </a:rPr>
            <a:t>Stations by </a:t>
          </a:r>
          <a:r>
            <a:rPr lang="en-US" sz="1100" b="1" baseline="0">
              <a:latin typeface="Aptos Display" panose="020B0004020202020204" pitchFamily="34" charset="0"/>
              <a:cs typeface="Arial" panose="020B0604020202020204" pitchFamily="34" charset="0"/>
            </a:rPr>
            <a:t>Total Disruptions</a:t>
          </a:r>
          <a:endParaRPr lang="en-US" sz="1100" b="1">
            <a:latin typeface="Aptos Display" panose="020B0004020202020204" pitchFamily="34" charset="0"/>
            <a:cs typeface="Arial" panose="020B0604020202020204" pitchFamily="34" charset="0"/>
          </a:endParaRPr>
        </a:p>
      </xdr:txBody>
    </xdr:sp>
    <xdr:clientData/>
  </xdr:twoCellAnchor>
  <xdr:twoCellAnchor>
    <xdr:from>
      <xdr:col>9</xdr:col>
      <xdr:colOff>317501</xdr:colOff>
      <xdr:row>1</xdr:row>
      <xdr:rowOff>114300</xdr:rowOff>
    </xdr:from>
    <xdr:to>
      <xdr:col>13</xdr:col>
      <xdr:colOff>494285</xdr:colOff>
      <xdr:row>13</xdr:row>
      <xdr:rowOff>16764</xdr:rowOff>
    </xdr:to>
    <xdr:graphicFrame macro="">
      <xdr:nvGraphicFramePr>
        <xdr:cNvPr id="16" name="Chart 15">
          <a:extLst>
            <a:ext uri="{FF2B5EF4-FFF2-40B4-BE49-F238E27FC236}">
              <a16:creationId xmlns:a16="http://schemas.microsoft.com/office/drawing/2014/main" id="{F2C4058D-9C9A-4F31-8408-866BF9FC3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304800</xdr:colOff>
      <xdr:row>2</xdr:row>
      <xdr:rowOff>107951</xdr:rowOff>
    </xdr:from>
    <xdr:to>
      <xdr:col>16</xdr:col>
      <xdr:colOff>450850</xdr:colOff>
      <xdr:row>5</xdr:row>
      <xdr:rowOff>1</xdr:rowOff>
    </xdr:to>
    <xdr:sp macro="" textlink="">
      <xdr:nvSpPr>
        <xdr:cNvPr id="17" name="TextBox 16">
          <a:extLst>
            <a:ext uri="{FF2B5EF4-FFF2-40B4-BE49-F238E27FC236}">
              <a16:creationId xmlns:a16="http://schemas.microsoft.com/office/drawing/2014/main" id="{745D5723-0E2B-EE57-B4D8-993D8D4D74D1}"/>
            </a:ext>
          </a:extLst>
        </xdr:cNvPr>
        <xdr:cNvSpPr txBox="1"/>
      </xdr:nvSpPr>
      <xdr:spPr>
        <a:xfrm>
          <a:off x="8229600" y="476251"/>
          <a:ext cx="1974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atin typeface="Aptos Display" panose="020B0004020202020204" pitchFamily="34" charset="0"/>
              <a:cs typeface="Arial" panose="020B0604020202020204" pitchFamily="34" charset="0"/>
            </a:rPr>
            <a:t>Total</a:t>
          </a:r>
          <a:r>
            <a:rPr lang="en-US" sz="1100" b="0" baseline="0">
              <a:latin typeface="Aptos Display" panose="020B0004020202020204" pitchFamily="34" charset="0"/>
              <a:cs typeface="Arial" panose="020B0604020202020204" pitchFamily="34" charset="0"/>
            </a:rPr>
            <a:t> Disruptions of the </a:t>
          </a:r>
          <a:r>
            <a:rPr lang="en-US" sz="1100" b="1" baseline="0">
              <a:solidFill>
                <a:srgbClr val="FFBD38"/>
              </a:solidFill>
              <a:latin typeface="Aptos Display" panose="020B0004020202020204" pitchFamily="34" charset="0"/>
              <a:cs typeface="Arial" panose="020B0604020202020204" pitchFamily="34" charset="0"/>
            </a:rPr>
            <a:t>Top-5</a:t>
          </a:r>
          <a:r>
            <a:rPr lang="ar-EG" sz="1100" b="0" baseline="0">
              <a:solidFill>
                <a:schemeClr val="dk1"/>
              </a:solidFill>
              <a:latin typeface="Aptos Display" panose="020B0004020202020204" pitchFamily="34" charset="0"/>
              <a:cs typeface="Arial" panose="020B0604020202020204" pitchFamily="34" charset="0"/>
            </a:rPr>
            <a:t> </a:t>
          </a:r>
          <a:r>
            <a:rPr lang="en-US" sz="1100" b="0" baseline="0">
              <a:solidFill>
                <a:schemeClr val="dk1"/>
              </a:solidFill>
              <a:latin typeface="Aptos Display" panose="020B0004020202020204" pitchFamily="34" charset="0"/>
              <a:cs typeface="Arial" panose="020B0604020202020204" pitchFamily="34" charset="0"/>
            </a:rPr>
            <a:t>Stations</a:t>
          </a:r>
          <a:r>
            <a:rPr lang="en-US" sz="1100" b="0" baseline="0">
              <a:latin typeface="Aptos Display" panose="020B0004020202020204" pitchFamily="34" charset="0"/>
              <a:cs typeface="Arial" panose="020B0604020202020204" pitchFamily="34" charset="0"/>
            </a:rPr>
            <a:t> vs Others</a:t>
          </a:r>
          <a:endParaRPr lang="en-US" sz="1100" b="1">
            <a:latin typeface="Aptos Display" panose="020B0004020202020204" pitchFamily="34" charset="0"/>
            <a:cs typeface="Arial" panose="020B0604020202020204" pitchFamily="34" charset="0"/>
          </a:endParaRPr>
        </a:p>
      </xdr:txBody>
    </xdr:sp>
    <xdr:clientData/>
  </xdr:twoCellAnchor>
  <xdr:twoCellAnchor>
    <xdr:from>
      <xdr:col>13</xdr:col>
      <xdr:colOff>139700</xdr:colOff>
      <xdr:row>4</xdr:row>
      <xdr:rowOff>50800</xdr:rowOff>
    </xdr:from>
    <xdr:to>
      <xdr:col>15</xdr:col>
      <xdr:colOff>246380</xdr:colOff>
      <xdr:row>12</xdr:row>
      <xdr:rowOff>86360</xdr:rowOff>
    </xdr:to>
    <xdr:graphicFrame macro="">
      <xdr:nvGraphicFramePr>
        <xdr:cNvPr id="18" name="Chart 17">
          <a:extLst>
            <a:ext uri="{FF2B5EF4-FFF2-40B4-BE49-F238E27FC236}">
              <a16:creationId xmlns:a16="http://schemas.microsoft.com/office/drawing/2014/main" id="{EDCC71DC-C321-4B68-8F76-A98180F62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355600</xdr:colOff>
      <xdr:row>5</xdr:row>
      <xdr:rowOff>177800</xdr:rowOff>
    </xdr:from>
    <xdr:to>
      <xdr:col>15</xdr:col>
      <xdr:colOff>23368</xdr:colOff>
      <xdr:row>10</xdr:row>
      <xdr:rowOff>144018</xdr:rowOff>
    </xdr:to>
    <xdr:sp macro="" textlink="">
      <xdr:nvSpPr>
        <xdr:cNvPr id="19" name="Oval 18">
          <a:extLst>
            <a:ext uri="{FF2B5EF4-FFF2-40B4-BE49-F238E27FC236}">
              <a16:creationId xmlns:a16="http://schemas.microsoft.com/office/drawing/2014/main" id="{9017A03D-6C7C-D66B-C23C-5C0F9124AB9F}"/>
            </a:ext>
          </a:extLst>
        </xdr:cNvPr>
        <xdr:cNvSpPr/>
      </xdr:nvSpPr>
      <xdr:spPr>
        <a:xfrm>
          <a:off x="8280400" y="1098550"/>
          <a:ext cx="886968" cy="886968"/>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495300</xdr:colOff>
      <xdr:row>6</xdr:row>
      <xdr:rowOff>146050</xdr:rowOff>
    </xdr:from>
    <xdr:to>
      <xdr:col>14</xdr:col>
      <xdr:colOff>476250</xdr:colOff>
      <xdr:row>10</xdr:row>
      <xdr:rowOff>0</xdr:rowOff>
    </xdr:to>
    <xdr:pic>
      <xdr:nvPicPr>
        <xdr:cNvPr id="21" name="Picture 20">
          <a:extLst>
            <a:ext uri="{FF2B5EF4-FFF2-40B4-BE49-F238E27FC236}">
              <a16:creationId xmlns:a16="http://schemas.microsoft.com/office/drawing/2014/main" id="{54A237B8-4BE5-6363-2A80-16B83BA4D5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420100" y="1250950"/>
          <a:ext cx="590550" cy="590550"/>
        </a:xfrm>
        <a:prstGeom prst="rect">
          <a:avLst/>
        </a:prstGeom>
      </xdr:spPr>
    </xdr:pic>
    <xdr:clientData/>
  </xdr:twoCellAnchor>
  <xdr:twoCellAnchor>
    <xdr:from>
      <xdr:col>15</xdr:col>
      <xdr:colOff>133350</xdr:colOff>
      <xdr:row>5</xdr:row>
      <xdr:rowOff>44450</xdr:rowOff>
    </xdr:from>
    <xdr:to>
      <xdr:col>16</xdr:col>
      <xdr:colOff>238243</xdr:colOff>
      <xdr:row>6</xdr:row>
      <xdr:rowOff>113785</xdr:rowOff>
    </xdr:to>
    <xdr:sp macro="" textlink="">
      <xdr:nvSpPr>
        <xdr:cNvPr id="22" name="TextBox 21">
          <a:extLst>
            <a:ext uri="{FF2B5EF4-FFF2-40B4-BE49-F238E27FC236}">
              <a16:creationId xmlns:a16="http://schemas.microsoft.com/office/drawing/2014/main" id="{88BFB597-24EF-F969-4D9F-44CB4326C136}"/>
            </a:ext>
          </a:extLst>
        </xdr:cNvPr>
        <xdr:cNvSpPr txBox="1"/>
      </xdr:nvSpPr>
      <xdr:spPr>
        <a:xfrm>
          <a:off x="9277350" y="965200"/>
          <a:ext cx="714493" cy="25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ysClr val="windowText" lastClr="000000"/>
              </a:solidFill>
              <a:latin typeface="Aptos Display" panose="020B0004020202020204" pitchFamily="34" charset="0"/>
              <a:cs typeface="Arial" panose="020B0604020202020204" pitchFamily="34" charset="0"/>
            </a:rPr>
            <a:t>Top-5 </a:t>
          </a:r>
          <a:endParaRPr lang="en-US" sz="1100" b="0">
            <a:solidFill>
              <a:sysClr val="windowText" lastClr="000000"/>
            </a:solidFill>
            <a:latin typeface="Aptos Display" panose="020B0004020202020204" pitchFamily="34" charset="0"/>
            <a:cs typeface="Arial" panose="020B0604020202020204" pitchFamily="34" charset="0"/>
          </a:endParaRPr>
        </a:p>
      </xdr:txBody>
    </xdr:sp>
    <xdr:clientData/>
  </xdr:twoCellAnchor>
  <xdr:twoCellAnchor>
    <xdr:from>
      <xdr:col>15</xdr:col>
      <xdr:colOff>133350</xdr:colOff>
      <xdr:row>6</xdr:row>
      <xdr:rowOff>31750</xdr:rowOff>
    </xdr:from>
    <xdr:to>
      <xdr:col>16</xdr:col>
      <xdr:colOff>495300</xdr:colOff>
      <xdr:row>8</xdr:row>
      <xdr:rowOff>107950</xdr:rowOff>
    </xdr:to>
    <xdr:sp macro="" textlink="Sheet1!BC24">
      <xdr:nvSpPr>
        <xdr:cNvPr id="23" name="TextBox 22">
          <a:extLst>
            <a:ext uri="{FF2B5EF4-FFF2-40B4-BE49-F238E27FC236}">
              <a16:creationId xmlns:a16="http://schemas.microsoft.com/office/drawing/2014/main" id="{371C5F57-28A2-5216-7130-76E41DDC2EF9}"/>
            </a:ext>
          </a:extLst>
        </xdr:cNvPr>
        <xdr:cNvSpPr txBox="1"/>
      </xdr:nvSpPr>
      <xdr:spPr>
        <a:xfrm>
          <a:off x="9277350" y="1136650"/>
          <a:ext cx="9715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8C4BBB-667E-41A2-AE93-DFAE8FE97496}" type="TxLink">
            <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rPr>
            <a:pPr marL="0" indent="0"/>
            <a:t>75.60%</a:t>
          </a:fld>
          <a:endPar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15</xdr:col>
      <xdr:colOff>152400</xdr:colOff>
      <xdr:row>7</xdr:row>
      <xdr:rowOff>152400</xdr:rowOff>
    </xdr:from>
    <xdr:to>
      <xdr:col>16</xdr:col>
      <xdr:colOff>257293</xdr:colOff>
      <xdr:row>9</xdr:row>
      <xdr:rowOff>37585</xdr:rowOff>
    </xdr:to>
    <xdr:sp macro="" textlink="">
      <xdr:nvSpPr>
        <xdr:cNvPr id="24" name="TextBox 23">
          <a:extLst>
            <a:ext uri="{FF2B5EF4-FFF2-40B4-BE49-F238E27FC236}">
              <a16:creationId xmlns:a16="http://schemas.microsoft.com/office/drawing/2014/main" id="{4B462B0A-5B6A-35BF-04DF-B0A43484EDB8}"/>
            </a:ext>
          </a:extLst>
        </xdr:cNvPr>
        <xdr:cNvSpPr txBox="1"/>
      </xdr:nvSpPr>
      <xdr:spPr>
        <a:xfrm>
          <a:off x="9296400" y="1441450"/>
          <a:ext cx="714493" cy="25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solidFill>
                <a:sysClr val="windowText" lastClr="000000"/>
              </a:solidFill>
              <a:latin typeface="Aptos Display" panose="020B0004020202020204" pitchFamily="34" charset="0"/>
              <a:cs typeface="Arial" panose="020B0604020202020204" pitchFamily="34" charset="0"/>
            </a:rPr>
            <a:t>Others</a:t>
          </a:r>
          <a:endParaRPr lang="en-US" sz="1100" b="0">
            <a:solidFill>
              <a:sysClr val="windowText" lastClr="000000"/>
            </a:solidFill>
            <a:latin typeface="Aptos Display" panose="020B0004020202020204" pitchFamily="34" charset="0"/>
            <a:cs typeface="Arial" panose="020B0604020202020204" pitchFamily="34" charset="0"/>
          </a:endParaRPr>
        </a:p>
      </xdr:txBody>
    </xdr:sp>
    <xdr:clientData/>
  </xdr:twoCellAnchor>
  <xdr:twoCellAnchor>
    <xdr:from>
      <xdr:col>15</xdr:col>
      <xdr:colOff>152400</xdr:colOff>
      <xdr:row>8</xdr:row>
      <xdr:rowOff>158750</xdr:rowOff>
    </xdr:from>
    <xdr:to>
      <xdr:col>16</xdr:col>
      <xdr:colOff>514350</xdr:colOff>
      <xdr:row>11</xdr:row>
      <xdr:rowOff>50800</xdr:rowOff>
    </xdr:to>
    <xdr:sp macro="" textlink="Sheet1!BC25">
      <xdr:nvSpPr>
        <xdr:cNvPr id="25" name="TextBox 24">
          <a:extLst>
            <a:ext uri="{FF2B5EF4-FFF2-40B4-BE49-F238E27FC236}">
              <a16:creationId xmlns:a16="http://schemas.microsoft.com/office/drawing/2014/main" id="{3E61A858-B325-9EDD-633E-5A4DB5449D44}"/>
            </a:ext>
          </a:extLst>
        </xdr:cNvPr>
        <xdr:cNvSpPr txBox="1"/>
      </xdr:nvSpPr>
      <xdr:spPr>
        <a:xfrm>
          <a:off x="9296400" y="1631950"/>
          <a:ext cx="9715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D9A890-EFC4-433B-8435-227637926D64}" type="TxLink">
            <a:rPr lang="en-US" sz="1600" b="0" i="0" u="none" strike="noStrike">
              <a:solidFill>
                <a:srgbClr val="E8EAED"/>
              </a:solidFill>
              <a:latin typeface="Amasis MT Pro Black" panose="02040A04050005020304" pitchFamily="18" charset="0"/>
              <a:ea typeface="ADLaM Display" panose="02010000000000000000" pitchFamily="2" charset="0"/>
              <a:cs typeface="Aharoni" panose="020F0502020204030204" pitchFamily="2" charset="-79"/>
            </a:rPr>
            <a:pPr marL="0" indent="0"/>
            <a:t>24.40%</a:t>
          </a:fld>
          <a:endParaRPr lang="en-US" sz="1600" b="0" i="0" u="none" strike="noStrike">
            <a:solidFill>
              <a:srgbClr val="E8EAED"/>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xdr:from>
      <xdr:col>1</xdr:col>
      <xdr:colOff>581025</xdr:colOff>
      <xdr:row>13</xdr:row>
      <xdr:rowOff>152400</xdr:rowOff>
    </xdr:from>
    <xdr:to>
      <xdr:col>9</xdr:col>
      <xdr:colOff>225425</xdr:colOff>
      <xdr:row>26</xdr:row>
      <xdr:rowOff>177800</xdr:rowOff>
    </xdr:to>
    <xdr:sp macro="" textlink="">
      <xdr:nvSpPr>
        <xdr:cNvPr id="26" name="Rectangle: Rounded Corners 25">
          <a:extLst>
            <a:ext uri="{FF2B5EF4-FFF2-40B4-BE49-F238E27FC236}">
              <a16:creationId xmlns:a16="http://schemas.microsoft.com/office/drawing/2014/main" id="{08B55CA7-9872-B8F3-D00D-3A3CF423B8DC}"/>
            </a:ext>
          </a:extLst>
        </xdr:cNvPr>
        <xdr:cNvSpPr/>
      </xdr:nvSpPr>
      <xdr:spPr>
        <a:xfrm>
          <a:off x="1192213" y="2525713"/>
          <a:ext cx="4533900" cy="2398712"/>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539750</xdr:colOff>
      <xdr:row>16</xdr:row>
      <xdr:rowOff>38100</xdr:rowOff>
    </xdr:from>
    <xdr:to>
      <xdr:col>6</xdr:col>
      <xdr:colOff>355600</xdr:colOff>
      <xdr:row>26</xdr:row>
      <xdr:rowOff>139700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5BD55022-0DC6-4B6E-932C-73A832332A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49350" y="2984500"/>
              <a:ext cx="2863850" cy="1943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50801</xdr:colOff>
      <xdr:row>14</xdr:row>
      <xdr:rowOff>69850</xdr:rowOff>
    </xdr:from>
    <xdr:to>
      <xdr:col>4</xdr:col>
      <xdr:colOff>387351</xdr:colOff>
      <xdr:row>15</xdr:row>
      <xdr:rowOff>160755</xdr:rowOff>
    </xdr:to>
    <xdr:sp macro="" textlink="">
      <xdr:nvSpPr>
        <xdr:cNvPr id="28" name="TextBox 27">
          <a:extLst>
            <a:ext uri="{FF2B5EF4-FFF2-40B4-BE49-F238E27FC236}">
              <a16:creationId xmlns:a16="http://schemas.microsoft.com/office/drawing/2014/main" id="{FA95F450-0CF7-9409-530A-8BE25E11FC7B}"/>
            </a:ext>
          </a:extLst>
        </xdr:cNvPr>
        <xdr:cNvSpPr txBox="1"/>
      </xdr:nvSpPr>
      <xdr:spPr>
        <a:xfrm>
          <a:off x="1270001" y="2647950"/>
          <a:ext cx="1555750" cy="27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Display" panose="020B0004020202020204" pitchFamily="34" charset="0"/>
              <a:cs typeface="Arial" panose="020B0604020202020204" pitchFamily="34" charset="0"/>
            </a:rPr>
            <a:t>Pareto Chart</a:t>
          </a:r>
        </a:p>
      </xdr:txBody>
    </xdr:sp>
    <xdr:clientData/>
  </xdr:twoCellAnchor>
  <xdr:twoCellAnchor>
    <xdr:from>
      <xdr:col>5</xdr:col>
      <xdr:colOff>292100</xdr:colOff>
      <xdr:row>14</xdr:row>
      <xdr:rowOff>88900</xdr:rowOff>
    </xdr:from>
    <xdr:to>
      <xdr:col>7</xdr:col>
      <xdr:colOff>38100</xdr:colOff>
      <xdr:row>15</xdr:row>
      <xdr:rowOff>175286</xdr:rowOff>
    </xdr:to>
    <xdr:sp macro="" textlink="">
      <xdr:nvSpPr>
        <xdr:cNvPr id="30" name="Rectangle: Rounded Corners 29">
          <a:extLst>
            <a:ext uri="{FF2B5EF4-FFF2-40B4-BE49-F238E27FC236}">
              <a16:creationId xmlns:a16="http://schemas.microsoft.com/office/drawing/2014/main" id="{6641AA45-A843-407D-B006-E9486B9E7BFE}"/>
            </a:ext>
          </a:extLst>
        </xdr:cNvPr>
        <xdr:cNvSpPr/>
      </xdr:nvSpPr>
      <xdr:spPr>
        <a:xfrm>
          <a:off x="3340100" y="2667000"/>
          <a:ext cx="965200" cy="270536"/>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Signal Failure</a:t>
          </a:r>
        </a:p>
      </xdr:txBody>
    </xdr:sp>
    <xdr:clientData/>
  </xdr:twoCellAnchor>
  <xdr:twoCellAnchor>
    <xdr:from>
      <xdr:col>7</xdr:col>
      <xdr:colOff>162982</xdr:colOff>
      <xdr:row>16</xdr:row>
      <xdr:rowOff>57150</xdr:rowOff>
    </xdr:from>
    <xdr:to>
      <xdr:col>8</xdr:col>
      <xdr:colOff>577850</xdr:colOff>
      <xdr:row>17</xdr:row>
      <xdr:rowOff>143536</xdr:rowOff>
    </xdr:to>
    <xdr:sp macro="" textlink="Sheet1!N17">
      <xdr:nvSpPr>
        <xdr:cNvPr id="31" name="Rectangle: Rounded Corners 30">
          <a:extLst>
            <a:ext uri="{FF2B5EF4-FFF2-40B4-BE49-F238E27FC236}">
              <a16:creationId xmlns:a16="http://schemas.microsoft.com/office/drawing/2014/main" id="{667517FF-19CC-4521-BB17-E7BB18CEBE95}"/>
            </a:ext>
          </a:extLst>
        </xdr:cNvPr>
        <xdr:cNvSpPr/>
      </xdr:nvSpPr>
      <xdr:spPr>
        <a:xfrm>
          <a:off x="4430182" y="3003550"/>
          <a:ext cx="1024468" cy="270536"/>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Staffing Issues</a:t>
          </a:r>
          <a:endParaRPr lang="en-US" sz="1100"/>
        </a:p>
      </xdr:txBody>
    </xdr:sp>
    <xdr:clientData/>
  </xdr:twoCellAnchor>
  <xdr:twoCellAnchor>
    <xdr:from>
      <xdr:col>6</xdr:col>
      <xdr:colOff>414866</xdr:colOff>
      <xdr:row>16</xdr:row>
      <xdr:rowOff>63500</xdr:rowOff>
    </xdr:from>
    <xdr:to>
      <xdr:col>7</xdr:col>
      <xdr:colOff>71966</xdr:colOff>
      <xdr:row>17</xdr:row>
      <xdr:rowOff>149886</xdr:rowOff>
    </xdr:to>
    <xdr:sp macro="" textlink="">
      <xdr:nvSpPr>
        <xdr:cNvPr id="32" name="Rectangle: Rounded Corners 31">
          <a:extLst>
            <a:ext uri="{FF2B5EF4-FFF2-40B4-BE49-F238E27FC236}">
              <a16:creationId xmlns:a16="http://schemas.microsoft.com/office/drawing/2014/main" id="{D42E7566-17FC-42EC-9463-CB94B523D4B5}"/>
            </a:ext>
          </a:extLst>
        </xdr:cNvPr>
        <xdr:cNvSpPr/>
      </xdr:nvSpPr>
      <xdr:spPr>
        <a:xfrm>
          <a:off x="4072466" y="3009900"/>
          <a:ext cx="266700" cy="270536"/>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&amp;</a:t>
          </a:r>
        </a:p>
      </xdr:txBody>
    </xdr:sp>
    <xdr:clientData/>
  </xdr:twoCellAnchor>
  <xdr:twoCellAnchor>
    <xdr:from>
      <xdr:col>7</xdr:col>
      <xdr:colOff>120650</xdr:colOff>
      <xdr:row>14</xdr:row>
      <xdr:rowOff>88900</xdr:rowOff>
    </xdr:from>
    <xdr:to>
      <xdr:col>9</xdr:col>
      <xdr:colOff>38100</xdr:colOff>
      <xdr:row>15</xdr:row>
      <xdr:rowOff>175286</xdr:rowOff>
    </xdr:to>
    <xdr:sp macro="" textlink="">
      <xdr:nvSpPr>
        <xdr:cNvPr id="33" name="Rectangle: Rounded Corners 32">
          <a:extLst>
            <a:ext uri="{FF2B5EF4-FFF2-40B4-BE49-F238E27FC236}">
              <a16:creationId xmlns:a16="http://schemas.microsoft.com/office/drawing/2014/main" id="{9DDE2E9D-DCD8-4099-8BC1-B551839D1D4E}"/>
            </a:ext>
          </a:extLst>
        </xdr:cNvPr>
        <xdr:cNvSpPr/>
      </xdr:nvSpPr>
      <xdr:spPr>
        <a:xfrm>
          <a:off x="4387850" y="2667000"/>
          <a:ext cx="1136650" cy="270536"/>
        </a:xfrm>
        <a:prstGeom prst="roundRect">
          <a:avLst/>
        </a:prstGeom>
        <a:solidFill>
          <a:srgbClr val="E8EA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Technical Issues</a:t>
          </a:r>
        </a:p>
      </xdr:txBody>
    </xdr:sp>
    <xdr:clientData/>
  </xdr:twoCellAnchor>
  <xdr:twoCellAnchor>
    <xdr:from>
      <xdr:col>4</xdr:col>
      <xdr:colOff>190500</xdr:colOff>
      <xdr:row>14</xdr:row>
      <xdr:rowOff>69851</xdr:rowOff>
    </xdr:from>
    <xdr:to>
      <xdr:col>5</xdr:col>
      <xdr:colOff>393700</xdr:colOff>
      <xdr:row>15</xdr:row>
      <xdr:rowOff>133350</xdr:rowOff>
    </xdr:to>
    <xdr:sp macro="" textlink="">
      <xdr:nvSpPr>
        <xdr:cNvPr id="34" name="TextBox 33">
          <a:extLst>
            <a:ext uri="{FF2B5EF4-FFF2-40B4-BE49-F238E27FC236}">
              <a16:creationId xmlns:a16="http://schemas.microsoft.com/office/drawing/2014/main" id="{9D816E85-0252-BDAF-BA37-A166189B9FA9}"/>
            </a:ext>
          </a:extLst>
        </xdr:cNvPr>
        <xdr:cNvSpPr txBox="1"/>
      </xdr:nvSpPr>
      <xdr:spPr>
        <a:xfrm>
          <a:off x="2628900" y="2647951"/>
          <a:ext cx="8128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ptos Display" panose="020B0004020202020204" pitchFamily="34" charset="0"/>
              <a:cs typeface="Arial" panose="020B0604020202020204" pitchFamily="34" charset="0"/>
            </a:rPr>
            <a:t>Solving </a:t>
          </a:r>
          <a:endParaRPr lang="en-US" sz="1200" b="1">
            <a:latin typeface="Aptos Display" panose="020B0004020202020204" pitchFamily="34" charset="0"/>
            <a:cs typeface="Arial" panose="020B0604020202020204" pitchFamily="34" charset="0"/>
          </a:endParaRPr>
        </a:p>
      </xdr:txBody>
    </xdr:sp>
    <xdr:clientData/>
  </xdr:twoCellAnchor>
  <xdr:twoCellAnchor>
    <xdr:from>
      <xdr:col>6</xdr:col>
      <xdr:colOff>146050</xdr:colOff>
      <xdr:row>18</xdr:row>
      <xdr:rowOff>44451</xdr:rowOff>
    </xdr:from>
    <xdr:to>
      <xdr:col>9</xdr:col>
      <xdr:colOff>292100</xdr:colOff>
      <xdr:row>19</xdr:row>
      <xdr:rowOff>133351</xdr:rowOff>
    </xdr:to>
    <xdr:sp macro="" textlink="">
      <xdr:nvSpPr>
        <xdr:cNvPr id="35" name="TextBox 34">
          <a:extLst>
            <a:ext uri="{FF2B5EF4-FFF2-40B4-BE49-F238E27FC236}">
              <a16:creationId xmlns:a16="http://schemas.microsoft.com/office/drawing/2014/main" id="{B4423ACA-3DFF-2D92-3CF4-86C92B14A5B0}"/>
            </a:ext>
          </a:extLst>
        </xdr:cNvPr>
        <xdr:cNvSpPr txBox="1"/>
      </xdr:nvSpPr>
      <xdr:spPr>
        <a:xfrm>
          <a:off x="3803650" y="3359151"/>
          <a:ext cx="19748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atin typeface="Aptos Display" panose="020B0004020202020204" pitchFamily="34" charset="0"/>
              <a:cs typeface="Arial" panose="020B0604020202020204" pitchFamily="34" charset="0"/>
            </a:rPr>
            <a:t>Rate of delay and cancellation</a:t>
          </a:r>
          <a:endParaRPr lang="en-US" sz="1100" b="1">
            <a:latin typeface="Aptos Display" panose="020B0004020202020204" pitchFamily="34" charset="0"/>
            <a:cs typeface="Arial" panose="020B0604020202020204" pitchFamily="34" charset="0"/>
          </a:endParaRPr>
        </a:p>
      </xdr:txBody>
    </xdr:sp>
    <xdr:clientData/>
  </xdr:twoCellAnchor>
  <xdr:twoCellAnchor>
    <xdr:from>
      <xdr:col>6</xdr:col>
      <xdr:colOff>565150</xdr:colOff>
      <xdr:row>20</xdr:row>
      <xdr:rowOff>12700</xdr:rowOff>
    </xdr:from>
    <xdr:to>
      <xdr:col>8</xdr:col>
      <xdr:colOff>317500</xdr:colOff>
      <xdr:row>22</xdr:row>
      <xdr:rowOff>88900</xdr:rowOff>
    </xdr:to>
    <xdr:sp macro="" textlink="Sheet1!BO35">
      <xdr:nvSpPr>
        <xdr:cNvPr id="36" name="TextBox 35">
          <a:extLst>
            <a:ext uri="{FF2B5EF4-FFF2-40B4-BE49-F238E27FC236}">
              <a16:creationId xmlns:a16="http://schemas.microsoft.com/office/drawing/2014/main" id="{98F59CCF-9E90-EBF3-5349-19EE82E4F7BD}"/>
            </a:ext>
          </a:extLst>
        </xdr:cNvPr>
        <xdr:cNvSpPr txBox="1"/>
      </xdr:nvSpPr>
      <xdr:spPr>
        <a:xfrm>
          <a:off x="4222750" y="3695700"/>
          <a:ext cx="9715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E99B697-BE35-4C64-A015-C4122735C5B4}" type="TxLink">
            <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rPr>
            <a:pPr marL="0" indent="0"/>
            <a:t>50.02%</a:t>
          </a:fld>
          <a:endParaRPr lang="en-US" sz="1600" b="0" i="0" u="none" strike="noStrike">
            <a:solidFill>
              <a:srgbClr val="FFBD38"/>
            </a:solidFill>
            <a:latin typeface="Amasis MT Pro Black" panose="02040A04050005020304" pitchFamily="18" charset="0"/>
            <a:ea typeface="ADLaM Display" panose="02010000000000000000" pitchFamily="2" charset="0"/>
            <a:cs typeface="Aharoni" panose="020F0502020204030204" pitchFamily="2" charset="-79"/>
          </a:endParaRPr>
        </a:p>
      </xdr:txBody>
    </xdr:sp>
    <xdr:clientData/>
  </xdr:twoCellAnchor>
  <xdr:twoCellAnchor editAs="oneCell">
    <xdr:from>
      <xdr:col>8</xdr:col>
      <xdr:colOff>241300</xdr:colOff>
      <xdr:row>19</xdr:row>
      <xdr:rowOff>152400</xdr:rowOff>
    </xdr:from>
    <xdr:to>
      <xdr:col>9</xdr:col>
      <xdr:colOff>37490</xdr:colOff>
      <xdr:row>22</xdr:row>
      <xdr:rowOff>5740</xdr:rowOff>
    </xdr:to>
    <xdr:pic>
      <xdr:nvPicPr>
        <xdr:cNvPr id="38" name="Picture 37">
          <a:extLst>
            <a:ext uri="{FF2B5EF4-FFF2-40B4-BE49-F238E27FC236}">
              <a16:creationId xmlns:a16="http://schemas.microsoft.com/office/drawing/2014/main" id="{120AE789-A603-3CAA-633D-CE7A3A0A696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18100" y="3651250"/>
          <a:ext cx="405790" cy="405790"/>
        </a:xfrm>
        <a:prstGeom prst="rect">
          <a:avLst/>
        </a:prstGeom>
      </xdr:spPr>
    </xdr:pic>
    <xdr:clientData/>
  </xdr:twoCellAnchor>
  <xdr:twoCellAnchor>
    <xdr:from>
      <xdr:col>9</xdr:col>
      <xdr:colOff>323850</xdr:colOff>
      <xdr:row>13</xdr:row>
      <xdr:rowOff>152400</xdr:rowOff>
    </xdr:from>
    <xdr:to>
      <xdr:col>16</xdr:col>
      <xdr:colOff>577850</xdr:colOff>
      <xdr:row>26</xdr:row>
      <xdr:rowOff>177801</xdr:rowOff>
    </xdr:to>
    <xdr:sp macro="" textlink="">
      <xdr:nvSpPr>
        <xdr:cNvPr id="3" name="Rectangle: Rounded Corners 2">
          <a:extLst>
            <a:ext uri="{FF2B5EF4-FFF2-40B4-BE49-F238E27FC236}">
              <a16:creationId xmlns:a16="http://schemas.microsoft.com/office/drawing/2014/main" id="{461EC182-A396-A233-E219-80844FD22ABA}"/>
            </a:ext>
          </a:extLst>
        </xdr:cNvPr>
        <xdr:cNvSpPr/>
      </xdr:nvSpPr>
      <xdr:spPr>
        <a:xfrm>
          <a:off x="5824538" y="2525713"/>
          <a:ext cx="4532312" cy="2398713"/>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246061</xdr:colOff>
      <xdr:row>15</xdr:row>
      <xdr:rowOff>119062</xdr:rowOff>
    </xdr:from>
    <xdr:to>
      <xdr:col>14</xdr:col>
      <xdr:colOff>381000</xdr:colOff>
      <xdr:row>26</xdr:row>
      <xdr:rowOff>92076</xdr:rowOff>
    </xdr:to>
    <xdr:graphicFrame macro="">
      <xdr:nvGraphicFramePr>
        <xdr:cNvPr id="12" name="Chart 11">
          <a:extLst>
            <a:ext uri="{FF2B5EF4-FFF2-40B4-BE49-F238E27FC236}">
              <a16:creationId xmlns:a16="http://schemas.microsoft.com/office/drawing/2014/main" id="{946DEE0E-432C-4EC2-AD73-442AD9D9C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479425</xdr:colOff>
      <xdr:row>14</xdr:row>
      <xdr:rowOff>111124</xdr:rowOff>
    </xdr:from>
    <xdr:to>
      <xdr:col>14</xdr:col>
      <xdr:colOff>468313</xdr:colOff>
      <xdr:row>15</xdr:row>
      <xdr:rowOff>166686</xdr:rowOff>
    </xdr:to>
    <xdr:sp macro="" textlink="">
      <xdr:nvSpPr>
        <xdr:cNvPr id="20" name="TextBox 19">
          <a:extLst>
            <a:ext uri="{FF2B5EF4-FFF2-40B4-BE49-F238E27FC236}">
              <a16:creationId xmlns:a16="http://schemas.microsoft.com/office/drawing/2014/main" id="{AC90E830-3B20-EB27-2FDB-5B7AC6B0D711}"/>
            </a:ext>
          </a:extLst>
        </xdr:cNvPr>
        <xdr:cNvSpPr txBox="1"/>
      </xdr:nvSpPr>
      <xdr:spPr>
        <a:xfrm>
          <a:off x="5980113" y="2666999"/>
          <a:ext cx="30448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atin typeface="+mj-lt"/>
            </a:rPr>
            <a:t>Match-Day Impact on </a:t>
          </a:r>
          <a:r>
            <a:rPr lang="en-US" b="1">
              <a:latin typeface="+mj-lt"/>
            </a:rPr>
            <a:t>Monthly Ticket Numbers</a:t>
          </a:r>
          <a:endParaRPr lang="en-US" sz="1100" b="1">
            <a:latin typeface="+mj-lt"/>
            <a:cs typeface="Arial" panose="020B0604020202020204" pitchFamily="34" charset="0"/>
          </a:endParaRPr>
        </a:p>
      </xdr:txBody>
    </xdr:sp>
    <xdr:clientData/>
  </xdr:twoCellAnchor>
  <xdr:twoCellAnchor>
    <xdr:from>
      <xdr:col>1</xdr:col>
      <xdr:colOff>581025</xdr:colOff>
      <xdr:row>27</xdr:row>
      <xdr:rowOff>60326</xdr:rowOff>
    </xdr:from>
    <xdr:to>
      <xdr:col>5</xdr:col>
      <xdr:colOff>376555</xdr:colOff>
      <xdr:row>37</xdr:row>
      <xdr:rowOff>168275</xdr:rowOff>
    </xdr:to>
    <xdr:sp macro="" textlink="">
      <xdr:nvSpPr>
        <xdr:cNvPr id="29" name="Rectangle: Rounded Corners 28">
          <a:extLst>
            <a:ext uri="{FF2B5EF4-FFF2-40B4-BE49-F238E27FC236}">
              <a16:creationId xmlns:a16="http://schemas.microsoft.com/office/drawing/2014/main" id="{F71E3C8A-3914-A4FD-BC2E-B7411016B598}"/>
            </a:ext>
          </a:extLst>
        </xdr:cNvPr>
        <xdr:cNvSpPr/>
      </xdr:nvSpPr>
      <xdr:spPr>
        <a:xfrm>
          <a:off x="1192213" y="4989514"/>
          <a:ext cx="2240280" cy="1933574"/>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171132</xdr:colOff>
      <xdr:row>27</xdr:row>
      <xdr:rowOff>60326</xdr:rowOff>
    </xdr:from>
    <xdr:to>
      <xdr:col>16</xdr:col>
      <xdr:colOff>577850</xdr:colOff>
      <xdr:row>37</xdr:row>
      <xdr:rowOff>168275</xdr:rowOff>
    </xdr:to>
    <xdr:sp macro="" textlink="">
      <xdr:nvSpPr>
        <xdr:cNvPr id="37" name="Rectangle: Rounded Corners 36">
          <a:extLst>
            <a:ext uri="{FF2B5EF4-FFF2-40B4-BE49-F238E27FC236}">
              <a16:creationId xmlns:a16="http://schemas.microsoft.com/office/drawing/2014/main" id="{7E1B4E53-7475-3E2D-70A7-E7EC3C912235}"/>
            </a:ext>
          </a:extLst>
        </xdr:cNvPr>
        <xdr:cNvSpPr/>
      </xdr:nvSpPr>
      <xdr:spPr>
        <a:xfrm>
          <a:off x="8116570" y="4989514"/>
          <a:ext cx="2240280" cy="1933574"/>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588963</xdr:colOff>
      <xdr:row>28</xdr:row>
      <xdr:rowOff>95250</xdr:rowOff>
    </xdr:from>
    <xdr:to>
      <xdr:col>5</xdr:col>
      <xdr:colOff>325438</xdr:colOff>
      <xdr:row>38</xdr:row>
      <xdr:rowOff>31750</xdr:rowOff>
    </xdr:to>
    <xdr:graphicFrame macro="">
      <xdr:nvGraphicFramePr>
        <xdr:cNvPr id="39" name="Chart 38">
          <a:extLst>
            <a:ext uri="{FF2B5EF4-FFF2-40B4-BE49-F238E27FC236}">
              <a16:creationId xmlns:a16="http://schemas.microsoft.com/office/drawing/2014/main" id="{2CBBE9AA-F269-4D63-B9EC-D57AB80E2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58734</xdr:colOff>
      <xdr:row>27</xdr:row>
      <xdr:rowOff>126993</xdr:rowOff>
    </xdr:from>
    <xdr:to>
      <xdr:col>4</xdr:col>
      <xdr:colOff>301621</xdr:colOff>
      <xdr:row>29</xdr:row>
      <xdr:rowOff>15869</xdr:rowOff>
    </xdr:to>
    <xdr:sp macro="" textlink="">
      <xdr:nvSpPr>
        <xdr:cNvPr id="40" name="TextBox 39">
          <a:extLst>
            <a:ext uri="{FF2B5EF4-FFF2-40B4-BE49-F238E27FC236}">
              <a16:creationId xmlns:a16="http://schemas.microsoft.com/office/drawing/2014/main" id="{0A65818B-2228-4177-A2D3-01556C3AD6A4}"/>
            </a:ext>
          </a:extLst>
        </xdr:cNvPr>
        <xdr:cNvSpPr txBox="1"/>
      </xdr:nvSpPr>
      <xdr:spPr>
        <a:xfrm>
          <a:off x="1281109" y="5056181"/>
          <a:ext cx="1465262" cy="254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Arial" panose="020B0604020202020204" pitchFamily="34" charset="0"/>
              <a:cs typeface="Arial" panose="020B0604020202020204" pitchFamily="34" charset="0"/>
            </a:rPr>
            <a:t>Profit by </a:t>
          </a:r>
          <a:r>
            <a:rPr lang="en-US" sz="1050" b="1">
              <a:latin typeface="Aptos Display" panose="020B0004020202020204" pitchFamily="34" charset="0"/>
              <a:cs typeface="Arial" panose="020B0604020202020204" pitchFamily="34" charset="0"/>
            </a:rPr>
            <a:t>Ticket</a:t>
          </a:r>
          <a:r>
            <a:rPr lang="en-US" sz="1050" b="1" baseline="0">
              <a:latin typeface="Aptos Display" panose="020B0004020202020204" pitchFamily="34" charset="0"/>
              <a:cs typeface="Arial" panose="020B0604020202020204" pitchFamily="34" charset="0"/>
            </a:rPr>
            <a:t> Class</a:t>
          </a:r>
          <a:endParaRPr lang="en-US" sz="1050" b="1">
            <a:latin typeface="Aptos Display" panose="020B0004020202020204" pitchFamily="34" charset="0"/>
            <a:cs typeface="Arial" panose="020B0604020202020204" pitchFamily="34" charset="0"/>
          </a:endParaRPr>
        </a:p>
      </xdr:txBody>
    </xdr:sp>
    <xdr:clientData/>
  </xdr:twoCellAnchor>
  <xdr:twoCellAnchor>
    <xdr:from>
      <xdr:col>5</xdr:col>
      <xdr:colOff>518953</xdr:colOff>
      <xdr:row>27</xdr:row>
      <xdr:rowOff>60326</xdr:rowOff>
    </xdr:from>
    <xdr:to>
      <xdr:col>13</xdr:col>
      <xdr:colOff>28733</xdr:colOff>
      <xdr:row>37</xdr:row>
      <xdr:rowOff>168275</xdr:rowOff>
    </xdr:to>
    <xdr:sp macro="" textlink="">
      <xdr:nvSpPr>
        <xdr:cNvPr id="41" name="Rectangle: Rounded Corners 40">
          <a:extLst>
            <a:ext uri="{FF2B5EF4-FFF2-40B4-BE49-F238E27FC236}">
              <a16:creationId xmlns:a16="http://schemas.microsoft.com/office/drawing/2014/main" id="{EAD86541-C10B-F239-E7D8-CF208D3227E5}"/>
            </a:ext>
          </a:extLst>
        </xdr:cNvPr>
        <xdr:cNvSpPr/>
      </xdr:nvSpPr>
      <xdr:spPr>
        <a:xfrm>
          <a:off x="3574891" y="4989514"/>
          <a:ext cx="4399280" cy="1933574"/>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266696</xdr:colOff>
      <xdr:row>27</xdr:row>
      <xdr:rowOff>126993</xdr:rowOff>
    </xdr:from>
    <xdr:to>
      <xdr:col>15</xdr:col>
      <xdr:colOff>509583</xdr:colOff>
      <xdr:row>29</xdr:row>
      <xdr:rowOff>15869</xdr:rowOff>
    </xdr:to>
    <xdr:sp macro="" textlink="">
      <xdr:nvSpPr>
        <xdr:cNvPr id="42" name="TextBox 41">
          <a:extLst>
            <a:ext uri="{FF2B5EF4-FFF2-40B4-BE49-F238E27FC236}">
              <a16:creationId xmlns:a16="http://schemas.microsoft.com/office/drawing/2014/main" id="{0B29C7BE-CFA6-51FE-BA37-28997DD96907}"/>
            </a:ext>
          </a:extLst>
        </xdr:cNvPr>
        <xdr:cNvSpPr txBox="1"/>
      </xdr:nvSpPr>
      <xdr:spPr>
        <a:xfrm>
          <a:off x="8212134" y="5056181"/>
          <a:ext cx="1465262" cy="254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Arial" panose="020B0604020202020204" pitchFamily="34" charset="0"/>
              <a:cs typeface="Arial" panose="020B0604020202020204" pitchFamily="34" charset="0"/>
            </a:rPr>
            <a:t>Profit by </a:t>
          </a:r>
          <a:r>
            <a:rPr lang="en-US" sz="1050" b="1">
              <a:latin typeface="Aptos Display" panose="020B0004020202020204" pitchFamily="34" charset="0"/>
              <a:cs typeface="Arial" panose="020B0604020202020204" pitchFamily="34" charset="0"/>
            </a:rPr>
            <a:t>Ticket</a:t>
          </a:r>
          <a:r>
            <a:rPr lang="en-US" sz="1050" b="1" baseline="0">
              <a:latin typeface="Aptos Display" panose="020B0004020202020204" pitchFamily="34" charset="0"/>
              <a:cs typeface="Arial" panose="020B0604020202020204" pitchFamily="34" charset="0"/>
            </a:rPr>
            <a:t> Type</a:t>
          </a:r>
          <a:endParaRPr lang="en-US" sz="1050" b="1">
            <a:latin typeface="Aptos Display" panose="020B0004020202020204" pitchFamily="34" charset="0"/>
            <a:cs typeface="Arial" panose="020B0604020202020204" pitchFamily="34" charset="0"/>
          </a:endParaRPr>
        </a:p>
      </xdr:txBody>
    </xdr:sp>
    <xdr:clientData/>
  </xdr:twoCellAnchor>
  <xdr:twoCellAnchor>
    <xdr:from>
      <xdr:col>13</xdr:col>
      <xdr:colOff>150811</xdr:colOff>
      <xdr:row>28</xdr:row>
      <xdr:rowOff>47625</xdr:rowOff>
    </xdr:from>
    <xdr:to>
      <xdr:col>17</xdr:col>
      <xdr:colOff>111125</xdr:colOff>
      <xdr:row>38</xdr:row>
      <xdr:rowOff>95442</xdr:rowOff>
    </xdr:to>
    <xdr:graphicFrame macro="">
      <xdr:nvGraphicFramePr>
        <xdr:cNvPr id="43" name="Chart 42">
          <a:extLst>
            <a:ext uri="{FF2B5EF4-FFF2-40B4-BE49-F238E27FC236}">
              <a16:creationId xmlns:a16="http://schemas.microsoft.com/office/drawing/2014/main" id="{DDDE1604-E207-4951-B66E-E089457AC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563561</xdr:colOff>
      <xdr:row>29</xdr:row>
      <xdr:rowOff>79376</xdr:rowOff>
    </xdr:from>
    <xdr:to>
      <xdr:col>12</xdr:col>
      <xdr:colOff>595312</xdr:colOff>
      <xdr:row>37</xdr:row>
      <xdr:rowOff>176216</xdr:rowOff>
    </xdr:to>
    <xdr:graphicFrame macro="">
      <xdr:nvGraphicFramePr>
        <xdr:cNvPr id="44" name="Chart 43">
          <a:extLst>
            <a:ext uri="{FF2B5EF4-FFF2-40B4-BE49-F238E27FC236}">
              <a16:creationId xmlns:a16="http://schemas.microsoft.com/office/drawing/2014/main" id="{D1043E7D-0141-4574-8240-829478162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109533</xdr:colOff>
      <xdr:row>27</xdr:row>
      <xdr:rowOff>126993</xdr:rowOff>
    </xdr:from>
    <xdr:to>
      <xdr:col>10</xdr:col>
      <xdr:colOff>142874</xdr:colOff>
      <xdr:row>29</xdr:row>
      <xdr:rowOff>14287</xdr:rowOff>
    </xdr:to>
    <xdr:sp macro="" textlink="">
      <xdr:nvSpPr>
        <xdr:cNvPr id="45" name="TextBox 44">
          <a:extLst>
            <a:ext uri="{FF2B5EF4-FFF2-40B4-BE49-F238E27FC236}">
              <a16:creationId xmlns:a16="http://schemas.microsoft.com/office/drawing/2014/main" id="{E6BD8519-8ED5-B9C2-82FB-1108226EFCC9}"/>
            </a:ext>
          </a:extLst>
        </xdr:cNvPr>
        <xdr:cNvSpPr txBox="1"/>
      </xdr:nvSpPr>
      <xdr:spPr>
        <a:xfrm>
          <a:off x="3776658" y="5056181"/>
          <a:ext cx="2478091" cy="25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Arial" panose="020B0604020202020204" pitchFamily="34" charset="0"/>
              <a:cs typeface="Arial" panose="020B0604020202020204" pitchFamily="34" charset="0"/>
            </a:rPr>
            <a:t>Average </a:t>
          </a:r>
          <a:r>
            <a:rPr lang="en-US" sz="1050" b="1">
              <a:latin typeface="Aptos Display" panose="020B0004020202020204" pitchFamily="34" charset="0"/>
              <a:cs typeface="Arial" panose="020B0604020202020204" pitchFamily="34" charset="0"/>
            </a:rPr>
            <a:t>Delay Minutes </a:t>
          </a:r>
          <a:r>
            <a:rPr lang="en-US" sz="1050">
              <a:latin typeface="Arial" panose="020B0604020202020204" pitchFamily="34" charset="0"/>
              <a:cs typeface="Arial" panose="020B0604020202020204" pitchFamily="34" charset="0"/>
            </a:rPr>
            <a:t>per Reason</a:t>
          </a:r>
          <a:endParaRPr lang="en-US" sz="1050" b="1">
            <a:latin typeface="Aptos Display" panose="020B0004020202020204" pitchFamily="34" charset="0"/>
            <a:cs typeface="Arial" panose="020B0604020202020204" pitchFamily="34" charset="0"/>
          </a:endParaRPr>
        </a:p>
      </xdr:txBody>
    </xdr:sp>
    <xdr:clientData/>
  </xdr:twoCellAnchor>
  <xdr:twoCellAnchor editAs="oneCell">
    <xdr:from>
      <xdr:col>14</xdr:col>
      <xdr:colOff>515938</xdr:colOff>
      <xdr:row>19</xdr:row>
      <xdr:rowOff>-1</xdr:rowOff>
    </xdr:from>
    <xdr:to>
      <xdr:col>16</xdr:col>
      <xdr:colOff>114434</xdr:colOff>
      <xdr:row>23</xdr:row>
      <xdr:rowOff>90620</xdr:rowOff>
    </xdr:to>
    <xdr:pic>
      <xdr:nvPicPr>
        <xdr:cNvPr id="47" name="Picture 46">
          <a:extLst>
            <a:ext uri="{FF2B5EF4-FFF2-40B4-BE49-F238E27FC236}">
              <a16:creationId xmlns:a16="http://schemas.microsoft.com/office/drawing/2014/main" id="{A9A885E3-4E2F-8458-89CD-A5BA4C9FC3C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072563" y="3468687"/>
          <a:ext cx="820871" cy="82087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0.16746</cdr:x>
      <cdr:y>0.21008</cdr:y>
    </cdr:from>
    <cdr:to>
      <cdr:x>0.83254</cdr:x>
      <cdr:y>0.79911</cdr:y>
    </cdr:to>
    <cdr:sp macro="" textlink="">
      <cdr:nvSpPr>
        <cdr:cNvPr id="2" name="Oval 1">
          <a:extLst xmlns:a="http://schemas.openxmlformats.org/drawingml/2006/main">
            <a:ext uri="{FF2B5EF4-FFF2-40B4-BE49-F238E27FC236}">
              <a16:creationId xmlns:a16="http://schemas.microsoft.com/office/drawing/2014/main" id="{17490A32-6CE1-824D-E95C-0AF756D23E30}"/>
            </a:ext>
          </a:extLst>
        </cdr:cNvPr>
        <cdr:cNvSpPr/>
      </cdr:nvSpPr>
      <cdr:spPr>
        <a:xfrm xmlns:a="http://schemas.openxmlformats.org/drawingml/2006/main">
          <a:off x="222249" y="317499"/>
          <a:ext cx="882651" cy="890195"/>
        </a:xfrm>
        <a:prstGeom xmlns:a="http://schemas.openxmlformats.org/drawingml/2006/main" prst="ellipse">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4934953701" backgroundQuery="1" createdVersion="8" refreshedVersion="8" minRefreshableVersion="3" recordCount="0" supportSubquery="1" supportAdvancedDrill="1" xr:uid="{2AE08F4C-8164-481B-9AA5-C58F6FA718FE}">
  <cacheSource type="external" connectionId="8"/>
  <cacheFields count="6">
    <cacheField name="[Measures].[Sum of Price]" caption="Sum of Price" numFmtId="0" hierarchy="8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alendar].[Month].[Month]" caption="Month" numFmtId="0" hierarchy="4" level="1">
      <sharedItems count="4">
        <s v="January"/>
        <s v="February"/>
        <s v="March"/>
        <s v="April"/>
      </sharedItems>
    </cacheField>
    <cacheField name="[Original_Data].[Ticket Type].[Ticket Type]" caption="Ticket Type" numFmtId="0" hierarchy="60" level="1">
      <sharedItems containsSemiMixedTypes="0" containsNonDate="0" containsString="0"/>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4"/>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fieldsUsage count="2">
        <fieldUsage x="-1"/>
        <fieldUsage x="5"/>
      </fieldsUsage>
    </cacheHierarchy>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0" memberValueDatatype="130" unbalanced="0"/>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oneField="1" hidden="1">
      <fieldsUsage count="1">
        <fieldUsage x="0"/>
      </fieldsUsage>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4939120372" backgroundQuery="1" createdVersion="8" refreshedVersion="8" minRefreshableVersion="3" recordCount="0" supportSubquery="1" supportAdvancedDrill="1" xr:uid="{0B783454-DC42-4A7D-95EB-8F6349D332BF}">
  <cacheSource type="external" connectionId="8"/>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iginal_Data].[Journey Status].[Journey Status]" caption="Journey Status" numFmtId="0" hierarchy="69" level="1">
      <sharedItems containsSemiMixedTypes="0" containsNonDate="0" containsString="0"/>
    </cacheField>
    <cacheField name="[Match Dates].[Date (Month)].[Date (Month)]" caption="Date (Month)" numFmtId="0" hierarchy="48" level="1">
      <sharedItems containsBlank="1" count="5">
        <s v="Jan"/>
        <s v="Feb"/>
        <s v="Mar"/>
        <s v="Apr"/>
        <m/>
      </sharedItems>
    </cacheField>
    <cacheField name="[Measures].[Count of Transaction ID]" caption="Count of Transaction ID" numFmtId="0" hierarchy="87" level="32767"/>
    <cacheField name="[Original_Data].[Ticket Type].[Ticket Type]" caption="Ticket Type" numFmtId="0" hierarchy="60" level="1">
      <sharedItems containsSemiMixedTypes="0" containsNonDate="0" containsString="0"/>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2" memberValueDatatype="130" unbalanced="0">
      <fieldsUsage count="2">
        <fieldUsage x="-1"/>
        <fieldUsage x="4"/>
      </fieldsUsage>
    </cacheHierarchy>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fieldsUsage count="2">
        <fieldUsage x="-1"/>
        <fieldUsage x="6"/>
      </fieldsUsage>
    </cacheHierarchy>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3"/>
      </fieldsUsage>
    </cacheHierarchy>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oneField="1" hidden="1">
      <fieldsUsage count="1">
        <fieldUsage x="5"/>
      </fieldsUsage>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4939467596" backgroundQuery="1" createdVersion="8" refreshedVersion="8" minRefreshableVersion="3" recordCount="0" supportSubquery="1" supportAdvancedDrill="1" xr:uid="{DD35B329-D94C-4711-A703-6CC484895F8C}">
  <cacheSource type="external" connectionId="8"/>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iginal_Data].[Journey Status].[Journey Status]" caption="Journey Status" numFmtId="0" hierarchy="69" level="1">
      <sharedItems containsSemiMixedTypes="0" containsNonDate="0" containsString="0"/>
    </cacheField>
    <cacheField name="[Calendar].[Month].[Month]" caption="Month" numFmtId="0" hierarchy="4" level="1">
      <sharedItems count="4">
        <s v="January"/>
        <s v="February"/>
        <s v="March"/>
        <s v="April"/>
      </sharedItems>
    </cacheField>
    <cacheField name="[Measures].[Count of Transaction ID]" caption="Count of Transaction ID" numFmtId="0" hierarchy="87" level="32767"/>
    <cacheField name="[Original_Data].[Ticket Type].[Ticket Type]" caption="Ticket Type" numFmtId="0" hierarchy="60" level="1">
      <sharedItems containsSemiMixedTypes="0" containsNonDate="0" containsString="0"/>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4"/>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fieldsUsage count="2">
        <fieldUsage x="-1"/>
        <fieldUsage x="6"/>
      </fieldsUsage>
    </cacheHierarchy>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3"/>
      </fieldsUsage>
    </cacheHierarchy>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oneField="1" hidden="1">
      <fieldsUsage count="1">
        <fieldUsage x="5"/>
      </fieldsUsage>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2314812" backgroundQuery="1" createdVersion="8" refreshedVersion="8" minRefreshableVersion="3" recordCount="0" supportSubquery="1" supportAdvancedDrill="1" xr:uid="{2957F3C1-73A6-4EC2-BF4A-84F13370FEB7}">
  <cacheSource type="external" connectionId="8"/>
  <cacheFields count="5">
    <cacheField name="[Original_Data].[DayType].[DayType]" caption="DayType" numFmtId="0" hierarchy="73" level="1">
      <sharedItems count="2">
        <s v="Weekday"/>
        <s v="Weekend"/>
      </sharedItems>
    </cacheField>
    <cacheField name="[Measures].[Sum of Price]" caption="Sum of Price" numFmtId="0" hierarchy="8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0" memberValueDatatype="130" unbalanced="0"/>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2" memberValueDatatype="130" unbalanced="0">
      <fieldsUsage count="2">
        <fieldUsage x="-1"/>
        <fieldUsage x="0"/>
      </fieldsUsage>
    </cacheHierarchy>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2777781" backgroundQuery="1" createdVersion="8" refreshedVersion="8" minRefreshableVersion="3" recordCount="0" supportSubquery="1" supportAdvancedDrill="1" xr:uid="{8E030AB2-0189-4648-A34B-98352B6836D7}">
  <cacheSource type="external" connectionId="8"/>
  <cacheFields count="8">
    <cacheField name="[Measures].[Distinct Count of Transaction ID]" caption="Distinct Count of Transaction ID" numFmtId="0" hierarchy="88" level="32767"/>
    <cacheField name="[Measures].[Sum of Price]" caption="Sum of Price" numFmtId="0" hierarchy="89" level="32767"/>
    <cacheField name="[Measures].[measure 1]" caption="measure 1" numFmtId="0" hierarchy="76" level="32767"/>
    <cacheField name="[Measures].[Refund Cost]" caption="Refund Cost" numFmtId="0" hierarchy="77" level="32767"/>
    <cacheField name="[Measures].[Refund Impact]" caption="Refund Impact" numFmtId="0" hierarchy="7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0" memberValueDatatype="130" unbalanced="0"/>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oneField="1">
      <fieldsUsage count="1">
        <fieldUsage x="2"/>
      </fieldsUsage>
    </cacheHierarchy>
    <cacheHierarchy uniqueName="[Measures].[Refund Cost]" caption="Refund Cost" measure="1" displayFolder="" measureGroup="Original_Data" count="0" oneField="1">
      <fieldsUsage count="1">
        <fieldUsage x="3"/>
      </fieldsUsage>
    </cacheHierarchy>
    <cacheHierarchy uniqueName="[Measures].[Refund Impact]" caption="Refund Impact" measure="1" displayFolder="" measureGroup="Original_Data" count="0" oneField="1">
      <fieldsUsage count="1">
        <fieldUsage x="4"/>
      </fieldsUsage>
    </cacheHierarchy>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3240743" backgroundQuery="1" createdVersion="8" refreshedVersion="8" minRefreshableVersion="3" recordCount="0" supportSubquery="1" supportAdvancedDrill="1" xr:uid="{1BAB1775-6413-459C-A8CE-7A2E776D1664}">
  <cacheSource type="external" connectionId="8"/>
  <cacheFields count="5">
    <cacheField name="[Measures].[Sum of Price]" caption="Sum of Price" numFmtId="0" hierarchy="8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alendar].[Day Of Week].[Day Of Week]" caption="Day Of Week" numFmtId="0" hierarchy="7" level="1">
      <sharedItems count="7">
        <s v="Sunday"/>
        <s v="Monday"/>
        <s v="Tuesday"/>
        <s v="Wednesday"/>
        <s v="Thursday"/>
        <s v="Friday"/>
        <s v="Saturday"/>
      </sharedItems>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4"/>
      </fieldsUsage>
    </cacheHierarchy>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0" memberValueDatatype="130" unbalanced="0"/>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oneField="1" hidden="1">
      <fieldsUsage count="1">
        <fieldUsage x="0"/>
      </fieldsUsage>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3703705" backgroundQuery="1" createdVersion="8" refreshedVersion="8" minRefreshableVersion="3" recordCount="0" supportSubquery="1" supportAdvancedDrill="1" xr:uid="{71593545-0C29-44D7-976A-FECBA1C2BAE7}">
  <cacheSource type="external" connectionId="8"/>
  <cacheFields count="5">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iginal_Data].[Departure Station].[Departure Station]" caption="Departure Station" numFmtId="0" hierarchy="62" level="1">
      <sharedItems count="12">
        <s v="Birmingham New Street"/>
        <s v="Bristol Temple Meads"/>
        <s v="Edinburgh Waverley"/>
        <s v="Liverpool Lime Street"/>
        <s v="London Euston"/>
        <s v="London Kings Cross"/>
        <s v="London Paddington"/>
        <s v="London St Pancras"/>
        <s v="Manchester Piccadilly"/>
        <s v="Oxford"/>
        <s v="Reading"/>
        <s v="York"/>
      </sharedItems>
    </cacheField>
    <cacheField name="[Measures].[Count of Transaction ID]" caption="Count of Transaction ID" numFmtId="0" hierarchy="87" level="32767"/>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2" memberValueDatatype="130" unbalanced="0">
      <fieldsUsage count="2">
        <fieldUsage x="-1"/>
        <fieldUsage x="3"/>
      </fieldsUsage>
    </cacheHierarchy>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0" memberValueDatatype="130" unbalanced="0"/>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oneField="1" hidden="1">
      <fieldsUsage count="1">
        <fieldUsage x="4"/>
      </fieldsUsage>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4282405" backgroundQuery="1" createdVersion="8" refreshedVersion="8" minRefreshableVersion="3" recordCount="0" supportSubquery="1" supportAdvancedDrill="1" xr:uid="{A413CF7C-BE15-4301-8260-424E4E095B1B}">
  <cacheSource type="external" connectionId="8"/>
  <cacheFields count="5">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Count of Transaction ID]" caption="Count of Transaction ID" numFmtId="0" hierarchy="87" level="32767"/>
    <cacheField name="[Original_Data].[Arrival Destination].[Arrival Destination]" caption="Arrival Destination" numFmtId="0" hierarchy="63" level="1">
      <sharedItems count="32">
        <s v="Birmingham New Street"/>
        <s v="Bristol Temple Meads"/>
        <s v="Cardiff Central"/>
        <s v="Coventry"/>
        <s v="Crewe"/>
        <s v="Didcot"/>
        <s v="Doncaster"/>
        <s v="Durham"/>
        <s v="Edinburgh"/>
        <s v="Edinburgh Waverley"/>
        <s v="Leeds"/>
        <s v="Leicester"/>
        <s v="Liverpool Lime Street"/>
        <s v="London Euston"/>
        <s v="London Kings Cross"/>
        <s v="London Paddington"/>
        <s v="London St Pancras"/>
        <s v="London Waterloo"/>
        <s v="Manchester Piccadilly"/>
        <s v="Nottingham"/>
        <s v="Nuneaton"/>
        <s v="Oxford"/>
        <s v="Peterborough"/>
        <s v="Reading"/>
        <s v="Sheffield"/>
        <s v="Stafford"/>
        <s v="Swindon"/>
        <s v="Tamworth"/>
        <s v="Wakefield"/>
        <s v="Warrington"/>
        <s v="Wolverhampton"/>
        <s v="York"/>
      </sharedItems>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2" memberValueDatatype="130" unbalanced="0">
      <fieldsUsage count="2">
        <fieldUsage x="-1"/>
        <fieldUsage x="4"/>
      </fieldsUsage>
    </cacheHierarchy>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0" memberValueDatatype="130" unbalanced="0"/>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oneField="1" hidden="1">
      <fieldsUsage count="1">
        <fieldUsage x="3"/>
      </fieldsUsage>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4976852" backgroundQuery="1" createdVersion="8" refreshedVersion="8" minRefreshableVersion="3" recordCount="0" supportSubquery="1" supportAdvancedDrill="1" xr:uid="{A850215D-4386-4B95-9AE2-B337B97BEC65}">
  <cacheSource type="external" connectionId="8"/>
  <cacheFields count="6">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Count of Transaction ID]" caption="Count of Transaction ID" numFmtId="0" hierarchy="87" level="32767"/>
    <cacheField name="[Original_Data].[Arrival Destination].[Arrival Destination]" caption="Arrival Destination" numFmtId="0" hierarchy="63" level="1">
      <sharedItems count="30">
        <s v="Birmingham New Street"/>
        <s v="Bristol Temple Meads"/>
        <s v="Coventry"/>
        <s v="Crewe"/>
        <s v="Didcot"/>
        <s v="Doncaster"/>
        <s v="Durham"/>
        <s v="Edinburgh"/>
        <s v="Edinburgh Waverley"/>
        <s v="Leeds"/>
        <s v="Leicester"/>
        <s v="Liverpool Lime Street"/>
        <s v="London Euston"/>
        <s v="London Kings Cross"/>
        <s v="London Paddington"/>
        <s v="London St Pancras"/>
        <s v="London Waterloo"/>
        <s v="Manchester Piccadilly"/>
        <s v="Nottingham"/>
        <s v="Nuneaton"/>
        <s v="Oxford"/>
        <s v="Peterborough"/>
        <s v="Reading"/>
        <s v="Sheffield"/>
        <s v="Stafford"/>
        <s v="Swindon"/>
        <s v="Tamworth"/>
        <s v="Wakefield"/>
        <s v="Wolverhampton"/>
        <s v="York"/>
      </sharedItems>
    </cacheField>
    <cacheField name="[Original_Data].[Journey Status].[Journey Status]" caption="Journey Status" numFmtId="0" hierarchy="69" level="1">
      <sharedItems containsSemiMixedTypes="0" containsNonDate="0" containsString="0"/>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2" memberValueDatatype="130" unbalanced="0">
      <fieldsUsage count="2">
        <fieldUsage x="-1"/>
        <fieldUsage x="4"/>
      </fieldsUsage>
    </cacheHierarchy>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5"/>
      </fieldsUsage>
    </cacheHierarchy>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oneField="1" hidden="1">
      <fieldsUsage count="1">
        <fieldUsage x="3"/>
      </fieldsUsage>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5324075" backgroundQuery="1" createdVersion="8" refreshedVersion="8" minRefreshableVersion="3" recordCount="0" supportSubquery="1" supportAdvancedDrill="1" xr:uid="{1735535F-0D50-4665-BB7F-005C297224BA}">
  <cacheSource type="external" connectionId="8"/>
  <cacheFields count="6">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Count of Transaction ID]" caption="Count of Transaction ID" numFmtId="0" hierarchy="87" level="32767"/>
    <cacheField name="[Original_Data].[Journey Status].[Journey Status]" caption="Journey Status" numFmtId="0" hierarchy="69" level="1">
      <sharedItems containsSemiMixedTypes="0" containsNonDate="0" containsString="0"/>
    </cacheField>
    <cacheField name="[Original_Data].[Departure Station].[Departure Station]" caption="Departure Station" numFmtId="0" hierarchy="62" level="1">
      <sharedItems count="11">
        <s v="Birmingham New Street"/>
        <s v="Edinburgh Waverley"/>
        <s v="Liverpool Lime Street"/>
        <s v="London Euston"/>
        <s v="London Kings Cross"/>
        <s v="London Paddington"/>
        <s v="London St Pancras"/>
        <s v="Manchester Piccadilly"/>
        <s v="Oxford"/>
        <s v="Reading"/>
        <s v="York"/>
      </sharedItems>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2" memberValueDatatype="130" unbalanced="0">
      <fieldsUsage count="2">
        <fieldUsage x="-1"/>
        <fieldUsage x="5"/>
      </fieldsUsage>
    </cacheHierarchy>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4"/>
      </fieldsUsage>
    </cacheHierarchy>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oneField="1" hidden="1">
      <fieldsUsage count="1">
        <fieldUsage x="3"/>
      </fieldsUsage>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5671298" backgroundQuery="1" createdVersion="8" refreshedVersion="8" minRefreshableVersion="3" recordCount="0" supportSubquery="1" supportAdvancedDrill="1" xr:uid="{120033BD-35AA-4A73-9E93-7969786FCFC2}">
  <cacheSource type="external" connectionId="8"/>
  <cacheFields count="6">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iginal_Data].[Journey Status].[Journey Status]" caption="Journey Status" numFmtId="0" hierarchy="69" level="1">
      <sharedItems containsSemiMixedTypes="0" containsNonDate="0" containsString="0"/>
    </cacheField>
    <cacheField name="[Measures].[Count of Transaction ID]" caption="Count of Transaction ID" numFmtId="0" hierarchy="87" level="32767"/>
    <cacheField name="[Original_Data].[Reason for Delay].[Reason for Delay]" caption="Reason for Delay" numFmtId="0" hierarchy="70" level="1">
      <sharedItems count="7">
        <s v=""/>
        <s v="Signal Failure"/>
        <s v="Staff Shortage"/>
        <s v="Staffing"/>
        <s v="Technical Issue"/>
        <s v="Traffic"/>
        <s v="Weather Conditions"/>
      </sharedItems>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3"/>
      </fieldsUsage>
    </cacheHierarchy>
    <cacheHierarchy uniqueName="[Original_Data].[Reason for Delay]" caption="Reason for Delay" attribute="1" defaultMemberUniqueName="[Original_Data].[Reason for Delay].[All]" allUniqueName="[Original_Data].[Reason for Delay].[All]" dimensionUniqueName="[Original_Data]" displayFolder="" count="2" memberValueDatatype="130" unbalanced="0">
      <fieldsUsage count="2">
        <fieldUsage x="-1"/>
        <fieldUsage x="5"/>
      </fieldsUsage>
    </cacheHierarchy>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oneField="1" hidden="1">
      <fieldsUsage count="1">
        <fieldUsage x="4"/>
      </fieldsUsage>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6249999" backgroundQuery="1" createdVersion="8" refreshedVersion="8" minRefreshableVersion="3" recordCount="0" supportSubquery="1" supportAdvancedDrill="1" xr:uid="{52087859-C105-4D1B-AA0B-247F0DA5A420}">
  <cacheSource type="external" connectionId="8"/>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iginal_Data].[Journey Status].[Journey Status]" caption="Journey Status" numFmtId="0" hierarchy="69" level="1">
      <sharedItems containsSemiMixedTypes="0" containsNonDate="0" containsString="0"/>
    </cacheField>
    <cacheField name="[Match Dates].[Date (Month)].[Date (Month)]" caption="Date (Month)" numFmtId="0" hierarchy="48" level="1">
      <sharedItems containsBlank="1" count="5">
        <s v="Jan"/>
        <s v="Feb"/>
        <s v="Mar"/>
        <s v="Apr"/>
        <m/>
      </sharedItems>
    </cacheField>
    <cacheField name="[DelayedTripsOnly].[Reason for Delay].[Reason for Delay]" caption="Reason for Delay" numFmtId="0" hierarchy="42" level="1">
      <sharedItems count="5">
        <s v="Signal Failure"/>
        <s v="Staff Issues"/>
        <s v="Technical Issue"/>
        <s v="Traffic"/>
        <s v="Weather Conditions"/>
      </sharedItems>
    </cacheField>
    <cacheField name="[Measures].[Average of Delay Amount (Mins)]" caption="Average of Delay Amount (Mins)" numFmtId="0" hierarchy="100" level="32767"/>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2" memberValueDatatype="130" unbalanced="0">
      <fieldsUsage count="2">
        <fieldUsage x="-1"/>
        <fieldUsage x="5"/>
      </fieldsUsage>
    </cacheHierarchy>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2" memberValueDatatype="130" unbalanced="0">
      <fieldsUsage count="2">
        <fieldUsage x="-1"/>
        <fieldUsage x="4"/>
      </fieldsUsage>
    </cacheHierarchy>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0"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3"/>
      </fieldsUsage>
    </cacheHierarchy>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oneField="1" hidden="1">
      <fieldsUsage count="1">
        <fieldUsage x="6"/>
      </fieldsUsage>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6712961" backgroundQuery="1" createdVersion="8" refreshedVersion="8" minRefreshableVersion="3" recordCount="0" supportSubquery="1" supportAdvancedDrill="1" xr:uid="{1D60ECBD-31E7-4853-B595-ACE6B5A334A3}">
  <cacheSource type="external" connectionId="8"/>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iginal_Data].[Journey Status].[Journey Status]" caption="Journey Status" numFmtId="0" hierarchy="69" level="1">
      <sharedItems containsSemiMixedTypes="0" containsNonDate="0" containsString="0"/>
    </cacheField>
    <cacheField name="[Match Dates].[Date (Month)].[Date (Month)]" caption="Date (Month)" numFmtId="0" hierarchy="48" level="1">
      <sharedItems containsBlank="1" count="5">
        <s v="Jan"/>
        <s v="Feb"/>
        <s v="Mar"/>
        <s v="Apr"/>
        <m/>
      </sharedItems>
    </cacheField>
    <cacheField name="[Original_Data].[Ticket Class].[Ticket Class]" caption="Ticket Class" numFmtId="0" hierarchy="59" level="1">
      <sharedItems count="2">
        <s v="First Class"/>
        <s v="Standard"/>
      </sharedItems>
    </cacheField>
    <cacheField name="[Measures].[Sum of Price]" caption="Sum of Price" numFmtId="0" hierarchy="89" level="32767"/>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2" memberValueDatatype="130" unbalanced="0">
      <fieldsUsage count="2">
        <fieldUsage x="-1"/>
        <fieldUsage x="4"/>
      </fieldsUsage>
    </cacheHierarchy>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fieldsUsage count="2">
        <fieldUsage x="-1"/>
        <fieldUsage x="5"/>
      </fieldsUsage>
    </cacheHierarchy>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3"/>
      </fieldsUsage>
    </cacheHierarchy>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oneField="1" hidden="1">
      <fieldsUsage count="1">
        <fieldUsage x="6"/>
      </fieldsUsage>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687557060184" backgroundQuery="1" createdVersion="8" refreshedVersion="8" minRefreshableVersion="3" recordCount="0" supportSubquery="1" supportAdvancedDrill="1" xr:uid="{F7FA901A-C73A-4CFC-9F2D-058C58460C64}">
  <cacheSource type="external" connectionId="8"/>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Original_Data].[Journey Status].[Journey Status]" caption="Journey Status" numFmtId="0" hierarchy="69" level="1">
      <sharedItems containsSemiMixedTypes="0" containsNonDate="0" containsString="0"/>
    </cacheField>
    <cacheField name="[Match Dates].[Date (Month)].[Date (Month)]" caption="Date (Month)" numFmtId="0" hierarchy="48" level="1">
      <sharedItems containsBlank="1" count="5">
        <s v="Jan"/>
        <s v="Feb"/>
        <s v="Mar"/>
        <s v="Apr"/>
        <m/>
      </sharedItems>
    </cacheField>
    <cacheField name="[Measures].[Sum of Price]" caption="Sum of Price" numFmtId="0" hierarchy="89" level="32767"/>
    <cacheField name="[Original_Data].[Ticket Type].[Ticket Type]" caption="Ticket Type" numFmtId="0" hierarchy="60" level="1">
      <sharedItems count="3">
        <s v="Advance"/>
        <s v="Anytime"/>
        <s v="Off-Peak"/>
      </sharedItems>
    </cacheField>
  </cacheFields>
  <cacheHierarchies count="10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2" memberValueDatatype="130" unbalanced="0">
      <fieldsUsage count="2">
        <fieldUsage x="-1"/>
        <fieldUsage x="4"/>
      </fieldsUsage>
    </cacheHierarchy>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0"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fieldsUsage count="2">
        <fieldUsage x="-1"/>
        <fieldUsage x="6"/>
      </fieldsUsage>
    </cacheHierarchy>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2" memberValueDatatype="130" unbalanced="0">
      <fieldsUsage count="2">
        <fieldUsage x="-1"/>
        <fieldUsage x="3"/>
      </fieldsUsage>
    </cacheHierarchy>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oneField="1" hidden="1">
      <fieldsUsage count="1">
        <fieldUsage x="5"/>
      </fieldsUsage>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Sum of Delay Amount (Mins)]" caption="Sum of Delay Amount (Mins)" measure="1" displayFolder="" measureGroup="DelayedTripsOnly" count="0" hidden="1">
      <extLst>
        <ext xmlns:x15="http://schemas.microsoft.com/office/spreadsheetml/2010/11/main" uri="{B97F6D7D-B522-45F9-BDA1-12C45D357490}">
          <x15:cacheHierarchy aggregatedColumn="40"/>
        </ext>
      </extLst>
    </cacheHierarchy>
    <cacheHierarchy uniqueName="[Measures].[Average of Delay Amount (Mins)]" caption="Average of Delay Amount (Mins)" measure="1" displayFolder="" measureGroup="DelayedTripsOnly" count="0" hidden="1">
      <extLst>
        <ext xmlns:x15="http://schemas.microsoft.com/office/spreadsheetml/2010/11/main" uri="{B97F6D7D-B522-45F9-BDA1-12C45D357490}">
          <x15:cacheHierarchy aggregatedColumn="40"/>
        </ext>
      </extLst>
    </cacheHierarchy>
  </cacheHierarchies>
  <kpis count="0"/>
  <dimensions count="8">
    <dimension name="Calendar" uniqueName="[Calendar]" caption="Calendar"/>
    <dimension name="CancelledTripsOnly" uniqueName="[CancelledTripsOnly]" caption="CancelledTripsOnly"/>
    <dimension name="DelayedTripsOnly" uniqueName="[DelayedTripsOnly]" caption="DelayedTripsOnly"/>
    <dimension name="Events" uniqueName="[Events]" caption="Events"/>
    <dimension name="Match Dates" uniqueName="[Match Dates]" caption="Match Dates"/>
    <dimension name="Matches" uniqueName="[Matches]" caption="Matches"/>
    <dimension measure="1" name="Measures" uniqueName="[Measures]" caption="Measures"/>
    <dimension name="Original_Data" uniqueName="[Original_Data]" caption="Original_Data"/>
  </dimensions>
  <measureGroups count="7">
    <measureGroup name="Calendar" caption="Calendar"/>
    <measureGroup name="CancelledTripsOnly" caption="CancelledTripsOnly"/>
    <measureGroup name="DelayedTripsOnly" caption="DelayedTripsOnly"/>
    <measureGroup name="Events" caption="Events"/>
    <measureGroup name="Match Dates" caption="Match Dates"/>
    <measureGroup name="Matches" caption="Matches"/>
    <measureGroup name="Original_Data" caption="Original_Data"/>
  </measureGroups>
  <maps count="18">
    <map measureGroup="0" dimension="0"/>
    <map measureGroup="0" dimension="3"/>
    <map measureGroup="1" dimension="0"/>
    <map measureGroup="1" dimension="1"/>
    <map measureGroup="1" dimension="3"/>
    <map measureGroup="2" dimension="0"/>
    <map measureGroup="2" dimension="2"/>
    <map measureGroup="2" dimension="3"/>
    <map measureGroup="2" dimension="4"/>
    <map measureGroup="3" dimension="3"/>
    <map measureGroup="4" dimension="4"/>
    <map measureGroup="5" dimension="0"/>
    <map measureGroup="5" dimension="3"/>
    <map measureGroup="5" dimension="5"/>
    <map measureGroup="6" dimension="0"/>
    <map measureGroup="6" dimension="3"/>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 refreshedDate="45966.541143171293" backgroundQuery="1" createdVersion="3" refreshedVersion="8" minRefreshableVersion="3" recordCount="0" supportSubquery="1" supportAdvancedDrill="1" xr:uid="{FDBB83EE-65DE-411A-AC2B-9195C2C3BEB2}">
  <cacheSource type="external" connectionId="8">
    <extLst>
      <ext xmlns:x14="http://schemas.microsoft.com/office/spreadsheetml/2009/9/main" uri="{F057638F-6D5F-4e77-A914-E7F072B9BCA8}">
        <x14:sourceConnection name="ThisWorkbookDataModel"/>
      </ext>
    </extLst>
  </cacheSource>
  <cacheFields count="0"/>
  <cacheHierarchies count="9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ncelledTripsOnly].[Transaction ID]" caption="Transaction ID" attribute="1" defaultMemberUniqueName="[CancelledTripsOnly].[Transaction ID].[All]" allUniqueName="[CancelledTripsOnly].[Transaction ID].[All]" dimensionUniqueName="[CancelledTripsOnly]" displayFolder="" count="0" memberValueDatatype="130" unbalanced="0"/>
    <cacheHierarchy uniqueName="[CancelledTripsOnly].[Date of Purchase]" caption="Date of Purchase" attribute="1" time="1" defaultMemberUniqueName="[CancelledTripsOnly].[Date of Purchase].[All]" allUniqueName="[CancelledTripsOnly].[Date of Purchase].[All]" dimensionUniqueName="[CancelledTripsOnly]" displayFolder="" count="0" memberValueDatatype="7" unbalanced="0"/>
    <cacheHierarchy uniqueName="[CancelledTripsOnly].[Time of Purchase]" caption="Time of Purchase" attribute="1" time="1" defaultMemberUniqueName="[CancelledTripsOnly].[Time of Purchase].[All]" allUniqueName="[CancelledTripsOnly].[Time of Purchase].[All]" dimensionUniqueName="[CancelledTripsOnly]" displayFolder="" count="0" memberValueDatatype="7" unbalanced="0"/>
    <cacheHierarchy uniqueName="[CancelledTripsOnly].[Purchase Type]" caption="Purchase Type" attribute="1" defaultMemberUniqueName="[CancelledTripsOnly].[Purchase Type].[All]" allUniqueName="[CancelledTripsOnly].[Purchase Type].[All]" dimensionUniqueName="[CancelledTripsOnly]" displayFolder="" count="0" memberValueDatatype="130" unbalanced="0"/>
    <cacheHierarchy uniqueName="[CancelledTripsOnly].[Payment Method]" caption="Payment Method" attribute="1" defaultMemberUniqueName="[CancelledTripsOnly].[Payment Method].[All]" allUniqueName="[CancelledTripsOnly].[Payment Method].[All]" dimensionUniqueName="[CancelledTripsOnly]" displayFolder="" count="0" memberValueDatatype="130" unbalanced="0"/>
    <cacheHierarchy uniqueName="[CancelledTripsOnly].[Railcard]" caption="Railcard" attribute="1" defaultMemberUniqueName="[CancelledTripsOnly].[Railcard].[All]" allUniqueName="[CancelledTripsOnly].[Railcard].[All]" dimensionUniqueName="[CancelledTripsOnly]" displayFolder="" count="0" memberValueDatatype="130" unbalanced="0"/>
    <cacheHierarchy uniqueName="[CancelledTripsOnly].[Ticket Class]" caption="Ticket Class" attribute="1" defaultMemberUniqueName="[CancelledTripsOnly].[Ticket Class].[All]" allUniqueName="[CancelledTripsOnly].[Ticket Class].[All]" dimensionUniqueName="[CancelledTripsOnly]" displayFolder="" count="0" memberValueDatatype="130" unbalanced="0"/>
    <cacheHierarchy uniqueName="[CancelledTripsOnly].[Ticket Type]" caption="Ticket Type" attribute="1" defaultMemberUniqueName="[CancelledTripsOnly].[Ticket Type].[All]" allUniqueName="[CancelledTripsOnly].[Ticket Type].[All]" dimensionUniqueName="[CancelledTripsOnly]" displayFolder="" count="0" memberValueDatatype="130" unbalanced="0"/>
    <cacheHierarchy uniqueName="[CancelledTripsOnly].[Price]" caption="Price" attribute="1" defaultMemberUniqueName="[CancelledTripsOnly].[Price].[All]" allUniqueName="[CancelledTripsOnly].[Price].[All]" dimensionUniqueName="[CancelledTripsOnly]" displayFolder="" count="0" memberValueDatatype="20" unbalanced="0"/>
    <cacheHierarchy uniqueName="[CancelledTripsOnly].[Departure Station]" caption="Departure Station" attribute="1" defaultMemberUniqueName="[CancelledTripsOnly].[Departure Station].[All]" allUniqueName="[CancelledTripsOnly].[Departure Station].[All]" dimensionUniqueName="[CancelledTripsOnly]" displayFolder="" count="0" memberValueDatatype="130" unbalanced="0"/>
    <cacheHierarchy uniqueName="[CancelledTripsOnly].[Arrival Destination]" caption="Arrival Destination" attribute="1" defaultMemberUniqueName="[CancelledTripsOnly].[Arrival Destination].[All]" allUniqueName="[CancelledTripsOnly].[Arrival Destination].[All]" dimensionUniqueName="[CancelledTripsOnly]" displayFolder="" count="0" memberValueDatatype="130" unbalanced="0"/>
    <cacheHierarchy uniqueName="[CancelledTripsOnly].[Date of Journey]" caption="Date of Journey" attribute="1" time="1" defaultMemberUniqueName="[CancelledTripsOnly].[Date of Journey].[All]" allUniqueName="[CancelledTripsOnly].[Date of Journey].[All]" dimensionUniqueName="[CancelledTripsOnly]" displayFolder="" count="0" memberValueDatatype="7" unbalanced="0"/>
    <cacheHierarchy uniqueName="[CancelledTripsOnly].[Departure Time]" caption="Departure Time" attribute="1" time="1" defaultMemberUniqueName="[CancelledTripsOnly].[Departure Time].[All]" allUniqueName="[CancelledTripsOnly].[Departure Time].[All]" dimensionUniqueName="[CancelledTripsOnly]" displayFolder="" count="0" memberValueDatatype="7" unbalanced="0"/>
    <cacheHierarchy uniqueName="[CancelledTripsOnly].[Arrival Time]" caption="Arrival Time" attribute="1" time="1" defaultMemberUniqueName="[CancelledTripsOnly].[Arrival Time].[All]" allUniqueName="[CancelledTripsOnly].[Arrival Time].[All]" dimensionUniqueName="[CancelledTripsOnly]" displayFolder="" count="0" memberValueDatatype="7" unbalanced="0"/>
    <cacheHierarchy uniqueName="[CancelledTripsOnly].[Journey Status]" caption="Journey Status" attribute="1" defaultMemberUniqueName="[CancelledTripsOnly].[Journey Status].[All]" allUniqueName="[CancelledTripsOnly].[Journey Status].[All]" dimensionUniqueName="[CancelledTripsOnly]" displayFolder="" count="0" memberValueDatatype="130" unbalanced="0"/>
    <cacheHierarchy uniqueName="[CancelledTripsOnly].[Reason for Delay]" caption="Reason for Delay" attribute="1" defaultMemberUniqueName="[CancelledTripsOnly].[Reason for Delay].[All]" allUniqueName="[CancelledTripsOnly].[Reason for Delay].[All]" dimensionUniqueName="[CancelledTripsOnly]" displayFolder="" count="0" memberValueDatatype="130" unbalanced="0"/>
    <cacheHierarchy uniqueName="[CancelledTripsOnly].[Refund Request]" caption="Refund Request" attribute="1" defaultMemberUniqueName="[CancelledTripsOnly].[Refund Request].[All]" allUniqueName="[CancelledTripsOnly].[Refund Request].[All]" dimensionUniqueName="[CancelledTripsOnly]" displayFolder="" count="0" memberValueDatatype="130" unbalanced="0"/>
    <cacheHierarchy uniqueName="[DelayedTripsOnly].[Transaction ID]" caption="Transaction ID" attribute="1" defaultMemberUniqueName="[DelayedTripsOnly].[Transaction ID].[All]" allUniqueName="[DelayedTripsOnly].[Transaction ID].[All]" dimensionUniqueName="[DelayedTripsOnly]" displayFolder="" count="0" memberValueDatatype="130" unbalanced="0"/>
    <cacheHierarchy uniqueName="[DelayedTripsOnly].[Date of Purchase]" caption="Date of Purchase" attribute="1" time="1" defaultMemberUniqueName="[DelayedTripsOnly].[Date of Purchase].[All]" allUniqueName="[DelayedTripsOnly].[Date of Purchase].[All]" dimensionUniqueName="[DelayedTripsOnly]" displayFolder="" count="0" memberValueDatatype="7" unbalanced="0"/>
    <cacheHierarchy uniqueName="[DelayedTripsOnly].[Time of Purchase]" caption="Time of Purchase" attribute="1" time="1" defaultMemberUniqueName="[DelayedTripsOnly].[Time of Purchase].[All]" allUniqueName="[DelayedTripsOnly].[Time of Purchase].[All]" dimensionUniqueName="[DelayedTripsOnly]" displayFolder="" count="0" memberValueDatatype="7" unbalanced="0"/>
    <cacheHierarchy uniqueName="[DelayedTripsOnly].[Purchase Type]" caption="Purchase Type" attribute="1" defaultMemberUniqueName="[DelayedTripsOnly].[Purchase Type].[All]" allUniqueName="[DelayedTripsOnly].[Purchase Type].[All]" dimensionUniqueName="[DelayedTripsOnly]" displayFolder="" count="0" memberValueDatatype="130" unbalanced="0"/>
    <cacheHierarchy uniqueName="[DelayedTripsOnly].[Payment Method]" caption="Payment Method" attribute="1" defaultMemberUniqueName="[DelayedTripsOnly].[Payment Method].[All]" allUniqueName="[DelayedTripsOnly].[Payment Method].[All]" dimensionUniqueName="[DelayedTripsOnly]" displayFolder="" count="0" memberValueDatatype="130" unbalanced="0"/>
    <cacheHierarchy uniqueName="[DelayedTripsOnly].[Railcard]" caption="Railcard" attribute="1" defaultMemberUniqueName="[DelayedTripsOnly].[Railcard].[All]" allUniqueName="[DelayedTripsOnly].[Railcard].[All]" dimensionUniqueName="[DelayedTripsOnly]" displayFolder="" count="0" memberValueDatatype="130" unbalanced="0"/>
    <cacheHierarchy uniqueName="[DelayedTripsOnly].[Ticket Class]" caption="Ticket Class" attribute="1" defaultMemberUniqueName="[DelayedTripsOnly].[Ticket Class].[All]" allUniqueName="[DelayedTripsOnly].[Ticket Class].[All]" dimensionUniqueName="[DelayedTripsOnly]" displayFolder="" count="0" memberValueDatatype="130" unbalanced="0"/>
    <cacheHierarchy uniqueName="[DelayedTripsOnly].[Ticket Type]" caption="Ticket Type" attribute="1" defaultMemberUniqueName="[DelayedTripsOnly].[Ticket Type].[All]" allUniqueName="[DelayedTripsOnly].[Ticket Type].[All]" dimensionUniqueName="[DelayedTripsOnly]" displayFolder="" count="0" memberValueDatatype="130" unbalanced="0"/>
    <cacheHierarchy uniqueName="[DelayedTripsOnly].[Price]" caption="Price" attribute="1" defaultMemberUniqueName="[DelayedTripsOnly].[Price].[All]" allUniqueName="[DelayedTripsOnly].[Price].[All]" dimensionUniqueName="[DelayedTripsOnly]" displayFolder="" count="0" memberValueDatatype="20" unbalanced="0"/>
    <cacheHierarchy uniqueName="[DelayedTripsOnly].[Departure Station]" caption="Departure Station" attribute="1" defaultMemberUniqueName="[DelayedTripsOnly].[Departure Station].[All]" allUniqueName="[DelayedTripsOnly].[Departure Station].[All]" dimensionUniqueName="[DelayedTripsOnly]" displayFolder="" count="0" memberValueDatatype="130" unbalanced="0"/>
    <cacheHierarchy uniqueName="[DelayedTripsOnly].[Arrival Destination]" caption="Arrival Destination" attribute="1" defaultMemberUniqueName="[DelayedTripsOnly].[Arrival Destination].[All]" allUniqueName="[DelayedTripsOnly].[Arrival Destination].[All]" dimensionUniqueName="[DelayedTripsOnly]" displayFolder="" count="0" memberValueDatatype="130" unbalanced="0"/>
    <cacheHierarchy uniqueName="[DelayedTripsOnly].[Date of Journey]" caption="Date of Journey" attribute="1" time="1" defaultMemberUniqueName="[DelayedTripsOnly].[Date of Journey].[All]" allUniqueName="[DelayedTripsOnly].[Date of Journey].[All]" dimensionUniqueName="[DelayedTripsOnly]" displayFolder="" count="0" memberValueDatatype="7" unbalanced="0"/>
    <cacheHierarchy uniqueName="[DelayedTripsOnly].[Departure Time]" caption="Departure Time" attribute="1" time="1" defaultMemberUniqueName="[DelayedTripsOnly].[Departure Time].[All]" allUniqueName="[DelayedTripsOnly].[Departure Time].[All]" dimensionUniqueName="[DelayedTripsOnly]" displayFolder="" count="0" memberValueDatatype="7" unbalanced="0"/>
    <cacheHierarchy uniqueName="[DelayedTripsOnly].[Arrival Time]" caption="Arrival Time" attribute="1" time="1" defaultMemberUniqueName="[DelayedTripsOnly].[Arrival Time].[All]" allUniqueName="[DelayedTripsOnly].[Arrival Time].[All]" dimensionUniqueName="[DelayedTripsOnly]" displayFolder="" count="0" memberValueDatatype="7" unbalanced="0"/>
    <cacheHierarchy uniqueName="[DelayedTripsOnly].[Actual Arrival Time]" caption="Actual Arrival Time" attribute="1" time="1" defaultMemberUniqueName="[DelayedTripsOnly].[Actual Arrival Time].[All]" allUniqueName="[DelayedTripsOnly].[Actual Arrival Time].[All]" dimensionUniqueName="[DelayedTripsOnly]" displayFolder="" count="0" memberValueDatatype="7" unbalanced="0"/>
    <cacheHierarchy uniqueName="[DelayedTripsOnly].[Delay Amount (Mins)]" caption="Delay Amount (Mins)" attribute="1" defaultMemberUniqueName="[DelayedTripsOnly].[Delay Amount (Mins)].[All]" allUniqueName="[DelayedTripsOnly].[Delay Amount (Mins)].[All]" dimensionUniqueName="[DelayedTripsOnly]" displayFolder="" count="0" memberValueDatatype="20" unbalanced="0"/>
    <cacheHierarchy uniqueName="[DelayedTripsOnly].[Journey Status]" caption="Journey Status" attribute="1" defaultMemberUniqueName="[DelayedTripsOnly].[Journey Status].[All]" allUniqueName="[DelayedTripsOnly].[Journey Status].[All]" dimensionUniqueName="[DelayedTripsOnly]" displayFolder="" count="0" memberValueDatatype="130" unbalanced="0"/>
    <cacheHierarchy uniqueName="[DelayedTripsOnly].[Reason for Delay]" caption="Reason for Delay" attribute="1" defaultMemberUniqueName="[DelayedTripsOnly].[Reason for Delay].[All]" allUniqueName="[DelayedTripsOnly].[Reason for Delay].[All]" dimensionUniqueName="[DelayedTripsOnly]" displayFolder="" count="0" memberValueDatatype="130" unbalanced="0"/>
    <cacheHierarchy uniqueName="[DelayedTripsOnly].[Refund Request]" caption="Refund Request" attribute="1" defaultMemberUniqueName="[DelayedTripsOnly].[Refund Request].[All]" allUniqueName="[DelayedTripsOnly].[Refund Request].[All]" dimensionUniqueName="[DelayedTripsOnly]" displayFolder="" count="0" memberValueDatatype="130" unbalanced="0"/>
    <cacheHierarchy uniqueName="[Events].[Date]" caption="Date" attribute="1" time="1" defaultMemberUniqueName="[Events].[Date].[All]" allUniqueName="[Events].[Date].[All]" dimensionUniqueName="[Events]" displayFolder="" count="0" memberValueDatatype="7" unbalanced="0"/>
    <cacheHierarchy uniqueName="[Events].[City]" caption="City" attribute="1" defaultMemberUniqueName="[Events].[City].[All]" allUniqueName="[Events].[City].[All]" dimensionUniqueName="[Events]" displayFolder="" count="0" memberValueDatatype="130" unbalanced="0"/>
    <cacheHierarchy uniqueName="[Events].[Event Name]" caption="Event Name" attribute="1" defaultMemberUniqueName="[Events].[Event Name].[All]" allUniqueName="[Events].[Event Name].[All]" dimensionUniqueName="[Events]" displayFolder="" count="0" memberValueDatatype="130" unbalanced="0"/>
    <cacheHierarchy uniqueName="[Match Dates].[Date]" caption="Date" attribute="1" time="1" defaultMemberUniqueName="[Match Dates].[Date].[All]" allUniqueName="[Match Dates].[Date].[All]" dimensionUniqueName="[Match Dates]" displayFolder="" count="0" memberValueDatatype="7" unbalanced="0"/>
    <cacheHierarchy uniqueName="[Match Dates].[Date (Month)]" caption="Date (Month)" attribute="1" defaultMemberUniqueName="[Match Dates].[Date (Month)].[All]" allUniqueName="[Match Dates].[Date (Month)].[All]" dimensionUniqueName="[Match Dat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HomeCity]" caption="HomeCity" attribute="1" defaultMemberUniqueName="[Matches].[HomeCity].[All]" allUniqueName="[Matches].[HomeCity].[All]" dimensionUniqueName="[Matches]" displayFolder="" count="0" memberValueDatatype="130" unbalanced="0"/>
    <cacheHierarchy uniqueName="[Matches].[AwayCity]" caption="AwayCity" attribute="1" defaultMemberUniqueName="[Matches].[AwayCity].[All]" allUniqueName="[Matches].[AwayCity].[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Original_Data].[Transaction ID]" caption="Transaction ID" attribute="1" defaultMemberUniqueName="[Original_Data].[Transaction ID].[All]" allUniqueName="[Original_Data].[Transaction ID].[All]" dimensionUniqueName="[Original_Data]" displayFolder="" count="0" memberValueDatatype="130" unbalanced="0"/>
    <cacheHierarchy uniqueName="[Original_Data].[Date of Purchase]" caption="Date of Purchase" attribute="1" time="1" defaultMemberUniqueName="[Original_Data].[Date of Purchase].[All]" allUniqueName="[Original_Data].[Date of Purchase].[All]" dimensionUniqueName="[Original_Data]" displayFolder="" count="0" memberValueDatatype="7" unbalanced="0"/>
    <cacheHierarchy uniqueName="[Original_Data].[Time of Purchase]" caption="Time of Purchase" attribute="1" time="1" defaultMemberUniqueName="[Original_Data].[Time of Purchase].[All]" allUniqueName="[Original_Data].[Time of Purchase].[All]" dimensionUniqueName="[Original_Data]" displayFolder="" count="0" memberValueDatatype="7" unbalanced="0"/>
    <cacheHierarchy uniqueName="[Original_Data].[Purchase Type]" caption="Purchase Type" attribute="1" defaultMemberUniqueName="[Original_Data].[Purchase Type].[All]" allUniqueName="[Original_Data].[Purchase Type].[All]" dimensionUniqueName="[Original_Data]" displayFolder="" count="0" memberValueDatatype="130" unbalanced="0"/>
    <cacheHierarchy uniqueName="[Original_Data].[Payment Method]" caption="Payment Method" attribute="1" defaultMemberUniqueName="[Original_Data].[Payment Method].[All]" allUniqueName="[Original_Data].[Payment Method].[All]" dimensionUniqueName="[Original_Data]" displayFolder="" count="0" memberValueDatatype="130" unbalanced="0"/>
    <cacheHierarchy uniqueName="[Original_Data].[Railcard]" caption="Railcard" attribute="1" defaultMemberUniqueName="[Original_Data].[Railcard].[All]" allUniqueName="[Original_Data].[Railcard].[All]" dimensionUniqueName="[Original_Data]" displayFolder="" count="0" memberValueDatatype="130" unbalanced="0"/>
    <cacheHierarchy uniqueName="[Original_Data].[Ticket Class]" caption="Ticket Class" attribute="1" defaultMemberUniqueName="[Original_Data].[Ticket Class].[All]" allUniqueName="[Original_Data].[Ticket Class].[All]" dimensionUniqueName="[Original_Data]" displayFolder="" count="2" memberValueDatatype="130" unbalanced="0"/>
    <cacheHierarchy uniqueName="[Original_Data].[Ticket Type]" caption="Ticket Type" attribute="1" defaultMemberUniqueName="[Original_Data].[Ticket Type].[All]" allUniqueName="[Original_Data].[Ticket Type].[All]" dimensionUniqueName="[Original_Data]" displayFolder="" count="2" memberValueDatatype="130" unbalanced="0"/>
    <cacheHierarchy uniqueName="[Original_Data].[Price]" caption="Price" attribute="1" defaultMemberUniqueName="[Original_Data].[Price].[All]" allUniqueName="[Original_Data].[Price].[All]" dimensionUniqueName="[Original_Data]" displayFolder="" count="0" memberValueDatatype="20" unbalanced="0"/>
    <cacheHierarchy uniqueName="[Original_Data].[Departure Station]" caption="Departure Station" attribute="1" defaultMemberUniqueName="[Original_Data].[Departure Station].[All]" allUniqueName="[Original_Data].[Departure Station].[All]" dimensionUniqueName="[Original_Data]" displayFolder="" count="0" memberValueDatatype="130" unbalanced="0"/>
    <cacheHierarchy uniqueName="[Original_Data].[Arrival Destination]" caption="Arrival Destination" attribute="1" defaultMemberUniqueName="[Original_Data].[Arrival Destination].[All]" allUniqueName="[Original_Data].[Arrival Destination].[All]" dimensionUniqueName="[Original_Data]" displayFolder="" count="0" memberValueDatatype="130" unbalanced="0"/>
    <cacheHierarchy uniqueName="[Original_Data].[Date of Journey]" caption="Date of Journey" attribute="1" time="1" defaultMemberUniqueName="[Original_Data].[Date of Journey].[All]" allUniqueName="[Original_Data].[Date of Journey].[All]" dimensionUniqueName="[Original_Data]" displayFolder="" count="0" memberValueDatatype="7" unbalanced="0"/>
    <cacheHierarchy uniqueName="[Original_Data].[Departure Time]" caption="Departure Time" attribute="1" time="1" defaultMemberUniqueName="[Original_Data].[Departure Time].[All]" allUniqueName="[Original_Data].[Departure Time].[All]" dimensionUniqueName="[Original_Data]" displayFolder="" count="0" memberValueDatatype="7" unbalanced="0"/>
    <cacheHierarchy uniqueName="[Original_Data].[Arrival Time]" caption="Arrival Time" attribute="1" time="1" defaultMemberUniqueName="[Original_Data].[Arrival Time].[All]" allUniqueName="[Original_Data].[Arrival Time].[All]" dimensionUniqueName="[Original_Data]" displayFolder="" count="0" memberValueDatatype="7" unbalanced="0"/>
    <cacheHierarchy uniqueName="[Original_Data].[Actual Arrival Time]" caption="Actual Arrival Time" attribute="1" time="1" defaultMemberUniqueName="[Original_Data].[Actual Arrival Time].[All]" allUniqueName="[Original_Data].[Actual Arrival Time].[All]" dimensionUniqueName="[Original_Data]" displayFolder="" count="0" memberValueDatatype="7" unbalanced="0"/>
    <cacheHierarchy uniqueName="[Original_Data].[Delay Amount (Mins)]" caption="Delay Amount (Mins)" attribute="1" defaultMemberUniqueName="[Original_Data].[Delay Amount (Mins)].[All]" allUniqueName="[Original_Data].[Delay Amount (Mins)].[All]" dimensionUniqueName="[Original_Data]" displayFolder="" count="0" memberValueDatatype="20" unbalanced="0"/>
    <cacheHierarchy uniqueName="[Original_Data].[Journey Status]" caption="Journey Status" attribute="1" defaultMemberUniqueName="[Original_Data].[Journey Status].[All]" allUniqueName="[Original_Data].[Journey Status].[All]" dimensionUniqueName="[Original_Data]" displayFolder="" count="0" memberValueDatatype="130" unbalanced="0"/>
    <cacheHierarchy uniqueName="[Original_Data].[Reason for Delay]" caption="Reason for Delay" attribute="1" defaultMemberUniqueName="[Original_Data].[Reason for Delay].[All]" allUniqueName="[Original_Data].[Reason for Delay].[All]" dimensionUniqueName="[Original_Data]" displayFolder="" count="0" memberValueDatatype="130" unbalanced="0"/>
    <cacheHierarchy uniqueName="[Original_Data].[Refund Request]" caption="Refund Request" attribute="1" defaultMemberUniqueName="[Original_Data].[Refund Request].[All]" allUniqueName="[Original_Data].[Refund Request].[All]" dimensionUniqueName="[Original_Data]" displayFolder="" count="0" memberValueDatatype="130" unbalanced="0"/>
    <cacheHierarchy uniqueName="[Original_Data].[Day Name]" caption="Day Name" attribute="1" defaultMemberUniqueName="[Original_Data].[Day Name].[All]" allUniqueName="[Original_Data].[Day Name].[All]" dimensionUniqueName="[Original_Data]" displayFolder="" count="0" memberValueDatatype="130" unbalanced="0"/>
    <cacheHierarchy uniqueName="[Original_Data].[DayType]" caption="DayType" attribute="1" defaultMemberUniqueName="[Original_Data].[DayType].[All]" allUniqueName="[Original_Data].[DayType].[All]" dimensionUniqueName="[Original_Data]" displayFolder="" count="0" memberValueDatatype="130" unbalanced="0"/>
    <cacheHierarchy uniqueName="[Match Dates].[Date (Month Index)]" caption="Date (Month Index)" attribute="1" defaultMemberUniqueName="[Match Dates].[Date (Month Index)].[All]" allUniqueName="[Match Dates].[Date (Month Index)].[All]" dimensionUniqueName="[Match Dates]" displayFolder="" count="0" memberValueDatatype="20" unbalanced="0" hidden="1"/>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measure 1]" caption="measure 1" measure="1" displayFolder="" measureGroup="Original_Data" count="0"/>
    <cacheHierarchy uniqueName="[Measures].[Refund Cost]" caption="Refund Cost" measure="1" displayFolder="" measureGroup="Original_Data" count="0"/>
    <cacheHierarchy uniqueName="[Measures].[Refund Impact]" caption="Refund Impact" measure="1" displayFolder="" measureGroup="Original_Data" count="0"/>
    <cacheHierarchy uniqueName="[Measures].[__XL_Count Original_Data]" caption="__XL_Count Original_Data" measure="1" displayFolder="" measureGroup="Original_Data" count="0" hidden="1"/>
    <cacheHierarchy uniqueName="[Measures].[__XL_Count Matches]" caption="__XL_Count Matches" measure="1" displayFolder="" measureGroup="Matches" count="0" hidden="1"/>
    <cacheHierarchy uniqueName="[Measures].[__XL_Count Events]" caption="__XL_Count Events" measure="1" displayFolder="" measureGroup="Events" count="0" hidden="1"/>
    <cacheHierarchy uniqueName="[Measures].[__XL_Count DelayedTripsOnly]" caption="__XL_Count DelayedTripsOnly" measure="1" displayFolder="" measureGroup="DelayedTripsOnly" count="0" hidden="1"/>
    <cacheHierarchy uniqueName="[Measures].[__XL_Count CancelledTripsOnly]" caption="__XL_Count CancelledTripsOnly" measure="1" displayFolder="" measureGroup="CancelledTripsOnly" count="0" hidden="1"/>
    <cacheHierarchy uniqueName="[Measures].[__XL_Count Calendar]" caption="__XL_Count Calendar" measure="1" displayFolder="" measureGroup="Calendar" count="0" hidden="1"/>
    <cacheHierarchy uniqueName="[Measures].[__XL_Count Match Dates]" caption="__XL_Count Match Dates" measure="1" displayFolder="" measureGroup="Match Dates" count="0" hidden="1"/>
    <cacheHierarchy uniqueName="[Measures].[__No measures defined]" caption="__No measures defined" measure="1" displayFolder="" count="0" hidden="1"/>
    <cacheHierarchy uniqueName="[Measures].[Count of Transaction ID]" caption="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Distinct Count of Transaction ID]" caption="Distinct Count of Transaction ID" measure="1" displayFolder="" measureGroup="Original_Data" count="0" hidden="1">
      <extLst>
        <ext xmlns:x15="http://schemas.microsoft.com/office/spreadsheetml/2010/11/main" uri="{B97F6D7D-B522-45F9-BDA1-12C45D357490}">
          <x15:cacheHierarchy aggregatedColumn="53"/>
        </ext>
      </extLst>
    </cacheHierarchy>
    <cacheHierarchy uniqueName="[Measures].[Sum of Price]" caption="Sum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Refund Request]" caption="Count of Refund Request" measure="1" displayFolder="" measureGroup="Original_Data" count="0" hidden="1">
      <extLst>
        <ext xmlns:x15="http://schemas.microsoft.com/office/spreadsheetml/2010/11/main" uri="{B97F6D7D-B522-45F9-BDA1-12C45D357490}">
          <x15:cacheHierarchy aggregatedColumn="71"/>
        </ext>
      </extLst>
    </cacheHierarchy>
    <cacheHierarchy uniqueName="[Measures].[Average of Price]" caption="Average of Price" measure="1" displayFolder="" measureGroup="Original_Data" count="0" hidden="1">
      <extLst>
        <ext xmlns:x15="http://schemas.microsoft.com/office/spreadsheetml/2010/11/main" uri="{B97F6D7D-B522-45F9-BDA1-12C45D357490}">
          <x15:cacheHierarchy aggregatedColumn="61"/>
        </ext>
      </extLst>
    </cacheHierarchy>
    <cacheHierarchy uniqueName="[Measures].[Count of Journey Status]" caption="Count of Journey Status" measure="1" displayFolder="" measureGroup="Original_Data" count="0" hidden="1">
      <extLst>
        <ext xmlns:x15="http://schemas.microsoft.com/office/spreadsheetml/2010/11/main" uri="{B97F6D7D-B522-45F9-BDA1-12C45D357490}">
          <x15:cacheHierarchy aggregatedColumn="69"/>
        </ext>
      </extLst>
    </cacheHierarchy>
    <cacheHierarchy uniqueName="[Measures].[Count of Transaction ID 2]" caption="Count of Transaction ID 2" measure="1" displayFolder="" measureGroup="DelayedTripsOnly" count="0" hidden="1">
      <extLst>
        <ext xmlns:x15="http://schemas.microsoft.com/office/spreadsheetml/2010/11/main" uri="{B97F6D7D-B522-45F9-BDA1-12C45D357490}">
          <x15:cacheHierarchy aggregatedColumn="25"/>
        </ext>
      </extLst>
    </cacheHierarchy>
    <cacheHierarchy uniqueName="[Measures].[Count of Transaction ID 3]" caption="Count of Transaction ID 3" measure="1" displayFolder="" measureGroup="CancelledTripsOnly" count="0" hidden="1">
      <extLst>
        <ext xmlns:x15="http://schemas.microsoft.com/office/spreadsheetml/2010/11/main" uri="{B97F6D7D-B522-45F9-BDA1-12C45D357490}">
          <x15:cacheHierarchy aggregatedColumn="8"/>
        </ext>
      </extLst>
    </cacheHierarchy>
    <cacheHierarchy uniqueName="[Measures].[Count of HomeCity]" caption="Count of HomeCity" measure="1" displayFolder="" measureGroup="Matches" count="0" hidden="1">
      <extLst>
        <ext xmlns:x15="http://schemas.microsoft.com/office/spreadsheetml/2010/11/main" uri="{B97F6D7D-B522-45F9-BDA1-12C45D357490}">
          <x15:cacheHierarchy aggregatedColumn="50"/>
        </ext>
      </extLst>
    </cacheHierarchy>
    <cacheHierarchy uniqueName="[Measures].[Count of Date (Month)]" caption="Count of Date (Month)" measure="1" displayFolder="" measureGroup="Matches" count="0" hidden="1">
      <extLst>
        <ext xmlns:x15="http://schemas.microsoft.com/office/spreadsheetml/2010/11/main" uri="{B97F6D7D-B522-45F9-BDA1-12C45D357490}">
          <x15:cacheHierarchy aggregatedColumn="52"/>
        </ext>
      </extLst>
    </cacheHierarchy>
    <cacheHierarchy uniqueName="[Measures].[Count of AwayCity]" caption="Count of AwayCity" measure="1" displayFolder="" measureGroup="Matches" count="0" hidden="1">
      <extLst>
        <ext xmlns:x15="http://schemas.microsoft.com/office/spreadsheetml/2010/11/main" uri="{B97F6D7D-B522-45F9-BDA1-12C45D357490}">
          <x15:cacheHierarchy aggregatedColumn="51"/>
        </ext>
      </extLst>
    </cacheHierarchy>
    <cacheHierarchy uniqueName="[Measures].[Distinct Count of AwayCity]" caption="Distinct Count of AwayCity" measure="1" displayFolder="" measureGroup="Matches"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2837805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07C98-9BD0-4070-AA4C-0286A292F1A5}" name="Delay Min" cacheId="1848" applyNumberFormats="0" applyBorderFormats="0" applyFontFormats="0" applyPatternFormats="0" applyAlignmentFormats="0" applyWidthHeightFormats="1" dataCaption="Values" tag="946f324b-5a52-44bd-ba01-dbc8f25b00b5" updatedVersion="8" minRefreshableVersion="3" useAutoFormatting="1" subtotalHiddenItems="1" rowGrandTotals="0" colGrandTotals="0" itemPrintTitles="1" createdVersion="8" indent="0" outline="1" outlineData="1" multipleFieldFilters="0">
  <location ref="CM9:CN14" firstHeaderRow="1" firstDataRow="1" firstDataCol="1"/>
  <pivotFields count="7">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name="Sales Matches"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5"/>
  </rowFields>
  <rowItems count="5">
    <i>
      <x/>
    </i>
    <i>
      <x v="1"/>
    </i>
    <i>
      <x v="2"/>
    </i>
    <i>
      <x v="3"/>
    </i>
    <i>
      <x v="4"/>
    </i>
  </rowItems>
  <colItems count="1">
    <i/>
  </colItems>
  <dataFields count="1">
    <dataField name="Average of Delay Amount (Mins)" fld="6" subtotal="average" baseField="5"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caption="Distinct Count of AwayCity"/>
    <pivotHierarchy dragToData="1"/>
    <pivotHierarchy dragToData="1" caption="Average of Delay Amount (Mins)"/>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activeTabTopLevelEntity name="[DelayedTripsOnly]"/>
        <x15:activeTabTopLevelEntity name="[Matches]"/>
        <x15:activeTabTopLevelEntity name="[Match 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B878FE-4767-4FFB-B8A6-E5FC21E6083E}" name="Ticket Type" cacheId="1854" applyNumberFormats="0" applyBorderFormats="0" applyFontFormats="0" applyPatternFormats="0" applyAlignmentFormats="0" applyWidthHeightFormats="1" dataCaption="Values" tag="cc3f7cf0-aa6c-46e1-a5e9-542712ca671f" updatedVersion="8" minRefreshableVersion="3" useAutoFormatting="1" subtotalHiddenItems="1" rowGrandTotals="0" colGrandTotals="0" itemPrintTitles="1" createdVersion="8" indent="0" outline="1" outlineData="1" multipleFieldFilters="0">
  <location ref="CF10:CG13" firstHeaderRow="1" firstDataRow="1" firstDataCol="1"/>
  <pivotFields count="7">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name="Sales Matches"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6"/>
  </rowFields>
  <rowItems count="3">
    <i>
      <x/>
    </i>
    <i>
      <x v="1"/>
    </i>
    <i>
      <x v="2"/>
    </i>
  </rowItems>
  <colItems count="1">
    <i/>
  </colItems>
  <dataFields count="1">
    <dataField name="Sum of Price" fld="5"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caption="Distinct Count of AwayCity"/>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activeTabTopLevelEntity name="[DelayedTripsOnly]"/>
        <x15:activeTabTopLevelEntity name="[Matches]"/>
        <x15:activeTabTopLevelEntity name="[Match 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16CD3D-2B22-4B39-B38F-FAD922355E50}" name="Ticket Clas" cacheId="1851" applyNumberFormats="0" applyBorderFormats="0" applyFontFormats="0" applyPatternFormats="0" applyAlignmentFormats="0" applyWidthHeightFormats="1" dataCaption="Values" tag="f6cc72d1-0b5c-4243-b0fe-b4f1dfee2fba" updatedVersion="8" minRefreshableVersion="3" useAutoFormatting="1" subtotalHiddenItems="1" rowGrandTotals="0" colGrandTotals="0" itemPrintTitles="1" createdVersion="8" indent="0" outline="1" outlineData="1" multipleFieldFilters="0">
  <location ref="CC10:CD12" firstHeaderRow="1" firstDataRow="1" firstDataCol="1"/>
  <pivotFields count="7">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name="Sales Matches" allDrilled="1" subtotalTop="0" showAll="0" dataSourceSort="1" defaultSubtotal="0" defaultAttributeDrillState="1">
      <items count="5">
        <item x="0"/>
        <item x="1"/>
        <item x="2"/>
        <item x="3"/>
        <item x="4"/>
      </items>
    </pivotField>
    <pivotField axis="axisRow" allDrilled="1" subtotalTop="0" showAll="0" defaultSubtotal="0" defaultAttributeDrillState="1">
      <items count="2">
        <item x="0"/>
        <item x="1"/>
      </items>
    </pivotField>
    <pivotField dataField="1" subtotalTop="0" showAll="0" defaultSubtotal="0"/>
  </pivotFields>
  <rowFields count="1">
    <field x="5"/>
  </rowFields>
  <rowItems count="2">
    <i>
      <x/>
    </i>
    <i>
      <x v="1"/>
    </i>
  </rowItems>
  <colItems count="1">
    <i/>
  </colItems>
  <dataFields count="1">
    <dataField name="Sum of Price" fld="6"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caption="Distinct Count of AwayCity"/>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activeTabTopLevelEntity name="[DelayedTripsOnly]"/>
        <x15:activeTabTopLevelEntity name="[Matches]"/>
        <x15:activeTabTopLevelEntity name="[Match 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81167-2A52-45B9-8B50-B20EE7F9DA6F}" name="All" cacheId="1617" applyNumberFormats="0" applyBorderFormats="0" applyFontFormats="0" applyPatternFormats="0" applyAlignmentFormats="0" applyWidthHeightFormats="1" dataCaption="Values" tag="ac9202f8-20af-48c8-b90f-2f9f6f7a2807" updatedVersion="8" minRefreshableVersion="3" useAutoFormatting="1" subtotalHiddenItems="1" rowGrandTotals="0" colGrandTotals="0" itemPrintTitles="1" createdVersion="8" indent="0" outline="1" outlineData="1" multipleFieldFilters="0">
  <location ref="BS22:BT26" firstHeaderRow="1" firstDataRow="1" firstDataCol="1"/>
  <pivotFields count="7">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4"/>
  </rowFields>
  <rowItems count="4">
    <i>
      <x/>
    </i>
    <i>
      <x v="1"/>
    </i>
    <i>
      <x v="2"/>
    </i>
    <i>
      <x v="3"/>
    </i>
  </rowItems>
  <colItems count="1">
    <i/>
  </colItems>
  <dataFields count="1">
    <dataField name="Count of Transaction ID" fld="5" subtotal="count" baseField="0" baseItem="0"/>
  </dataFields>
  <pivotHierarchies count="101">
    <pivotHierarchy dragToData="1"/>
    <pivotHierarchy multipleItemSelectionAllowed="1">
      <members count="1" level="2">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caption="Distinct Count of AwayCity"/>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activeTabTopLevelEntity name="[DelayedTripsOnly]"/>
        <x15:activeTabTopLevelEntity name="[Matches]"/>
        <x15:activeTabTopLevelEntity name="[Match 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94770D-E474-4787-8D99-5AE717BA0D3A}" name="Sales Matches" cacheId="1615" applyNumberFormats="0" applyBorderFormats="0" applyFontFormats="0" applyPatternFormats="0" applyAlignmentFormats="0" applyWidthHeightFormats="1" dataCaption="Values" tag="cf571aa3-4183-4960-95bc-a9bd6fc6c2c4" updatedVersion="8" minRefreshableVersion="3" useAutoFormatting="1" subtotalHiddenItems="1" rowGrandTotals="0" colGrandTotals="0" itemPrintTitles="1" createdVersion="8" indent="0" outline="1" outlineData="1" multipleFieldFilters="0">
  <location ref="BS9:BT14" firstHeaderRow="1" firstDataRow="1" firstDataCol="1"/>
  <pivotFields count="7">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name="Sales Matches"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1">
    <field x="4"/>
  </rowFields>
  <rowItems count="5">
    <i>
      <x/>
    </i>
    <i>
      <x v="1"/>
    </i>
    <i>
      <x v="2"/>
    </i>
    <i>
      <x v="3"/>
    </i>
    <i>
      <x v="4"/>
    </i>
  </rowItems>
  <colItems count="1">
    <i/>
  </colItems>
  <dataFields count="1">
    <dataField name="Count of Transaction ID" fld="5" subtotal="count" baseField="0" baseItem="0"/>
  </dataFields>
  <pivotHierarchies count="101">
    <pivotHierarchy dragToData="1"/>
    <pivotHierarchy multipleItemSelectionAllowed="1">
      <members count="1" level="2">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caption="Distinct Count of AwayCity"/>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activeTabTopLevelEntity name="[DelayedTripsOnly]"/>
        <x15:activeTabTopLevelEntity name="[Matches]"/>
        <x15:activeTabTopLevelEntity name="[Match 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0A7864-DD5A-4C13-9EFD-E5D482E56022}" name="PivotTable48" cacheId="1845" applyNumberFormats="0" applyBorderFormats="0" applyFontFormats="0" applyPatternFormats="0" applyAlignmentFormats="0" applyWidthHeightFormats="1" dataCaption="Values" tag="1e69a41b-7fce-4558-ae7f-c753c551b391" updatedVersion="8" minRefreshableVersion="3" useAutoFormatting="1" subtotalHiddenItems="1" rowGrandTotals="0" colGrandTotals="0" itemPrintTitles="1" createdVersion="8" indent="0" outline="1" outlineData="1" multipleFieldFilters="0">
  <location ref="BJ10:BK17" firstHeaderRow="1" firstDataRow="1" firstDataCol="1"/>
  <pivotFields count="6">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5"/>
  </rowFields>
  <rowItems count="7">
    <i>
      <x/>
    </i>
    <i>
      <x v="1"/>
    </i>
    <i>
      <x v="2"/>
    </i>
    <i>
      <x v="3"/>
    </i>
    <i>
      <x v="4"/>
    </i>
    <i>
      <x v="5"/>
    </i>
    <i>
      <x v="6"/>
    </i>
  </rowItems>
  <colItems count="1">
    <i/>
  </colItems>
  <dataFields count="1">
    <dataField name="Count of Transaction ID" fld="4" subtotal="count"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activeTabTopLevelEntity name="[DelayedTripsOn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AC8B0-B981-429B-9AB1-E4BF53F9252B}" name="PivotTable33" cacheId="1842" applyNumberFormats="0" applyBorderFormats="0" applyFontFormats="0" applyPatternFormats="0" applyAlignmentFormats="0" applyWidthHeightFormats="1" dataCaption="Values" tag="02276a10-2afc-4a71-9063-938704b71d64" updatedVersion="8" minRefreshableVersion="3" useAutoFormatting="1" subtotalHiddenItems="1" rowGrandTotals="0" colGrandTotals="0" itemPrintTitles="1" createdVersion="8" indent="0" outline="1" outlineData="1" multipleFieldFilters="0">
  <location ref="AS8:AT19" firstHeaderRow="1" firstDataRow="1" firstDataCol="1" rowPageCount="1" colPageCount="1"/>
  <pivotFields count="6">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s>
  <rowFields count="1">
    <field x="5"/>
  </rowFields>
  <rowItems count="11">
    <i>
      <x/>
    </i>
    <i>
      <x v="1"/>
    </i>
    <i>
      <x v="2"/>
    </i>
    <i>
      <x v="3"/>
    </i>
    <i>
      <x v="4"/>
    </i>
    <i>
      <x v="5"/>
    </i>
    <i>
      <x v="6"/>
    </i>
    <i>
      <x v="7"/>
    </i>
    <i>
      <x v="8"/>
    </i>
    <i>
      <x v="9"/>
    </i>
    <i>
      <x v="10"/>
    </i>
  </rowItems>
  <colItems count="1">
    <i/>
  </colItems>
  <pageFields count="1">
    <pageField fld="4" hier="69" name="[Original_Data].[Journey Status].&amp;[Delayed]" cap="Delayed"/>
  </pageFields>
  <dataFields count="1">
    <dataField name="Count of Transaction ID" fld="3" subtotal="count"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F744ED-A4E1-4031-956F-485C7C42FB9B}" name="PivotTable6" cacheId="1597" applyNumberFormats="0" applyBorderFormats="0" applyFontFormats="0" applyPatternFormats="0" applyAlignmentFormats="0" applyWidthHeightFormats="1" dataCaption="Values" tag="6ce8d131-673d-4d05-bd3b-ae2a5c7df4f5" updatedVersion="8" minRefreshableVersion="3" useAutoFormatting="1" subtotalHiddenItems="1" rowGrandTotals="0" colGrandTotals="0" itemPrintTitles="1" createdVersion="8" indent="0" outline="1" outlineData="1" multipleFieldFilters="0">
  <location ref="G15:H19" firstHeaderRow="1" firstDataRow="1" firstDataCol="1"/>
  <pivotFields count="6">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4">
    <i>
      <x/>
    </i>
    <i>
      <x v="1"/>
    </i>
    <i>
      <x v="2"/>
    </i>
    <i>
      <x v="3"/>
    </i>
  </rowItems>
  <colItems count="1">
    <i/>
  </colItems>
  <dataFields count="1">
    <dataField name="Sum of Price" fld="0"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5126EE-A0EA-49C7-BFB7-77E52A00C04A}" name="PivotTable32" cacheId="1839" applyNumberFormats="0" applyBorderFormats="0" applyFontFormats="0" applyPatternFormats="0" applyAlignmentFormats="0" applyWidthHeightFormats="1" dataCaption="Values" tag="71dc54fd-b421-44f8-ba03-b3ebbf27a20a" updatedVersion="8" minRefreshableVersion="3" useAutoFormatting="1" subtotalHiddenItems="1" rowGrandTotals="0" colGrandTotals="0" itemPrintTitles="1" createdVersion="8" indent="0" outline="1" outlineData="1" multipleFieldFilters="0">
  <location ref="AP8:AQ38" firstHeaderRow="1" firstDataRow="1" firstDataCol="1" rowPageCount="1" colPageCount="1"/>
  <pivotFields count="6">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allDrilled="1" subtotalTop="0" showAll="0" dataSourceSort="1" defaultSubtotal="0" defaultAttributeDrillState="1"/>
  </pivotFields>
  <rowFields count="1">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pageFields count="1">
    <pageField fld="5" hier="69" name="[Original_Data].[Journey Status].&amp;[Delayed]" cap="Delayed"/>
  </pageFields>
  <dataFields count="1">
    <dataField name="Count of Transaction ID" fld="3" subtotal="count"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iginal_Data].[Journey Status].&amp;[Delayed]"/>
        <member name="[Original_Data].[Journey Status].&amp;[Cancelled]"/>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A233E9-266B-4EC2-B5FB-5F59140EFC36}" name="PivotTable3" cacheId="1824" applyNumberFormats="0" applyBorderFormats="0" applyFontFormats="0" applyPatternFormats="0" applyAlignmentFormats="0" applyWidthHeightFormats="1" dataCaption="Values" tag="b5e097e2-d2d1-46d8-a55b-afd6adc05be9" updatedVersion="8" minRefreshableVersion="3" useAutoFormatting="1" subtotalHiddenItems="1" rowGrandTotals="0" colGrandTotals="0" itemPrintTitles="1" createdVersion="8" indent="0" outline="1" outlineData="1" multipleFieldFilters="0">
  <location ref="C15:D17"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x v="1"/>
    </i>
  </rowItems>
  <colItems count="1">
    <i/>
  </colItems>
  <dataFields count="1">
    <dataField name="Sum of Price" fld="1"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8D6D79-ABB6-4431-BC91-ACA61ED171F8}" name="PivotTable1" cacheId="1827" applyNumberFormats="0" applyBorderFormats="0" applyFontFormats="0" applyPatternFormats="0" applyAlignmentFormats="0" applyWidthHeightFormats="1" dataCaption="Values" tag="fdac7b0a-e871-4e84-9cc2-3d3710b48e22" updatedVersion="8" minRefreshableVersion="3" useAutoFormatting="1" subtotalHiddenItems="1" itemPrintTitles="1" createdVersion="8" indent="0" outline="1" outlineData="1" multipleFieldFilters="0">
  <location ref="C5:G6"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name="Distinct Count of Transaction ID" fld="0" subtotal="count" baseField="0" baseItem="0">
      <extLst>
        <ext xmlns:x15="http://schemas.microsoft.com/office/spreadsheetml/2010/11/main" uri="{FABC7310-3BB5-11E1-824E-6D434824019B}">
          <x15:dataField isCountDistinct="1"/>
        </ext>
      </extLst>
    </dataField>
    <dataField name="Sum of Price" fld="1" baseField="0" baseItem="0"/>
    <dataField fld="2" subtotal="count" baseField="0" baseItem="0" numFmtId="10"/>
    <dataField fld="3" subtotal="count" baseField="0" baseItem="0"/>
    <dataField fld="4" subtotal="count" baseField="0" baseItem="0"/>
  </dataFields>
  <formats count="1">
    <format dxfId="1">
      <pivotArea outline="0" collapsedLevelsAreSubtotals="1" fieldPosition="0">
        <references count="1">
          <reference field="4294967294" count="1" selected="0">
            <x v="2"/>
          </reference>
        </references>
      </pivotArea>
    </format>
  </format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86DFBE-105D-4C6D-BB80-FEE45301A4D1}" name="PivotTable23" cacheId="1836" applyNumberFormats="0" applyBorderFormats="0" applyFontFormats="0" applyPatternFormats="0" applyAlignmentFormats="0" applyWidthHeightFormats="1" dataCaption="Values" tag="e554b56d-24fc-4a56-8637-37b3373c42d2" updatedVersion="8" minRefreshableVersion="3" useAutoFormatting="1" subtotalHiddenItems="1" rowGrandTotals="0" colGrandTotals="0" itemPrintTitles="1" createdVersion="8" indent="0" outline="1" outlineData="1" multipleFieldFilters="0">
  <location ref="V7:W39" firstHeaderRow="1" firstDataRow="1" firstDataCol="1"/>
  <pivotFields count="5">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xis="axisRow" allDrilled="1" subtotalTop="0" showAll="0" defaultSubtotal="0" defaultAttributeDrillState="1">
      <items count="32">
        <item x="0"/>
        <item x="10"/>
        <item x="11"/>
        <item x="12"/>
        <item x="13"/>
        <item x="16"/>
        <item x="18"/>
        <item x="20"/>
        <item x="21"/>
        <item x="22"/>
        <item x="23"/>
        <item x="24"/>
        <item x="26"/>
        <item x="30"/>
        <item x="31"/>
        <item x="1"/>
        <item x="3"/>
        <item x="4"/>
        <item x="6"/>
        <item x="9"/>
        <item x="15"/>
        <item x="17"/>
        <item x="25"/>
        <item x="27"/>
        <item x="28"/>
        <item x="5"/>
        <item x="14"/>
        <item x="2"/>
        <item x="7"/>
        <item x="8"/>
        <item x="29"/>
        <item x="19"/>
      </items>
    </pivotField>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Count of Transaction ID" fld="3" subtotal="count"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D772EF-0F29-4B34-A4BA-43DB6BCEFCF5}" name="PivotTable22" cacheId="1833" applyNumberFormats="0" applyBorderFormats="0" applyFontFormats="0" applyPatternFormats="0" applyAlignmentFormats="0" applyWidthHeightFormats="1" dataCaption="Values" tag="d66044aa-6776-4ca1-aa43-27aeccbcfdbd" updatedVersion="8" minRefreshableVersion="3" useAutoFormatting="1" subtotalHiddenItems="1" rowGrandTotals="0" colGrandTotals="0" itemPrintTitles="1" createdVersion="8" indent="0" outline="1" outlineData="1" multipleFieldFilters="0">
  <location ref="S7:T19" firstHeaderRow="1" firstDataRow="1" firstDataCol="1"/>
  <pivotFields count="5">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3"/>
  </rowFields>
  <rowItems count="12">
    <i>
      <x/>
    </i>
    <i>
      <x v="1"/>
    </i>
    <i>
      <x v="2"/>
    </i>
    <i>
      <x v="3"/>
    </i>
    <i>
      <x v="4"/>
    </i>
    <i>
      <x v="5"/>
    </i>
    <i>
      <x v="6"/>
    </i>
    <i>
      <x v="7"/>
    </i>
    <i>
      <x v="8"/>
    </i>
    <i>
      <x v="9"/>
    </i>
    <i>
      <x v="10"/>
    </i>
    <i>
      <x v="11"/>
    </i>
  </rowItems>
  <colItems count="1">
    <i/>
  </colItems>
  <dataFields count="1">
    <dataField name="Count of Transaction ID" fld="4" subtotal="count"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E3B646-3942-41F7-82F1-D5F7FAF0B8EE}" name="PivotTable15" cacheId="1830" applyNumberFormats="0" applyBorderFormats="0" applyFontFormats="0" applyPatternFormats="0" applyAlignmentFormats="0" applyWidthHeightFormats="1" dataCaption="Values" tag="1f27375d-5394-437c-a7c6-f8b3fa1b75dc" updatedVersion="8" minRefreshableVersion="3" useAutoFormatting="1" subtotalHiddenItems="1" rowGrandTotals="0" colGrandTotals="0" itemPrintTitles="1" createdVersion="8" indent="0" outline="1" outlineData="1" multipleFieldFilters="0">
  <location ref="J7:K14" firstHeaderRow="1" firstDataRow="1" firstDataCol="1"/>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x v="6"/>
    </i>
  </rowItems>
  <colItems count="1">
    <i/>
  </colItems>
  <dataFields count="1">
    <dataField name="Sum of Price" fld="0" baseField="0" baseItem="0"/>
  </dataFields>
  <pivotHierarchies count="101">
    <pivotHierarchy dragToData="1"/>
    <pivotHierarchy multipleItemSelectionAllowed="1">
      <members count="4" level="2">
        <member name="[Calendar].[Date Hierarchy].[Year].&amp;[2024].&amp;[April]"/>
        <member name="[Calendar].[Date Hierarchy].[Year].&amp;[2024].&amp;[February]"/>
        <member name="[Calendar].[Date Hierarchy].[Year].&amp;[2024].&amp;[January]"/>
        <member name="[Calendar].[Date Hierarchy].[Year].&amp;[2024].&amp;[Mar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Transaction ID"/>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iginal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96D2B77-EB9F-48D4-B998-AD8E5545EA2A}" sourceName="[Calendar].[Date Hierarchy]">
  <pivotTables>
    <pivotTable tabId="1" name="PivotTable3"/>
    <pivotTable tabId="1" name="PivotTable1"/>
    <pivotTable tabId="1" name="PivotTable15"/>
    <pivotTable tabId="1" name="PivotTable22"/>
    <pivotTable tabId="1" name="PivotTable23"/>
    <pivotTable tabId="1" name="PivotTable32"/>
    <pivotTable tabId="1" name="PivotTable33"/>
    <pivotTable tabId="1" name="PivotTable48"/>
    <pivotTable tabId="1" name="Delay Min"/>
    <pivotTable tabId="1" name="Ticket Clas"/>
    <pivotTable tabId="1" name="Ticket Type"/>
  </pivotTables>
  <data>
    <olap pivotCacheId="283780546">
      <levels count="4">
        <level uniqueName="[Calendar].[Date Hierarchy].[(All)]" sourceCaption="(All)" count="0"/>
        <level uniqueName="[Calendar].[Date Hierarchy].[Year]" sourceCaption="Year" count="0"/>
        <level uniqueName="[Calendar].[Date Hierarchy].[Month]" sourceCaption="Month" count="1512">
          <ranges>
            <range startItem="0">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1899].&amp;[January]" c="January" nd="1">
                <p n="[Calendar].[Date Hierarchy].[Year].&amp;[1899]"/>
              </i>
              <i n="[Calendar].[Date Hierarchy].[Year].&amp;[1899].&amp;[February]" c="February" nd="1">
                <p n="[Calendar].[Date Hierarchy].[Year].&amp;[1899]"/>
              </i>
              <i n="[Calendar].[Date Hierarchy].[Year].&amp;[1899].&amp;[March]" c="March" nd="1">
                <p n="[Calendar].[Date Hierarchy].[Year].&amp;[1899]"/>
              </i>
              <i n="[Calendar].[Date Hierarchy].[Year].&amp;[1899].&amp;[April]" c="April" nd="1">
                <p n="[Calendar].[Date Hierarchy].[Year].&amp;[1899]"/>
              </i>
              <i n="[Calendar].[Date Hierarchy].[Year].&amp;[1899].&amp;[May]" c="May" nd="1">
                <p n="[Calendar].[Date Hierarchy].[Year].&amp;[1899]"/>
              </i>
              <i n="[Calendar].[Date Hierarchy].[Year].&amp;[1899].&amp;[June]" c="June" nd="1">
                <p n="[Calendar].[Date Hierarchy].[Year].&amp;[1899]"/>
              </i>
              <i n="[Calendar].[Date Hierarchy].[Year].&amp;[1899].&amp;[July]" c="July" nd="1">
                <p n="[Calendar].[Date Hierarchy].[Year].&amp;[1899]"/>
              </i>
              <i n="[Calendar].[Date Hierarchy].[Year].&amp;[1899].&amp;[August]" c="August" nd="1">
                <p n="[Calendar].[Date Hierarchy].[Year].&amp;[1899]"/>
              </i>
              <i n="[Calendar].[Date Hierarchy].[Year].&amp;[1899].&amp;[September]" c="September" nd="1">
                <p n="[Calendar].[Date Hierarchy].[Year].&amp;[1899]"/>
              </i>
              <i n="[Calendar].[Date Hierarchy].[Year].&amp;[1899].&amp;[October]" c="October" nd="1">
                <p n="[Calendar].[Date Hierarchy].[Year].&amp;[1899]"/>
              </i>
              <i n="[Calendar].[Date Hierarchy].[Year].&amp;[1899].&amp;[November]" c="November" nd="1">
                <p n="[Calendar].[Date Hierarchy].[Year].&amp;[1899]"/>
              </i>
              <i n="[Calendar].[Date Hierarchy].[Year].&amp;[1899].&amp;[December]" c="December" nd="1">
                <p n="[Calendar].[Date Hierarchy].[Year].&amp;[1899]"/>
              </i>
              <i n="[Calendar].[Date Hierarchy].[Year].&amp;[1900].&amp;[January]" c="January" nd="1">
                <p n="[Calendar].[Date Hierarchy].[Year].&amp;[1900]"/>
              </i>
              <i n="[Calendar].[Date Hierarchy].[Year].&amp;[1900].&amp;[February]" c="February" nd="1">
                <p n="[Calendar].[Date Hierarchy].[Year].&amp;[1900]"/>
              </i>
              <i n="[Calendar].[Date Hierarchy].[Year].&amp;[1900].&amp;[March]" c="March" nd="1">
                <p n="[Calendar].[Date Hierarchy].[Year].&amp;[1900]"/>
              </i>
              <i n="[Calendar].[Date Hierarchy].[Year].&amp;[1900].&amp;[April]" c="April" nd="1">
                <p n="[Calendar].[Date Hierarchy].[Year].&amp;[1900]"/>
              </i>
              <i n="[Calendar].[Date Hierarchy].[Year].&amp;[1900].&amp;[May]" c="May" nd="1">
                <p n="[Calendar].[Date Hierarchy].[Year].&amp;[1900]"/>
              </i>
              <i n="[Calendar].[Date Hierarchy].[Year].&amp;[1900].&amp;[June]" c="June" nd="1">
                <p n="[Calendar].[Date Hierarchy].[Year].&amp;[1900]"/>
              </i>
              <i n="[Calendar].[Date Hierarchy].[Year].&amp;[1900].&amp;[July]" c="July" nd="1">
                <p n="[Calendar].[Date Hierarchy].[Year].&amp;[1900]"/>
              </i>
              <i n="[Calendar].[Date Hierarchy].[Year].&amp;[1900].&amp;[August]" c="August" nd="1">
                <p n="[Calendar].[Date Hierarchy].[Year].&amp;[1900]"/>
              </i>
              <i n="[Calendar].[Date Hierarchy].[Year].&amp;[1900].&amp;[September]" c="September" nd="1">
                <p n="[Calendar].[Date Hierarchy].[Year].&amp;[1900]"/>
              </i>
              <i n="[Calendar].[Date Hierarchy].[Year].&amp;[1900].&amp;[October]" c="October" nd="1">
                <p n="[Calendar].[Date Hierarchy].[Year].&amp;[1900]"/>
              </i>
              <i n="[Calendar].[Date Hierarchy].[Year].&amp;[1900].&amp;[November]" c="November" nd="1">
                <p n="[Calendar].[Date Hierarchy].[Year].&amp;[1900]"/>
              </i>
              <i n="[Calendar].[Date Hierarchy].[Year].&amp;[1900].&amp;[December]" c="December" nd="1">
                <p n="[Calendar].[Date Hierarchy].[Year].&amp;[1900]"/>
              </i>
              <i n="[Calendar].[Date Hierarchy].[Year].&amp;[1901].&amp;[January]" c="January" nd="1">
                <p n="[Calendar].[Date Hierarchy].[Year].&amp;[1901]"/>
              </i>
              <i n="[Calendar].[Date Hierarchy].[Year].&amp;[1901].&amp;[February]" c="February" nd="1">
                <p n="[Calendar].[Date Hierarchy].[Year].&amp;[1901]"/>
              </i>
              <i n="[Calendar].[Date Hierarchy].[Year].&amp;[1901].&amp;[March]" c="March" nd="1">
                <p n="[Calendar].[Date Hierarchy].[Year].&amp;[1901]"/>
              </i>
              <i n="[Calendar].[Date Hierarchy].[Year].&amp;[1901].&amp;[April]" c="April" nd="1">
                <p n="[Calendar].[Date Hierarchy].[Year].&amp;[1901]"/>
              </i>
              <i n="[Calendar].[Date Hierarchy].[Year].&amp;[1901].&amp;[May]" c="May" nd="1">
                <p n="[Calendar].[Date Hierarchy].[Year].&amp;[1901]"/>
              </i>
              <i n="[Calendar].[Date Hierarchy].[Year].&amp;[1901].&amp;[June]" c="June" nd="1">
                <p n="[Calendar].[Date Hierarchy].[Year].&amp;[1901]"/>
              </i>
              <i n="[Calendar].[Date Hierarchy].[Year].&amp;[1901].&amp;[July]" c="July" nd="1">
                <p n="[Calendar].[Date Hierarchy].[Year].&amp;[1901]"/>
              </i>
              <i n="[Calendar].[Date Hierarchy].[Year].&amp;[1901].&amp;[August]" c="August" nd="1">
                <p n="[Calendar].[Date Hierarchy].[Year].&amp;[1901]"/>
              </i>
              <i n="[Calendar].[Date Hierarchy].[Year].&amp;[1901].&amp;[September]" c="September" nd="1">
                <p n="[Calendar].[Date Hierarchy].[Year].&amp;[1901]"/>
              </i>
              <i n="[Calendar].[Date Hierarchy].[Year].&amp;[1901].&amp;[October]" c="October" nd="1">
                <p n="[Calendar].[Date Hierarchy].[Year].&amp;[1901]"/>
              </i>
              <i n="[Calendar].[Date Hierarchy].[Year].&amp;[1901].&amp;[November]" c="November" nd="1">
                <p n="[Calendar].[Date Hierarchy].[Year].&amp;[1901]"/>
              </i>
              <i n="[Calendar].[Date Hierarchy].[Year].&amp;[1901].&amp;[December]" c="December" nd="1">
                <p n="[Calendar].[Date Hierarchy].[Year].&amp;[1901]"/>
              </i>
              <i n="[Calendar].[Date Hierarchy].[Year].&amp;[1902].&amp;[January]" c="January" nd="1">
                <p n="[Calendar].[Date Hierarchy].[Year].&amp;[1902]"/>
              </i>
              <i n="[Calendar].[Date Hierarchy].[Year].&amp;[1902].&amp;[February]" c="February" nd="1">
                <p n="[Calendar].[Date Hierarchy].[Year].&amp;[1902]"/>
              </i>
              <i n="[Calendar].[Date Hierarchy].[Year].&amp;[1902].&amp;[March]" c="March" nd="1">
                <p n="[Calendar].[Date Hierarchy].[Year].&amp;[1902]"/>
              </i>
              <i n="[Calendar].[Date Hierarchy].[Year].&amp;[1902].&amp;[April]" c="April" nd="1">
                <p n="[Calendar].[Date Hierarchy].[Year].&amp;[1902]"/>
              </i>
              <i n="[Calendar].[Date Hierarchy].[Year].&amp;[1902].&amp;[May]" c="May" nd="1">
                <p n="[Calendar].[Date Hierarchy].[Year].&amp;[1902]"/>
              </i>
              <i n="[Calendar].[Date Hierarchy].[Year].&amp;[1902].&amp;[June]" c="June" nd="1">
                <p n="[Calendar].[Date Hierarchy].[Year].&amp;[1902]"/>
              </i>
              <i n="[Calendar].[Date Hierarchy].[Year].&amp;[1902].&amp;[July]" c="July" nd="1">
                <p n="[Calendar].[Date Hierarchy].[Year].&amp;[1902]"/>
              </i>
              <i n="[Calendar].[Date Hierarchy].[Year].&amp;[1902].&amp;[August]" c="August" nd="1">
                <p n="[Calendar].[Date Hierarchy].[Year].&amp;[1902]"/>
              </i>
              <i n="[Calendar].[Date Hierarchy].[Year].&amp;[1902].&amp;[September]" c="September" nd="1">
                <p n="[Calendar].[Date Hierarchy].[Year].&amp;[1902]"/>
              </i>
              <i n="[Calendar].[Date Hierarchy].[Year].&amp;[1902].&amp;[October]" c="October" nd="1">
                <p n="[Calendar].[Date Hierarchy].[Year].&amp;[1902]"/>
              </i>
              <i n="[Calendar].[Date Hierarchy].[Year].&amp;[1902].&amp;[November]" c="November" nd="1">
                <p n="[Calendar].[Date Hierarchy].[Year].&amp;[1902]"/>
              </i>
              <i n="[Calendar].[Date Hierarchy].[Year].&amp;[1902].&amp;[December]" c="December" nd="1">
                <p n="[Calendar].[Date Hierarchy].[Year].&amp;[1902]"/>
              </i>
              <i n="[Calendar].[Date Hierarchy].[Year].&amp;[1903].&amp;[January]" c="January" nd="1">
                <p n="[Calendar].[Date Hierarchy].[Year].&amp;[1903]"/>
              </i>
              <i n="[Calendar].[Date Hierarchy].[Year].&amp;[1903].&amp;[February]" c="February" nd="1">
                <p n="[Calendar].[Date Hierarchy].[Year].&amp;[1903]"/>
              </i>
              <i n="[Calendar].[Date Hierarchy].[Year].&amp;[1903].&amp;[March]" c="March" nd="1">
                <p n="[Calendar].[Date Hierarchy].[Year].&amp;[1903]"/>
              </i>
              <i n="[Calendar].[Date Hierarchy].[Year].&amp;[1903].&amp;[April]" c="April" nd="1">
                <p n="[Calendar].[Date Hierarchy].[Year].&amp;[1903]"/>
              </i>
              <i n="[Calendar].[Date Hierarchy].[Year].&amp;[1903].&amp;[May]" c="May" nd="1">
                <p n="[Calendar].[Date Hierarchy].[Year].&amp;[1903]"/>
              </i>
              <i n="[Calendar].[Date Hierarchy].[Year].&amp;[1903].&amp;[June]" c="June" nd="1">
                <p n="[Calendar].[Date Hierarchy].[Year].&amp;[1903]"/>
              </i>
              <i n="[Calendar].[Date Hierarchy].[Year].&amp;[1903].&amp;[July]" c="July" nd="1">
                <p n="[Calendar].[Date Hierarchy].[Year].&amp;[1903]"/>
              </i>
              <i n="[Calendar].[Date Hierarchy].[Year].&amp;[1903].&amp;[August]" c="August" nd="1">
                <p n="[Calendar].[Date Hierarchy].[Year].&amp;[1903]"/>
              </i>
              <i n="[Calendar].[Date Hierarchy].[Year].&amp;[1903].&amp;[September]" c="September" nd="1">
                <p n="[Calendar].[Date Hierarchy].[Year].&amp;[1903]"/>
              </i>
              <i n="[Calendar].[Date Hierarchy].[Year].&amp;[1903].&amp;[October]" c="October" nd="1">
                <p n="[Calendar].[Date Hierarchy].[Year].&amp;[1903]"/>
              </i>
              <i n="[Calendar].[Date Hierarchy].[Year].&amp;[1903].&amp;[November]" c="November" nd="1">
                <p n="[Calendar].[Date Hierarchy].[Year].&amp;[1903]"/>
              </i>
              <i n="[Calendar].[Date Hierarchy].[Year].&amp;[1903].&amp;[December]" c="December" nd="1">
                <p n="[Calendar].[Date Hierarchy].[Year].&amp;[1903]"/>
              </i>
              <i n="[Calendar].[Date Hierarchy].[Year].&amp;[1904].&amp;[January]" c="January" nd="1">
                <p n="[Calendar].[Date Hierarchy].[Year].&amp;[1904]"/>
              </i>
              <i n="[Calendar].[Date Hierarchy].[Year].&amp;[1904].&amp;[February]" c="February" nd="1">
                <p n="[Calendar].[Date Hierarchy].[Year].&amp;[1904]"/>
              </i>
              <i n="[Calendar].[Date Hierarchy].[Year].&amp;[1904].&amp;[March]" c="March" nd="1">
                <p n="[Calendar].[Date Hierarchy].[Year].&amp;[1904]"/>
              </i>
              <i n="[Calendar].[Date Hierarchy].[Year].&amp;[1904].&amp;[April]" c="April" nd="1">
                <p n="[Calendar].[Date Hierarchy].[Year].&amp;[1904]"/>
              </i>
              <i n="[Calendar].[Date Hierarchy].[Year].&amp;[1904].&amp;[May]" c="May" nd="1">
                <p n="[Calendar].[Date Hierarchy].[Year].&amp;[1904]"/>
              </i>
              <i n="[Calendar].[Date Hierarchy].[Year].&amp;[1904].&amp;[June]" c="June" nd="1">
                <p n="[Calendar].[Date Hierarchy].[Year].&amp;[1904]"/>
              </i>
              <i n="[Calendar].[Date Hierarchy].[Year].&amp;[1904].&amp;[July]" c="July" nd="1">
                <p n="[Calendar].[Date Hierarchy].[Year].&amp;[1904]"/>
              </i>
              <i n="[Calendar].[Date Hierarchy].[Year].&amp;[1904].&amp;[August]" c="August" nd="1">
                <p n="[Calendar].[Date Hierarchy].[Year].&amp;[1904]"/>
              </i>
              <i n="[Calendar].[Date Hierarchy].[Year].&amp;[1904].&amp;[September]" c="September" nd="1">
                <p n="[Calendar].[Date Hierarchy].[Year].&amp;[1904]"/>
              </i>
              <i n="[Calendar].[Date Hierarchy].[Year].&amp;[1904].&amp;[October]" c="October" nd="1">
                <p n="[Calendar].[Date Hierarchy].[Year].&amp;[1904]"/>
              </i>
              <i n="[Calendar].[Date Hierarchy].[Year].&amp;[1904].&amp;[November]" c="November" nd="1">
                <p n="[Calendar].[Date Hierarchy].[Year].&amp;[1904]"/>
              </i>
              <i n="[Calendar].[Date Hierarchy].[Year].&amp;[1904].&amp;[December]" c="December" nd="1">
                <p n="[Calendar].[Date Hierarchy].[Year].&amp;[1904]"/>
              </i>
              <i n="[Calendar].[Date Hierarchy].[Year].&amp;[1905].&amp;[January]" c="January" nd="1">
                <p n="[Calendar].[Date Hierarchy].[Year].&amp;[1905]"/>
              </i>
              <i n="[Calendar].[Date Hierarchy].[Year].&amp;[1905].&amp;[February]" c="February" nd="1">
                <p n="[Calendar].[Date Hierarchy].[Year].&amp;[1905]"/>
              </i>
              <i n="[Calendar].[Date Hierarchy].[Year].&amp;[1905].&amp;[March]" c="March" nd="1">
                <p n="[Calendar].[Date Hierarchy].[Year].&amp;[1905]"/>
              </i>
              <i n="[Calendar].[Date Hierarchy].[Year].&amp;[1905].&amp;[April]" c="April" nd="1">
                <p n="[Calendar].[Date Hierarchy].[Year].&amp;[1905]"/>
              </i>
              <i n="[Calendar].[Date Hierarchy].[Year].&amp;[1905].&amp;[May]" c="May" nd="1">
                <p n="[Calendar].[Date Hierarchy].[Year].&amp;[1905]"/>
              </i>
              <i n="[Calendar].[Date Hierarchy].[Year].&amp;[1905].&amp;[June]" c="June" nd="1">
                <p n="[Calendar].[Date Hierarchy].[Year].&amp;[1905]"/>
              </i>
              <i n="[Calendar].[Date Hierarchy].[Year].&amp;[1905].&amp;[July]" c="July" nd="1">
                <p n="[Calendar].[Date Hierarchy].[Year].&amp;[1905]"/>
              </i>
              <i n="[Calendar].[Date Hierarchy].[Year].&amp;[1905].&amp;[August]" c="August" nd="1">
                <p n="[Calendar].[Date Hierarchy].[Year].&amp;[1905]"/>
              </i>
              <i n="[Calendar].[Date Hierarchy].[Year].&amp;[1905].&amp;[September]" c="September" nd="1">
                <p n="[Calendar].[Date Hierarchy].[Year].&amp;[1905]"/>
              </i>
              <i n="[Calendar].[Date Hierarchy].[Year].&amp;[1905].&amp;[October]" c="October" nd="1">
                <p n="[Calendar].[Date Hierarchy].[Year].&amp;[1905]"/>
              </i>
              <i n="[Calendar].[Date Hierarchy].[Year].&amp;[1905].&amp;[November]" c="November" nd="1">
                <p n="[Calendar].[Date Hierarchy].[Year].&amp;[1905]"/>
              </i>
              <i n="[Calendar].[Date Hierarchy].[Year].&amp;[1905].&amp;[December]" c="December" nd="1">
                <p n="[Calendar].[Date Hierarchy].[Year].&amp;[1905]"/>
              </i>
              <i n="[Calendar].[Date Hierarchy].[Year].&amp;[1906].&amp;[January]" c="January" nd="1">
                <p n="[Calendar].[Date Hierarchy].[Year].&amp;[1906]"/>
              </i>
              <i n="[Calendar].[Date Hierarchy].[Year].&amp;[1906].&amp;[February]" c="February" nd="1">
                <p n="[Calendar].[Date Hierarchy].[Year].&amp;[1906]"/>
              </i>
              <i n="[Calendar].[Date Hierarchy].[Year].&amp;[1906].&amp;[March]" c="March" nd="1">
                <p n="[Calendar].[Date Hierarchy].[Year].&amp;[1906]"/>
              </i>
              <i n="[Calendar].[Date Hierarchy].[Year].&amp;[1906].&amp;[April]" c="April" nd="1">
                <p n="[Calendar].[Date Hierarchy].[Year].&amp;[1906]"/>
              </i>
              <i n="[Calendar].[Date Hierarchy].[Year].&amp;[1906].&amp;[May]" c="May" nd="1">
                <p n="[Calendar].[Date Hierarchy].[Year].&amp;[1906]"/>
              </i>
              <i n="[Calendar].[Date Hierarchy].[Year].&amp;[1906].&amp;[June]" c="June" nd="1">
                <p n="[Calendar].[Date Hierarchy].[Year].&amp;[1906]"/>
              </i>
              <i n="[Calendar].[Date Hierarchy].[Year].&amp;[1906].&amp;[July]" c="July" nd="1">
                <p n="[Calendar].[Date Hierarchy].[Year].&amp;[1906]"/>
              </i>
              <i n="[Calendar].[Date Hierarchy].[Year].&amp;[1906].&amp;[August]" c="August" nd="1">
                <p n="[Calendar].[Date Hierarchy].[Year].&amp;[1906]"/>
              </i>
              <i n="[Calendar].[Date Hierarchy].[Year].&amp;[1906].&amp;[September]" c="September" nd="1">
                <p n="[Calendar].[Date Hierarchy].[Year].&amp;[1906]"/>
              </i>
              <i n="[Calendar].[Date Hierarchy].[Year].&amp;[1906].&amp;[October]" c="October" nd="1">
                <p n="[Calendar].[Date Hierarchy].[Year].&amp;[1906]"/>
              </i>
              <i n="[Calendar].[Date Hierarchy].[Year].&amp;[1906].&amp;[November]" c="November" nd="1">
                <p n="[Calendar].[Date Hierarchy].[Year].&amp;[1906]"/>
              </i>
              <i n="[Calendar].[Date Hierarchy].[Year].&amp;[1906].&amp;[December]" c="December" nd="1">
                <p n="[Calendar].[Date Hierarchy].[Year].&amp;[1906]"/>
              </i>
              <i n="[Calendar].[Date Hierarchy].[Year].&amp;[1907].&amp;[January]" c="January" nd="1">
                <p n="[Calendar].[Date Hierarchy].[Year].&amp;[1907]"/>
              </i>
              <i n="[Calendar].[Date Hierarchy].[Year].&amp;[1907].&amp;[February]" c="February" nd="1">
                <p n="[Calendar].[Date Hierarchy].[Year].&amp;[1907]"/>
              </i>
              <i n="[Calendar].[Date Hierarchy].[Year].&amp;[1907].&amp;[March]" c="March" nd="1">
                <p n="[Calendar].[Date Hierarchy].[Year].&amp;[1907]"/>
              </i>
              <i n="[Calendar].[Date Hierarchy].[Year].&amp;[1907].&amp;[April]" c="April" nd="1">
                <p n="[Calendar].[Date Hierarchy].[Year].&amp;[1907]"/>
              </i>
              <i n="[Calendar].[Date Hierarchy].[Year].&amp;[1907].&amp;[May]" c="May" nd="1">
                <p n="[Calendar].[Date Hierarchy].[Year].&amp;[1907]"/>
              </i>
              <i n="[Calendar].[Date Hierarchy].[Year].&amp;[1907].&amp;[June]" c="June" nd="1">
                <p n="[Calendar].[Date Hierarchy].[Year].&amp;[1907]"/>
              </i>
              <i n="[Calendar].[Date Hierarchy].[Year].&amp;[1907].&amp;[July]" c="July" nd="1">
                <p n="[Calendar].[Date Hierarchy].[Year].&amp;[1907]"/>
              </i>
              <i n="[Calendar].[Date Hierarchy].[Year].&amp;[1907].&amp;[August]" c="August" nd="1">
                <p n="[Calendar].[Date Hierarchy].[Year].&amp;[1907]"/>
              </i>
              <i n="[Calendar].[Date Hierarchy].[Year].&amp;[1907].&amp;[September]" c="September" nd="1">
                <p n="[Calendar].[Date Hierarchy].[Year].&amp;[1907]"/>
              </i>
              <i n="[Calendar].[Date Hierarchy].[Year].&amp;[1907].&amp;[October]" c="October" nd="1">
                <p n="[Calendar].[Date Hierarchy].[Year].&amp;[1907]"/>
              </i>
              <i n="[Calendar].[Date Hierarchy].[Year].&amp;[1907].&amp;[November]" c="November" nd="1">
                <p n="[Calendar].[Date Hierarchy].[Year].&amp;[1907]"/>
              </i>
              <i n="[Calendar].[Date Hierarchy].[Year].&amp;[1907].&amp;[December]" c="December" nd="1">
                <p n="[Calendar].[Date Hierarchy].[Year].&amp;[1907]"/>
              </i>
              <i n="[Calendar].[Date Hierarchy].[Year].&amp;[1908].&amp;[January]" c="January" nd="1">
                <p n="[Calendar].[Date Hierarchy].[Year].&amp;[1908]"/>
              </i>
              <i n="[Calendar].[Date Hierarchy].[Year].&amp;[1908].&amp;[February]" c="February" nd="1">
                <p n="[Calendar].[Date Hierarchy].[Year].&amp;[1908]"/>
              </i>
              <i n="[Calendar].[Date Hierarchy].[Year].&amp;[1908].&amp;[March]" c="March" nd="1">
                <p n="[Calendar].[Date Hierarchy].[Year].&amp;[1908]"/>
              </i>
              <i n="[Calendar].[Date Hierarchy].[Year].&amp;[1908].&amp;[April]" c="April" nd="1">
                <p n="[Calendar].[Date Hierarchy].[Year].&amp;[1908]"/>
              </i>
              <i n="[Calendar].[Date Hierarchy].[Year].&amp;[1908].&amp;[May]" c="May" nd="1">
                <p n="[Calendar].[Date Hierarchy].[Year].&amp;[1908]"/>
              </i>
              <i n="[Calendar].[Date Hierarchy].[Year].&amp;[1908].&amp;[June]" c="June" nd="1">
                <p n="[Calendar].[Date Hierarchy].[Year].&amp;[1908]"/>
              </i>
              <i n="[Calendar].[Date Hierarchy].[Year].&amp;[1908].&amp;[July]" c="July" nd="1">
                <p n="[Calendar].[Date Hierarchy].[Year].&amp;[1908]"/>
              </i>
              <i n="[Calendar].[Date Hierarchy].[Year].&amp;[1908].&amp;[August]" c="August" nd="1">
                <p n="[Calendar].[Date Hierarchy].[Year].&amp;[1908]"/>
              </i>
              <i n="[Calendar].[Date Hierarchy].[Year].&amp;[1908].&amp;[September]" c="September" nd="1">
                <p n="[Calendar].[Date Hierarchy].[Year].&amp;[1908]"/>
              </i>
              <i n="[Calendar].[Date Hierarchy].[Year].&amp;[1908].&amp;[October]" c="October" nd="1">
                <p n="[Calendar].[Date Hierarchy].[Year].&amp;[1908]"/>
              </i>
              <i n="[Calendar].[Date Hierarchy].[Year].&amp;[1908].&amp;[November]" c="November" nd="1">
                <p n="[Calendar].[Date Hierarchy].[Year].&amp;[1908]"/>
              </i>
              <i n="[Calendar].[Date Hierarchy].[Year].&amp;[1908].&amp;[December]" c="December" nd="1">
                <p n="[Calendar].[Date Hierarchy].[Year].&amp;[1908]"/>
              </i>
              <i n="[Calendar].[Date Hierarchy].[Year].&amp;[1909].&amp;[January]" c="January" nd="1">
                <p n="[Calendar].[Date Hierarchy].[Year].&amp;[1909]"/>
              </i>
              <i n="[Calendar].[Date Hierarchy].[Year].&amp;[1909].&amp;[February]" c="February" nd="1">
                <p n="[Calendar].[Date Hierarchy].[Year].&amp;[1909]"/>
              </i>
              <i n="[Calendar].[Date Hierarchy].[Year].&amp;[1909].&amp;[March]" c="March" nd="1">
                <p n="[Calendar].[Date Hierarchy].[Year].&amp;[1909]"/>
              </i>
              <i n="[Calendar].[Date Hierarchy].[Year].&amp;[1909].&amp;[April]" c="April" nd="1">
                <p n="[Calendar].[Date Hierarchy].[Year].&amp;[1909]"/>
              </i>
              <i n="[Calendar].[Date Hierarchy].[Year].&amp;[1909].&amp;[May]" c="May" nd="1">
                <p n="[Calendar].[Date Hierarchy].[Year].&amp;[1909]"/>
              </i>
              <i n="[Calendar].[Date Hierarchy].[Year].&amp;[1909].&amp;[June]" c="June" nd="1">
                <p n="[Calendar].[Date Hierarchy].[Year].&amp;[1909]"/>
              </i>
              <i n="[Calendar].[Date Hierarchy].[Year].&amp;[1909].&amp;[July]" c="July" nd="1">
                <p n="[Calendar].[Date Hierarchy].[Year].&amp;[1909]"/>
              </i>
              <i n="[Calendar].[Date Hierarchy].[Year].&amp;[1909].&amp;[August]" c="August" nd="1">
                <p n="[Calendar].[Date Hierarchy].[Year].&amp;[1909]"/>
              </i>
              <i n="[Calendar].[Date Hierarchy].[Year].&amp;[1909].&amp;[September]" c="September" nd="1">
                <p n="[Calendar].[Date Hierarchy].[Year].&amp;[1909]"/>
              </i>
              <i n="[Calendar].[Date Hierarchy].[Year].&amp;[1909].&amp;[October]" c="October" nd="1">
                <p n="[Calendar].[Date Hierarchy].[Year].&amp;[1909]"/>
              </i>
              <i n="[Calendar].[Date Hierarchy].[Year].&amp;[1909].&amp;[November]" c="November" nd="1">
                <p n="[Calendar].[Date Hierarchy].[Year].&amp;[1909]"/>
              </i>
              <i n="[Calendar].[Date Hierarchy].[Year].&amp;[1909].&amp;[December]" c="December" nd="1">
                <p n="[Calendar].[Date Hierarchy].[Year].&amp;[1909]"/>
              </i>
              <i n="[Calendar].[Date Hierarchy].[Year].&amp;[1910].&amp;[January]" c="January" nd="1">
                <p n="[Calendar].[Date Hierarchy].[Year].&amp;[1910]"/>
              </i>
              <i n="[Calendar].[Date Hierarchy].[Year].&amp;[1910].&amp;[February]" c="February" nd="1">
                <p n="[Calendar].[Date Hierarchy].[Year].&amp;[1910]"/>
              </i>
              <i n="[Calendar].[Date Hierarchy].[Year].&amp;[1910].&amp;[March]" c="March" nd="1">
                <p n="[Calendar].[Date Hierarchy].[Year].&amp;[1910]"/>
              </i>
              <i n="[Calendar].[Date Hierarchy].[Year].&amp;[1910].&amp;[April]" c="April" nd="1">
                <p n="[Calendar].[Date Hierarchy].[Year].&amp;[1910]"/>
              </i>
              <i n="[Calendar].[Date Hierarchy].[Year].&amp;[1910].&amp;[May]" c="May" nd="1">
                <p n="[Calendar].[Date Hierarchy].[Year].&amp;[1910]"/>
              </i>
              <i n="[Calendar].[Date Hierarchy].[Year].&amp;[1910].&amp;[June]" c="June" nd="1">
                <p n="[Calendar].[Date Hierarchy].[Year].&amp;[1910]"/>
              </i>
              <i n="[Calendar].[Date Hierarchy].[Year].&amp;[1910].&amp;[July]" c="July" nd="1">
                <p n="[Calendar].[Date Hierarchy].[Year].&amp;[1910]"/>
              </i>
              <i n="[Calendar].[Date Hierarchy].[Year].&amp;[1910].&amp;[August]" c="August" nd="1">
                <p n="[Calendar].[Date Hierarchy].[Year].&amp;[1910]"/>
              </i>
              <i n="[Calendar].[Date Hierarchy].[Year].&amp;[1910].&amp;[September]" c="September" nd="1">
                <p n="[Calendar].[Date Hierarchy].[Year].&amp;[1910]"/>
              </i>
              <i n="[Calendar].[Date Hierarchy].[Year].&amp;[1910].&amp;[October]" c="October" nd="1">
                <p n="[Calendar].[Date Hierarchy].[Year].&amp;[1910]"/>
              </i>
              <i n="[Calendar].[Date Hierarchy].[Year].&amp;[1910].&amp;[November]" c="November" nd="1">
                <p n="[Calendar].[Date Hierarchy].[Year].&amp;[1910]"/>
              </i>
              <i n="[Calendar].[Date Hierarchy].[Year].&amp;[1910].&amp;[December]" c="December" nd="1">
                <p n="[Calendar].[Date Hierarchy].[Year].&amp;[1910]"/>
              </i>
              <i n="[Calendar].[Date Hierarchy].[Year].&amp;[1911].&amp;[January]" c="January" nd="1">
                <p n="[Calendar].[Date Hierarchy].[Year].&amp;[1911]"/>
              </i>
              <i n="[Calendar].[Date Hierarchy].[Year].&amp;[1911].&amp;[February]" c="February" nd="1">
                <p n="[Calendar].[Date Hierarchy].[Year].&amp;[1911]"/>
              </i>
              <i n="[Calendar].[Date Hierarchy].[Year].&amp;[1911].&amp;[March]" c="March" nd="1">
                <p n="[Calendar].[Date Hierarchy].[Year].&amp;[1911]"/>
              </i>
              <i n="[Calendar].[Date Hierarchy].[Year].&amp;[1911].&amp;[April]" c="April" nd="1">
                <p n="[Calendar].[Date Hierarchy].[Year].&amp;[1911]"/>
              </i>
              <i n="[Calendar].[Date Hierarchy].[Year].&amp;[1911].&amp;[May]" c="May" nd="1">
                <p n="[Calendar].[Date Hierarchy].[Year].&amp;[1911]"/>
              </i>
              <i n="[Calendar].[Date Hierarchy].[Year].&amp;[1911].&amp;[June]" c="June" nd="1">
                <p n="[Calendar].[Date Hierarchy].[Year].&amp;[1911]"/>
              </i>
              <i n="[Calendar].[Date Hierarchy].[Year].&amp;[1911].&amp;[July]" c="July" nd="1">
                <p n="[Calendar].[Date Hierarchy].[Year].&amp;[1911]"/>
              </i>
              <i n="[Calendar].[Date Hierarchy].[Year].&amp;[1911].&amp;[August]" c="August" nd="1">
                <p n="[Calendar].[Date Hierarchy].[Year].&amp;[1911]"/>
              </i>
              <i n="[Calendar].[Date Hierarchy].[Year].&amp;[1911].&amp;[September]" c="September" nd="1">
                <p n="[Calendar].[Date Hierarchy].[Year].&amp;[1911]"/>
              </i>
              <i n="[Calendar].[Date Hierarchy].[Year].&amp;[1911].&amp;[October]" c="October" nd="1">
                <p n="[Calendar].[Date Hierarchy].[Year].&amp;[1911]"/>
              </i>
              <i n="[Calendar].[Date Hierarchy].[Year].&amp;[1911].&amp;[November]" c="November" nd="1">
                <p n="[Calendar].[Date Hierarchy].[Year].&amp;[1911]"/>
              </i>
              <i n="[Calendar].[Date Hierarchy].[Year].&amp;[1911].&amp;[December]" c="December" nd="1">
                <p n="[Calendar].[Date Hierarchy].[Year].&amp;[1911]"/>
              </i>
              <i n="[Calendar].[Date Hierarchy].[Year].&amp;[1912].&amp;[January]" c="January" nd="1">
                <p n="[Calendar].[Date Hierarchy].[Year].&amp;[1912]"/>
              </i>
              <i n="[Calendar].[Date Hierarchy].[Year].&amp;[1912].&amp;[February]" c="February" nd="1">
                <p n="[Calendar].[Date Hierarchy].[Year].&amp;[1912]"/>
              </i>
              <i n="[Calendar].[Date Hierarchy].[Year].&amp;[1912].&amp;[March]" c="March" nd="1">
                <p n="[Calendar].[Date Hierarchy].[Year].&amp;[1912]"/>
              </i>
              <i n="[Calendar].[Date Hierarchy].[Year].&amp;[1912].&amp;[April]" c="April" nd="1">
                <p n="[Calendar].[Date Hierarchy].[Year].&amp;[1912]"/>
              </i>
              <i n="[Calendar].[Date Hierarchy].[Year].&amp;[1912].&amp;[May]" c="May" nd="1">
                <p n="[Calendar].[Date Hierarchy].[Year].&amp;[1912]"/>
              </i>
              <i n="[Calendar].[Date Hierarchy].[Year].&amp;[1912].&amp;[June]" c="June" nd="1">
                <p n="[Calendar].[Date Hierarchy].[Year].&amp;[1912]"/>
              </i>
              <i n="[Calendar].[Date Hierarchy].[Year].&amp;[1912].&amp;[July]" c="July" nd="1">
                <p n="[Calendar].[Date Hierarchy].[Year].&amp;[1912]"/>
              </i>
              <i n="[Calendar].[Date Hierarchy].[Year].&amp;[1912].&amp;[August]" c="August" nd="1">
                <p n="[Calendar].[Date Hierarchy].[Year].&amp;[1912]"/>
              </i>
              <i n="[Calendar].[Date Hierarchy].[Year].&amp;[1912].&amp;[September]" c="September" nd="1">
                <p n="[Calendar].[Date Hierarchy].[Year].&amp;[1912]"/>
              </i>
              <i n="[Calendar].[Date Hierarchy].[Year].&amp;[1912].&amp;[October]" c="October" nd="1">
                <p n="[Calendar].[Date Hierarchy].[Year].&amp;[1912]"/>
              </i>
              <i n="[Calendar].[Date Hierarchy].[Year].&amp;[1912].&amp;[November]" c="November" nd="1">
                <p n="[Calendar].[Date Hierarchy].[Year].&amp;[1912]"/>
              </i>
              <i n="[Calendar].[Date Hierarchy].[Year].&amp;[1912].&amp;[December]" c="December" nd="1">
                <p n="[Calendar].[Date Hierarchy].[Year].&amp;[1912]"/>
              </i>
              <i n="[Calendar].[Date Hierarchy].[Year].&amp;[1913].&amp;[January]" c="January" nd="1">
                <p n="[Calendar].[Date Hierarchy].[Year].&amp;[1913]"/>
              </i>
              <i n="[Calendar].[Date Hierarchy].[Year].&amp;[1913].&amp;[February]" c="February" nd="1">
                <p n="[Calendar].[Date Hierarchy].[Year].&amp;[1913]"/>
              </i>
              <i n="[Calendar].[Date Hierarchy].[Year].&amp;[1913].&amp;[March]" c="March" nd="1">
                <p n="[Calendar].[Date Hierarchy].[Year].&amp;[1913]"/>
              </i>
              <i n="[Calendar].[Date Hierarchy].[Year].&amp;[1913].&amp;[April]" c="April" nd="1">
                <p n="[Calendar].[Date Hierarchy].[Year].&amp;[1913]"/>
              </i>
              <i n="[Calendar].[Date Hierarchy].[Year].&amp;[1913].&amp;[May]" c="May" nd="1">
                <p n="[Calendar].[Date Hierarchy].[Year].&amp;[1913]"/>
              </i>
              <i n="[Calendar].[Date Hierarchy].[Year].&amp;[1913].&amp;[June]" c="June" nd="1">
                <p n="[Calendar].[Date Hierarchy].[Year].&amp;[1913]"/>
              </i>
              <i n="[Calendar].[Date Hierarchy].[Year].&amp;[1913].&amp;[July]" c="July" nd="1">
                <p n="[Calendar].[Date Hierarchy].[Year].&amp;[1913]"/>
              </i>
              <i n="[Calendar].[Date Hierarchy].[Year].&amp;[1913].&amp;[August]" c="August" nd="1">
                <p n="[Calendar].[Date Hierarchy].[Year].&amp;[1913]"/>
              </i>
              <i n="[Calendar].[Date Hierarchy].[Year].&amp;[1913].&amp;[September]" c="September" nd="1">
                <p n="[Calendar].[Date Hierarchy].[Year].&amp;[1913]"/>
              </i>
              <i n="[Calendar].[Date Hierarchy].[Year].&amp;[1913].&amp;[October]" c="October" nd="1">
                <p n="[Calendar].[Date Hierarchy].[Year].&amp;[1913]"/>
              </i>
              <i n="[Calendar].[Date Hierarchy].[Year].&amp;[1913].&amp;[November]" c="November" nd="1">
                <p n="[Calendar].[Date Hierarchy].[Year].&amp;[1913]"/>
              </i>
              <i n="[Calendar].[Date Hierarchy].[Year].&amp;[1913].&amp;[December]" c="December" nd="1">
                <p n="[Calendar].[Date Hierarchy].[Year].&amp;[1913]"/>
              </i>
              <i n="[Calendar].[Date Hierarchy].[Year].&amp;[1914].&amp;[January]" c="January" nd="1">
                <p n="[Calendar].[Date Hierarchy].[Year].&amp;[1914]"/>
              </i>
              <i n="[Calendar].[Date Hierarchy].[Year].&amp;[1914].&amp;[February]" c="February" nd="1">
                <p n="[Calendar].[Date Hierarchy].[Year].&amp;[1914]"/>
              </i>
              <i n="[Calendar].[Date Hierarchy].[Year].&amp;[1914].&amp;[March]" c="March" nd="1">
                <p n="[Calendar].[Date Hierarchy].[Year].&amp;[1914]"/>
              </i>
              <i n="[Calendar].[Date Hierarchy].[Year].&amp;[1914].&amp;[April]" c="April" nd="1">
                <p n="[Calendar].[Date Hierarchy].[Year].&amp;[1914]"/>
              </i>
              <i n="[Calendar].[Date Hierarchy].[Year].&amp;[1914].&amp;[May]" c="May" nd="1">
                <p n="[Calendar].[Date Hierarchy].[Year].&amp;[1914]"/>
              </i>
              <i n="[Calendar].[Date Hierarchy].[Year].&amp;[1914].&amp;[June]" c="June" nd="1">
                <p n="[Calendar].[Date Hierarchy].[Year].&amp;[1914]"/>
              </i>
              <i n="[Calendar].[Date Hierarchy].[Year].&amp;[1914].&amp;[July]" c="July" nd="1">
                <p n="[Calendar].[Date Hierarchy].[Year].&amp;[1914]"/>
              </i>
              <i n="[Calendar].[Date Hierarchy].[Year].&amp;[1914].&amp;[August]" c="August" nd="1">
                <p n="[Calendar].[Date Hierarchy].[Year].&amp;[1914]"/>
              </i>
              <i n="[Calendar].[Date Hierarchy].[Year].&amp;[1914].&amp;[September]" c="September" nd="1">
                <p n="[Calendar].[Date Hierarchy].[Year].&amp;[1914]"/>
              </i>
              <i n="[Calendar].[Date Hierarchy].[Year].&amp;[1914].&amp;[October]" c="October" nd="1">
                <p n="[Calendar].[Date Hierarchy].[Year].&amp;[1914]"/>
              </i>
              <i n="[Calendar].[Date Hierarchy].[Year].&amp;[1914].&amp;[November]" c="November" nd="1">
                <p n="[Calendar].[Date Hierarchy].[Year].&amp;[1914]"/>
              </i>
              <i n="[Calendar].[Date Hierarchy].[Year].&amp;[1914].&amp;[December]" c="December" nd="1">
                <p n="[Calendar].[Date Hierarchy].[Year].&amp;[1914]"/>
              </i>
              <i n="[Calendar].[Date Hierarchy].[Year].&amp;[1915].&amp;[January]" c="January" nd="1">
                <p n="[Calendar].[Date Hierarchy].[Year].&amp;[1915]"/>
              </i>
              <i n="[Calendar].[Date Hierarchy].[Year].&amp;[1915].&amp;[February]" c="February" nd="1">
                <p n="[Calendar].[Date Hierarchy].[Year].&amp;[1915]"/>
              </i>
              <i n="[Calendar].[Date Hierarchy].[Year].&amp;[1915].&amp;[March]" c="March" nd="1">
                <p n="[Calendar].[Date Hierarchy].[Year].&amp;[1915]"/>
              </i>
              <i n="[Calendar].[Date Hierarchy].[Year].&amp;[1915].&amp;[April]" c="April" nd="1">
                <p n="[Calendar].[Date Hierarchy].[Year].&amp;[1915]"/>
              </i>
              <i n="[Calendar].[Date Hierarchy].[Year].&amp;[1915].&amp;[May]" c="May" nd="1">
                <p n="[Calendar].[Date Hierarchy].[Year].&amp;[1915]"/>
              </i>
              <i n="[Calendar].[Date Hierarchy].[Year].&amp;[1915].&amp;[June]" c="June" nd="1">
                <p n="[Calendar].[Date Hierarchy].[Year].&amp;[1915]"/>
              </i>
              <i n="[Calendar].[Date Hierarchy].[Year].&amp;[1915].&amp;[July]" c="July" nd="1">
                <p n="[Calendar].[Date Hierarchy].[Year].&amp;[1915]"/>
              </i>
              <i n="[Calendar].[Date Hierarchy].[Year].&amp;[1915].&amp;[August]" c="August" nd="1">
                <p n="[Calendar].[Date Hierarchy].[Year].&amp;[1915]"/>
              </i>
              <i n="[Calendar].[Date Hierarchy].[Year].&amp;[1915].&amp;[September]" c="September" nd="1">
                <p n="[Calendar].[Date Hierarchy].[Year].&amp;[1915]"/>
              </i>
              <i n="[Calendar].[Date Hierarchy].[Year].&amp;[1915].&amp;[October]" c="October" nd="1">
                <p n="[Calendar].[Date Hierarchy].[Year].&amp;[1915]"/>
              </i>
              <i n="[Calendar].[Date Hierarchy].[Year].&amp;[1915].&amp;[November]" c="November" nd="1">
                <p n="[Calendar].[Date Hierarchy].[Year].&amp;[1915]"/>
              </i>
              <i n="[Calendar].[Date Hierarchy].[Year].&amp;[1915].&amp;[December]" c="December" nd="1">
                <p n="[Calendar].[Date Hierarchy].[Year].&amp;[1915]"/>
              </i>
              <i n="[Calendar].[Date Hierarchy].[Year].&amp;[1916].&amp;[January]" c="January" nd="1">
                <p n="[Calendar].[Date Hierarchy].[Year].&amp;[1916]"/>
              </i>
              <i n="[Calendar].[Date Hierarchy].[Year].&amp;[1916].&amp;[February]" c="February" nd="1">
                <p n="[Calendar].[Date Hierarchy].[Year].&amp;[1916]"/>
              </i>
              <i n="[Calendar].[Date Hierarchy].[Year].&amp;[1916].&amp;[March]" c="March" nd="1">
                <p n="[Calendar].[Date Hierarchy].[Year].&amp;[1916]"/>
              </i>
              <i n="[Calendar].[Date Hierarchy].[Year].&amp;[1916].&amp;[April]" c="April" nd="1">
                <p n="[Calendar].[Date Hierarchy].[Year].&amp;[1916]"/>
              </i>
              <i n="[Calendar].[Date Hierarchy].[Year].&amp;[1916].&amp;[May]" c="May" nd="1">
                <p n="[Calendar].[Date Hierarchy].[Year].&amp;[1916]"/>
              </i>
              <i n="[Calendar].[Date Hierarchy].[Year].&amp;[1916].&amp;[June]" c="June" nd="1">
                <p n="[Calendar].[Date Hierarchy].[Year].&amp;[1916]"/>
              </i>
              <i n="[Calendar].[Date Hierarchy].[Year].&amp;[1916].&amp;[July]" c="July" nd="1">
                <p n="[Calendar].[Date Hierarchy].[Year].&amp;[1916]"/>
              </i>
              <i n="[Calendar].[Date Hierarchy].[Year].&amp;[1916].&amp;[August]" c="August" nd="1">
                <p n="[Calendar].[Date Hierarchy].[Year].&amp;[1916]"/>
              </i>
              <i n="[Calendar].[Date Hierarchy].[Year].&amp;[1916].&amp;[September]" c="September" nd="1">
                <p n="[Calendar].[Date Hierarchy].[Year].&amp;[1916]"/>
              </i>
              <i n="[Calendar].[Date Hierarchy].[Year].&amp;[1916].&amp;[October]" c="October" nd="1">
                <p n="[Calendar].[Date Hierarchy].[Year].&amp;[1916]"/>
              </i>
              <i n="[Calendar].[Date Hierarchy].[Year].&amp;[1916].&amp;[November]" c="November" nd="1">
                <p n="[Calendar].[Date Hierarchy].[Year].&amp;[1916]"/>
              </i>
              <i n="[Calendar].[Date Hierarchy].[Year].&amp;[1916].&amp;[December]" c="December" nd="1">
                <p n="[Calendar].[Date Hierarchy].[Year].&amp;[1916]"/>
              </i>
              <i n="[Calendar].[Date Hierarchy].[Year].&amp;[1917].&amp;[January]" c="January" nd="1">
                <p n="[Calendar].[Date Hierarchy].[Year].&amp;[1917]"/>
              </i>
              <i n="[Calendar].[Date Hierarchy].[Year].&amp;[1917].&amp;[February]" c="February" nd="1">
                <p n="[Calendar].[Date Hierarchy].[Year].&amp;[1917]"/>
              </i>
              <i n="[Calendar].[Date Hierarchy].[Year].&amp;[1917].&amp;[March]" c="March" nd="1">
                <p n="[Calendar].[Date Hierarchy].[Year].&amp;[1917]"/>
              </i>
              <i n="[Calendar].[Date Hierarchy].[Year].&amp;[1917].&amp;[April]" c="April" nd="1">
                <p n="[Calendar].[Date Hierarchy].[Year].&amp;[1917]"/>
              </i>
              <i n="[Calendar].[Date Hierarchy].[Year].&amp;[1917].&amp;[May]" c="May" nd="1">
                <p n="[Calendar].[Date Hierarchy].[Year].&amp;[1917]"/>
              </i>
              <i n="[Calendar].[Date Hierarchy].[Year].&amp;[1917].&amp;[June]" c="June" nd="1">
                <p n="[Calendar].[Date Hierarchy].[Year].&amp;[1917]"/>
              </i>
              <i n="[Calendar].[Date Hierarchy].[Year].&amp;[1917].&amp;[July]" c="July" nd="1">
                <p n="[Calendar].[Date Hierarchy].[Year].&amp;[1917]"/>
              </i>
              <i n="[Calendar].[Date Hierarchy].[Year].&amp;[1917].&amp;[August]" c="August" nd="1">
                <p n="[Calendar].[Date Hierarchy].[Year].&amp;[1917]"/>
              </i>
              <i n="[Calendar].[Date Hierarchy].[Year].&amp;[1917].&amp;[September]" c="September" nd="1">
                <p n="[Calendar].[Date Hierarchy].[Year].&amp;[1917]"/>
              </i>
              <i n="[Calendar].[Date Hierarchy].[Year].&amp;[1917].&amp;[October]" c="October" nd="1">
                <p n="[Calendar].[Date Hierarchy].[Year].&amp;[1917]"/>
              </i>
              <i n="[Calendar].[Date Hierarchy].[Year].&amp;[1917].&amp;[November]" c="November" nd="1">
                <p n="[Calendar].[Date Hierarchy].[Year].&amp;[1917]"/>
              </i>
              <i n="[Calendar].[Date Hierarchy].[Year].&amp;[1917].&amp;[December]" c="December" nd="1">
                <p n="[Calendar].[Date Hierarchy].[Year].&amp;[1917]"/>
              </i>
              <i n="[Calendar].[Date Hierarchy].[Year].&amp;[1918].&amp;[January]" c="January" nd="1">
                <p n="[Calendar].[Date Hierarchy].[Year].&amp;[1918]"/>
              </i>
              <i n="[Calendar].[Date Hierarchy].[Year].&amp;[1918].&amp;[February]" c="February" nd="1">
                <p n="[Calendar].[Date Hierarchy].[Year].&amp;[1918]"/>
              </i>
              <i n="[Calendar].[Date Hierarchy].[Year].&amp;[1918].&amp;[March]" c="March" nd="1">
                <p n="[Calendar].[Date Hierarchy].[Year].&amp;[1918]"/>
              </i>
              <i n="[Calendar].[Date Hierarchy].[Year].&amp;[1918].&amp;[April]" c="April" nd="1">
                <p n="[Calendar].[Date Hierarchy].[Year].&amp;[1918]"/>
              </i>
              <i n="[Calendar].[Date Hierarchy].[Year].&amp;[1918].&amp;[May]" c="May" nd="1">
                <p n="[Calendar].[Date Hierarchy].[Year].&amp;[1918]"/>
              </i>
              <i n="[Calendar].[Date Hierarchy].[Year].&amp;[1918].&amp;[June]" c="June" nd="1">
                <p n="[Calendar].[Date Hierarchy].[Year].&amp;[1918]"/>
              </i>
              <i n="[Calendar].[Date Hierarchy].[Year].&amp;[1918].&amp;[July]" c="July" nd="1">
                <p n="[Calendar].[Date Hierarchy].[Year].&amp;[1918]"/>
              </i>
              <i n="[Calendar].[Date Hierarchy].[Year].&amp;[1918].&amp;[August]" c="August" nd="1">
                <p n="[Calendar].[Date Hierarchy].[Year].&amp;[1918]"/>
              </i>
              <i n="[Calendar].[Date Hierarchy].[Year].&amp;[1918].&amp;[September]" c="September" nd="1">
                <p n="[Calendar].[Date Hierarchy].[Year].&amp;[1918]"/>
              </i>
              <i n="[Calendar].[Date Hierarchy].[Year].&amp;[1918].&amp;[October]" c="October" nd="1">
                <p n="[Calendar].[Date Hierarchy].[Year].&amp;[1918]"/>
              </i>
              <i n="[Calendar].[Date Hierarchy].[Year].&amp;[1918].&amp;[November]" c="November" nd="1">
                <p n="[Calendar].[Date Hierarchy].[Year].&amp;[1918]"/>
              </i>
              <i n="[Calendar].[Date Hierarchy].[Year].&amp;[1918].&amp;[December]" c="December" nd="1">
                <p n="[Calendar].[Date Hierarchy].[Year].&amp;[1918]"/>
              </i>
              <i n="[Calendar].[Date Hierarchy].[Year].&amp;[1919].&amp;[January]" c="January" nd="1">
                <p n="[Calendar].[Date Hierarchy].[Year].&amp;[1919]"/>
              </i>
              <i n="[Calendar].[Date Hierarchy].[Year].&amp;[1919].&amp;[February]" c="February" nd="1">
                <p n="[Calendar].[Date Hierarchy].[Year].&amp;[1919]"/>
              </i>
              <i n="[Calendar].[Date Hierarchy].[Year].&amp;[1919].&amp;[March]" c="March" nd="1">
                <p n="[Calendar].[Date Hierarchy].[Year].&amp;[1919]"/>
              </i>
              <i n="[Calendar].[Date Hierarchy].[Year].&amp;[1919].&amp;[April]" c="April" nd="1">
                <p n="[Calendar].[Date Hierarchy].[Year].&amp;[1919]"/>
              </i>
              <i n="[Calendar].[Date Hierarchy].[Year].&amp;[1919].&amp;[May]" c="May" nd="1">
                <p n="[Calendar].[Date Hierarchy].[Year].&amp;[1919]"/>
              </i>
              <i n="[Calendar].[Date Hierarchy].[Year].&amp;[1919].&amp;[June]" c="June" nd="1">
                <p n="[Calendar].[Date Hierarchy].[Year].&amp;[1919]"/>
              </i>
              <i n="[Calendar].[Date Hierarchy].[Year].&amp;[1919].&amp;[July]" c="July" nd="1">
                <p n="[Calendar].[Date Hierarchy].[Year].&amp;[1919]"/>
              </i>
              <i n="[Calendar].[Date Hierarchy].[Year].&amp;[1919].&amp;[August]" c="August" nd="1">
                <p n="[Calendar].[Date Hierarchy].[Year].&amp;[1919]"/>
              </i>
              <i n="[Calendar].[Date Hierarchy].[Year].&amp;[1919].&amp;[September]" c="September" nd="1">
                <p n="[Calendar].[Date Hierarchy].[Year].&amp;[1919]"/>
              </i>
              <i n="[Calendar].[Date Hierarchy].[Year].&amp;[1919].&amp;[October]" c="October" nd="1">
                <p n="[Calendar].[Date Hierarchy].[Year].&amp;[1919]"/>
              </i>
              <i n="[Calendar].[Date Hierarchy].[Year].&amp;[1919].&amp;[November]" c="November" nd="1">
                <p n="[Calendar].[Date Hierarchy].[Year].&amp;[1919]"/>
              </i>
              <i n="[Calendar].[Date Hierarchy].[Year].&amp;[1919].&amp;[December]" c="December" nd="1">
                <p n="[Calendar].[Date Hierarchy].[Year].&amp;[1919]"/>
              </i>
              <i n="[Calendar].[Date Hierarchy].[Year].&amp;[1920].&amp;[January]" c="January" nd="1">
                <p n="[Calendar].[Date Hierarchy].[Year].&amp;[1920]"/>
              </i>
              <i n="[Calendar].[Date Hierarchy].[Year].&amp;[1920].&amp;[February]" c="February" nd="1">
                <p n="[Calendar].[Date Hierarchy].[Year].&amp;[1920]"/>
              </i>
              <i n="[Calendar].[Date Hierarchy].[Year].&amp;[1920].&amp;[March]" c="March" nd="1">
                <p n="[Calendar].[Date Hierarchy].[Year].&amp;[1920]"/>
              </i>
              <i n="[Calendar].[Date Hierarchy].[Year].&amp;[1920].&amp;[April]" c="April" nd="1">
                <p n="[Calendar].[Date Hierarchy].[Year].&amp;[1920]"/>
              </i>
              <i n="[Calendar].[Date Hierarchy].[Year].&amp;[1920].&amp;[May]" c="May" nd="1">
                <p n="[Calendar].[Date Hierarchy].[Year].&amp;[1920]"/>
              </i>
              <i n="[Calendar].[Date Hierarchy].[Year].&amp;[1920].&amp;[June]" c="June" nd="1">
                <p n="[Calendar].[Date Hierarchy].[Year].&amp;[1920]"/>
              </i>
              <i n="[Calendar].[Date Hierarchy].[Year].&amp;[1920].&amp;[July]" c="July" nd="1">
                <p n="[Calendar].[Date Hierarchy].[Year].&amp;[1920]"/>
              </i>
              <i n="[Calendar].[Date Hierarchy].[Year].&amp;[1920].&amp;[August]" c="August" nd="1">
                <p n="[Calendar].[Date Hierarchy].[Year].&amp;[1920]"/>
              </i>
              <i n="[Calendar].[Date Hierarchy].[Year].&amp;[1920].&amp;[September]" c="September" nd="1">
                <p n="[Calendar].[Date Hierarchy].[Year].&amp;[1920]"/>
              </i>
              <i n="[Calendar].[Date Hierarchy].[Year].&amp;[1920].&amp;[October]" c="October" nd="1">
                <p n="[Calendar].[Date Hierarchy].[Year].&amp;[1920]"/>
              </i>
              <i n="[Calendar].[Date Hierarchy].[Year].&amp;[1920].&amp;[November]" c="November" nd="1">
                <p n="[Calendar].[Date Hierarchy].[Year].&amp;[1920]"/>
              </i>
              <i n="[Calendar].[Date Hierarchy].[Year].&amp;[1920].&amp;[December]" c="December" nd="1">
                <p n="[Calendar].[Date Hierarchy].[Year].&amp;[1920]"/>
              </i>
              <i n="[Calendar].[Date Hierarchy].[Year].&amp;[1921].&amp;[January]" c="January" nd="1">
                <p n="[Calendar].[Date Hierarchy].[Year].&amp;[1921]"/>
              </i>
              <i n="[Calendar].[Date Hierarchy].[Year].&amp;[1921].&amp;[February]" c="February" nd="1">
                <p n="[Calendar].[Date Hierarchy].[Year].&amp;[1921]"/>
              </i>
              <i n="[Calendar].[Date Hierarchy].[Year].&amp;[1921].&amp;[March]" c="March" nd="1">
                <p n="[Calendar].[Date Hierarchy].[Year].&amp;[1921]"/>
              </i>
              <i n="[Calendar].[Date Hierarchy].[Year].&amp;[1921].&amp;[April]" c="April" nd="1">
                <p n="[Calendar].[Date Hierarchy].[Year].&amp;[1921]"/>
              </i>
              <i n="[Calendar].[Date Hierarchy].[Year].&amp;[1921].&amp;[May]" c="May" nd="1">
                <p n="[Calendar].[Date Hierarchy].[Year].&amp;[1921]"/>
              </i>
              <i n="[Calendar].[Date Hierarchy].[Year].&amp;[1921].&amp;[June]" c="June" nd="1">
                <p n="[Calendar].[Date Hierarchy].[Year].&amp;[1921]"/>
              </i>
              <i n="[Calendar].[Date Hierarchy].[Year].&amp;[1921].&amp;[July]" c="July" nd="1">
                <p n="[Calendar].[Date Hierarchy].[Year].&amp;[1921]"/>
              </i>
              <i n="[Calendar].[Date Hierarchy].[Year].&amp;[1921].&amp;[August]" c="August" nd="1">
                <p n="[Calendar].[Date Hierarchy].[Year].&amp;[1921]"/>
              </i>
              <i n="[Calendar].[Date Hierarchy].[Year].&amp;[1921].&amp;[September]" c="September" nd="1">
                <p n="[Calendar].[Date Hierarchy].[Year].&amp;[1921]"/>
              </i>
              <i n="[Calendar].[Date Hierarchy].[Year].&amp;[1921].&amp;[October]" c="October" nd="1">
                <p n="[Calendar].[Date Hierarchy].[Year].&amp;[1921]"/>
              </i>
              <i n="[Calendar].[Date Hierarchy].[Year].&amp;[1921].&amp;[November]" c="November" nd="1">
                <p n="[Calendar].[Date Hierarchy].[Year].&amp;[1921]"/>
              </i>
              <i n="[Calendar].[Date Hierarchy].[Year].&amp;[1921].&amp;[December]" c="December" nd="1">
                <p n="[Calendar].[Date Hierarchy].[Year].&amp;[1921]"/>
              </i>
              <i n="[Calendar].[Date Hierarchy].[Year].&amp;[1922].&amp;[January]" c="January" nd="1">
                <p n="[Calendar].[Date Hierarchy].[Year].&amp;[1922]"/>
              </i>
              <i n="[Calendar].[Date Hierarchy].[Year].&amp;[1922].&amp;[February]" c="February" nd="1">
                <p n="[Calendar].[Date Hierarchy].[Year].&amp;[1922]"/>
              </i>
              <i n="[Calendar].[Date Hierarchy].[Year].&amp;[1922].&amp;[March]" c="March" nd="1">
                <p n="[Calendar].[Date Hierarchy].[Year].&amp;[1922]"/>
              </i>
              <i n="[Calendar].[Date Hierarchy].[Year].&amp;[1922].&amp;[April]" c="April" nd="1">
                <p n="[Calendar].[Date Hierarchy].[Year].&amp;[1922]"/>
              </i>
              <i n="[Calendar].[Date Hierarchy].[Year].&amp;[1922].&amp;[May]" c="May" nd="1">
                <p n="[Calendar].[Date Hierarchy].[Year].&amp;[1922]"/>
              </i>
              <i n="[Calendar].[Date Hierarchy].[Year].&amp;[1922].&amp;[June]" c="June" nd="1">
                <p n="[Calendar].[Date Hierarchy].[Year].&amp;[1922]"/>
              </i>
              <i n="[Calendar].[Date Hierarchy].[Year].&amp;[1922].&amp;[July]" c="July" nd="1">
                <p n="[Calendar].[Date Hierarchy].[Year].&amp;[1922]"/>
              </i>
              <i n="[Calendar].[Date Hierarchy].[Year].&amp;[1922].&amp;[August]" c="August" nd="1">
                <p n="[Calendar].[Date Hierarchy].[Year].&amp;[1922]"/>
              </i>
              <i n="[Calendar].[Date Hierarchy].[Year].&amp;[1922].&amp;[September]" c="September" nd="1">
                <p n="[Calendar].[Date Hierarchy].[Year].&amp;[1922]"/>
              </i>
              <i n="[Calendar].[Date Hierarchy].[Year].&amp;[1922].&amp;[October]" c="October" nd="1">
                <p n="[Calendar].[Date Hierarchy].[Year].&amp;[1922]"/>
              </i>
              <i n="[Calendar].[Date Hierarchy].[Year].&amp;[1922].&amp;[November]" c="November" nd="1">
                <p n="[Calendar].[Date Hierarchy].[Year].&amp;[1922]"/>
              </i>
              <i n="[Calendar].[Date Hierarchy].[Year].&amp;[1922].&amp;[December]" c="December" nd="1">
                <p n="[Calendar].[Date Hierarchy].[Year].&amp;[1922]"/>
              </i>
              <i n="[Calendar].[Date Hierarchy].[Year].&amp;[1923].&amp;[January]" c="January" nd="1">
                <p n="[Calendar].[Date Hierarchy].[Year].&amp;[1923]"/>
              </i>
              <i n="[Calendar].[Date Hierarchy].[Year].&amp;[1923].&amp;[February]" c="February" nd="1">
                <p n="[Calendar].[Date Hierarchy].[Year].&amp;[1923]"/>
              </i>
              <i n="[Calendar].[Date Hierarchy].[Year].&amp;[1923].&amp;[March]" c="March" nd="1">
                <p n="[Calendar].[Date Hierarchy].[Year].&amp;[1923]"/>
              </i>
              <i n="[Calendar].[Date Hierarchy].[Year].&amp;[1923].&amp;[April]" c="April" nd="1">
                <p n="[Calendar].[Date Hierarchy].[Year].&amp;[1923]"/>
              </i>
              <i n="[Calendar].[Date Hierarchy].[Year].&amp;[1923].&amp;[May]" c="May" nd="1">
                <p n="[Calendar].[Date Hierarchy].[Year].&amp;[1923]"/>
              </i>
              <i n="[Calendar].[Date Hierarchy].[Year].&amp;[1923].&amp;[June]" c="June" nd="1">
                <p n="[Calendar].[Date Hierarchy].[Year].&amp;[1923]"/>
              </i>
              <i n="[Calendar].[Date Hierarchy].[Year].&amp;[1923].&amp;[July]" c="July" nd="1">
                <p n="[Calendar].[Date Hierarchy].[Year].&amp;[1923]"/>
              </i>
              <i n="[Calendar].[Date Hierarchy].[Year].&amp;[1923].&amp;[August]" c="August" nd="1">
                <p n="[Calendar].[Date Hierarchy].[Year].&amp;[1923]"/>
              </i>
              <i n="[Calendar].[Date Hierarchy].[Year].&amp;[1923].&amp;[September]" c="September" nd="1">
                <p n="[Calendar].[Date Hierarchy].[Year].&amp;[1923]"/>
              </i>
              <i n="[Calendar].[Date Hierarchy].[Year].&amp;[1923].&amp;[October]" c="October" nd="1">
                <p n="[Calendar].[Date Hierarchy].[Year].&amp;[1923]"/>
              </i>
              <i n="[Calendar].[Date Hierarchy].[Year].&amp;[1923].&amp;[November]" c="November" nd="1">
                <p n="[Calendar].[Date Hierarchy].[Year].&amp;[1923]"/>
              </i>
              <i n="[Calendar].[Date Hierarchy].[Year].&amp;[1923].&amp;[December]" c="December" nd="1">
                <p n="[Calendar].[Date Hierarchy].[Year].&amp;[1923]"/>
              </i>
              <i n="[Calendar].[Date Hierarchy].[Year].&amp;[1924].&amp;[January]" c="January" nd="1">
                <p n="[Calendar].[Date Hierarchy].[Year].&amp;[1924]"/>
              </i>
              <i n="[Calendar].[Date Hierarchy].[Year].&amp;[1924].&amp;[February]" c="February" nd="1">
                <p n="[Calendar].[Date Hierarchy].[Year].&amp;[1924]"/>
              </i>
              <i n="[Calendar].[Date Hierarchy].[Year].&amp;[1924].&amp;[March]" c="March" nd="1">
                <p n="[Calendar].[Date Hierarchy].[Year].&amp;[1924]"/>
              </i>
              <i n="[Calendar].[Date Hierarchy].[Year].&amp;[1924].&amp;[April]" c="April" nd="1">
                <p n="[Calendar].[Date Hierarchy].[Year].&amp;[1924]"/>
              </i>
              <i n="[Calendar].[Date Hierarchy].[Year].&amp;[1924].&amp;[May]" c="May" nd="1">
                <p n="[Calendar].[Date Hierarchy].[Year].&amp;[1924]"/>
              </i>
              <i n="[Calendar].[Date Hierarchy].[Year].&amp;[1924].&amp;[June]" c="June" nd="1">
                <p n="[Calendar].[Date Hierarchy].[Year].&amp;[1924]"/>
              </i>
              <i n="[Calendar].[Date Hierarchy].[Year].&amp;[1924].&amp;[July]" c="July" nd="1">
                <p n="[Calendar].[Date Hierarchy].[Year].&amp;[1924]"/>
              </i>
              <i n="[Calendar].[Date Hierarchy].[Year].&amp;[1924].&amp;[August]" c="August" nd="1">
                <p n="[Calendar].[Date Hierarchy].[Year].&amp;[1924]"/>
              </i>
              <i n="[Calendar].[Date Hierarchy].[Year].&amp;[1924].&amp;[September]" c="September" nd="1">
                <p n="[Calendar].[Date Hierarchy].[Year].&amp;[1924]"/>
              </i>
              <i n="[Calendar].[Date Hierarchy].[Year].&amp;[1924].&amp;[October]" c="October" nd="1">
                <p n="[Calendar].[Date Hierarchy].[Year].&amp;[1924]"/>
              </i>
              <i n="[Calendar].[Date Hierarchy].[Year].&amp;[1924].&amp;[November]" c="November" nd="1">
                <p n="[Calendar].[Date Hierarchy].[Year].&amp;[1924]"/>
              </i>
              <i n="[Calendar].[Date Hierarchy].[Year].&amp;[1924].&amp;[December]" c="December" nd="1">
                <p n="[Calendar].[Date Hierarchy].[Year].&amp;[1924]"/>
              </i>
              <i n="[Calendar].[Date Hierarchy].[Year].&amp;[1925].&amp;[January]" c="January" nd="1">
                <p n="[Calendar].[Date Hierarchy].[Year].&amp;[1925]"/>
              </i>
              <i n="[Calendar].[Date Hierarchy].[Year].&amp;[1925].&amp;[February]" c="February" nd="1">
                <p n="[Calendar].[Date Hierarchy].[Year].&amp;[1925]"/>
              </i>
              <i n="[Calendar].[Date Hierarchy].[Year].&amp;[1925].&amp;[March]" c="March" nd="1">
                <p n="[Calendar].[Date Hierarchy].[Year].&amp;[1925]"/>
              </i>
              <i n="[Calendar].[Date Hierarchy].[Year].&amp;[1925].&amp;[April]" c="April" nd="1">
                <p n="[Calendar].[Date Hierarchy].[Year].&amp;[1925]"/>
              </i>
              <i n="[Calendar].[Date Hierarchy].[Year].&amp;[1925].&amp;[May]" c="May" nd="1">
                <p n="[Calendar].[Date Hierarchy].[Year].&amp;[1925]"/>
              </i>
              <i n="[Calendar].[Date Hierarchy].[Year].&amp;[1925].&amp;[June]" c="June" nd="1">
                <p n="[Calendar].[Date Hierarchy].[Year].&amp;[1925]"/>
              </i>
              <i n="[Calendar].[Date Hierarchy].[Year].&amp;[1925].&amp;[July]" c="July" nd="1">
                <p n="[Calendar].[Date Hierarchy].[Year].&amp;[1925]"/>
              </i>
              <i n="[Calendar].[Date Hierarchy].[Year].&amp;[1925].&amp;[August]" c="August" nd="1">
                <p n="[Calendar].[Date Hierarchy].[Year].&amp;[1925]"/>
              </i>
              <i n="[Calendar].[Date Hierarchy].[Year].&amp;[1925].&amp;[September]" c="September" nd="1">
                <p n="[Calendar].[Date Hierarchy].[Year].&amp;[1925]"/>
              </i>
              <i n="[Calendar].[Date Hierarchy].[Year].&amp;[1925].&amp;[October]" c="October" nd="1">
                <p n="[Calendar].[Date Hierarchy].[Year].&amp;[1925]"/>
              </i>
              <i n="[Calendar].[Date Hierarchy].[Year].&amp;[1925].&amp;[November]" c="November" nd="1">
                <p n="[Calendar].[Date Hierarchy].[Year].&amp;[1925]"/>
              </i>
              <i n="[Calendar].[Date Hierarchy].[Year].&amp;[1925].&amp;[December]" c="December" nd="1">
                <p n="[Calendar].[Date Hierarchy].[Year].&amp;[1925]"/>
              </i>
              <i n="[Calendar].[Date Hierarchy].[Year].&amp;[1926].&amp;[January]" c="January" nd="1">
                <p n="[Calendar].[Date Hierarchy].[Year].&amp;[1926]"/>
              </i>
              <i n="[Calendar].[Date Hierarchy].[Year].&amp;[1926].&amp;[February]" c="February" nd="1">
                <p n="[Calendar].[Date Hierarchy].[Year].&amp;[1926]"/>
              </i>
              <i n="[Calendar].[Date Hierarchy].[Year].&amp;[1926].&amp;[March]" c="March" nd="1">
                <p n="[Calendar].[Date Hierarchy].[Year].&amp;[1926]"/>
              </i>
              <i n="[Calendar].[Date Hierarchy].[Year].&amp;[1926].&amp;[April]" c="April" nd="1">
                <p n="[Calendar].[Date Hierarchy].[Year].&amp;[1926]"/>
              </i>
              <i n="[Calendar].[Date Hierarchy].[Year].&amp;[1926].&amp;[May]" c="May" nd="1">
                <p n="[Calendar].[Date Hierarchy].[Year].&amp;[1926]"/>
              </i>
              <i n="[Calendar].[Date Hierarchy].[Year].&amp;[1926].&amp;[June]" c="June" nd="1">
                <p n="[Calendar].[Date Hierarchy].[Year].&amp;[1926]"/>
              </i>
              <i n="[Calendar].[Date Hierarchy].[Year].&amp;[1926].&amp;[July]" c="July" nd="1">
                <p n="[Calendar].[Date Hierarchy].[Year].&amp;[1926]"/>
              </i>
              <i n="[Calendar].[Date Hierarchy].[Year].&amp;[1926].&amp;[August]" c="August" nd="1">
                <p n="[Calendar].[Date Hierarchy].[Year].&amp;[1926]"/>
              </i>
              <i n="[Calendar].[Date Hierarchy].[Year].&amp;[1926].&amp;[September]" c="September" nd="1">
                <p n="[Calendar].[Date Hierarchy].[Year].&amp;[1926]"/>
              </i>
              <i n="[Calendar].[Date Hierarchy].[Year].&amp;[1926].&amp;[October]" c="October" nd="1">
                <p n="[Calendar].[Date Hierarchy].[Year].&amp;[1926]"/>
              </i>
              <i n="[Calendar].[Date Hierarchy].[Year].&amp;[1926].&amp;[November]" c="November" nd="1">
                <p n="[Calendar].[Date Hierarchy].[Year].&amp;[1926]"/>
              </i>
              <i n="[Calendar].[Date Hierarchy].[Year].&amp;[1926].&amp;[December]" c="December" nd="1">
                <p n="[Calendar].[Date Hierarchy].[Year].&amp;[1926]"/>
              </i>
              <i n="[Calendar].[Date Hierarchy].[Year].&amp;[1927].&amp;[January]" c="January" nd="1">
                <p n="[Calendar].[Date Hierarchy].[Year].&amp;[1927]"/>
              </i>
              <i n="[Calendar].[Date Hierarchy].[Year].&amp;[1927].&amp;[February]" c="February" nd="1">
                <p n="[Calendar].[Date Hierarchy].[Year].&amp;[1927]"/>
              </i>
              <i n="[Calendar].[Date Hierarchy].[Year].&amp;[1927].&amp;[March]" c="March" nd="1">
                <p n="[Calendar].[Date Hierarchy].[Year].&amp;[1927]"/>
              </i>
              <i n="[Calendar].[Date Hierarchy].[Year].&amp;[1927].&amp;[April]" c="April" nd="1">
                <p n="[Calendar].[Date Hierarchy].[Year].&amp;[1927]"/>
              </i>
              <i n="[Calendar].[Date Hierarchy].[Year].&amp;[1927].&amp;[May]" c="May" nd="1">
                <p n="[Calendar].[Date Hierarchy].[Year].&amp;[1927]"/>
              </i>
              <i n="[Calendar].[Date Hierarchy].[Year].&amp;[1927].&amp;[June]" c="June" nd="1">
                <p n="[Calendar].[Date Hierarchy].[Year].&amp;[1927]"/>
              </i>
              <i n="[Calendar].[Date Hierarchy].[Year].&amp;[1927].&amp;[July]" c="July" nd="1">
                <p n="[Calendar].[Date Hierarchy].[Year].&amp;[1927]"/>
              </i>
              <i n="[Calendar].[Date Hierarchy].[Year].&amp;[1927].&amp;[August]" c="August" nd="1">
                <p n="[Calendar].[Date Hierarchy].[Year].&amp;[1927]"/>
              </i>
              <i n="[Calendar].[Date Hierarchy].[Year].&amp;[1927].&amp;[September]" c="September" nd="1">
                <p n="[Calendar].[Date Hierarchy].[Year].&amp;[1927]"/>
              </i>
              <i n="[Calendar].[Date Hierarchy].[Year].&amp;[1927].&amp;[October]" c="October" nd="1">
                <p n="[Calendar].[Date Hierarchy].[Year].&amp;[1927]"/>
              </i>
              <i n="[Calendar].[Date Hierarchy].[Year].&amp;[1927].&amp;[November]" c="November" nd="1">
                <p n="[Calendar].[Date Hierarchy].[Year].&amp;[1927]"/>
              </i>
              <i n="[Calendar].[Date Hierarchy].[Year].&amp;[1927].&amp;[December]" c="December" nd="1">
                <p n="[Calendar].[Date Hierarchy].[Year].&amp;[1927]"/>
              </i>
              <i n="[Calendar].[Date Hierarchy].[Year].&amp;[1928].&amp;[January]" c="January" nd="1">
                <p n="[Calendar].[Date Hierarchy].[Year].&amp;[1928]"/>
              </i>
              <i n="[Calendar].[Date Hierarchy].[Year].&amp;[1928].&amp;[February]" c="February" nd="1">
                <p n="[Calendar].[Date Hierarchy].[Year].&amp;[1928]"/>
              </i>
              <i n="[Calendar].[Date Hierarchy].[Year].&amp;[1928].&amp;[March]" c="March" nd="1">
                <p n="[Calendar].[Date Hierarchy].[Year].&amp;[1928]"/>
              </i>
              <i n="[Calendar].[Date Hierarchy].[Year].&amp;[1928].&amp;[April]" c="April" nd="1">
                <p n="[Calendar].[Date Hierarchy].[Year].&amp;[1928]"/>
              </i>
              <i n="[Calendar].[Date Hierarchy].[Year].&amp;[1928].&amp;[May]" c="May" nd="1">
                <p n="[Calendar].[Date Hierarchy].[Year].&amp;[1928]"/>
              </i>
              <i n="[Calendar].[Date Hierarchy].[Year].&amp;[1928].&amp;[June]" c="June" nd="1">
                <p n="[Calendar].[Date Hierarchy].[Year].&amp;[1928]"/>
              </i>
              <i n="[Calendar].[Date Hierarchy].[Year].&amp;[1928].&amp;[July]" c="July" nd="1">
                <p n="[Calendar].[Date Hierarchy].[Year].&amp;[1928]"/>
              </i>
              <i n="[Calendar].[Date Hierarchy].[Year].&amp;[1928].&amp;[August]" c="August" nd="1">
                <p n="[Calendar].[Date Hierarchy].[Year].&amp;[1928]"/>
              </i>
              <i n="[Calendar].[Date Hierarchy].[Year].&amp;[1928].&amp;[September]" c="September" nd="1">
                <p n="[Calendar].[Date Hierarchy].[Year].&amp;[1928]"/>
              </i>
              <i n="[Calendar].[Date Hierarchy].[Year].&amp;[1928].&amp;[October]" c="October" nd="1">
                <p n="[Calendar].[Date Hierarchy].[Year].&amp;[1928]"/>
              </i>
              <i n="[Calendar].[Date Hierarchy].[Year].&amp;[1928].&amp;[November]" c="November" nd="1">
                <p n="[Calendar].[Date Hierarchy].[Year].&amp;[1928]"/>
              </i>
              <i n="[Calendar].[Date Hierarchy].[Year].&amp;[1928].&amp;[December]" c="December" nd="1">
                <p n="[Calendar].[Date Hierarchy].[Year].&amp;[1928]"/>
              </i>
              <i n="[Calendar].[Date Hierarchy].[Year].&amp;[1929].&amp;[January]" c="January" nd="1">
                <p n="[Calendar].[Date Hierarchy].[Year].&amp;[1929]"/>
              </i>
              <i n="[Calendar].[Date Hierarchy].[Year].&amp;[1929].&amp;[February]" c="February" nd="1">
                <p n="[Calendar].[Date Hierarchy].[Year].&amp;[1929]"/>
              </i>
              <i n="[Calendar].[Date Hierarchy].[Year].&amp;[1929].&amp;[March]" c="March" nd="1">
                <p n="[Calendar].[Date Hierarchy].[Year].&amp;[1929]"/>
              </i>
              <i n="[Calendar].[Date Hierarchy].[Year].&amp;[1929].&amp;[April]" c="April" nd="1">
                <p n="[Calendar].[Date Hierarchy].[Year].&amp;[1929]"/>
              </i>
              <i n="[Calendar].[Date Hierarchy].[Year].&amp;[1929].&amp;[May]" c="May" nd="1">
                <p n="[Calendar].[Date Hierarchy].[Year].&amp;[1929]"/>
              </i>
              <i n="[Calendar].[Date Hierarchy].[Year].&amp;[1929].&amp;[June]" c="June" nd="1">
                <p n="[Calendar].[Date Hierarchy].[Year].&amp;[1929]"/>
              </i>
              <i n="[Calendar].[Date Hierarchy].[Year].&amp;[1929].&amp;[July]" c="July" nd="1">
                <p n="[Calendar].[Date Hierarchy].[Year].&amp;[1929]"/>
              </i>
              <i n="[Calendar].[Date Hierarchy].[Year].&amp;[1929].&amp;[August]" c="August" nd="1">
                <p n="[Calendar].[Date Hierarchy].[Year].&amp;[1929]"/>
              </i>
              <i n="[Calendar].[Date Hierarchy].[Year].&amp;[1929].&amp;[September]" c="September" nd="1">
                <p n="[Calendar].[Date Hierarchy].[Year].&amp;[1929]"/>
              </i>
              <i n="[Calendar].[Date Hierarchy].[Year].&amp;[1929].&amp;[October]" c="October" nd="1">
                <p n="[Calendar].[Date Hierarchy].[Year].&amp;[1929]"/>
              </i>
              <i n="[Calendar].[Date Hierarchy].[Year].&amp;[1929].&amp;[November]" c="November" nd="1">
                <p n="[Calendar].[Date Hierarchy].[Year].&amp;[1929]"/>
              </i>
              <i n="[Calendar].[Date Hierarchy].[Year].&amp;[1929].&amp;[December]" c="December" nd="1">
                <p n="[Calendar].[Date Hierarchy].[Year].&amp;[1929]"/>
              </i>
              <i n="[Calendar].[Date Hierarchy].[Year].&amp;[1930].&amp;[January]" c="January" nd="1">
                <p n="[Calendar].[Date Hierarchy].[Year].&amp;[1930]"/>
              </i>
              <i n="[Calendar].[Date Hierarchy].[Year].&amp;[1930].&amp;[February]" c="February" nd="1">
                <p n="[Calendar].[Date Hierarchy].[Year].&amp;[1930]"/>
              </i>
              <i n="[Calendar].[Date Hierarchy].[Year].&amp;[1930].&amp;[March]" c="March" nd="1">
                <p n="[Calendar].[Date Hierarchy].[Year].&amp;[1930]"/>
              </i>
              <i n="[Calendar].[Date Hierarchy].[Year].&amp;[1930].&amp;[April]" c="April" nd="1">
                <p n="[Calendar].[Date Hierarchy].[Year].&amp;[1930]"/>
              </i>
              <i n="[Calendar].[Date Hierarchy].[Year].&amp;[1930].&amp;[May]" c="May" nd="1">
                <p n="[Calendar].[Date Hierarchy].[Year].&amp;[1930]"/>
              </i>
              <i n="[Calendar].[Date Hierarchy].[Year].&amp;[1930].&amp;[June]" c="June" nd="1">
                <p n="[Calendar].[Date Hierarchy].[Year].&amp;[1930]"/>
              </i>
              <i n="[Calendar].[Date Hierarchy].[Year].&amp;[1930].&amp;[July]" c="July" nd="1">
                <p n="[Calendar].[Date Hierarchy].[Year].&amp;[1930]"/>
              </i>
              <i n="[Calendar].[Date Hierarchy].[Year].&amp;[1930].&amp;[August]" c="August" nd="1">
                <p n="[Calendar].[Date Hierarchy].[Year].&amp;[1930]"/>
              </i>
              <i n="[Calendar].[Date Hierarchy].[Year].&amp;[1930].&amp;[September]" c="September" nd="1">
                <p n="[Calendar].[Date Hierarchy].[Year].&amp;[1930]"/>
              </i>
              <i n="[Calendar].[Date Hierarchy].[Year].&amp;[1930].&amp;[October]" c="October" nd="1">
                <p n="[Calendar].[Date Hierarchy].[Year].&amp;[1930]"/>
              </i>
              <i n="[Calendar].[Date Hierarchy].[Year].&amp;[1930].&amp;[November]" c="November" nd="1">
                <p n="[Calendar].[Date Hierarchy].[Year].&amp;[1930]"/>
              </i>
              <i n="[Calendar].[Date Hierarchy].[Year].&amp;[1930].&amp;[December]" c="December" nd="1">
                <p n="[Calendar].[Date Hierarchy].[Year].&amp;[1930]"/>
              </i>
              <i n="[Calendar].[Date Hierarchy].[Year].&amp;[1931].&amp;[January]" c="January" nd="1">
                <p n="[Calendar].[Date Hierarchy].[Year].&amp;[1931]"/>
              </i>
              <i n="[Calendar].[Date Hierarchy].[Year].&amp;[1931].&amp;[February]" c="February" nd="1">
                <p n="[Calendar].[Date Hierarchy].[Year].&amp;[1931]"/>
              </i>
              <i n="[Calendar].[Date Hierarchy].[Year].&amp;[1931].&amp;[March]" c="March" nd="1">
                <p n="[Calendar].[Date Hierarchy].[Year].&amp;[1931]"/>
              </i>
              <i n="[Calendar].[Date Hierarchy].[Year].&amp;[1931].&amp;[April]" c="April" nd="1">
                <p n="[Calendar].[Date Hierarchy].[Year].&amp;[1931]"/>
              </i>
              <i n="[Calendar].[Date Hierarchy].[Year].&amp;[1931].&amp;[May]" c="May" nd="1">
                <p n="[Calendar].[Date Hierarchy].[Year].&amp;[1931]"/>
              </i>
              <i n="[Calendar].[Date Hierarchy].[Year].&amp;[1931].&amp;[June]" c="June" nd="1">
                <p n="[Calendar].[Date Hierarchy].[Year].&amp;[1931]"/>
              </i>
              <i n="[Calendar].[Date Hierarchy].[Year].&amp;[1931].&amp;[July]" c="July" nd="1">
                <p n="[Calendar].[Date Hierarchy].[Year].&amp;[1931]"/>
              </i>
              <i n="[Calendar].[Date Hierarchy].[Year].&amp;[1931].&amp;[August]" c="August" nd="1">
                <p n="[Calendar].[Date Hierarchy].[Year].&amp;[1931]"/>
              </i>
              <i n="[Calendar].[Date Hierarchy].[Year].&amp;[1931].&amp;[September]" c="September" nd="1">
                <p n="[Calendar].[Date Hierarchy].[Year].&amp;[1931]"/>
              </i>
              <i n="[Calendar].[Date Hierarchy].[Year].&amp;[1931].&amp;[October]" c="October" nd="1">
                <p n="[Calendar].[Date Hierarchy].[Year].&amp;[1931]"/>
              </i>
              <i n="[Calendar].[Date Hierarchy].[Year].&amp;[1931].&amp;[November]" c="November" nd="1">
                <p n="[Calendar].[Date Hierarchy].[Year].&amp;[1931]"/>
              </i>
              <i n="[Calendar].[Date Hierarchy].[Year].&amp;[1931].&amp;[December]" c="December" nd="1">
                <p n="[Calendar].[Date Hierarchy].[Year].&amp;[1931]"/>
              </i>
              <i n="[Calendar].[Date Hierarchy].[Year].&amp;[1932].&amp;[January]" c="January" nd="1">
                <p n="[Calendar].[Date Hierarchy].[Year].&amp;[1932]"/>
              </i>
              <i n="[Calendar].[Date Hierarchy].[Year].&amp;[1932].&amp;[February]" c="February" nd="1">
                <p n="[Calendar].[Date Hierarchy].[Year].&amp;[1932]"/>
              </i>
              <i n="[Calendar].[Date Hierarchy].[Year].&amp;[1932].&amp;[March]" c="March" nd="1">
                <p n="[Calendar].[Date Hierarchy].[Year].&amp;[1932]"/>
              </i>
              <i n="[Calendar].[Date Hierarchy].[Year].&amp;[1932].&amp;[April]" c="April" nd="1">
                <p n="[Calendar].[Date Hierarchy].[Year].&amp;[1932]"/>
              </i>
              <i n="[Calendar].[Date Hierarchy].[Year].&amp;[1932].&amp;[May]" c="May" nd="1">
                <p n="[Calendar].[Date Hierarchy].[Year].&amp;[1932]"/>
              </i>
              <i n="[Calendar].[Date Hierarchy].[Year].&amp;[1932].&amp;[June]" c="June" nd="1">
                <p n="[Calendar].[Date Hierarchy].[Year].&amp;[1932]"/>
              </i>
              <i n="[Calendar].[Date Hierarchy].[Year].&amp;[1932].&amp;[July]" c="July" nd="1">
                <p n="[Calendar].[Date Hierarchy].[Year].&amp;[1932]"/>
              </i>
              <i n="[Calendar].[Date Hierarchy].[Year].&amp;[1932].&amp;[August]" c="August" nd="1">
                <p n="[Calendar].[Date Hierarchy].[Year].&amp;[1932]"/>
              </i>
              <i n="[Calendar].[Date Hierarchy].[Year].&amp;[1932].&amp;[September]" c="September" nd="1">
                <p n="[Calendar].[Date Hierarchy].[Year].&amp;[1932]"/>
              </i>
              <i n="[Calendar].[Date Hierarchy].[Year].&amp;[1932].&amp;[October]" c="October" nd="1">
                <p n="[Calendar].[Date Hierarchy].[Year].&amp;[1932]"/>
              </i>
              <i n="[Calendar].[Date Hierarchy].[Year].&amp;[1932].&amp;[November]" c="November" nd="1">
                <p n="[Calendar].[Date Hierarchy].[Year].&amp;[1932]"/>
              </i>
              <i n="[Calendar].[Date Hierarchy].[Year].&amp;[1932].&amp;[December]" c="December" nd="1">
                <p n="[Calendar].[Date Hierarchy].[Year].&amp;[1932]"/>
              </i>
              <i n="[Calendar].[Date Hierarchy].[Year].&amp;[1933].&amp;[January]" c="January" nd="1">
                <p n="[Calendar].[Date Hierarchy].[Year].&amp;[1933]"/>
              </i>
              <i n="[Calendar].[Date Hierarchy].[Year].&amp;[1933].&amp;[February]" c="February" nd="1">
                <p n="[Calendar].[Date Hierarchy].[Year].&amp;[1933]"/>
              </i>
              <i n="[Calendar].[Date Hierarchy].[Year].&amp;[1933].&amp;[March]" c="March" nd="1">
                <p n="[Calendar].[Date Hierarchy].[Year].&amp;[1933]"/>
              </i>
              <i n="[Calendar].[Date Hierarchy].[Year].&amp;[1933].&amp;[April]" c="April" nd="1">
                <p n="[Calendar].[Date Hierarchy].[Year].&amp;[1933]"/>
              </i>
              <i n="[Calendar].[Date Hierarchy].[Year].&amp;[1933].&amp;[May]" c="May" nd="1">
                <p n="[Calendar].[Date Hierarchy].[Year].&amp;[1933]"/>
              </i>
              <i n="[Calendar].[Date Hierarchy].[Year].&amp;[1933].&amp;[June]" c="June" nd="1">
                <p n="[Calendar].[Date Hierarchy].[Year].&amp;[1933]"/>
              </i>
              <i n="[Calendar].[Date Hierarchy].[Year].&amp;[1933].&amp;[July]" c="July" nd="1">
                <p n="[Calendar].[Date Hierarchy].[Year].&amp;[1933]"/>
              </i>
              <i n="[Calendar].[Date Hierarchy].[Year].&amp;[1933].&amp;[August]" c="August" nd="1">
                <p n="[Calendar].[Date Hierarchy].[Year].&amp;[1933]"/>
              </i>
              <i n="[Calendar].[Date Hierarchy].[Year].&amp;[1933].&amp;[September]" c="September" nd="1">
                <p n="[Calendar].[Date Hierarchy].[Year].&amp;[1933]"/>
              </i>
              <i n="[Calendar].[Date Hierarchy].[Year].&amp;[1933].&amp;[October]" c="October" nd="1">
                <p n="[Calendar].[Date Hierarchy].[Year].&amp;[1933]"/>
              </i>
              <i n="[Calendar].[Date Hierarchy].[Year].&amp;[1933].&amp;[November]" c="November" nd="1">
                <p n="[Calendar].[Date Hierarchy].[Year].&amp;[1933]"/>
              </i>
              <i n="[Calendar].[Date Hierarchy].[Year].&amp;[1933].&amp;[December]" c="December" nd="1">
                <p n="[Calendar].[Date Hierarchy].[Year].&amp;[1933]"/>
              </i>
              <i n="[Calendar].[Date Hierarchy].[Year].&amp;[1934].&amp;[January]" c="January" nd="1">
                <p n="[Calendar].[Date Hierarchy].[Year].&amp;[1934]"/>
              </i>
              <i n="[Calendar].[Date Hierarchy].[Year].&amp;[1934].&amp;[February]" c="February" nd="1">
                <p n="[Calendar].[Date Hierarchy].[Year].&amp;[1934]"/>
              </i>
              <i n="[Calendar].[Date Hierarchy].[Year].&amp;[1934].&amp;[March]" c="March" nd="1">
                <p n="[Calendar].[Date Hierarchy].[Year].&amp;[1934]"/>
              </i>
              <i n="[Calendar].[Date Hierarchy].[Year].&amp;[1934].&amp;[April]" c="April" nd="1">
                <p n="[Calendar].[Date Hierarchy].[Year].&amp;[1934]"/>
              </i>
              <i n="[Calendar].[Date Hierarchy].[Year].&amp;[1934].&amp;[May]" c="May" nd="1">
                <p n="[Calendar].[Date Hierarchy].[Year].&amp;[1934]"/>
              </i>
              <i n="[Calendar].[Date Hierarchy].[Year].&amp;[1934].&amp;[June]" c="June" nd="1">
                <p n="[Calendar].[Date Hierarchy].[Year].&amp;[1934]"/>
              </i>
              <i n="[Calendar].[Date Hierarchy].[Year].&amp;[1934].&amp;[July]" c="July" nd="1">
                <p n="[Calendar].[Date Hierarchy].[Year].&amp;[1934]"/>
              </i>
              <i n="[Calendar].[Date Hierarchy].[Year].&amp;[1934].&amp;[August]" c="August" nd="1">
                <p n="[Calendar].[Date Hierarchy].[Year].&amp;[1934]"/>
              </i>
              <i n="[Calendar].[Date Hierarchy].[Year].&amp;[1934].&amp;[September]" c="September" nd="1">
                <p n="[Calendar].[Date Hierarchy].[Year].&amp;[1934]"/>
              </i>
              <i n="[Calendar].[Date Hierarchy].[Year].&amp;[1934].&amp;[October]" c="October" nd="1">
                <p n="[Calendar].[Date Hierarchy].[Year].&amp;[1934]"/>
              </i>
              <i n="[Calendar].[Date Hierarchy].[Year].&amp;[1934].&amp;[November]" c="November" nd="1">
                <p n="[Calendar].[Date Hierarchy].[Year].&amp;[1934]"/>
              </i>
              <i n="[Calendar].[Date Hierarchy].[Year].&amp;[1934].&amp;[December]" c="December" nd="1">
                <p n="[Calendar].[Date Hierarchy].[Year].&amp;[1934]"/>
              </i>
              <i n="[Calendar].[Date Hierarchy].[Year].&amp;[1935].&amp;[January]" c="January" nd="1">
                <p n="[Calendar].[Date Hierarchy].[Year].&amp;[1935]"/>
              </i>
              <i n="[Calendar].[Date Hierarchy].[Year].&amp;[1935].&amp;[February]" c="February" nd="1">
                <p n="[Calendar].[Date Hierarchy].[Year].&amp;[1935]"/>
              </i>
              <i n="[Calendar].[Date Hierarchy].[Year].&amp;[1935].&amp;[March]" c="March" nd="1">
                <p n="[Calendar].[Date Hierarchy].[Year].&amp;[1935]"/>
              </i>
              <i n="[Calendar].[Date Hierarchy].[Year].&amp;[1935].&amp;[April]" c="April" nd="1">
                <p n="[Calendar].[Date Hierarchy].[Year].&amp;[1935]"/>
              </i>
              <i n="[Calendar].[Date Hierarchy].[Year].&amp;[1935].&amp;[May]" c="May" nd="1">
                <p n="[Calendar].[Date Hierarchy].[Year].&amp;[1935]"/>
              </i>
              <i n="[Calendar].[Date Hierarchy].[Year].&amp;[1935].&amp;[June]" c="June" nd="1">
                <p n="[Calendar].[Date Hierarchy].[Year].&amp;[1935]"/>
              </i>
              <i n="[Calendar].[Date Hierarchy].[Year].&amp;[1935].&amp;[July]" c="July" nd="1">
                <p n="[Calendar].[Date Hierarchy].[Year].&amp;[1935]"/>
              </i>
              <i n="[Calendar].[Date Hierarchy].[Year].&amp;[1935].&amp;[August]" c="August" nd="1">
                <p n="[Calendar].[Date Hierarchy].[Year].&amp;[1935]"/>
              </i>
              <i n="[Calendar].[Date Hierarchy].[Year].&amp;[1935].&amp;[September]" c="September" nd="1">
                <p n="[Calendar].[Date Hierarchy].[Year].&amp;[1935]"/>
              </i>
              <i n="[Calendar].[Date Hierarchy].[Year].&amp;[1935].&amp;[October]" c="October" nd="1">
                <p n="[Calendar].[Date Hierarchy].[Year].&amp;[1935]"/>
              </i>
              <i n="[Calendar].[Date Hierarchy].[Year].&amp;[1935].&amp;[November]" c="November" nd="1">
                <p n="[Calendar].[Date Hierarchy].[Year].&amp;[1935]"/>
              </i>
              <i n="[Calendar].[Date Hierarchy].[Year].&amp;[1935].&amp;[December]" c="December" nd="1">
                <p n="[Calendar].[Date Hierarchy].[Year].&amp;[1935]"/>
              </i>
              <i n="[Calendar].[Date Hierarchy].[Year].&amp;[1936].&amp;[January]" c="January" nd="1">
                <p n="[Calendar].[Date Hierarchy].[Year].&amp;[1936]"/>
              </i>
              <i n="[Calendar].[Date Hierarchy].[Year].&amp;[1936].&amp;[February]" c="February" nd="1">
                <p n="[Calendar].[Date Hierarchy].[Year].&amp;[1936]"/>
              </i>
              <i n="[Calendar].[Date Hierarchy].[Year].&amp;[1936].&amp;[March]" c="March" nd="1">
                <p n="[Calendar].[Date Hierarchy].[Year].&amp;[1936]"/>
              </i>
              <i n="[Calendar].[Date Hierarchy].[Year].&amp;[1936].&amp;[April]" c="April" nd="1">
                <p n="[Calendar].[Date Hierarchy].[Year].&amp;[1936]"/>
              </i>
              <i n="[Calendar].[Date Hierarchy].[Year].&amp;[1936].&amp;[May]" c="May" nd="1">
                <p n="[Calendar].[Date Hierarchy].[Year].&amp;[1936]"/>
              </i>
              <i n="[Calendar].[Date Hierarchy].[Year].&amp;[1936].&amp;[June]" c="June" nd="1">
                <p n="[Calendar].[Date Hierarchy].[Year].&amp;[1936]"/>
              </i>
              <i n="[Calendar].[Date Hierarchy].[Year].&amp;[1936].&amp;[July]" c="July" nd="1">
                <p n="[Calendar].[Date Hierarchy].[Year].&amp;[1936]"/>
              </i>
              <i n="[Calendar].[Date Hierarchy].[Year].&amp;[1936].&amp;[August]" c="August" nd="1">
                <p n="[Calendar].[Date Hierarchy].[Year].&amp;[1936]"/>
              </i>
              <i n="[Calendar].[Date Hierarchy].[Year].&amp;[1936].&amp;[September]" c="September" nd="1">
                <p n="[Calendar].[Date Hierarchy].[Year].&amp;[1936]"/>
              </i>
              <i n="[Calendar].[Date Hierarchy].[Year].&amp;[1936].&amp;[October]" c="October" nd="1">
                <p n="[Calendar].[Date Hierarchy].[Year].&amp;[1936]"/>
              </i>
              <i n="[Calendar].[Date Hierarchy].[Year].&amp;[1936].&amp;[November]" c="November" nd="1">
                <p n="[Calendar].[Date Hierarchy].[Year].&amp;[1936]"/>
              </i>
              <i n="[Calendar].[Date Hierarchy].[Year].&amp;[1936].&amp;[December]" c="December" nd="1">
                <p n="[Calendar].[Date Hierarchy].[Year].&amp;[1936]"/>
              </i>
              <i n="[Calendar].[Date Hierarchy].[Year].&amp;[1937].&amp;[January]" c="January" nd="1">
                <p n="[Calendar].[Date Hierarchy].[Year].&amp;[1937]"/>
              </i>
              <i n="[Calendar].[Date Hierarchy].[Year].&amp;[1937].&amp;[February]" c="February" nd="1">
                <p n="[Calendar].[Date Hierarchy].[Year].&amp;[1937]"/>
              </i>
              <i n="[Calendar].[Date Hierarchy].[Year].&amp;[1937].&amp;[March]" c="March" nd="1">
                <p n="[Calendar].[Date Hierarchy].[Year].&amp;[1937]"/>
              </i>
              <i n="[Calendar].[Date Hierarchy].[Year].&amp;[1937].&amp;[April]" c="April" nd="1">
                <p n="[Calendar].[Date Hierarchy].[Year].&amp;[1937]"/>
              </i>
              <i n="[Calendar].[Date Hierarchy].[Year].&amp;[1937].&amp;[May]" c="May" nd="1">
                <p n="[Calendar].[Date Hierarchy].[Year].&amp;[1937]"/>
              </i>
              <i n="[Calendar].[Date Hierarchy].[Year].&amp;[1937].&amp;[June]" c="June" nd="1">
                <p n="[Calendar].[Date Hierarchy].[Year].&amp;[1937]"/>
              </i>
              <i n="[Calendar].[Date Hierarchy].[Year].&amp;[1937].&amp;[July]" c="July" nd="1">
                <p n="[Calendar].[Date Hierarchy].[Year].&amp;[1937]"/>
              </i>
              <i n="[Calendar].[Date Hierarchy].[Year].&amp;[1937].&amp;[August]" c="August" nd="1">
                <p n="[Calendar].[Date Hierarchy].[Year].&amp;[1937]"/>
              </i>
              <i n="[Calendar].[Date Hierarchy].[Year].&amp;[1937].&amp;[September]" c="September" nd="1">
                <p n="[Calendar].[Date Hierarchy].[Year].&amp;[1937]"/>
              </i>
              <i n="[Calendar].[Date Hierarchy].[Year].&amp;[1937].&amp;[October]" c="October" nd="1">
                <p n="[Calendar].[Date Hierarchy].[Year].&amp;[1937]"/>
              </i>
              <i n="[Calendar].[Date Hierarchy].[Year].&amp;[1937].&amp;[November]" c="November" nd="1">
                <p n="[Calendar].[Date Hierarchy].[Year].&amp;[1937]"/>
              </i>
              <i n="[Calendar].[Date Hierarchy].[Year].&amp;[1937].&amp;[December]" c="December" nd="1">
                <p n="[Calendar].[Date Hierarchy].[Year].&amp;[1937]"/>
              </i>
              <i n="[Calendar].[Date Hierarchy].[Year].&amp;[1938].&amp;[January]" c="January" nd="1">
                <p n="[Calendar].[Date Hierarchy].[Year].&amp;[1938]"/>
              </i>
              <i n="[Calendar].[Date Hierarchy].[Year].&amp;[1938].&amp;[February]" c="February" nd="1">
                <p n="[Calendar].[Date Hierarchy].[Year].&amp;[1938]"/>
              </i>
              <i n="[Calendar].[Date Hierarchy].[Year].&amp;[1938].&amp;[March]" c="March" nd="1">
                <p n="[Calendar].[Date Hierarchy].[Year].&amp;[1938]"/>
              </i>
              <i n="[Calendar].[Date Hierarchy].[Year].&amp;[1938].&amp;[April]" c="April" nd="1">
                <p n="[Calendar].[Date Hierarchy].[Year].&amp;[1938]"/>
              </i>
              <i n="[Calendar].[Date Hierarchy].[Year].&amp;[1938].&amp;[May]" c="May" nd="1">
                <p n="[Calendar].[Date Hierarchy].[Year].&amp;[1938]"/>
              </i>
              <i n="[Calendar].[Date Hierarchy].[Year].&amp;[1938].&amp;[June]" c="June" nd="1">
                <p n="[Calendar].[Date Hierarchy].[Year].&amp;[1938]"/>
              </i>
              <i n="[Calendar].[Date Hierarchy].[Year].&amp;[1938].&amp;[July]" c="July" nd="1">
                <p n="[Calendar].[Date Hierarchy].[Year].&amp;[1938]"/>
              </i>
              <i n="[Calendar].[Date Hierarchy].[Year].&amp;[1938].&amp;[August]" c="August" nd="1">
                <p n="[Calendar].[Date Hierarchy].[Year].&amp;[1938]"/>
              </i>
              <i n="[Calendar].[Date Hierarchy].[Year].&amp;[1938].&amp;[September]" c="September" nd="1">
                <p n="[Calendar].[Date Hierarchy].[Year].&amp;[1938]"/>
              </i>
              <i n="[Calendar].[Date Hierarchy].[Year].&amp;[1938].&amp;[October]" c="October" nd="1">
                <p n="[Calendar].[Date Hierarchy].[Year].&amp;[1938]"/>
              </i>
              <i n="[Calendar].[Date Hierarchy].[Year].&amp;[1938].&amp;[November]" c="November" nd="1">
                <p n="[Calendar].[Date Hierarchy].[Year].&amp;[1938]"/>
              </i>
              <i n="[Calendar].[Date Hierarchy].[Year].&amp;[1938].&amp;[December]" c="December" nd="1">
                <p n="[Calendar].[Date Hierarchy].[Year].&amp;[1938]"/>
              </i>
              <i n="[Calendar].[Date Hierarchy].[Year].&amp;[1939].&amp;[January]" c="January" nd="1">
                <p n="[Calendar].[Date Hierarchy].[Year].&amp;[1939]"/>
              </i>
              <i n="[Calendar].[Date Hierarchy].[Year].&amp;[1939].&amp;[February]" c="February" nd="1">
                <p n="[Calendar].[Date Hierarchy].[Year].&amp;[1939]"/>
              </i>
              <i n="[Calendar].[Date Hierarchy].[Year].&amp;[1939].&amp;[March]" c="March" nd="1">
                <p n="[Calendar].[Date Hierarchy].[Year].&amp;[1939]"/>
              </i>
              <i n="[Calendar].[Date Hierarchy].[Year].&amp;[1939].&amp;[April]" c="April" nd="1">
                <p n="[Calendar].[Date Hierarchy].[Year].&amp;[1939]"/>
              </i>
              <i n="[Calendar].[Date Hierarchy].[Year].&amp;[1939].&amp;[May]" c="May" nd="1">
                <p n="[Calendar].[Date Hierarchy].[Year].&amp;[1939]"/>
              </i>
              <i n="[Calendar].[Date Hierarchy].[Year].&amp;[1939].&amp;[June]" c="June" nd="1">
                <p n="[Calendar].[Date Hierarchy].[Year].&amp;[1939]"/>
              </i>
              <i n="[Calendar].[Date Hierarchy].[Year].&amp;[1939].&amp;[July]" c="July" nd="1">
                <p n="[Calendar].[Date Hierarchy].[Year].&amp;[1939]"/>
              </i>
              <i n="[Calendar].[Date Hierarchy].[Year].&amp;[1939].&amp;[August]" c="August" nd="1">
                <p n="[Calendar].[Date Hierarchy].[Year].&amp;[1939]"/>
              </i>
              <i n="[Calendar].[Date Hierarchy].[Year].&amp;[1939].&amp;[September]" c="September" nd="1">
                <p n="[Calendar].[Date Hierarchy].[Year].&amp;[1939]"/>
              </i>
              <i n="[Calendar].[Date Hierarchy].[Year].&amp;[1939].&amp;[October]" c="October" nd="1">
                <p n="[Calendar].[Date Hierarchy].[Year].&amp;[1939]"/>
              </i>
              <i n="[Calendar].[Date Hierarchy].[Year].&amp;[1939].&amp;[November]" c="November" nd="1">
                <p n="[Calendar].[Date Hierarchy].[Year].&amp;[1939]"/>
              </i>
              <i n="[Calendar].[Date Hierarchy].[Year].&amp;[1939].&amp;[December]" c="December" nd="1">
                <p n="[Calendar].[Date Hierarchy].[Year].&amp;[1939]"/>
              </i>
              <i n="[Calendar].[Date Hierarchy].[Year].&amp;[1940].&amp;[January]" c="January" nd="1">
                <p n="[Calendar].[Date Hierarchy].[Year].&amp;[1940]"/>
              </i>
              <i n="[Calendar].[Date Hierarchy].[Year].&amp;[1940].&amp;[February]" c="February" nd="1">
                <p n="[Calendar].[Date Hierarchy].[Year].&amp;[1940]"/>
              </i>
              <i n="[Calendar].[Date Hierarchy].[Year].&amp;[1940].&amp;[March]" c="March" nd="1">
                <p n="[Calendar].[Date Hierarchy].[Year].&amp;[1940]"/>
              </i>
              <i n="[Calendar].[Date Hierarchy].[Year].&amp;[1940].&amp;[April]" c="April" nd="1">
                <p n="[Calendar].[Date Hierarchy].[Year].&amp;[1940]"/>
              </i>
              <i n="[Calendar].[Date Hierarchy].[Year].&amp;[1940].&amp;[May]" c="May" nd="1">
                <p n="[Calendar].[Date Hierarchy].[Year].&amp;[1940]"/>
              </i>
              <i n="[Calendar].[Date Hierarchy].[Year].&amp;[1940].&amp;[June]" c="June" nd="1">
                <p n="[Calendar].[Date Hierarchy].[Year].&amp;[1940]"/>
              </i>
              <i n="[Calendar].[Date Hierarchy].[Year].&amp;[1940].&amp;[July]" c="July" nd="1">
                <p n="[Calendar].[Date Hierarchy].[Year].&amp;[1940]"/>
              </i>
              <i n="[Calendar].[Date Hierarchy].[Year].&amp;[1940].&amp;[August]" c="August" nd="1">
                <p n="[Calendar].[Date Hierarchy].[Year].&amp;[1940]"/>
              </i>
              <i n="[Calendar].[Date Hierarchy].[Year].&amp;[1940].&amp;[September]" c="September" nd="1">
                <p n="[Calendar].[Date Hierarchy].[Year].&amp;[1940]"/>
              </i>
              <i n="[Calendar].[Date Hierarchy].[Year].&amp;[1940].&amp;[October]" c="October" nd="1">
                <p n="[Calendar].[Date Hierarchy].[Year].&amp;[1940]"/>
              </i>
              <i n="[Calendar].[Date Hierarchy].[Year].&amp;[1940].&amp;[November]" c="November" nd="1">
                <p n="[Calendar].[Date Hierarchy].[Year].&amp;[1940]"/>
              </i>
              <i n="[Calendar].[Date Hierarchy].[Year].&amp;[1940].&amp;[December]" c="December" nd="1">
                <p n="[Calendar].[Date Hierarchy].[Year].&amp;[1940]"/>
              </i>
              <i n="[Calendar].[Date Hierarchy].[Year].&amp;[1941].&amp;[January]" c="January" nd="1">
                <p n="[Calendar].[Date Hierarchy].[Year].&amp;[1941]"/>
              </i>
              <i n="[Calendar].[Date Hierarchy].[Year].&amp;[1941].&amp;[February]" c="February" nd="1">
                <p n="[Calendar].[Date Hierarchy].[Year].&amp;[1941]"/>
              </i>
              <i n="[Calendar].[Date Hierarchy].[Year].&amp;[1941].&amp;[March]" c="March" nd="1">
                <p n="[Calendar].[Date Hierarchy].[Year].&amp;[1941]"/>
              </i>
              <i n="[Calendar].[Date Hierarchy].[Year].&amp;[1941].&amp;[April]" c="April" nd="1">
                <p n="[Calendar].[Date Hierarchy].[Year].&amp;[1941]"/>
              </i>
              <i n="[Calendar].[Date Hierarchy].[Year].&amp;[1941].&amp;[May]" c="May" nd="1">
                <p n="[Calendar].[Date Hierarchy].[Year].&amp;[1941]"/>
              </i>
              <i n="[Calendar].[Date Hierarchy].[Year].&amp;[1941].&amp;[June]" c="June" nd="1">
                <p n="[Calendar].[Date Hierarchy].[Year].&amp;[1941]"/>
              </i>
              <i n="[Calendar].[Date Hierarchy].[Year].&amp;[1941].&amp;[July]" c="July" nd="1">
                <p n="[Calendar].[Date Hierarchy].[Year].&amp;[1941]"/>
              </i>
              <i n="[Calendar].[Date Hierarchy].[Year].&amp;[1941].&amp;[August]" c="August" nd="1">
                <p n="[Calendar].[Date Hierarchy].[Year].&amp;[1941]"/>
              </i>
              <i n="[Calendar].[Date Hierarchy].[Year].&amp;[1941].&amp;[September]" c="September" nd="1">
                <p n="[Calendar].[Date Hierarchy].[Year].&amp;[1941]"/>
              </i>
              <i n="[Calendar].[Date Hierarchy].[Year].&amp;[1941].&amp;[October]" c="October" nd="1">
                <p n="[Calendar].[Date Hierarchy].[Year].&amp;[1941]"/>
              </i>
              <i n="[Calendar].[Date Hierarchy].[Year].&amp;[1941].&amp;[November]" c="November" nd="1">
                <p n="[Calendar].[Date Hierarchy].[Year].&amp;[1941]"/>
              </i>
              <i n="[Calendar].[Date Hierarchy].[Year].&amp;[1941].&amp;[December]" c="December" nd="1">
                <p n="[Calendar].[Date Hierarchy].[Year].&amp;[1941]"/>
              </i>
              <i n="[Calendar].[Date Hierarchy].[Year].&amp;[1942].&amp;[January]" c="January" nd="1">
                <p n="[Calendar].[Date Hierarchy].[Year].&amp;[1942]"/>
              </i>
              <i n="[Calendar].[Date Hierarchy].[Year].&amp;[1942].&amp;[February]" c="February" nd="1">
                <p n="[Calendar].[Date Hierarchy].[Year].&amp;[1942]"/>
              </i>
              <i n="[Calendar].[Date Hierarchy].[Year].&amp;[1942].&amp;[March]" c="March" nd="1">
                <p n="[Calendar].[Date Hierarchy].[Year].&amp;[1942]"/>
              </i>
              <i n="[Calendar].[Date Hierarchy].[Year].&amp;[1942].&amp;[April]" c="April" nd="1">
                <p n="[Calendar].[Date Hierarchy].[Year].&amp;[1942]"/>
              </i>
              <i n="[Calendar].[Date Hierarchy].[Year].&amp;[1942].&amp;[May]" c="May" nd="1">
                <p n="[Calendar].[Date Hierarchy].[Year].&amp;[1942]"/>
              </i>
              <i n="[Calendar].[Date Hierarchy].[Year].&amp;[1942].&amp;[June]" c="June" nd="1">
                <p n="[Calendar].[Date Hierarchy].[Year].&amp;[1942]"/>
              </i>
              <i n="[Calendar].[Date Hierarchy].[Year].&amp;[1942].&amp;[July]" c="July" nd="1">
                <p n="[Calendar].[Date Hierarchy].[Year].&amp;[1942]"/>
              </i>
              <i n="[Calendar].[Date Hierarchy].[Year].&amp;[1942].&amp;[August]" c="August" nd="1">
                <p n="[Calendar].[Date Hierarchy].[Year].&amp;[1942]"/>
              </i>
              <i n="[Calendar].[Date Hierarchy].[Year].&amp;[1942].&amp;[September]" c="September" nd="1">
                <p n="[Calendar].[Date Hierarchy].[Year].&amp;[1942]"/>
              </i>
              <i n="[Calendar].[Date Hierarchy].[Year].&amp;[1942].&amp;[October]" c="October" nd="1">
                <p n="[Calendar].[Date Hierarchy].[Year].&amp;[1942]"/>
              </i>
              <i n="[Calendar].[Date Hierarchy].[Year].&amp;[1942].&amp;[November]" c="November" nd="1">
                <p n="[Calendar].[Date Hierarchy].[Year].&amp;[1942]"/>
              </i>
              <i n="[Calendar].[Date Hierarchy].[Year].&amp;[1942].&amp;[December]" c="December" nd="1">
                <p n="[Calendar].[Date Hierarchy].[Year].&amp;[1942]"/>
              </i>
              <i n="[Calendar].[Date Hierarchy].[Year].&amp;[1943].&amp;[January]" c="January" nd="1">
                <p n="[Calendar].[Date Hierarchy].[Year].&amp;[1943]"/>
              </i>
              <i n="[Calendar].[Date Hierarchy].[Year].&amp;[1943].&amp;[February]" c="February" nd="1">
                <p n="[Calendar].[Date Hierarchy].[Year].&amp;[1943]"/>
              </i>
              <i n="[Calendar].[Date Hierarchy].[Year].&amp;[1943].&amp;[March]" c="March" nd="1">
                <p n="[Calendar].[Date Hierarchy].[Year].&amp;[1943]"/>
              </i>
              <i n="[Calendar].[Date Hierarchy].[Year].&amp;[1943].&amp;[April]" c="April" nd="1">
                <p n="[Calendar].[Date Hierarchy].[Year].&amp;[1943]"/>
              </i>
              <i n="[Calendar].[Date Hierarchy].[Year].&amp;[1943].&amp;[May]" c="May" nd="1">
                <p n="[Calendar].[Date Hierarchy].[Year].&amp;[1943]"/>
              </i>
              <i n="[Calendar].[Date Hierarchy].[Year].&amp;[1943].&amp;[June]" c="June" nd="1">
                <p n="[Calendar].[Date Hierarchy].[Year].&amp;[1943]"/>
              </i>
              <i n="[Calendar].[Date Hierarchy].[Year].&amp;[1943].&amp;[July]" c="July" nd="1">
                <p n="[Calendar].[Date Hierarchy].[Year].&amp;[1943]"/>
              </i>
              <i n="[Calendar].[Date Hierarchy].[Year].&amp;[1943].&amp;[August]" c="August" nd="1">
                <p n="[Calendar].[Date Hierarchy].[Year].&amp;[1943]"/>
              </i>
              <i n="[Calendar].[Date Hierarchy].[Year].&amp;[1943].&amp;[September]" c="September" nd="1">
                <p n="[Calendar].[Date Hierarchy].[Year].&amp;[1943]"/>
              </i>
              <i n="[Calendar].[Date Hierarchy].[Year].&amp;[1943].&amp;[October]" c="October" nd="1">
                <p n="[Calendar].[Date Hierarchy].[Year].&amp;[1943]"/>
              </i>
              <i n="[Calendar].[Date Hierarchy].[Year].&amp;[1943].&amp;[November]" c="November" nd="1">
                <p n="[Calendar].[Date Hierarchy].[Year].&amp;[1943]"/>
              </i>
              <i n="[Calendar].[Date Hierarchy].[Year].&amp;[1943].&amp;[December]" c="December" nd="1">
                <p n="[Calendar].[Date Hierarchy].[Year].&amp;[1943]"/>
              </i>
              <i n="[Calendar].[Date Hierarchy].[Year].&amp;[1944].&amp;[January]" c="January" nd="1">
                <p n="[Calendar].[Date Hierarchy].[Year].&amp;[1944]"/>
              </i>
              <i n="[Calendar].[Date Hierarchy].[Year].&amp;[1944].&amp;[February]" c="February" nd="1">
                <p n="[Calendar].[Date Hierarchy].[Year].&amp;[1944]"/>
              </i>
              <i n="[Calendar].[Date Hierarchy].[Year].&amp;[1944].&amp;[March]" c="March" nd="1">
                <p n="[Calendar].[Date Hierarchy].[Year].&amp;[1944]"/>
              </i>
              <i n="[Calendar].[Date Hierarchy].[Year].&amp;[1944].&amp;[April]" c="April" nd="1">
                <p n="[Calendar].[Date Hierarchy].[Year].&amp;[1944]"/>
              </i>
              <i n="[Calendar].[Date Hierarchy].[Year].&amp;[1944].&amp;[May]" c="May" nd="1">
                <p n="[Calendar].[Date Hierarchy].[Year].&amp;[1944]"/>
              </i>
              <i n="[Calendar].[Date Hierarchy].[Year].&amp;[1944].&amp;[June]" c="June" nd="1">
                <p n="[Calendar].[Date Hierarchy].[Year].&amp;[1944]"/>
              </i>
              <i n="[Calendar].[Date Hierarchy].[Year].&amp;[1944].&amp;[July]" c="July" nd="1">
                <p n="[Calendar].[Date Hierarchy].[Year].&amp;[1944]"/>
              </i>
              <i n="[Calendar].[Date Hierarchy].[Year].&amp;[1944].&amp;[August]" c="August" nd="1">
                <p n="[Calendar].[Date Hierarchy].[Year].&amp;[1944]"/>
              </i>
              <i n="[Calendar].[Date Hierarchy].[Year].&amp;[1944].&amp;[September]" c="September" nd="1">
                <p n="[Calendar].[Date Hierarchy].[Year].&amp;[1944]"/>
              </i>
              <i n="[Calendar].[Date Hierarchy].[Year].&amp;[1944].&amp;[October]" c="October" nd="1">
                <p n="[Calendar].[Date Hierarchy].[Year].&amp;[1944]"/>
              </i>
              <i n="[Calendar].[Date Hierarchy].[Year].&amp;[1944].&amp;[November]" c="November" nd="1">
                <p n="[Calendar].[Date Hierarchy].[Year].&amp;[1944]"/>
              </i>
              <i n="[Calendar].[Date Hierarchy].[Year].&amp;[1944].&amp;[December]" c="December" nd="1">
                <p n="[Calendar].[Date Hierarchy].[Year].&amp;[1944]"/>
              </i>
              <i n="[Calendar].[Date Hierarchy].[Year].&amp;[1945].&amp;[January]" c="January" nd="1">
                <p n="[Calendar].[Date Hierarchy].[Year].&amp;[1945]"/>
              </i>
              <i n="[Calendar].[Date Hierarchy].[Year].&amp;[1945].&amp;[February]" c="February" nd="1">
                <p n="[Calendar].[Date Hierarchy].[Year].&amp;[1945]"/>
              </i>
              <i n="[Calendar].[Date Hierarchy].[Year].&amp;[1945].&amp;[March]" c="March" nd="1">
                <p n="[Calendar].[Date Hierarchy].[Year].&amp;[1945]"/>
              </i>
              <i n="[Calendar].[Date Hierarchy].[Year].&amp;[1945].&amp;[April]" c="April" nd="1">
                <p n="[Calendar].[Date Hierarchy].[Year].&amp;[1945]"/>
              </i>
              <i n="[Calendar].[Date Hierarchy].[Year].&amp;[1945].&amp;[May]" c="May" nd="1">
                <p n="[Calendar].[Date Hierarchy].[Year].&amp;[1945]"/>
              </i>
              <i n="[Calendar].[Date Hierarchy].[Year].&amp;[1945].&amp;[June]" c="June" nd="1">
                <p n="[Calendar].[Date Hierarchy].[Year].&amp;[1945]"/>
              </i>
              <i n="[Calendar].[Date Hierarchy].[Year].&amp;[1945].&amp;[July]" c="July" nd="1">
                <p n="[Calendar].[Date Hierarchy].[Year].&amp;[1945]"/>
              </i>
              <i n="[Calendar].[Date Hierarchy].[Year].&amp;[1945].&amp;[August]" c="August" nd="1">
                <p n="[Calendar].[Date Hierarchy].[Year].&amp;[1945]"/>
              </i>
              <i n="[Calendar].[Date Hierarchy].[Year].&amp;[1945].&amp;[September]" c="September" nd="1">
                <p n="[Calendar].[Date Hierarchy].[Year].&amp;[1945]"/>
              </i>
              <i n="[Calendar].[Date Hierarchy].[Year].&amp;[1945].&amp;[October]" c="October" nd="1">
                <p n="[Calendar].[Date Hierarchy].[Year].&amp;[1945]"/>
              </i>
              <i n="[Calendar].[Date Hierarchy].[Year].&amp;[1945].&amp;[November]" c="November" nd="1">
                <p n="[Calendar].[Date Hierarchy].[Year].&amp;[1945]"/>
              </i>
              <i n="[Calendar].[Date Hierarchy].[Year].&amp;[1945].&amp;[December]" c="December" nd="1">
                <p n="[Calendar].[Date Hierarchy].[Year].&amp;[1945]"/>
              </i>
              <i n="[Calendar].[Date Hierarchy].[Year].&amp;[1946].&amp;[January]" c="January" nd="1">
                <p n="[Calendar].[Date Hierarchy].[Year].&amp;[1946]"/>
              </i>
              <i n="[Calendar].[Date Hierarchy].[Year].&amp;[1946].&amp;[February]" c="February" nd="1">
                <p n="[Calendar].[Date Hierarchy].[Year].&amp;[1946]"/>
              </i>
              <i n="[Calendar].[Date Hierarchy].[Year].&amp;[1946].&amp;[March]" c="March" nd="1">
                <p n="[Calendar].[Date Hierarchy].[Year].&amp;[1946]"/>
              </i>
              <i n="[Calendar].[Date Hierarchy].[Year].&amp;[1946].&amp;[April]" c="April" nd="1">
                <p n="[Calendar].[Date Hierarchy].[Year].&amp;[1946]"/>
              </i>
              <i n="[Calendar].[Date Hierarchy].[Year].&amp;[1946].&amp;[May]" c="May" nd="1">
                <p n="[Calendar].[Date Hierarchy].[Year].&amp;[1946]"/>
              </i>
              <i n="[Calendar].[Date Hierarchy].[Year].&amp;[1946].&amp;[June]" c="June" nd="1">
                <p n="[Calendar].[Date Hierarchy].[Year].&amp;[1946]"/>
              </i>
              <i n="[Calendar].[Date Hierarchy].[Year].&amp;[1946].&amp;[July]" c="July" nd="1">
                <p n="[Calendar].[Date Hierarchy].[Year].&amp;[1946]"/>
              </i>
              <i n="[Calendar].[Date Hierarchy].[Year].&amp;[1946].&amp;[August]" c="August" nd="1">
                <p n="[Calendar].[Date Hierarchy].[Year].&amp;[1946]"/>
              </i>
              <i n="[Calendar].[Date Hierarchy].[Year].&amp;[1946].&amp;[September]" c="September" nd="1">
                <p n="[Calendar].[Date Hierarchy].[Year].&amp;[1946]"/>
              </i>
              <i n="[Calendar].[Date Hierarchy].[Year].&amp;[1946].&amp;[October]" c="October" nd="1">
                <p n="[Calendar].[Date Hierarchy].[Year].&amp;[1946]"/>
              </i>
              <i n="[Calendar].[Date Hierarchy].[Year].&amp;[1946].&amp;[November]" c="November" nd="1">
                <p n="[Calendar].[Date Hierarchy].[Year].&amp;[1946]"/>
              </i>
              <i n="[Calendar].[Date Hierarchy].[Year].&amp;[1946].&amp;[December]" c="December" nd="1">
                <p n="[Calendar].[Date Hierarchy].[Year].&amp;[1946]"/>
              </i>
              <i n="[Calendar].[Date Hierarchy].[Year].&amp;[1947].&amp;[January]" c="January" nd="1">
                <p n="[Calendar].[Date Hierarchy].[Year].&amp;[1947]"/>
              </i>
              <i n="[Calendar].[Date Hierarchy].[Year].&amp;[1947].&amp;[February]" c="February" nd="1">
                <p n="[Calendar].[Date Hierarchy].[Year].&amp;[1947]"/>
              </i>
              <i n="[Calendar].[Date Hierarchy].[Year].&amp;[1947].&amp;[March]" c="March" nd="1">
                <p n="[Calendar].[Date Hierarchy].[Year].&amp;[1947]"/>
              </i>
              <i n="[Calendar].[Date Hierarchy].[Year].&amp;[1947].&amp;[April]" c="April" nd="1">
                <p n="[Calendar].[Date Hierarchy].[Year].&amp;[1947]"/>
              </i>
              <i n="[Calendar].[Date Hierarchy].[Year].&amp;[1947].&amp;[May]" c="May" nd="1">
                <p n="[Calendar].[Date Hierarchy].[Year].&amp;[1947]"/>
              </i>
              <i n="[Calendar].[Date Hierarchy].[Year].&amp;[1947].&amp;[June]" c="June" nd="1">
                <p n="[Calendar].[Date Hierarchy].[Year].&amp;[1947]"/>
              </i>
              <i n="[Calendar].[Date Hierarchy].[Year].&amp;[1947].&amp;[July]" c="July" nd="1">
                <p n="[Calendar].[Date Hierarchy].[Year].&amp;[1947]"/>
              </i>
              <i n="[Calendar].[Date Hierarchy].[Year].&amp;[1947].&amp;[August]" c="August" nd="1">
                <p n="[Calendar].[Date Hierarchy].[Year].&amp;[1947]"/>
              </i>
              <i n="[Calendar].[Date Hierarchy].[Year].&amp;[1947].&amp;[September]" c="September" nd="1">
                <p n="[Calendar].[Date Hierarchy].[Year].&amp;[1947]"/>
              </i>
              <i n="[Calendar].[Date Hierarchy].[Year].&amp;[1947].&amp;[October]" c="October" nd="1">
                <p n="[Calendar].[Date Hierarchy].[Year].&amp;[1947]"/>
              </i>
              <i n="[Calendar].[Date Hierarchy].[Year].&amp;[1947].&amp;[November]" c="November" nd="1">
                <p n="[Calendar].[Date Hierarchy].[Year].&amp;[1947]"/>
              </i>
              <i n="[Calendar].[Date Hierarchy].[Year].&amp;[1947].&amp;[December]" c="December" nd="1">
                <p n="[Calendar].[Date Hierarchy].[Year].&amp;[1947]"/>
              </i>
              <i n="[Calendar].[Date Hierarchy].[Year].&amp;[1948].&amp;[January]" c="January" nd="1">
                <p n="[Calendar].[Date Hierarchy].[Year].&amp;[1948]"/>
              </i>
              <i n="[Calendar].[Date Hierarchy].[Year].&amp;[1948].&amp;[February]" c="February" nd="1">
                <p n="[Calendar].[Date Hierarchy].[Year].&amp;[1948]"/>
              </i>
              <i n="[Calendar].[Date Hierarchy].[Year].&amp;[1948].&amp;[March]" c="March" nd="1">
                <p n="[Calendar].[Date Hierarchy].[Year].&amp;[1948]"/>
              </i>
              <i n="[Calendar].[Date Hierarchy].[Year].&amp;[1948].&amp;[April]" c="April" nd="1">
                <p n="[Calendar].[Date Hierarchy].[Year].&amp;[1948]"/>
              </i>
              <i n="[Calendar].[Date Hierarchy].[Year].&amp;[1948].&amp;[May]" c="May" nd="1">
                <p n="[Calendar].[Date Hierarchy].[Year].&amp;[1948]"/>
              </i>
              <i n="[Calendar].[Date Hierarchy].[Year].&amp;[1948].&amp;[June]" c="June" nd="1">
                <p n="[Calendar].[Date Hierarchy].[Year].&amp;[1948]"/>
              </i>
              <i n="[Calendar].[Date Hierarchy].[Year].&amp;[1948].&amp;[July]" c="July" nd="1">
                <p n="[Calendar].[Date Hierarchy].[Year].&amp;[1948]"/>
              </i>
              <i n="[Calendar].[Date Hierarchy].[Year].&amp;[1948].&amp;[August]" c="August" nd="1">
                <p n="[Calendar].[Date Hierarchy].[Year].&amp;[1948]"/>
              </i>
              <i n="[Calendar].[Date Hierarchy].[Year].&amp;[1948].&amp;[September]" c="September" nd="1">
                <p n="[Calendar].[Date Hierarchy].[Year].&amp;[1948]"/>
              </i>
              <i n="[Calendar].[Date Hierarchy].[Year].&amp;[1948].&amp;[October]" c="October" nd="1">
                <p n="[Calendar].[Date Hierarchy].[Year].&amp;[1948]"/>
              </i>
              <i n="[Calendar].[Date Hierarchy].[Year].&amp;[1948].&amp;[November]" c="November" nd="1">
                <p n="[Calendar].[Date Hierarchy].[Year].&amp;[1948]"/>
              </i>
              <i n="[Calendar].[Date Hierarchy].[Year].&amp;[1948].&amp;[December]" c="December" nd="1">
                <p n="[Calendar].[Date Hierarchy].[Year].&amp;[1948]"/>
              </i>
              <i n="[Calendar].[Date Hierarchy].[Year].&amp;[1949].&amp;[January]" c="January" nd="1">
                <p n="[Calendar].[Date Hierarchy].[Year].&amp;[1949]"/>
              </i>
              <i n="[Calendar].[Date Hierarchy].[Year].&amp;[1949].&amp;[February]" c="February" nd="1">
                <p n="[Calendar].[Date Hierarchy].[Year].&amp;[1949]"/>
              </i>
              <i n="[Calendar].[Date Hierarchy].[Year].&amp;[1949].&amp;[March]" c="March" nd="1">
                <p n="[Calendar].[Date Hierarchy].[Year].&amp;[1949]"/>
              </i>
              <i n="[Calendar].[Date Hierarchy].[Year].&amp;[1949].&amp;[April]" c="April" nd="1">
                <p n="[Calendar].[Date Hierarchy].[Year].&amp;[1949]"/>
              </i>
              <i n="[Calendar].[Date Hierarchy].[Year].&amp;[1949].&amp;[May]" c="May" nd="1">
                <p n="[Calendar].[Date Hierarchy].[Year].&amp;[1949]"/>
              </i>
              <i n="[Calendar].[Date Hierarchy].[Year].&amp;[1949].&amp;[June]" c="June" nd="1">
                <p n="[Calendar].[Date Hierarchy].[Year].&amp;[1949]"/>
              </i>
              <i n="[Calendar].[Date Hierarchy].[Year].&amp;[1949].&amp;[July]" c="July" nd="1">
                <p n="[Calendar].[Date Hierarchy].[Year].&amp;[1949]"/>
              </i>
              <i n="[Calendar].[Date Hierarchy].[Year].&amp;[1949].&amp;[August]" c="August" nd="1">
                <p n="[Calendar].[Date Hierarchy].[Year].&amp;[1949]"/>
              </i>
              <i n="[Calendar].[Date Hierarchy].[Year].&amp;[1949].&amp;[September]" c="September" nd="1">
                <p n="[Calendar].[Date Hierarchy].[Year].&amp;[1949]"/>
              </i>
              <i n="[Calendar].[Date Hierarchy].[Year].&amp;[1949].&amp;[October]" c="October" nd="1">
                <p n="[Calendar].[Date Hierarchy].[Year].&amp;[1949]"/>
              </i>
              <i n="[Calendar].[Date Hierarchy].[Year].&amp;[1949].&amp;[November]" c="November" nd="1">
                <p n="[Calendar].[Date Hierarchy].[Year].&amp;[1949]"/>
              </i>
              <i n="[Calendar].[Date Hierarchy].[Year].&amp;[1949].&amp;[December]" c="December" nd="1">
                <p n="[Calendar].[Date Hierarchy].[Year].&amp;[1949]"/>
              </i>
              <i n="[Calendar].[Date Hierarchy].[Year].&amp;[1950].&amp;[January]" c="January" nd="1">
                <p n="[Calendar].[Date Hierarchy].[Year].&amp;[1950]"/>
              </i>
              <i n="[Calendar].[Date Hierarchy].[Year].&amp;[1950].&amp;[February]" c="February" nd="1">
                <p n="[Calendar].[Date Hierarchy].[Year].&amp;[1950]"/>
              </i>
              <i n="[Calendar].[Date Hierarchy].[Year].&amp;[1950].&amp;[March]" c="March" nd="1">
                <p n="[Calendar].[Date Hierarchy].[Year].&amp;[1950]"/>
              </i>
              <i n="[Calendar].[Date Hierarchy].[Year].&amp;[1950].&amp;[April]" c="April" nd="1">
                <p n="[Calendar].[Date Hierarchy].[Year].&amp;[1950]"/>
              </i>
              <i n="[Calendar].[Date Hierarchy].[Year].&amp;[1950].&amp;[May]" c="May" nd="1">
                <p n="[Calendar].[Date Hierarchy].[Year].&amp;[1950]"/>
              </i>
              <i n="[Calendar].[Date Hierarchy].[Year].&amp;[1950].&amp;[June]" c="June" nd="1">
                <p n="[Calendar].[Date Hierarchy].[Year].&amp;[1950]"/>
              </i>
              <i n="[Calendar].[Date Hierarchy].[Year].&amp;[1950].&amp;[July]" c="July" nd="1">
                <p n="[Calendar].[Date Hierarchy].[Year].&amp;[1950]"/>
              </i>
              <i n="[Calendar].[Date Hierarchy].[Year].&amp;[1950].&amp;[August]" c="August" nd="1">
                <p n="[Calendar].[Date Hierarchy].[Year].&amp;[1950]"/>
              </i>
              <i n="[Calendar].[Date Hierarchy].[Year].&amp;[1950].&amp;[September]" c="September" nd="1">
                <p n="[Calendar].[Date Hierarchy].[Year].&amp;[1950]"/>
              </i>
              <i n="[Calendar].[Date Hierarchy].[Year].&amp;[1950].&amp;[October]" c="October" nd="1">
                <p n="[Calendar].[Date Hierarchy].[Year].&amp;[1950]"/>
              </i>
              <i n="[Calendar].[Date Hierarchy].[Year].&amp;[1950].&amp;[November]" c="November" nd="1">
                <p n="[Calendar].[Date Hierarchy].[Year].&amp;[1950]"/>
              </i>
              <i n="[Calendar].[Date Hierarchy].[Year].&amp;[1950].&amp;[December]" c="December" nd="1">
                <p n="[Calendar].[Date Hierarchy].[Year].&amp;[1950]"/>
              </i>
              <i n="[Calendar].[Date Hierarchy].[Year].&amp;[1951].&amp;[January]" c="January" nd="1">
                <p n="[Calendar].[Date Hierarchy].[Year].&amp;[1951]"/>
              </i>
              <i n="[Calendar].[Date Hierarchy].[Year].&amp;[1951].&amp;[February]" c="February" nd="1">
                <p n="[Calendar].[Date Hierarchy].[Year].&amp;[1951]"/>
              </i>
              <i n="[Calendar].[Date Hierarchy].[Year].&amp;[1951].&amp;[March]" c="March" nd="1">
                <p n="[Calendar].[Date Hierarchy].[Year].&amp;[1951]"/>
              </i>
              <i n="[Calendar].[Date Hierarchy].[Year].&amp;[1951].&amp;[April]" c="April" nd="1">
                <p n="[Calendar].[Date Hierarchy].[Year].&amp;[1951]"/>
              </i>
              <i n="[Calendar].[Date Hierarchy].[Year].&amp;[1951].&amp;[May]" c="May" nd="1">
                <p n="[Calendar].[Date Hierarchy].[Year].&amp;[1951]"/>
              </i>
              <i n="[Calendar].[Date Hierarchy].[Year].&amp;[1951].&amp;[June]" c="June" nd="1">
                <p n="[Calendar].[Date Hierarchy].[Year].&amp;[1951]"/>
              </i>
              <i n="[Calendar].[Date Hierarchy].[Year].&amp;[1951].&amp;[July]" c="July" nd="1">
                <p n="[Calendar].[Date Hierarchy].[Year].&amp;[1951]"/>
              </i>
              <i n="[Calendar].[Date Hierarchy].[Year].&amp;[1951].&amp;[August]" c="August" nd="1">
                <p n="[Calendar].[Date Hierarchy].[Year].&amp;[1951]"/>
              </i>
              <i n="[Calendar].[Date Hierarchy].[Year].&amp;[1951].&amp;[September]" c="September" nd="1">
                <p n="[Calendar].[Date Hierarchy].[Year].&amp;[1951]"/>
              </i>
              <i n="[Calendar].[Date Hierarchy].[Year].&amp;[1951].&amp;[October]" c="October" nd="1">
                <p n="[Calendar].[Date Hierarchy].[Year].&amp;[1951]"/>
              </i>
              <i n="[Calendar].[Date Hierarchy].[Year].&amp;[1951].&amp;[November]" c="November" nd="1">
                <p n="[Calendar].[Date Hierarchy].[Year].&amp;[1951]"/>
              </i>
              <i n="[Calendar].[Date Hierarchy].[Year].&amp;[1951].&amp;[December]" c="December" nd="1">
                <p n="[Calendar].[Date Hierarchy].[Year].&amp;[1951]"/>
              </i>
              <i n="[Calendar].[Date Hierarchy].[Year].&amp;[1952].&amp;[January]" c="January" nd="1">
                <p n="[Calendar].[Date Hierarchy].[Year].&amp;[1952]"/>
              </i>
              <i n="[Calendar].[Date Hierarchy].[Year].&amp;[1952].&amp;[February]" c="February" nd="1">
                <p n="[Calendar].[Date Hierarchy].[Year].&amp;[1952]"/>
              </i>
              <i n="[Calendar].[Date Hierarchy].[Year].&amp;[1952].&amp;[March]" c="March" nd="1">
                <p n="[Calendar].[Date Hierarchy].[Year].&amp;[1952]"/>
              </i>
              <i n="[Calendar].[Date Hierarchy].[Year].&amp;[1952].&amp;[April]" c="April" nd="1">
                <p n="[Calendar].[Date Hierarchy].[Year].&amp;[1952]"/>
              </i>
              <i n="[Calendar].[Date Hierarchy].[Year].&amp;[1952].&amp;[May]" c="May" nd="1">
                <p n="[Calendar].[Date Hierarchy].[Year].&amp;[1952]"/>
              </i>
              <i n="[Calendar].[Date Hierarchy].[Year].&amp;[1952].&amp;[June]" c="June" nd="1">
                <p n="[Calendar].[Date Hierarchy].[Year].&amp;[1952]"/>
              </i>
              <i n="[Calendar].[Date Hierarchy].[Year].&amp;[1952].&amp;[July]" c="July" nd="1">
                <p n="[Calendar].[Date Hierarchy].[Year].&amp;[1952]"/>
              </i>
              <i n="[Calendar].[Date Hierarchy].[Year].&amp;[1952].&amp;[August]" c="August" nd="1">
                <p n="[Calendar].[Date Hierarchy].[Year].&amp;[1952]"/>
              </i>
              <i n="[Calendar].[Date Hierarchy].[Year].&amp;[1952].&amp;[September]" c="September" nd="1">
                <p n="[Calendar].[Date Hierarchy].[Year].&amp;[1952]"/>
              </i>
              <i n="[Calendar].[Date Hierarchy].[Year].&amp;[1952].&amp;[October]" c="October" nd="1">
                <p n="[Calendar].[Date Hierarchy].[Year].&amp;[1952]"/>
              </i>
              <i n="[Calendar].[Date Hierarchy].[Year].&amp;[1952].&amp;[November]" c="November" nd="1">
                <p n="[Calendar].[Date Hierarchy].[Year].&amp;[1952]"/>
              </i>
              <i n="[Calendar].[Date Hierarchy].[Year].&amp;[1952].&amp;[December]" c="December" nd="1">
                <p n="[Calendar].[Date Hierarchy].[Year].&amp;[1952]"/>
              </i>
              <i n="[Calendar].[Date Hierarchy].[Year].&amp;[1953].&amp;[January]" c="January" nd="1">
                <p n="[Calendar].[Date Hierarchy].[Year].&amp;[1953]"/>
              </i>
              <i n="[Calendar].[Date Hierarchy].[Year].&amp;[1953].&amp;[February]" c="February" nd="1">
                <p n="[Calendar].[Date Hierarchy].[Year].&amp;[1953]"/>
              </i>
              <i n="[Calendar].[Date Hierarchy].[Year].&amp;[1953].&amp;[March]" c="March" nd="1">
                <p n="[Calendar].[Date Hierarchy].[Year].&amp;[1953]"/>
              </i>
              <i n="[Calendar].[Date Hierarchy].[Year].&amp;[1953].&amp;[April]" c="April" nd="1">
                <p n="[Calendar].[Date Hierarchy].[Year].&amp;[1953]"/>
              </i>
              <i n="[Calendar].[Date Hierarchy].[Year].&amp;[1953].&amp;[May]" c="May" nd="1">
                <p n="[Calendar].[Date Hierarchy].[Year].&amp;[1953]"/>
              </i>
              <i n="[Calendar].[Date Hierarchy].[Year].&amp;[1953].&amp;[June]" c="June" nd="1">
                <p n="[Calendar].[Date Hierarchy].[Year].&amp;[1953]"/>
              </i>
              <i n="[Calendar].[Date Hierarchy].[Year].&amp;[1953].&amp;[July]" c="July" nd="1">
                <p n="[Calendar].[Date Hierarchy].[Year].&amp;[1953]"/>
              </i>
              <i n="[Calendar].[Date Hierarchy].[Year].&amp;[1953].&amp;[August]" c="August" nd="1">
                <p n="[Calendar].[Date Hierarchy].[Year].&amp;[1953]"/>
              </i>
              <i n="[Calendar].[Date Hierarchy].[Year].&amp;[1953].&amp;[September]" c="September" nd="1">
                <p n="[Calendar].[Date Hierarchy].[Year].&amp;[1953]"/>
              </i>
              <i n="[Calendar].[Date Hierarchy].[Year].&amp;[1953].&amp;[October]" c="October" nd="1">
                <p n="[Calendar].[Date Hierarchy].[Year].&amp;[1953]"/>
              </i>
              <i n="[Calendar].[Date Hierarchy].[Year].&amp;[1953].&amp;[November]" c="November" nd="1">
                <p n="[Calendar].[Date Hierarchy].[Year].&amp;[1953]"/>
              </i>
              <i n="[Calendar].[Date Hierarchy].[Year].&amp;[1953].&amp;[December]" c="December" nd="1">
                <p n="[Calendar].[Date Hierarchy].[Year].&amp;[1953]"/>
              </i>
              <i n="[Calendar].[Date Hierarchy].[Year].&amp;[1954].&amp;[January]" c="January" nd="1">
                <p n="[Calendar].[Date Hierarchy].[Year].&amp;[1954]"/>
              </i>
              <i n="[Calendar].[Date Hierarchy].[Year].&amp;[1954].&amp;[February]" c="February" nd="1">
                <p n="[Calendar].[Date Hierarchy].[Year].&amp;[1954]"/>
              </i>
              <i n="[Calendar].[Date Hierarchy].[Year].&amp;[1954].&amp;[March]" c="March" nd="1">
                <p n="[Calendar].[Date Hierarchy].[Year].&amp;[1954]"/>
              </i>
              <i n="[Calendar].[Date Hierarchy].[Year].&amp;[1954].&amp;[April]" c="April" nd="1">
                <p n="[Calendar].[Date Hierarchy].[Year].&amp;[1954]"/>
              </i>
              <i n="[Calendar].[Date Hierarchy].[Year].&amp;[1954].&amp;[May]" c="May" nd="1">
                <p n="[Calendar].[Date Hierarchy].[Year].&amp;[1954]"/>
              </i>
              <i n="[Calendar].[Date Hierarchy].[Year].&amp;[1954].&amp;[June]" c="June" nd="1">
                <p n="[Calendar].[Date Hierarchy].[Year].&amp;[1954]"/>
              </i>
              <i n="[Calendar].[Date Hierarchy].[Year].&amp;[1954].&amp;[July]" c="July" nd="1">
                <p n="[Calendar].[Date Hierarchy].[Year].&amp;[1954]"/>
              </i>
              <i n="[Calendar].[Date Hierarchy].[Year].&amp;[1954].&amp;[August]" c="August" nd="1">
                <p n="[Calendar].[Date Hierarchy].[Year].&amp;[1954]"/>
              </i>
              <i n="[Calendar].[Date Hierarchy].[Year].&amp;[1954].&amp;[September]" c="September" nd="1">
                <p n="[Calendar].[Date Hierarchy].[Year].&amp;[1954]"/>
              </i>
              <i n="[Calendar].[Date Hierarchy].[Year].&amp;[1954].&amp;[October]" c="October" nd="1">
                <p n="[Calendar].[Date Hierarchy].[Year].&amp;[1954]"/>
              </i>
              <i n="[Calendar].[Date Hierarchy].[Year].&amp;[1954].&amp;[November]" c="November" nd="1">
                <p n="[Calendar].[Date Hierarchy].[Year].&amp;[1954]"/>
              </i>
              <i n="[Calendar].[Date Hierarchy].[Year].&amp;[1954].&amp;[December]" c="December" nd="1">
                <p n="[Calendar].[Date Hierarchy].[Year].&amp;[1954]"/>
              </i>
              <i n="[Calendar].[Date Hierarchy].[Year].&amp;[1955].&amp;[January]" c="January" nd="1">
                <p n="[Calendar].[Date Hierarchy].[Year].&amp;[1955]"/>
              </i>
              <i n="[Calendar].[Date Hierarchy].[Year].&amp;[1955].&amp;[February]" c="February" nd="1">
                <p n="[Calendar].[Date Hierarchy].[Year].&amp;[1955]"/>
              </i>
              <i n="[Calendar].[Date Hierarchy].[Year].&amp;[1955].&amp;[March]" c="March" nd="1">
                <p n="[Calendar].[Date Hierarchy].[Year].&amp;[1955]"/>
              </i>
              <i n="[Calendar].[Date Hierarchy].[Year].&amp;[1955].&amp;[April]" c="April" nd="1">
                <p n="[Calendar].[Date Hierarchy].[Year].&amp;[1955]"/>
              </i>
              <i n="[Calendar].[Date Hierarchy].[Year].&amp;[1955].&amp;[May]" c="May" nd="1">
                <p n="[Calendar].[Date Hierarchy].[Year].&amp;[1955]"/>
              </i>
              <i n="[Calendar].[Date Hierarchy].[Year].&amp;[1955].&amp;[June]" c="June" nd="1">
                <p n="[Calendar].[Date Hierarchy].[Year].&amp;[1955]"/>
              </i>
              <i n="[Calendar].[Date Hierarchy].[Year].&amp;[1955].&amp;[July]" c="July" nd="1">
                <p n="[Calendar].[Date Hierarchy].[Year].&amp;[1955]"/>
              </i>
              <i n="[Calendar].[Date Hierarchy].[Year].&amp;[1955].&amp;[August]" c="August" nd="1">
                <p n="[Calendar].[Date Hierarchy].[Year].&amp;[1955]"/>
              </i>
              <i n="[Calendar].[Date Hierarchy].[Year].&amp;[1955].&amp;[September]" c="September" nd="1">
                <p n="[Calendar].[Date Hierarchy].[Year].&amp;[1955]"/>
              </i>
              <i n="[Calendar].[Date Hierarchy].[Year].&amp;[1955].&amp;[October]" c="October" nd="1">
                <p n="[Calendar].[Date Hierarchy].[Year].&amp;[1955]"/>
              </i>
              <i n="[Calendar].[Date Hierarchy].[Year].&amp;[1955].&amp;[November]" c="November" nd="1">
                <p n="[Calendar].[Date Hierarchy].[Year].&amp;[1955]"/>
              </i>
              <i n="[Calendar].[Date Hierarchy].[Year].&amp;[1955].&amp;[December]" c="December" nd="1">
                <p n="[Calendar].[Date Hierarchy].[Year].&amp;[1955]"/>
              </i>
              <i n="[Calendar].[Date Hierarchy].[Year].&amp;[1956].&amp;[January]" c="January" nd="1">
                <p n="[Calendar].[Date Hierarchy].[Year].&amp;[1956]"/>
              </i>
              <i n="[Calendar].[Date Hierarchy].[Year].&amp;[1956].&amp;[February]" c="February" nd="1">
                <p n="[Calendar].[Date Hierarchy].[Year].&amp;[1956]"/>
              </i>
              <i n="[Calendar].[Date Hierarchy].[Year].&amp;[1956].&amp;[March]" c="March" nd="1">
                <p n="[Calendar].[Date Hierarchy].[Year].&amp;[1956]"/>
              </i>
              <i n="[Calendar].[Date Hierarchy].[Year].&amp;[1956].&amp;[April]" c="April" nd="1">
                <p n="[Calendar].[Date Hierarchy].[Year].&amp;[1956]"/>
              </i>
              <i n="[Calendar].[Date Hierarchy].[Year].&amp;[1956].&amp;[May]" c="May" nd="1">
                <p n="[Calendar].[Date Hierarchy].[Year].&amp;[1956]"/>
              </i>
              <i n="[Calendar].[Date Hierarchy].[Year].&amp;[1956].&amp;[June]" c="June" nd="1">
                <p n="[Calendar].[Date Hierarchy].[Year].&amp;[1956]"/>
              </i>
              <i n="[Calendar].[Date Hierarchy].[Year].&amp;[1956].&amp;[July]" c="July" nd="1">
                <p n="[Calendar].[Date Hierarchy].[Year].&amp;[1956]"/>
              </i>
              <i n="[Calendar].[Date Hierarchy].[Year].&amp;[1956].&amp;[August]" c="August" nd="1">
                <p n="[Calendar].[Date Hierarchy].[Year].&amp;[1956]"/>
              </i>
              <i n="[Calendar].[Date Hierarchy].[Year].&amp;[1956].&amp;[September]" c="September" nd="1">
                <p n="[Calendar].[Date Hierarchy].[Year].&amp;[1956]"/>
              </i>
              <i n="[Calendar].[Date Hierarchy].[Year].&amp;[1956].&amp;[October]" c="October" nd="1">
                <p n="[Calendar].[Date Hierarchy].[Year].&amp;[1956]"/>
              </i>
              <i n="[Calendar].[Date Hierarchy].[Year].&amp;[1956].&amp;[November]" c="November" nd="1">
                <p n="[Calendar].[Date Hierarchy].[Year].&amp;[1956]"/>
              </i>
              <i n="[Calendar].[Date Hierarchy].[Year].&amp;[1956].&amp;[December]" c="December" nd="1">
                <p n="[Calendar].[Date Hierarchy].[Year].&amp;[1956]"/>
              </i>
              <i n="[Calendar].[Date Hierarchy].[Year].&amp;[1957].&amp;[January]" c="January" nd="1">
                <p n="[Calendar].[Date Hierarchy].[Year].&amp;[1957]"/>
              </i>
              <i n="[Calendar].[Date Hierarchy].[Year].&amp;[1957].&amp;[February]" c="February" nd="1">
                <p n="[Calendar].[Date Hierarchy].[Year].&amp;[1957]"/>
              </i>
              <i n="[Calendar].[Date Hierarchy].[Year].&amp;[1957].&amp;[March]" c="March" nd="1">
                <p n="[Calendar].[Date Hierarchy].[Year].&amp;[1957]"/>
              </i>
              <i n="[Calendar].[Date Hierarchy].[Year].&amp;[1957].&amp;[April]" c="April" nd="1">
                <p n="[Calendar].[Date Hierarchy].[Year].&amp;[1957]"/>
              </i>
              <i n="[Calendar].[Date Hierarchy].[Year].&amp;[1957].&amp;[May]" c="May" nd="1">
                <p n="[Calendar].[Date Hierarchy].[Year].&amp;[1957]"/>
              </i>
              <i n="[Calendar].[Date Hierarchy].[Year].&amp;[1957].&amp;[June]" c="June" nd="1">
                <p n="[Calendar].[Date Hierarchy].[Year].&amp;[1957]"/>
              </i>
              <i n="[Calendar].[Date Hierarchy].[Year].&amp;[1957].&amp;[July]" c="July" nd="1">
                <p n="[Calendar].[Date Hierarchy].[Year].&amp;[1957]"/>
              </i>
              <i n="[Calendar].[Date Hierarchy].[Year].&amp;[1957].&amp;[August]" c="August" nd="1">
                <p n="[Calendar].[Date Hierarchy].[Year].&amp;[1957]"/>
              </i>
              <i n="[Calendar].[Date Hierarchy].[Year].&amp;[1957].&amp;[September]" c="September" nd="1">
                <p n="[Calendar].[Date Hierarchy].[Year].&amp;[1957]"/>
              </i>
              <i n="[Calendar].[Date Hierarchy].[Year].&amp;[1957].&amp;[October]" c="October" nd="1">
                <p n="[Calendar].[Date Hierarchy].[Year].&amp;[1957]"/>
              </i>
              <i n="[Calendar].[Date Hierarchy].[Year].&amp;[1957].&amp;[November]" c="November" nd="1">
                <p n="[Calendar].[Date Hierarchy].[Year].&amp;[1957]"/>
              </i>
              <i n="[Calendar].[Date Hierarchy].[Year].&amp;[1957].&amp;[December]" c="December" nd="1">
                <p n="[Calendar].[Date Hierarchy].[Year].&amp;[1957]"/>
              </i>
              <i n="[Calendar].[Date Hierarchy].[Year].&amp;[1958].&amp;[January]" c="January" nd="1">
                <p n="[Calendar].[Date Hierarchy].[Year].&amp;[1958]"/>
              </i>
              <i n="[Calendar].[Date Hierarchy].[Year].&amp;[1958].&amp;[February]" c="February" nd="1">
                <p n="[Calendar].[Date Hierarchy].[Year].&amp;[1958]"/>
              </i>
              <i n="[Calendar].[Date Hierarchy].[Year].&amp;[1958].&amp;[March]" c="March" nd="1">
                <p n="[Calendar].[Date Hierarchy].[Year].&amp;[1958]"/>
              </i>
              <i n="[Calendar].[Date Hierarchy].[Year].&amp;[1958].&amp;[April]" c="April" nd="1">
                <p n="[Calendar].[Date Hierarchy].[Year].&amp;[1958]"/>
              </i>
              <i n="[Calendar].[Date Hierarchy].[Year].&amp;[1958].&amp;[May]" c="May" nd="1">
                <p n="[Calendar].[Date Hierarchy].[Year].&amp;[1958]"/>
              </i>
              <i n="[Calendar].[Date Hierarchy].[Year].&amp;[1958].&amp;[June]" c="June" nd="1">
                <p n="[Calendar].[Date Hierarchy].[Year].&amp;[1958]"/>
              </i>
              <i n="[Calendar].[Date Hierarchy].[Year].&amp;[1958].&amp;[July]" c="July" nd="1">
                <p n="[Calendar].[Date Hierarchy].[Year].&amp;[1958]"/>
              </i>
              <i n="[Calendar].[Date Hierarchy].[Year].&amp;[1958].&amp;[August]" c="August" nd="1">
                <p n="[Calendar].[Date Hierarchy].[Year].&amp;[1958]"/>
              </i>
              <i n="[Calendar].[Date Hierarchy].[Year].&amp;[1958].&amp;[September]" c="September" nd="1">
                <p n="[Calendar].[Date Hierarchy].[Year].&amp;[1958]"/>
              </i>
              <i n="[Calendar].[Date Hierarchy].[Year].&amp;[1958].&amp;[October]" c="October" nd="1">
                <p n="[Calendar].[Date Hierarchy].[Year].&amp;[1958]"/>
              </i>
              <i n="[Calendar].[Date Hierarchy].[Year].&amp;[1958].&amp;[November]" c="November" nd="1">
                <p n="[Calendar].[Date Hierarchy].[Year].&amp;[1958]"/>
              </i>
              <i n="[Calendar].[Date Hierarchy].[Year].&amp;[1958].&amp;[December]" c="December" nd="1">
                <p n="[Calendar].[Date Hierarchy].[Year].&amp;[1958]"/>
              </i>
              <i n="[Calendar].[Date Hierarchy].[Year].&amp;[1959].&amp;[January]" c="January" nd="1">
                <p n="[Calendar].[Date Hierarchy].[Year].&amp;[1959]"/>
              </i>
              <i n="[Calendar].[Date Hierarchy].[Year].&amp;[1959].&amp;[February]" c="February" nd="1">
                <p n="[Calendar].[Date Hierarchy].[Year].&amp;[1959]"/>
              </i>
              <i n="[Calendar].[Date Hierarchy].[Year].&amp;[1959].&amp;[March]" c="March" nd="1">
                <p n="[Calendar].[Date Hierarchy].[Year].&amp;[1959]"/>
              </i>
              <i n="[Calendar].[Date Hierarchy].[Year].&amp;[1959].&amp;[April]" c="April" nd="1">
                <p n="[Calendar].[Date Hierarchy].[Year].&amp;[1959]"/>
              </i>
              <i n="[Calendar].[Date Hierarchy].[Year].&amp;[1959].&amp;[May]" c="May" nd="1">
                <p n="[Calendar].[Date Hierarchy].[Year].&amp;[1959]"/>
              </i>
              <i n="[Calendar].[Date Hierarchy].[Year].&amp;[1959].&amp;[June]" c="June" nd="1">
                <p n="[Calendar].[Date Hierarchy].[Year].&amp;[1959]"/>
              </i>
              <i n="[Calendar].[Date Hierarchy].[Year].&amp;[1959].&amp;[July]" c="July" nd="1">
                <p n="[Calendar].[Date Hierarchy].[Year].&amp;[1959]"/>
              </i>
              <i n="[Calendar].[Date Hierarchy].[Year].&amp;[1959].&amp;[August]" c="August" nd="1">
                <p n="[Calendar].[Date Hierarchy].[Year].&amp;[1959]"/>
              </i>
              <i n="[Calendar].[Date Hierarchy].[Year].&amp;[1959].&amp;[September]" c="September" nd="1">
                <p n="[Calendar].[Date Hierarchy].[Year].&amp;[1959]"/>
              </i>
              <i n="[Calendar].[Date Hierarchy].[Year].&amp;[1959].&amp;[October]" c="October" nd="1">
                <p n="[Calendar].[Date Hierarchy].[Year].&amp;[1959]"/>
              </i>
              <i n="[Calendar].[Date Hierarchy].[Year].&amp;[1959].&amp;[November]" c="November" nd="1">
                <p n="[Calendar].[Date Hierarchy].[Year].&amp;[1959]"/>
              </i>
              <i n="[Calendar].[Date Hierarchy].[Year].&amp;[1959].&amp;[December]" c="December" nd="1">
                <p n="[Calendar].[Date Hierarchy].[Year].&amp;[1959]"/>
              </i>
              <i n="[Calendar].[Date Hierarchy].[Year].&amp;[1960].&amp;[January]" c="January" nd="1">
                <p n="[Calendar].[Date Hierarchy].[Year].&amp;[1960]"/>
              </i>
              <i n="[Calendar].[Date Hierarchy].[Year].&amp;[1960].&amp;[February]" c="February" nd="1">
                <p n="[Calendar].[Date Hierarchy].[Year].&amp;[1960]"/>
              </i>
              <i n="[Calendar].[Date Hierarchy].[Year].&amp;[1960].&amp;[March]" c="March" nd="1">
                <p n="[Calendar].[Date Hierarchy].[Year].&amp;[1960]"/>
              </i>
              <i n="[Calendar].[Date Hierarchy].[Year].&amp;[1960].&amp;[April]" c="April" nd="1">
                <p n="[Calendar].[Date Hierarchy].[Year].&amp;[1960]"/>
              </i>
              <i n="[Calendar].[Date Hierarchy].[Year].&amp;[1960].&amp;[May]" c="May" nd="1">
                <p n="[Calendar].[Date Hierarchy].[Year].&amp;[1960]"/>
              </i>
              <i n="[Calendar].[Date Hierarchy].[Year].&amp;[1960].&amp;[June]" c="June" nd="1">
                <p n="[Calendar].[Date Hierarchy].[Year].&amp;[1960]"/>
              </i>
              <i n="[Calendar].[Date Hierarchy].[Year].&amp;[1960].&amp;[July]" c="July" nd="1">
                <p n="[Calendar].[Date Hierarchy].[Year].&amp;[1960]"/>
              </i>
              <i n="[Calendar].[Date Hierarchy].[Year].&amp;[1960].&amp;[August]" c="August" nd="1">
                <p n="[Calendar].[Date Hierarchy].[Year].&amp;[1960]"/>
              </i>
              <i n="[Calendar].[Date Hierarchy].[Year].&amp;[1960].&amp;[September]" c="September" nd="1">
                <p n="[Calendar].[Date Hierarchy].[Year].&amp;[1960]"/>
              </i>
              <i n="[Calendar].[Date Hierarchy].[Year].&amp;[1960].&amp;[October]" c="October" nd="1">
                <p n="[Calendar].[Date Hierarchy].[Year].&amp;[1960]"/>
              </i>
              <i n="[Calendar].[Date Hierarchy].[Year].&amp;[1960].&amp;[November]" c="November" nd="1">
                <p n="[Calendar].[Date Hierarchy].[Year].&amp;[1960]"/>
              </i>
              <i n="[Calendar].[Date Hierarchy].[Year].&amp;[1960].&amp;[December]" c="December" nd="1">
                <p n="[Calendar].[Date Hierarchy].[Year].&amp;[1960]"/>
              </i>
              <i n="[Calendar].[Date Hierarchy].[Year].&amp;[1961].&amp;[January]" c="January" nd="1">
                <p n="[Calendar].[Date Hierarchy].[Year].&amp;[1961]"/>
              </i>
              <i n="[Calendar].[Date Hierarchy].[Year].&amp;[1961].&amp;[February]" c="February" nd="1">
                <p n="[Calendar].[Date Hierarchy].[Year].&amp;[1961]"/>
              </i>
              <i n="[Calendar].[Date Hierarchy].[Year].&amp;[1961].&amp;[March]" c="March" nd="1">
                <p n="[Calendar].[Date Hierarchy].[Year].&amp;[1961]"/>
              </i>
              <i n="[Calendar].[Date Hierarchy].[Year].&amp;[1961].&amp;[April]" c="April" nd="1">
                <p n="[Calendar].[Date Hierarchy].[Year].&amp;[1961]"/>
              </i>
              <i n="[Calendar].[Date Hierarchy].[Year].&amp;[1961].&amp;[May]" c="May" nd="1">
                <p n="[Calendar].[Date Hierarchy].[Year].&amp;[1961]"/>
              </i>
              <i n="[Calendar].[Date Hierarchy].[Year].&amp;[1961].&amp;[June]" c="June" nd="1">
                <p n="[Calendar].[Date Hierarchy].[Year].&amp;[1961]"/>
              </i>
              <i n="[Calendar].[Date Hierarchy].[Year].&amp;[1961].&amp;[July]" c="July" nd="1">
                <p n="[Calendar].[Date Hierarchy].[Year].&amp;[1961]"/>
              </i>
              <i n="[Calendar].[Date Hierarchy].[Year].&amp;[1961].&amp;[August]" c="August" nd="1">
                <p n="[Calendar].[Date Hierarchy].[Year].&amp;[1961]"/>
              </i>
              <i n="[Calendar].[Date Hierarchy].[Year].&amp;[1961].&amp;[September]" c="September" nd="1">
                <p n="[Calendar].[Date Hierarchy].[Year].&amp;[1961]"/>
              </i>
              <i n="[Calendar].[Date Hierarchy].[Year].&amp;[1961].&amp;[October]" c="October" nd="1">
                <p n="[Calendar].[Date Hierarchy].[Year].&amp;[1961]"/>
              </i>
              <i n="[Calendar].[Date Hierarchy].[Year].&amp;[1961].&amp;[November]" c="November" nd="1">
                <p n="[Calendar].[Date Hierarchy].[Year].&amp;[1961]"/>
              </i>
              <i n="[Calendar].[Date Hierarchy].[Year].&amp;[1961].&amp;[December]" c="December" nd="1">
                <p n="[Calendar].[Date Hierarchy].[Year].&amp;[1961]"/>
              </i>
              <i n="[Calendar].[Date Hierarchy].[Year].&amp;[1962].&amp;[January]" c="January" nd="1">
                <p n="[Calendar].[Date Hierarchy].[Year].&amp;[1962]"/>
              </i>
              <i n="[Calendar].[Date Hierarchy].[Year].&amp;[1962].&amp;[February]" c="February" nd="1">
                <p n="[Calendar].[Date Hierarchy].[Year].&amp;[1962]"/>
              </i>
              <i n="[Calendar].[Date Hierarchy].[Year].&amp;[1962].&amp;[March]" c="March" nd="1">
                <p n="[Calendar].[Date Hierarchy].[Year].&amp;[1962]"/>
              </i>
              <i n="[Calendar].[Date Hierarchy].[Year].&amp;[1962].&amp;[April]" c="April" nd="1">
                <p n="[Calendar].[Date Hierarchy].[Year].&amp;[1962]"/>
              </i>
              <i n="[Calendar].[Date Hierarchy].[Year].&amp;[1962].&amp;[May]" c="May" nd="1">
                <p n="[Calendar].[Date Hierarchy].[Year].&amp;[1962]"/>
              </i>
              <i n="[Calendar].[Date Hierarchy].[Year].&amp;[1962].&amp;[June]" c="June" nd="1">
                <p n="[Calendar].[Date Hierarchy].[Year].&amp;[1962]"/>
              </i>
              <i n="[Calendar].[Date Hierarchy].[Year].&amp;[1962].&amp;[July]" c="July" nd="1">
                <p n="[Calendar].[Date Hierarchy].[Year].&amp;[1962]"/>
              </i>
              <i n="[Calendar].[Date Hierarchy].[Year].&amp;[1962].&amp;[August]" c="August" nd="1">
                <p n="[Calendar].[Date Hierarchy].[Year].&amp;[1962]"/>
              </i>
              <i n="[Calendar].[Date Hierarchy].[Year].&amp;[1962].&amp;[September]" c="September" nd="1">
                <p n="[Calendar].[Date Hierarchy].[Year].&amp;[1962]"/>
              </i>
              <i n="[Calendar].[Date Hierarchy].[Year].&amp;[1962].&amp;[October]" c="October" nd="1">
                <p n="[Calendar].[Date Hierarchy].[Year].&amp;[1962]"/>
              </i>
              <i n="[Calendar].[Date Hierarchy].[Year].&amp;[1962].&amp;[November]" c="November" nd="1">
                <p n="[Calendar].[Date Hierarchy].[Year].&amp;[1962]"/>
              </i>
              <i n="[Calendar].[Date Hierarchy].[Year].&amp;[1962].&amp;[December]" c="December" nd="1">
                <p n="[Calendar].[Date Hierarchy].[Year].&amp;[1962]"/>
              </i>
              <i n="[Calendar].[Date Hierarchy].[Year].&amp;[1963].&amp;[January]" c="January" nd="1">
                <p n="[Calendar].[Date Hierarchy].[Year].&amp;[1963]"/>
              </i>
              <i n="[Calendar].[Date Hierarchy].[Year].&amp;[1963].&amp;[February]" c="February" nd="1">
                <p n="[Calendar].[Date Hierarchy].[Year].&amp;[1963]"/>
              </i>
              <i n="[Calendar].[Date Hierarchy].[Year].&amp;[1963].&amp;[March]" c="March" nd="1">
                <p n="[Calendar].[Date Hierarchy].[Year].&amp;[1963]"/>
              </i>
              <i n="[Calendar].[Date Hierarchy].[Year].&amp;[1963].&amp;[April]" c="April" nd="1">
                <p n="[Calendar].[Date Hierarchy].[Year].&amp;[1963]"/>
              </i>
              <i n="[Calendar].[Date Hierarchy].[Year].&amp;[1963].&amp;[May]" c="May" nd="1">
                <p n="[Calendar].[Date Hierarchy].[Year].&amp;[1963]"/>
              </i>
              <i n="[Calendar].[Date Hierarchy].[Year].&amp;[1963].&amp;[June]" c="June" nd="1">
                <p n="[Calendar].[Date Hierarchy].[Year].&amp;[1963]"/>
              </i>
              <i n="[Calendar].[Date Hierarchy].[Year].&amp;[1963].&amp;[July]" c="July" nd="1">
                <p n="[Calendar].[Date Hierarchy].[Year].&amp;[1963]"/>
              </i>
              <i n="[Calendar].[Date Hierarchy].[Year].&amp;[1963].&amp;[August]" c="August" nd="1">
                <p n="[Calendar].[Date Hierarchy].[Year].&amp;[1963]"/>
              </i>
              <i n="[Calendar].[Date Hierarchy].[Year].&amp;[1963].&amp;[September]" c="September" nd="1">
                <p n="[Calendar].[Date Hierarchy].[Year].&amp;[1963]"/>
              </i>
              <i n="[Calendar].[Date Hierarchy].[Year].&amp;[1963].&amp;[October]" c="October" nd="1">
                <p n="[Calendar].[Date Hierarchy].[Year].&amp;[1963]"/>
              </i>
              <i n="[Calendar].[Date Hierarchy].[Year].&amp;[1963].&amp;[November]" c="November" nd="1">
                <p n="[Calendar].[Date Hierarchy].[Year].&amp;[1963]"/>
              </i>
              <i n="[Calendar].[Date Hierarchy].[Year].&amp;[1963].&amp;[December]" c="December" nd="1">
                <p n="[Calendar].[Date Hierarchy].[Year].&amp;[1963]"/>
              </i>
              <i n="[Calendar].[Date Hierarchy].[Year].&amp;[1964].&amp;[January]" c="January" nd="1">
                <p n="[Calendar].[Date Hierarchy].[Year].&amp;[1964]"/>
              </i>
              <i n="[Calendar].[Date Hierarchy].[Year].&amp;[1964].&amp;[February]" c="February" nd="1">
                <p n="[Calendar].[Date Hierarchy].[Year].&amp;[1964]"/>
              </i>
              <i n="[Calendar].[Date Hierarchy].[Year].&amp;[1964].&amp;[March]" c="March" nd="1">
                <p n="[Calendar].[Date Hierarchy].[Year].&amp;[1964]"/>
              </i>
              <i n="[Calendar].[Date Hierarchy].[Year].&amp;[1964].&amp;[April]" c="April" nd="1">
                <p n="[Calendar].[Date Hierarchy].[Year].&amp;[1964]"/>
              </i>
              <i n="[Calendar].[Date Hierarchy].[Year].&amp;[1964].&amp;[May]" c="May" nd="1">
                <p n="[Calendar].[Date Hierarchy].[Year].&amp;[1964]"/>
              </i>
              <i n="[Calendar].[Date Hierarchy].[Year].&amp;[1964].&amp;[June]" c="June" nd="1">
                <p n="[Calendar].[Date Hierarchy].[Year].&amp;[1964]"/>
              </i>
              <i n="[Calendar].[Date Hierarchy].[Year].&amp;[1964].&amp;[July]" c="July" nd="1">
                <p n="[Calendar].[Date Hierarchy].[Year].&amp;[1964]"/>
              </i>
              <i n="[Calendar].[Date Hierarchy].[Year].&amp;[1964].&amp;[August]" c="August" nd="1">
                <p n="[Calendar].[Date Hierarchy].[Year].&amp;[1964]"/>
              </i>
              <i n="[Calendar].[Date Hierarchy].[Year].&amp;[1964].&amp;[September]" c="September" nd="1">
                <p n="[Calendar].[Date Hierarchy].[Year].&amp;[1964]"/>
              </i>
              <i n="[Calendar].[Date Hierarchy].[Year].&amp;[1964].&amp;[October]" c="October" nd="1">
                <p n="[Calendar].[Date Hierarchy].[Year].&amp;[1964]"/>
              </i>
              <i n="[Calendar].[Date Hierarchy].[Year].&amp;[1964].&amp;[November]" c="November" nd="1">
                <p n="[Calendar].[Date Hierarchy].[Year].&amp;[1964]"/>
              </i>
              <i n="[Calendar].[Date Hierarchy].[Year].&amp;[1964].&amp;[December]" c="December" nd="1">
                <p n="[Calendar].[Date Hierarchy].[Year].&amp;[1964]"/>
              </i>
              <i n="[Calendar].[Date Hierarchy].[Year].&amp;[1965].&amp;[January]" c="January" nd="1">
                <p n="[Calendar].[Date Hierarchy].[Year].&amp;[1965]"/>
              </i>
              <i n="[Calendar].[Date Hierarchy].[Year].&amp;[1965].&amp;[February]" c="February" nd="1">
                <p n="[Calendar].[Date Hierarchy].[Year].&amp;[1965]"/>
              </i>
              <i n="[Calendar].[Date Hierarchy].[Year].&amp;[1965].&amp;[March]" c="March" nd="1">
                <p n="[Calendar].[Date Hierarchy].[Year].&amp;[1965]"/>
              </i>
              <i n="[Calendar].[Date Hierarchy].[Year].&amp;[1965].&amp;[April]" c="April" nd="1">
                <p n="[Calendar].[Date Hierarchy].[Year].&amp;[1965]"/>
              </i>
              <i n="[Calendar].[Date Hierarchy].[Year].&amp;[1965].&amp;[May]" c="May" nd="1">
                <p n="[Calendar].[Date Hierarchy].[Year].&amp;[1965]"/>
              </i>
              <i n="[Calendar].[Date Hierarchy].[Year].&amp;[1965].&amp;[June]" c="June" nd="1">
                <p n="[Calendar].[Date Hierarchy].[Year].&amp;[1965]"/>
              </i>
              <i n="[Calendar].[Date Hierarchy].[Year].&amp;[1965].&amp;[July]" c="July" nd="1">
                <p n="[Calendar].[Date Hierarchy].[Year].&amp;[1965]"/>
              </i>
              <i n="[Calendar].[Date Hierarchy].[Year].&amp;[1965].&amp;[August]" c="August" nd="1">
                <p n="[Calendar].[Date Hierarchy].[Year].&amp;[1965]"/>
              </i>
              <i n="[Calendar].[Date Hierarchy].[Year].&amp;[1965].&amp;[September]" c="September" nd="1">
                <p n="[Calendar].[Date Hierarchy].[Year].&amp;[1965]"/>
              </i>
              <i n="[Calendar].[Date Hierarchy].[Year].&amp;[1965].&amp;[October]" c="October" nd="1">
                <p n="[Calendar].[Date Hierarchy].[Year].&amp;[1965]"/>
              </i>
              <i n="[Calendar].[Date Hierarchy].[Year].&amp;[1965].&amp;[November]" c="November" nd="1">
                <p n="[Calendar].[Date Hierarchy].[Year].&amp;[1965]"/>
              </i>
              <i n="[Calendar].[Date Hierarchy].[Year].&amp;[1965].&amp;[December]" c="December" nd="1">
                <p n="[Calendar].[Date Hierarchy].[Year].&amp;[1965]"/>
              </i>
              <i n="[Calendar].[Date Hierarchy].[Year].&amp;[1966].&amp;[January]" c="January" nd="1">
                <p n="[Calendar].[Date Hierarchy].[Year].&amp;[1966]"/>
              </i>
              <i n="[Calendar].[Date Hierarchy].[Year].&amp;[1966].&amp;[February]" c="February" nd="1">
                <p n="[Calendar].[Date Hierarchy].[Year].&amp;[1966]"/>
              </i>
              <i n="[Calendar].[Date Hierarchy].[Year].&amp;[1966].&amp;[March]" c="March" nd="1">
                <p n="[Calendar].[Date Hierarchy].[Year].&amp;[1966]"/>
              </i>
              <i n="[Calendar].[Date Hierarchy].[Year].&amp;[1966].&amp;[April]" c="April" nd="1">
                <p n="[Calendar].[Date Hierarchy].[Year].&amp;[1966]"/>
              </i>
              <i n="[Calendar].[Date Hierarchy].[Year].&amp;[1966].&amp;[May]" c="May" nd="1">
                <p n="[Calendar].[Date Hierarchy].[Year].&amp;[1966]"/>
              </i>
              <i n="[Calendar].[Date Hierarchy].[Year].&amp;[1966].&amp;[June]" c="June" nd="1">
                <p n="[Calendar].[Date Hierarchy].[Year].&amp;[1966]"/>
              </i>
              <i n="[Calendar].[Date Hierarchy].[Year].&amp;[1966].&amp;[July]" c="July" nd="1">
                <p n="[Calendar].[Date Hierarchy].[Year].&amp;[1966]"/>
              </i>
              <i n="[Calendar].[Date Hierarchy].[Year].&amp;[1966].&amp;[August]" c="August" nd="1">
                <p n="[Calendar].[Date Hierarchy].[Year].&amp;[1966]"/>
              </i>
              <i n="[Calendar].[Date Hierarchy].[Year].&amp;[1966].&amp;[September]" c="September" nd="1">
                <p n="[Calendar].[Date Hierarchy].[Year].&amp;[1966]"/>
              </i>
              <i n="[Calendar].[Date Hierarchy].[Year].&amp;[1966].&amp;[October]" c="October" nd="1">
                <p n="[Calendar].[Date Hierarchy].[Year].&amp;[1966]"/>
              </i>
              <i n="[Calendar].[Date Hierarchy].[Year].&amp;[1966].&amp;[November]" c="November" nd="1">
                <p n="[Calendar].[Date Hierarchy].[Year].&amp;[1966]"/>
              </i>
              <i n="[Calendar].[Date Hierarchy].[Year].&amp;[1966].&amp;[December]" c="December" nd="1">
                <p n="[Calendar].[Date Hierarchy].[Year].&amp;[1966]"/>
              </i>
              <i n="[Calendar].[Date Hierarchy].[Year].&amp;[1967].&amp;[January]" c="January" nd="1">
                <p n="[Calendar].[Date Hierarchy].[Year].&amp;[1967]"/>
              </i>
              <i n="[Calendar].[Date Hierarchy].[Year].&amp;[1967].&amp;[February]" c="February" nd="1">
                <p n="[Calendar].[Date Hierarchy].[Year].&amp;[1967]"/>
              </i>
              <i n="[Calendar].[Date Hierarchy].[Year].&amp;[1967].&amp;[March]" c="March" nd="1">
                <p n="[Calendar].[Date Hierarchy].[Year].&amp;[1967]"/>
              </i>
              <i n="[Calendar].[Date Hierarchy].[Year].&amp;[1967].&amp;[April]" c="April" nd="1">
                <p n="[Calendar].[Date Hierarchy].[Year].&amp;[1967]"/>
              </i>
              <i n="[Calendar].[Date Hierarchy].[Year].&amp;[1967].&amp;[May]" c="May" nd="1">
                <p n="[Calendar].[Date Hierarchy].[Year].&amp;[1967]"/>
              </i>
              <i n="[Calendar].[Date Hierarchy].[Year].&amp;[1967].&amp;[June]" c="June" nd="1">
                <p n="[Calendar].[Date Hierarchy].[Year].&amp;[1967]"/>
              </i>
              <i n="[Calendar].[Date Hierarchy].[Year].&amp;[1967].&amp;[July]" c="July" nd="1">
                <p n="[Calendar].[Date Hierarchy].[Year].&amp;[1967]"/>
              </i>
              <i n="[Calendar].[Date Hierarchy].[Year].&amp;[1967].&amp;[August]" c="August" nd="1">
                <p n="[Calendar].[Date Hierarchy].[Year].&amp;[1967]"/>
              </i>
              <i n="[Calendar].[Date Hierarchy].[Year].&amp;[1967].&amp;[September]" c="September" nd="1">
                <p n="[Calendar].[Date Hierarchy].[Year].&amp;[1967]"/>
              </i>
              <i n="[Calendar].[Date Hierarchy].[Year].&amp;[1967].&amp;[October]" c="October" nd="1">
                <p n="[Calendar].[Date Hierarchy].[Year].&amp;[1967]"/>
              </i>
              <i n="[Calendar].[Date Hierarchy].[Year].&amp;[1967].&amp;[November]" c="November" nd="1">
                <p n="[Calendar].[Date Hierarchy].[Year].&amp;[1967]"/>
              </i>
              <i n="[Calendar].[Date Hierarchy].[Year].&amp;[1967].&amp;[December]" c="December" nd="1">
                <p n="[Calendar].[Date Hierarchy].[Year].&amp;[1967]"/>
              </i>
              <i n="[Calendar].[Date Hierarchy].[Year].&amp;[1968].&amp;[January]" c="January" nd="1">
                <p n="[Calendar].[Date Hierarchy].[Year].&amp;[1968]"/>
              </i>
              <i n="[Calendar].[Date Hierarchy].[Year].&amp;[1968].&amp;[February]" c="February" nd="1">
                <p n="[Calendar].[Date Hierarchy].[Year].&amp;[1968]"/>
              </i>
              <i n="[Calendar].[Date Hierarchy].[Year].&amp;[1968].&amp;[March]" c="March" nd="1">
                <p n="[Calendar].[Date Hierarchy].[Year].&amp;[1968]"/>
              </i>
              <i n="[Calendar].[Date Hierarchy].[Year].&amp;[1968].&amp;[April]" c="April" nd="1">
                <p n="[Calendar].[Date Hierarchy].[Year].&amp;[1968]"/>
              </i>
              <i n="[Calendar].[Date Hierarchy].[Year].&amp;[1968].&amp;[May]" c="May" nd="1">
                <p n="[Calendar].[Date Hierarchy].[Year].&amp;[1968]"/>
              </i>
              <i n="[Calendar].[Date Hierarchy].[Year].&amp;[1968].&amp;[June]" c="June" nd="1">
                <p n="[Calendar].[Date Hierarchy].[Year].&amp;[1968]"/>
              </i>
              <i n="[Calendar].[Date Hierarchy].[Year].&amp;[1968].&amp;[July]" c="July" nd="1">
                <p n="[Calendar].[Date Hierarchy].[Year].&amp;[1968]"/>
              </i>
              <i n="[Calendar].[Date Hierarchy].[Year].&amp;[1968].&amp;[August]" c="August" nd="1">
                <p n="[Calendar].[Date Hierarchy].[Year].&amp;[1968]"/>
              </i>
              <i n="[Calendar].[Date Hierarchy].[Year].&amp;[1968].&amp;[September]" c="September" nd="1">
                <p n="[Calendar].[Date Hierarchy].[Year].&amp;[1968]"/>
              </i>
              <i n="[Calendar].[Date Hierarchy].[Year].&amp;[1968].&amp;[October]" c="October" nd="1">
                <p n="[Calendar].[Date Hierarchy].[Year].&amp;[1968]"/>
              </i>
              <i n="[Calendar].[Date Hierarchy].[Year].&amp;[1968].&amp;[November]" c="November" nd="1">
                <p n="[Calendar].[Date Hierarchy].[Year].&amp;[1968]"/>
              </i>
              <i n="[Calendar].[Date Hierarchy].[Year].&amp;[1968].&amp;[December]" c="December" nd="1">
                <p n="[Calendar].[Date Hierarchy].[Year].&amp;[1968]"/>
              </i>
              <i n="[Calendar].[Date Hierarchy].[Year].&amp;[1969].&amp;[January]" c="January" nd="1">
                <p n="[Calendar].[Date Hierarchy].[Year].&amp;[1969]"/>
              </i>
              <i n="[Calendar].[Date Hierarchy].[Year].&amp;[1969].&amp;[February]" c="February" nd="1">
                <p n="[Calendar].[Date Hierarchy].[Year].&amp;[1969]"/>
              </i>
              <i n="[Calendar].[Date Hierarchy].[Year].&amp;[1969].&amp;[March]" c="March" nd="1">
                <p n="[Calendar].[Date Hierarchy].[Year].&amp;[1969]"/>
              </i>
              <i n="[Calendar].[Date Hierarchy].[Year].&amp;[1969].&amp;[April]" c="April" nd="1">
                <p n="[Calendar].[Date Hierarchy].[Year].&amp;[1969]"/>
              </i>
              <i n="[Calendar].[Date Hierarchy].[Year].&amp;[1969].&amp;[May]" c="May" nd="1">
                <p n="[Calendar].[Date Hierarchy].[Year].&amp;[1969]"/>
              </i>
              <i n="[Calendar].[Date Hierarchy].[Year].&amp;[1969].&amp;[June]" c="June" nd="1">
                <p n="[Calendar].[Date Hierarchy].[Year].&amp;[1969]"/>
              </i>
              <i n="[Calendar].[Date Hierarchy].[Year].&amp;[1969].&amp;[July]" c="July" nd="1">
                <p n="[Calendar].[Date Hierarchy].[Year].&amp;[1969]"/>
              </i>
              <i n="[Calendar].[Date Hierarchy].[Year].&amp;[1969].&amp;[August]" c="August" nd="1">
                <p n="[Calendar].[Date Hierarchy].[Year].&amp;[1969]"/>
              </i>
              <i n="[Calendar].[Date Hierarchy].[Year].&amp;[1969].&amp;[September]" c="September" nd="1">
                <p n="[Calendar].[Date Hierarchy].[Year].&amp;[1969]"/>
              </i>
              <i n="[Calendar].[Date Hierarchy].[Year].&amp;[1969].&amp;[October]" c="October" nd="1">
                <p n="[Calendar].[Date Hierarchy].[Year].&amp;[1969]"/>
              </i>
              <i n="[Calendar].[Date Hierarchy].[Year].&amp;[1969].&amp;[November]" c="November" nd="1">
                <p n="[Calendar].[Date Hierarchy].[Year].&amp;[1969]"/>
              </i>
              <i n="[Calendar].[Date Hierarchy].[Year].&amp;[1969].&amp;[December]" c="December" nd="1">
                <p n="[Calendar].[Date Hierarchy].[Year].&amp;[1969]"/>
              </i>
              <i n="[Calendar].[Date Hierarchy].[Year].&amp;[1970].&amp;[January]" c="January" nd="1">
                <p n="[Calendar].[Date Hierarchy].[Year].&amp;[1970]"/>
              </i>
              <i n="[Calendar].[Date Hierarchy].[Year].&amp;[1970].&amp;[February]" c="February" nd="1">
                <p n="[Calendar].[Date Hierarchy].[Year].&amp;[1970]"/>
              </i>
              <i n="[Calendar].[Date Hierarchy].[Year].&amp;[1970].&amp;[March]" c="March" nd="1">
                <p n="[Calendar].[Date Hierarchy].[Year].&amp;[1970]"/>
              </i>
              <i n="[Calendar].[Date Hierarchy].[Year].&amp;[1970].&amp;[April]" c="April" nd="1">
                <p n="[Calendar].[Date Hierarchy].[Year].&amp;[1970]"/>
              </i>
              <i n="[Calendar].[Date Hierarchy].[Year].&amp;[1970].&amp;[May]" c="May" nd="1">
                <p n="[Calendar].[Date Hierarchy].[Year].&amp;[1970]"/>
              </i>
              <i n="[Calendar].[Date Hierarchy].[Year].&amp;[1970].&amp;[June]" c="June" nd="1">
                <p n="[Calendar].[Date Hierarchy].[Year].&amp;[1970]"/>
              </i>
              <i n="[Calendar].[Date Hierarchy].[Year].&amp;[1970].&amp;[July]" c="July" nd="1">
                <p n="[Calendar].[Date Hierarchy].[Year].&amp;[1970]"/>
              </i>
              <i n="[Calendar].[Date Hierarchy].[Year].&amp;[1970].&amp;[August]" c="August" nd="1">
                <p n="[Calendar].[Date Hierarchy].[Year].&amp;[1970]"/>
              </i>
              <i n="[Calendar].[Date Hierarchy].[Year].&amp;[1970].&amp;[September]" c="September" nd="1">
                <p n="[Calendar].[Date Hierarchy].[Year].&amp;[1970]"/>
              </i>
              <i n="[Calendar].[Date Hierarchy].[Year].&amp;[1970].&amp;[October]" c="October" nd="1">
                <p n="[Calendar].[Date Hierarchy].[Year].&amp;[1970]"/>
              </i>
              <i n="[Calendar].[Date Hierarchy].[Year].&amp;[1970].&amp;[November]" c="November" nd="1">
                <p n="[Calendar].[Date Hierarchy].[Year].&amp;[1970]"/>
              </i>
              <i n="[Calendar].[Date Hierarchy].[Year].&amp;[1970].&amp;[December]" c="December" nd="1">
                <p n="[Calendar].[Date Hierarchy].[Year].&amp;[1970]"/>
              </i>
              <i n="[Calendar].[Date Hierarchy].[Year].&amp;[1971].&amp;[January]" c="January" nd="1">
                <p n="[Calendar].[Date Hierarchy].[Year].&amp;[1971]"/>
              </i>
              <i n="[Calendar].[Date Hierarchy].[Year].&amp;[1971].&amp;[February]" c="February" nd="1">
                <p n="[Calendar].[Date Hierarchy].[Year].&amp;[1971]"/>
              </i>
              <i n="[Calendar].[Date Hierarchy].[Year].&amp;[1971].&amp;[March]" c="March" nd="1">
                <p n="[Calendar].[Date Hierarchy].[Year].&amp;[1971]"/>
              </i>
              <i n="[Calendar].[Date Hierarchy].[Year].&amp;[1971].&amp;[April]" c="April" nd="1">
                <p n="[Calendar].[Date Hierarchy].[Year].&amp;[1971]"/>
              </i>
              <i n="[Calendar].[Date Hierarchy].[Year].&amp;[1971].&amp;[May]" c="May" nd="1">
                <p n="[Calendar].[Date Hierarchy].[Year].&amp;[1971]"/>
              </i>
              <i n="[Calendar].[Date Hierarchy].[Year].&amp;[1971].&amp;[June]" c="June" nd="1">
                <p n="[Calendar].[Date Hierarchy].[Year].&amp;[1971]"/>
              </i>
              <i n="[Calendar].[Date Hierarchy].[Year].&amp;[1971].&amp;[July]" c="July" nd="1">
                <p n="[Calendar].[Date Hierarchy].[Year].&amp;[1971]"/>
              </i>
              <i n="[Calendar].[Date Hierarchy].[Year].&amp;[1971].&amp;[August]" c="August" nd="1">
                <p n="[Calendar].[Date Hierarchy].[Year].&amp;[1971]"/>
              </i>
              <i n="[Calendar].[Date Hierarchy].[Year].&amp;[1971].&amp;[September]" c="September" nd="1">
                <p n="[Calendar].[Date Hierarchy].[Year].&amp;[1971]"/>
              </i>
              <i n="[Calendar].[Date Hierarchy].[Year].&amp;[1971].&amp;[October]" c="October" nd="1">
                <p n="[Calendar].[Date Hierarchy].[Year].&amp;[1971]"/>
              </i>
              <i n="[Calendar].[Date Hierarchy].[Year].&amp;[1971].&amp;[November]" c="November" nd="1">
                <p n="[Calendar].[Date Hierarchy].[Year].&amp;[1971]"/>
              </i>
              <i n="[Calendar].[Date Hierarchy].[Year].&amp;[1971].&amp;[December]" c="December" nd="1">
                <p n="[Calendar].[Date Hierarchy].[Year].&amp;[1971]"/>
              </i>
              <i n="[Calendar].[Date Hierarchy].[Year].&amp;[1972].&amp;[January]" c="January" nd="1">
                <p n="[Calendar].[Date Hierarchy].[Year].&amp;[1972]"/>
              </i>
              <i n="[Calendar].[Date Hierarchy].[Year].&amp;[1972].&amp;[February]" c="February" nd="1">
                <p n="[Calendar].[Date Hierarchy].[Year].&amp;[1972]"/>
              </i>
              <i n="[Calendar].[Date Hierarchy].[Year].&amp;[1972].&amp;[March]" c="March" nd="1">
                <p n="[Calendar].[Date Hierarchy].[Year].&amp;[1972]"/>
              </i>
              <i n="[Calendar].[Date Hierarchy].[Year].&amp;[1972].&amp;[April]" c="April" nd="1">
                <p n="[Calendar].[Date Hierarchy].[Year].&amp;[1972]"/>
              </i>
              <i n="[Calendar].[Date Hierarchy].[Year].&amp;[1972].&amp;[May]" c="May" nd="1">
                <p n="[Calendar].[Date Hierarchy].[Year].&amp;[1972]"/>
              </i>
              <i n="[Calendar].[Date Hierarchy].[Year].&amp;[1972].&amp;[June]" c="June" nd="1">
                <p n="[Calendar].[Date Hierarchy].[Year].&amp;[1972]"/>
              </i>
              <i n="[Calendar].[Date Hierarchy].[Year].&amp;[1972].&amp;[July]" c="July" nd="1">
                <p n="[Calendar].[Date Hierarchy].[Year].&amp;[1972]"/>
              </i>
              <i n="[Calendar].[Date Hierarchy].[Year].&amp;[1972].&amp;[August]" c="August" nd="1">
                <p n="[Calendar].[Date Hierarchy].[Year].&amp;[1972]"/>
              </i>
              <i n="[Calendar].[Date Hierarchy].[Year].&amp;[1972].&amp;[September]" c="September" nd="1">
                <p n="[Calendar].[Date Hierarchy].[Year].&amp;[1972]"/>
              </i>
              <i n="[Calendar].[Date Hierarchy].[Year].&amp;[1972].&amp;[October]" c="October" nd="1">
                <p n="[Calendar].[Date Hierarchy].[Year].&amp;[1972]"/>
              </i>
              <i n="[Calendar].[Date Hierarchy].[Year].&amp;[1972].&amp;[November]" c="November" nd="1">
                <p n="[Calendar].[Date Hierarchy].[Year].&amp;[1972]"/>
              </i>
              <i n="[Calendar].[Date Hierarchy].[Year].&amp;[1972].&amp;[December]" c="December" nd="1">
                <p n="[Calendar].[Date Hierarchy].[Year].&amp;[1972]"/>
              </i>
              <i n="[Calendar].[Date Hierarchy].[Year].&amp;[1973].&amp;[January]" c="January" nd="1">
                <p n="[Calendar].[Date Hierarchy].[Year].&amp;[1973]"/>
              </i>
              <i n="[Calendar].[Date Hierarchy].[Year].&amp;[1973].&amp;[February]" c="February" nd="1">
                <p n="[Calendar].[Date Hierarchy].[Year].&amp;[1973]"/>
              </i>
              <i n="[Calendar].[Date Hierarchy].[Year].&amp;[1973].&amp;[March]" c="March" nd="1">
                <p n="[Calendar].[Date Hierarchy].[Year].&amp;[1973]"/>
              </i>
              <i n="[Calendar].[Date Hierarchy].[Year].&amp;[1973].&amp;[April]" c="April" nd="1">
                <p n="[Calendar].[Date Hierarchy].[Year].&amp;[1973]"/>
              </i>
              <i n="[Calendar].[Date Hierarchy].[Year].&amp;[1973].&amp;[May]" c="May" nd="1">
                <p n="[Calendar].[Date Hierarchy].[Year].&amp;[1973]"/>
              </i>
              <i n="[Calendar].[Date Hierarchy].[Year].&amp;[1973].&amp;[June]" c="June" nd="1">
                <p n="[Calendar].[Date Hierarchy].[Year].&amp;[1973]"/>
              </i>
              <i n="[Calendar].[Date Hierarchy].[Year].&amp;[1973].&amp;[July]" c="July" nd="1">
                <p n="[Calendar].[Date Hierarchy].[Year].&amp;[1973]"/>
              </i>
              <i n="[Calendar].[Date Hierarchy].[Year].&amp;[1973].&amp;[August]" c="August" nd="1">
                <p n="[Calendar].[Date Hierarchy].[Year].&amp;[1973]"/>
              </i>
              <i n="[Calendar].[Date Hierarchy].[Year].&amp;[1973].&amp;[September]" c="September" nd="1">
                <p n="[Calendar].[Date Hierarchy].[Year].&amp;[1973]"/>
              </i>
              <i n="[Calendar].[Date Hierarchy].[Year].&amp;[1973].&amp;[October]" c="October" nd="1">
                <p n="[Calendar].[Date Hierarchy].[Year].&amp;[1973]"/>
              </i>
              <i n="[Calendar].[Date Hierarchy].[Year].&amp;[1973].&amp;[November]" c="November" nd="1">
                <p n="[Calendar].[Date Hierarchy].[Year].&amp;[1973]"/>
              </i>
              <i n="[Calendar].[Date Hierarchy].[Year].&amp;[1973].&amp;[December]" c="December" nd="1">
                <p n="[Calendar].[Date Hierarchy].[Year].&amp;[1973]"/>
              </i>
              <i n="[Calendar].[Date Hierarchy].[Year].&amp;[1974].&amp;[January]" c="January" nd="1">
                <p n="[Calendar].[Date Hierarchy].[Year].&amp;[1974]"/>
              </i>
              <i n="[Calendar].[Date Hierarchy].[Year].&amp;[1974].&amp;[February]" c="February" nd="1">
                <p n="[Calendar].[Date Hierarchy].[Year].&amp;[1974]"/>
              </i>
              <i n="[Calendar].[Date Hierarchy].[Year].&amp;[1974].&amp;[March]" c="March" nd="1">
                <p n="[Calendar].[Date Hierarchy].[Year].&amp;[1974]"/>
              </i>
              <i n="[Calendar].[Date Hierarchy].[Year].&amp;[1974].&amp;[April]" c="April" nd="1">
                <p n="[Calendar].[Date Hierarchy].[Year].&amp;[1974]"/>
              </i>
              <i n="[Calendar].[Date Hierarchy].[Year].&amp;[1974].&amp;[May]" c="May" nd="1">
                <p n="[Calendar].[Date Hierarchy].[Year].&amp;[1974]"/>
              </i>
              <i n="[Calendar].[Date Hierarchy].[Year].&amp;[1974].&amp;[June]" c="June" nd="1">
                <p n="[Calendar].[Date Hierarchy].[Year].&amp;[1974]"/>
              </i>
              <i n="[Calendar].[Date Hierarchy].[Year].&amp;[1974].&amp;[July]" c="July" nd="1">
                <p n="[Calendar].[Date Hierarchy].[Year].&amp;[1974]"/>
              </i>
              <i n="[Calendar].[Date Hierarchy].[Year].&amp;[1974].&amp;[August]" c="August" nd="1">
                <p n="[Calendar].[Date Hierarchy].[Year].&amp;[1974]"/>
              </i>
              <i n="[Calendar].[Date Hierarchy].[Year].&amp;[1974].&amp;[September]" c="September" nd="1">
                <p n="[Calendar].[Date Hierarchy].[Year].&amp;[1974]"/>
              </i>
              <i n="[Calendar].[Date Hierarchy].[Year].&amp;[1974].&amp;[October]" c="October" nd="1">
                <p n="[Calendar].[Date Hierarchy].[Year].&amp;[1974]"/>
              </i>
              <i n="[Calendar].[Date Hierarchy].[Year].&amp;[1974].&amp;[November]" c="November" nd="1">
                <p n="[Calendar].[Date Hierarchy].[Year].&amp;[1974]"/>
              </i>
              <i n="[Calendar].[Date Hierarchy].[Year].&amp;[1974].&amp;[December]" c="December" nd="1">
                <p n="[Calendar].[Date Hierarchy].[Year].&amp;[1974]"/>
              </i>
              <i n="[Calendar].[Date Hierarchy].[Year].&amp;[1975].&amp;[January]" c="January" nd="1">
                <p n="[Calendar].[Date Hierarchy].[Year].&amp;[1975]"/>
              </i>
              <i n="[Calendar].[Date Hierarchy].[Year].&amp;[1975].&amp;[February]" c="February" nd="1">
                <p n="[Calendar].[Date Hierarchy].[Year].&amp;[1975]"/>
              </i>
              <i n="[Calendar].[Date Hierarchy].[Year].&amp;[1975].&amp;[March]" c="March" nd="1">
                <p n="[Calendar].[Date Hierarchy].[Year].&amp;[1975]"/>
              </i>
              <i n="[Calendar].[Date Hierarchy].[Year].&amp;[1975].&amp;[April]" c="April" nd="1">
                <p n="[Calendar].[Date Hierarchy].[Year].&amp;[1975]"/>
              </i>
              <i n="[Calendar].[Date Hierarchy].[Year].&amp;[1975].&amp;[May]" c="May" nd="1">
                <p n="[Calendar].[Date Hierarchy].[Year].&amp;[1975]"/>
              </i>
              <i n="[Calendar].[Date Hierarchy].[Year].&amp;[1975].&amp;[June]" c="June" nd="1">
                <p n="[Calendar].[Date Hierarchy].[Year].&amp;[1975]"/>
              </i>
              <i n="[Calendar].[Date Hierarchy].[Year].&amp;[1975].&amp;[July]" c="July" nd="1">
                <p n="[Calendar].[Date Hierarchy].[Year].&amp;[1975]"/>
              </i>
              <i n="[Calendar].[Date Hierarchy].[Year].&amp;[1975].&amp;[August]" c="August" nd="1">
                <p n="[Calendar].[Date Hierarchy].[Year].&amp;[1975]"/>
              </i>
              <i n="[Calendar].[Date Hierarchy].[Year].&amp;[1975].&amp;[September]" c="September" nd="1">
                <p n="[Calendar].[Date Hierarchy].[Year].&amp;[1975]"/>
              </i>
              <i n="[Calendar].[Date Hierarchy].[Year].&amp;[1975].&amp;[October]" c="October" nd="1">
                <p n="[Calendar].[Date Hierarchy].[Year].&amp;[1975]"/>
              </i>
              <i n="[Calendar].[Date Hierarchy].[Year].&amp;[1975].&amp;[November]" c="November" nd="1">
                <p n="[Calendar].[Date Hierarchy].[Year].&amp;[1975]"/>
              </i>
              <i n="[Calendar].[Date Hierarchy].[Year].&amp;[1975].&amp;[December]" c="December" nd="1">
                <p n="[Calendar].[Date Hierarchy].[Year].&amp;[1975]"/>
              </i>
              <i n="[Calendar].[Date Hierarchy].[Year].&amp;[1976].&amp;[January]" c="January" nd="1">
                <p n="[Calendar].[Date Hierarchy].[Year].&amp;[1976]"/>
              </i>
              <i n="[Calendar].[Date Hierarchy].[Year].&amp;[1976].&amp;[February]" c="February" nd="1">
                <p n="[Calendar].[Date Hierarchy].[Year].&amp;[1976]"/>
              </i>
              <i n="[Calendar].[Date Hierarchy].[Year].&amp;[1976].&amp;[March]" c="March" nd="1">
                <p n="[Calendar].[Date Hierarchy].[Year].&amp;[1976]"/>
              </i>
              <i n="[Calendar].[Date Hierarchy].[Year].&amp;[1976].&amp;[April]" c="April" nd="1">
                <p n="[Calendar].[Date Hierarchy].[Year].&amp;[1976]"/>
              </i>
              <i n="[Calendar].[Date Hierarchy].[Year].&amp;[1976].&amp;[May]" c="May" nd="1">
                <p n="[Calendar].[Date Hierarchy].[Year].&amp;[1976]"/>
              </i>
              <i n="[Calendar].[Date Hierarchy].[Year].&amp;[1976].&amp;[June]" c="June" nd="1">
                <p n="[Calendar].[Date Hierarchy].[Year].&amp;[1976]"/>
              </i>
              <i n="[Calendar].[Date Hierarchy].[Year].&amp;[1976].&amp;[July]" c="July" nd="1">
                <p n="[Calendar].[Date Hierarchy].[Year].&amp;[1976]"/>
              </i>
              <i n="[Calendar].[Date Hierarchy].[Year].&amp;[1976].&amp;[August]" c="August" nd="1">
                <p n="[Calendar].[Date Hierarchy].[Year].&amp;[1976]"/>
              </i>
              <i n="[Calendar].[Date Hierarchy].[Year].&amp;[1976].&amp;[September]" c="September" nd="1">
                <p n="[Calendar].[Date Hierarchy].[Year].&amp;[1976]"/>
              </i>
              <i n="[Calendar].[Date Hierarchy].[Year].&amp;[1976].&amp;[October]" c="October" nd="1">
                <p n="[Calendar].[Date Hierarchy].[Year].&amp;[1976]"/>
              </i>
              <i n="[Calendar].[Date Hierarchy].[Year].&amp;[1976].&amp;[November]" c="November" nd="1">
                <p n="[Calendar].[Date Hierarchy].[Year].&amp;[1976]"/>
              </i>
              <i n="[Calendar].[Date Hierarchy].[Year].&amp;[1976].&amp;[December]" c="December" nd="1">
                <p n="[Calendar].[Date Hierarchy].[Year].&amp;[1976]"/>
              </i>
              <i n="[Calendar].[Date Hierarchy].[Year].&amp;[1977].&amp;[January]" c="January" nd="1">
                <p n="[Calendar].[Date Hierarchy].[Year].&amp;[1977]"/>
              </i>
              <i n="[Calendar].[Date Hierarchy].[Year].&amp;[1977].&amp;[February]" c="February" nd="1">
                <p n="[Calendar].[Date Hierarchy].[Year].&amp;[1977]"/>
              </i>
              <i n="[Calendar].[Date Hierarchy].[Year].&amp;[1977].&amp;[March]" c="March" nd="1">
                <p n="[Calendar].[Date Hierarchy].[Year].&amp;[1977]"/>
              </i>
              <i n="[Calendar].[Date Hierarchy].[Year].&amp;[1977].&amp;[April]" c="April" nd="1">
                <p n="[Calendar].[Date Hierarchy].[Year].&amp;[1977]"/>
              </i>
              <i n="[Calendar].[Date Hierarchy].[Year].&amp;[1977].&amp;[May]" c="May" nd="1">
                <p n="[Calendar].[Date Hierarchy].[Year].&amp;[1977]"/>
              </i>
              <i n="[Calendar].[Date Hierarchy].[Year].&amp;[1977].&amp;[June]" c="June" nd="1">
                <p n="[Calendar].[Date Hierarchy].[Year].&amp;[1977]"/>
              </i>
              <i n="[Calendar].[Date Hierarchy].[Year].&amp;[1977].&amp;[July]" c="July" nd="1">
                <p n="[Calendar].[Date Hierarchy].[Year].&amp;[1977]"/>
              </i>
              <i n="[Calendar].[Date Hierarchy].[Year].&amp;[1977].&amp;[August]" c="August" nd="1">
                <p n="[Calendar].[Date Hierarchy].[Year].&amp;[1977]"/>
              </i>
              <i n="[Calendar].[Date Hierarchy].[Year].&amp;[1977].&amp;[September]" c="September" nd="1">
                <p n="[Calendar].[Date Hierarchy].[Year].&amp;[1977]"/>
              </i>
              <i n="[Calendar].[Date Hierarchy].[Year].&amp;[1977].&amp;[October]" c="October" nd="1">
                <p n="[Calendar].[Date Hierarchy].[Year].&amp;[1977]"/>
              </i>
              <i n="[Calendar].[Date Hierarchy].[Year].&amp;[1977].&amp;[November]" c="November" nd="1">
                <p n="[Calendar].[Date Hierarchy].[Year].&amp;[1977]"/>
              </i>
              <i n="[Calendar].[Date Hierarchy].[Year].&amp;[1977].&amp;[December]" c="December" nd="1">
                <p n="[Calendar].[Date Hierarchy].[Year].&amp;[1977]"/>
              </i>
              <i n="[Calendar].[Date Hierarchy].[Year].&amp;[1978].&amp;[January]" c="January" nd="1">
                <p n="[Calendar].[Date Hierarchy].[Year].&amp;[1978]"/>
              </i>
              <i n="[Calendar].[Date Hierarchy].[Year].&amp;[1978].&amp;[February]" c="February" nd="1">
                <p n="[Calendar].[Date Hierarchy].[Year].&amp;[1978]"/>
              </i>
              <i n="[Calendar].[Date Hierarchy].[Year].&amp;[1978].&amp;[March]" c="March" nd="1">
                <p n="[Calendar].[Date Hierarchy].[Year].&amp;[1978]"/>
              </i>
              <i n="[Calendar].[Date Hierarchy].[Year].&amp;[1978].&amp;[April]" c="April" nd="1">
                <p n="[Calendar].[Date Hierarchy].[Year].&amp;[1978]"/>
              </i>
              <i n="[Calendar].[Date Hierarchy].[Year].&amp;[1978].&amp;[May]" c="May" nd="1">
                <p n="[Calendar].[Date Hierarchy].[Year].&amp;[1978]"/>
              </i>
              <i n="[Calendar].[Date Hierarchy].[Year].&amp;[1978].&amp;[June]" c="June" nd="1">
                <p n="[Calendar].[Date Hierarchy].[Year].&amp;[1978]"/>
              </i>
              <i n="[Calendar].[Date Hierarchy].[Year].&amp;[1978].&amp;[July]" c="July" nd="1">
                <p n="[Calendar].[Date Hierarchy].[Year].&amp;[1978]"/>
              </i>
              <i n="[Calendar].[Date Hierarchy].[Year].&amp;[1978].&amp;[August]" c="August" nd="1">
                <p n="[Calendar].[Date Hierarchy].[Year].&amp;[1978]"/>
              </i>
              <i n="[Calendar].[Date Hierarchy].[Year].&amp;[1978].&amp;[September]" c="September" nd="1">
                <p n="[Calendar].[Date Hierarchy].[Year].&amp;[1978]"/>
              </i>
              <i n="[Calendar].[Date Hierarchy].[Year].&amp;[1978].&amp;[October]" c="October" nd="1">
                <p n="[Calendar].[Date Hierarchy].[Year].&amp;[1978]"/>
              </i>
              <i n="[Calendar].[Date Hierarchy].[Year].&amp;[1978].&amp;[November]" c="November" nd="1">
                <p n="[Calendar].[Date Hierarchy].[Year].&amp;[1978]"/>
              </i>
              <i n="[Calendar].[Date Hierarchy].[Year].&amp;[1978].&amp;[December]" c="December" nd="1">
                <p n="[Calendar].[Date Hierarchy].[Year].&amp;[1978]"/>
              </i>
              <i n="[Calendar].[Date Hierarchy].[Year].&amp;[1979].&amp;[January]" c="January" nd="1">
                <p n="[Calendar].[Date Hierarchy].[Year].&amp;[1979]"/>
              </i>
              <i n="[Calendar].[Date Hierarchy].[Year].&amp;[1979].&amp;[February]" c="February" nd="1">
                <p n="[Calendar].[Date Hierarchy].[Year].&amp;[1979]"/>
              </i>
              <i n="[Calendar].[Date Hierarchy].[Year].&amp;[1979].&amp;[March]" c="March" nd="1">
                <p n="[Calendar].[Date Hierarchy].[Year].&amp;[1979]"/>
              </i>
              <i n="[Calendar].[Date Hierarchy].[Year].&amp;[1979].&amp;[April]" c="April" nd="1">
                <p n="[Calendar].[Date Hierarchy].[Year].&amp;[1979]"/>
              </i>
              <i n="[Calendar].[Date Hierarchy].[Year].&amp;[1979].&amp;[May]" c="May" nd="1">
                <p n="[Calendar].[Date Hierarchy].[Year].&amp;[1979]"/>
              </i>
              <i n="[Calendar].[Date Hierarchy].[Year].&amp;[1979].&amp;[June]" c="June" nd="1">
                <p n="[Calendar].[Date Hierarchy].[Year].&amp;[1979]"/>
              </i>
              <i n="[Calendar].[Date Hierarchy].[Year].&amp;[1979].&amp;[July]" c="July" nd="1">
                <p n="[Calendar].[Date Hierarchy].[Year].&amp;[1979]"/>
              </i>
              <i n="[Calendar].[Date Hierarchy].[Year].&amp;[1979].&amp;[August]" c="August" nd="1">
                <p n="[Calendar].[Date Hierarchy].[Year].&amp;[1979]"/>
              </i>
              <i n="[Calendar].[Date Hierarchy].[Year].&amp;[1979].&amp;[September]" c="September" nd="1">
                <p n="[Calendar].[Date Hierarchy].[Year].&amp;[1979]"/>
              </i>
              <i n="[Calendar].[Date Hierarchy].[Year].&amp;[1979].&amp;[October]" c="October" nd="1">
                <p n="[Calendar].[Date Hierarchy].[Year].&amp;[1979]"/>
              </i>
              <i n="[Calendar].[Date Hierarchy].[Year].&amp;[1979].&amp;[November]" c="November" nd="1">
                <p n="[Calendar].[Date Hierarchy].[Year].&amp;[1979]"/>
              </i>
              <i n="[Calendar].[Date Hierarchy].[Year].&amp;[1979].&amp;[December]" c="December" nd="1">
                <p n="[Calendar].[Date Hierarchy].[Year].&amp;[1979]"/>
              </i>
              <i n="[Calendar].[Date Hierarchy].[Year].&amp;[1980].&amp;[January]" c="January" nd="1">
                <p n="[Calendar].[Date Hierarchy].[Year].&amp;[1980]"/>
              </i>
              <i n="[Calendar].[Date Hierarchy].[Year].&amp;[1980].&amp;[February]" c="February" nd="1">
                <p n="[Calendar].[Date Hierarchy].[Year].&amp;[1980]"/>
              </i>
              <i n="[Calendar].[Date Hierarchy].[Year].&amp;[1980].&amp;[March]" c="March" nd="1">
                <p n="[Calendar].[Date Hierarchy].[Year].&amp;[1980]"/>
              </i>
              <i n="[Calendar].[Date Hierarchy].[Year].&amp;[1980].&amp;[April]" c="April" nd="1">
                <p n="[Calendar].[Date Hierarchy].[Year].&amp;[1980]"/>
              </i>
              <i n="[Calendar].[Date Hierarchy].[Year].&amp;[1980].&amp;[May]" c="May" nd="1">
                <p n="[Calendar].[Date Hierarchy].[Year].&amp;[1980]"/>
              </i>
              <i n="[Calendar].[Date Hierarchy].[Year].&amp;[1980].&amp;[June]" c="June" nd="1">
                <p n="[Calendar].[Date Hierarchy].[Year].&amp;[1980]"/>
              </i>
              <i n="[Calendar].[Date Hierarchy].[Year].&amp;[1980].&amp;[July]" c="July" nd="1">
                <p n="[Calendar].[Date Hierarchy].[Year].&amp;[1980]"/>
              </i>
              <i n="[Calendar].[Date Hierarchy].[Year].&amp;[1980].&amp;[August]" c="August" nd="1">
                <p n="[Calendar].[Date Hierarchy].[Year].&amp;[1980]"/>
              </i>
              <i n="[Calendar].[Date Hierarchy].[Year].&amp;[1980].&amp;[September]" c="September" nd="1">
                <p n="[Calendar].[Date Hierarchy].[Year].&amp;[1980]"/>
              </i>
              <i n="[Calendar].[Date Hierarchy].[Year].&amp;[1980].&amp;[October]" c="October" nd="1">
                <p n="[Calendar].[Date Hierarchy].[Year].&amp;[1980]"/>
              </i>
              <i n="[Calendar].[Date Hierarchy].[Year].&amp;[1980].&amp;[November]" c="November" nd="1">
                <p n="[Calendar].[Date Hierarchy].[Year].&amp;[1980]"/>
              </i>
              <i n="[Calendar].[Date Hierarchy].[Year].&amp;[1980].&amp;[December]" c="December" nd="1">
                <p n="[Calendar].[Date Hierarchy].[Year].&amp;[1980]"/>
              </i>
              <i n="[Calendar].[Date Hierarchy].[Year].&amp;[1981].&amp;[January]" c="January" nd="1">
                <p n="[Calendar].[Date Hierarchy].[Year].&amp;[1981]"/>
              </i>
              <i n="[Calendar].[Date Hierarchy].[Year].&amp;[1981].&amp;[February]" c="February" nd="1">
                <p n="[Calendar].[Date Hierarchy].[Year].&amp;[1981]"/>
              </i>
              <i n="[Calendar].[Date Hierarchy].[Year].&amp;[1981].&amp;[March]" c="March" nd="1">
                <p n="[Calendar].[Date Hierarchy].[Year].&amp;[1981]"/>
              </i>
              <i n="[Calendar].[Date Hierarchy].[Year].&amp;[1981].&amp;[April]" c="April" nd="1">
                <p n="[Calendar].[Date Hierarchy].[Year].&amp;[1981]"/>
              </i>
              <i n="[Calendar].[Date Hierarchy].[Year].&amp;[1981].&amp;[May]" c="May" nd="1">
                <p n="[Calendar].[Date Hierarchy].[Year].&amp;[1981]"/>
              </i>
              <i n="[Calendar].[Date Hierarchy].[Year].&amp;[1981].&amp;[June]" c="June" nd="1">
                <p n="[Calendar].[Date Hierarchy].[Year].&amp;[1981]"/>
              </i>
              <i n="[Calendar].[Date Hierarchy].[Year].&amp;[1981].&amp;[July]" c="July" nd="1">
                <p n="[Calendar].[Date Hierarchy].[Year].&amp;[1981]"/>
              </i>
              <i n="[Calendar].[Date Hierarchy].[Year].&amp;[1981].&amp;[August]" c="August" nd="1">
                <p n="[Calendar].[Date Hierarchy].[Year].&amp;[1981]"/>
              </i>
              <i n="[Calendar].[Date Hierarchy].[Year].&amp;[1981].&amp;[September]" c="September" nd="1">
                <p n="[Calendar].[Date Hierarchy].[Year].&amp;[1981]"/>
              </i>
              <i n="[Calendar].[Date Hierarchy].[Year].&amp;[1981].&amp;[October]" c="October" nd="1">
                <p n="[Calendar].[Date Hierarchy].[Year].&amp;[1981]"/>
              </i>
              <i n="[Calendar].[Date Hierarchy].[Year].&amp;[1981].&amp;[November]" c="November" nd="1">
                <p n="[Calendar].[Date Hierarchy].[Year].&amp;[1981]"/>
              </i>
              <i n="[Calendar].[Date Hierarchy].[Year].&amp;[1981].&amp;[December]" c="December" nd="1">
                <p n="[Calendar].[Date Hierarchy].[Year].&amp;[1981]"/>
              </i>
            </range>
          </ranges>
        </level>
        <level uniqueName="[Calendar].[Date Hierarchy].[DateColumn]" sourceCaption="DateColumn" count="0"/>
      </levels>
      <selections count="4">
        <selection n="[Calendar].[Date Hierarchy].[Year].&amp;[2024].&amp;[April]">
          <p n="[Calendar].[Date Hierarchy].[Year].&amp;[2024]"/>
        </selection>
        <selection n="[Calendar].[Date Hierarchy].[Year].&amp;[2024].&amp;[February]">
          <p n="[Calendar].[Date Hierarchy].[Year].&amp;[2024]"/>
        </selection>
        <selection n="[Calendar].[Date Hierarchy].[Year].&amp;[2024].&amp;[January]">
          <p n="[Calendar].[Date Hierarchy].[Year].&amp;[2024]"/>
        </selection>
        <selection n="[Calendar].[Date Hierarchy].[Year].&amp;[2024].&amp;[March]">
          <p n="[Calendar].[Date Hierarchy].[Year].&amp;[2024]"/>
        </selection>
      </selections>
    </olap>
  </data>
  <extLst>
    <x:ext xmlns:x15="http://schemas.microsoft.com/office/spreadsheetml/2010/11/main" uri="{470722E0-AACD-4C17-9CDC-17EF765DBC7E}">
      <x15:slicerCacheHideItemsWithNoData count="1">
        <x15:slicerCacheOlapLevelName uniqueName="[Calendar].[Date Hierarchy].[Month]" count="1508"/>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Class" xr10:uid="{320B14CB-8978-400B-9561-CEDDFB6B30AB}" sourceName="[Original_Data].[Ticket Class]">
  <pivotTables>
    <pivotTable tabId="1" name="PivotTable6"/>
    <pivotTable tabId="1" name="PivotTable1"/>
    <pivotTable tabId="1" name="PivotTable3"/>
    <pivotTable tabId="1" name="PivotTable15"/>
    <pivotTable tabId="1" name="PivotTable22"/>
    <pivotTable tabId="1" name="PivotTable23"/>
    <pivotTable tabId="1" name="PivotTable32"/>
    <pivotTable tabId="1" name="PivotTable33"/>
    <pivotTable tabId="1" name="PivotTable48"/>
    <pivotTable tabId="1" name="Sales Matches"/>
    <pivotTable tabId="1" name="All"/>
    <pivotTable tabId="1" name="Ticket Type"/>
    <pivotTable tabId="1" name="Delay Min"/>
  </pivotTables>
  <data>
    <olap pivotCacheId="283780546">
      <levels count="2">
        <level uniqueName="[Original_Data].[Ticket Class].[(All)]" sourceCaption="(All)" count="0"/>
        <level uniqueName="[Original_Data].[Ticket Class].[Ticket Class]" sourceCaption="Ticket Class" count="2">
          <ranges>
            <range startItem="0">
              <i n="[Original_Data].[Ticket Class].&amp;[First Class]" c="First Class"/>
              <i n="[Original_Data].[Ticket Class].&amp;[Standard]" c="Standard"/>
            </range>
          </ranges>
        </level>
      </levels>
      <selections count="1">
        <selection n="[Original_Data].[Ticket 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9E918A18-0233-4811-AE7D-E0F5921FD86B}" sourceName="[Original_Data].[Ticket Type]">
  <pivotTables>
    <pivotTable tabId="1" name="PivotTable6"/>
    <pivotTable tabId="1" name="PivotTable1"/>
    <pivotTable tabId="1" name="PivotTable3"/>
    <pivotTable tabId="1" name="PivotTable15"/>
    <pivotTable tabId="1" name="PivotTable22"/>
    <pivotTable tabId="1" name="PivotTable23"/>
    <pivotTable tabId="1" name="PivotTable32"/>
    <pivotTable tabId="1" name="PivotTable33"/>
    <pivotTable tabId="1" name="PivotTable48"/>
    <pivotTable tabId="1" name="Sales Matches"/>
    <pivotTable tabId="1" name="All"/>
    <pivotTable tabId="1" name="Ticket Clas"/>
    <pivotTable tabId="1" name="Delay Min"/>
  </pivotTables>
  <data>
    <olap pivotCacheId="283780546">
      <levels count="2">
        <level uniqueName="[Original_Data].[Ticket Type].[(All)]" sourceCaption="(All)" count="0"/>
        <level uniqueName="[Original_Data].[Ticket Type].[Ticket Type]" sourceCaption="Ticket Type" count="3">
          <ranges>
            <range startItem="0">
              <i n="[Original_Data].[Ticket Type].&amp;[Advance]" c="Advance"/>
              <i n="[Original_Data].[Ticket Type].&amp;[Anytime]" c="Anytime"/>
              <i n="[Original_Data].[Ticket Type].&amp;[Off-Peak]" c="Off-Peak"/>
            </range>
          </ranges>
        </level>
      </levels>
      <selections count="1">
        <selection n="[Original_Data].[Ticke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874E0AD-D440-4916-BAD0-E78585E7573C}" cache="Slicer_Date_Hierarchy" caption="Month" showCaption="0" level="2" style="SlicerStyleLight6 2" rowHeight="365760"/>
  <slicer name="Ticket Class" xr10:uid="{AB5A8309-EDF7-49F2-90CE-86EE9EE69C4B}" cache="Slicer_Ticket_Class" caption="Ticket Class" showCaption="0" level="1" style="SlicerStyleLight6 2" rowHeight="667512"/>
  <slicer name="Ticket Type" xr10:uid="{92F78834-C11B-4B6C-A46D-6022B08983D3}" cache="Slicer_Ticket_Type" caption="Ticket Type" showCaption="0" level="1" style="SlicerStyleLight6 2" rowHeight="44805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0ECD-4345-4021-95D5-673CEDDC6995}">
  <dimension ref="C5:CO44"/>
  <sheetViews>
    <sheetView topLeftCell="CH7" workbookViewId="0">
      <selection activeCell="CN11" sqref="CN11"/>
    </sheetView>
  </sheetViews>
  <sheetFormatPr defaultRowHeight="14.5" x14ac:dyDescent="0.35"/>
  <cols>
    <col min="3" max="3" width="27.6328125" bestFit="1" customWidth="1"/>
    <col min="4" max="4" width="11.26953125" bestFit="1" customWidth="1"/>
    <col min="5" max="5" width="9.453125" bestFit="1" customWidth="1"/>
    <col min="6" max="6" width="11.08984375" bestFit="1" customWidth="1"/>
    <col min="7" max="7" width="13.26953125" bestFit="1" customWidth="1"/>
    <col min="8" max="8" width="11.26953125" bestFit="1" customWidth="1"/>
    <col min="10" max="10" width="12.453125" bestFit="1" customWidth="1"/>
    <col min="11" max="11" width="11.26953125" bestFit="1" customWidth="1"/>
    <col min="16" max="16" width="19.1796875" customWidth="1"/>
    <col min="17" max="17" width="3.1796875" style="9" customWidth="1"/>
    <col min="19" max="19" width="19.81640625" bestFit="1" customWidth="1"/>
    <col min="20" max="20" width="20.453125" bestFit="1" customWidth="1"/>
    <col min="22" max="22" width="19.81640625" bestFit="1" customWidth="1"/>
    <col min="23" max="23" width="20.453125" bestFit="1" customWidth="1"/>
    <col min="26" max="26" width="19.81640625" bestFit="1" customWidth="1"/>
    <col min="30" max="30" width="19.81640625" bestFit="1" customWidth="1"/>
    <col min="33" max="33" width="13.7265625" bestFit="1" customWidth="1"/>
    <col min="36" max="36" width="19.81640625" bestFit="1" customWidth="1"/>
    <col min="40" max="40" width="5" style="9" customWidth="1"/>
    <col min="42" max="42" width="19.81640625" bestFit="1" customWidth="1"/>
    <col min="43" max="43" width="20.453125" bestFit="1" customWidth="1"/>
    <col min="44" max="44" width="18.7265625" bestFit="1" customWidth="1"/>
    <col min="45" max="45" width="19.81640625" bestFit="1" customWidth="1"/>
    <col min="46" max="46" width="20.453125" bestFit="1" customWidth="1"/>
    <col min="47" max="47" width="13.1796875" bestFit="1" customWidth="1"/>
    <col min="48" max="48" width="19.81640625" bestFit="1" customWidth="1"/>
    <col min="49" max="49" width="17.08984375" bestFit="1" customWidth="1"/>
    <col min="50" max="50" width="18.54296875" bestFit="1" customWidth="1"/>
    <col min="51" max="51" width="19.453125" bestFit="1" customWidth="1"/>
    <col min="52" max="52" width="6.36328125" bestFit="1" customWidth="1"/>
    <col min="53" max="53" width="7.6328125" bestFit="1" customWidth="1"/>
    <col min="54" max="54" width="10" bestFit="1" customWidth="1"/>
    <col min="55" max="55" width="20.453125" bestFit="1" customWidth="1"/>
    <col min="56" max="56" width="20.54296875" bestFit="1" customWidth="1"/>
    <col min="57" max="57" width="20.453125" bestFit="1" customWidth="1"/>
    <col min="58" max="58" width="20.54296875" bestFit="1" customWidth="1"/>
    <col min="59" max="59" width="20.453125" bestFit="1" customWidth="1"/>
    <col min="60" max="60" width="4.36328125" style="9" customWidth="1"/>
    <col min="61" max="61" width="20.453125" bestFit="1" customWidth="1"/>
    <col min="62" max="62" width="17" bestFit="1" customWidth="1"/>
    <col min="63" max="63" width="20.453125" bestFit="1" customWidth="1"/>
    <col min="64" max="64" width="20.54296875" bestFit="1" customWidth="1"/>
    <col min="65" max="65" width="20.453125" bestFit="1" customWidth="1"/>
    <col min="66" max="67" width="20.54296875" bestFit="1" customWidth="1"/>
    <col min="68" max="68" width="19.453125" bestFit="1" customWidth="1"/>
    <col min="69" max="69" width="6.36328125" style="9" bestFit="1" customWidth="1"/>
    <col min="70" max="70" width="4.54296875" bestFit="1" customWidth="1"/>
    <col min="71" max="71" width="12.453125" bestFit="1" customWidth="1"/>
    <col min="72" max="72" width="20.453125" bestFit="1" customWidth="1"/>
    <col min="73" max="73" width="4.81640625" bestFit="1" customWidth="1"/>
    <col min="74" max="74" width="18.81640625" bestFit="1" customWidth="1"/>
    <col min="75" max="75" width="14.90625" bestFit="1" customWidth="1"/>
    <col min="76" max="76" width="7.90625" bestFit="1" customWidth="1"/>
    <col min="77" max="77" width="7.6328125" bestFit="1" customWidth="1"/>
    <col min="78" max="78" width="20.54296875" bestFit="1" customWidth="1"/>
    <col min="79" max="79" width="4.1796875" style="9" customWidth="1"/>
    <col min="80" max="80" width="14.1796875" bestFit="1" customWidth="1"/>
    <col min="81" max="81" width="12.453125" bestFit="1" customWidth="1"/>
    <col min="82" max="82" width="11.26953125" bestFit="1" customWidth="1"/>
    <col min="83" max="83" width="13.1796875" bestFit="1" customWidth="1"/>
    <col min="84" max="84" width="12.453125" bestFit="1" customWidth="1"/>
    <col min="85" max="85" width="11.26953125" bestFit="1" customWidth="1"/>
    <col min="86" max="86" width="16.26953125" bestFit="1" customWidth="1"/>
    <col min="87" max="87" width="10.6328125" bestFit="1" customWidth="1"/>
    <col min="88" max="88" width="3.1796875" style="9" customWidth="1"/>
    <col min="89" max="89" width="10" bestFit="1" customWidth="1"/>
    <col min="90" max="90" width="4.54296875" bestFit="1" customWidth="1"/>
    <col min="91" max="91" width="17" bestFit="1" customWidth="1"/>
    <col min="92" max="92" width="27.36328125" bestFit="1" customWidth="1"/>
    <col min="93" max="93" width="14.453125" customWidth="1"/>
    <col min="94" max="94" width="18.453125" bestFit="1" customWidth="1"/>
    <col min="95" max="95" width="17.08984375" bestFit="1" customWidth="1"/>
    <col min="96" max="96" width="6.36328125" bestFit="1" customWidth="1"/>
    <col min="97" max="97" width="8.08984375" bestFit="1" customWidth="1"/>
    <col min="98" max="98" width="20.54296875" bestFit="1" customWidth="1"/>
    <col min="99" max="99" width="9.36328125" bestFit="1" customWidth="1"/>
    <col min="100" max="100" width="7.54296875" bestFit="1" customWidth="1"/>
    <col min="101" max="101" width="9.36328125" bestFit="1" customWidth="1"/>
    <col min="102" max="102" width="17.54296875" bestFit="1" customWidth="1"/>
    <col min="103" max="103" width="5.7265625" bestFit="1" customWidth="1"/>
    <col min="104" max="104" width="18.453125" bestFit="1" customWidth="1"/>
    <col min="105" max="105" width="12" bestFit="1" customWidth="1"/>
    <col min="106" max="106" width="9.26953125" bestFit="1" customWidth="1"/>
  </cols>
  <sheetData>
    <row r="5" spans="3:92" x14ac:dyDescent="0.35">
      <c r="C5" t="s">
        <v>2</v>
      </c>
      <c r="D5" t="s">
        <v>3</v>
      </c>
      <c r="E5" t="s">
        <v>4</v>
      </c>
      <c r="F5" t="s">
        <v>5</v>
      </c>
      <c r="G5" t="s">
        <v>6</v>
      </c>
    </row>
    <row r="6" spans="3:92" x14ac:dyDescent="0.35">
      <c r="C6" s="10">
        <v>31653</v>
      </c>
      <c r="D6" s="10">
        <v>741921</v>
      </c>
      <c r="E6" s="6">
        <v>3.5320506745016272E-2</v>
      </c>
      <c r="F6" s="7">
        <v>38702</v>
      </c>
      <c r="G6" s="10">
        <v>5.2164583560783427E-2</v>
      </c>
      <c r="M6" t="s">
        <v>23</v>
      </c>
      <c r="N6" t="s">
        <v>14</v>
      </c>
      <c r="O6" t="s">
        <v>15</v>
      </c>
      <c r="AP6" s="1" t="s">
        <v>64</v>
      </c>
      <c r="AQ6" t="s" vm="1">
        <v>65</v>
      </c>
      <c r="AS6" s="1" t="s">
        <v>64</v>
      </c>
      <c r="AT6" t="s" vm="1">
        <v>65</v>
      </c>
    </row>
    <row r="7" spans="3:92" x14ac:dyDescent="0.35">
      <c r="J7" s="1" t="s">
        <v>0</v>
      </c>
      <c r="K7" t="s">
        <v>3</v>
      </c>
      <c r="M7" t="str">
        <f>LEFT(J8,3)</f>
        <v>Sun</v>
      </c>
      <c r="N7" s="8">
        <f>K8</f>
        <v>100048</v>
      </c>
      <c r="O7" s="8" t="str">
        <f>IF(OR(N7=LARGE($N$7:$N$13,1),N7=LARGE($N$7:$N$13,2),N7=LARGE($N$7:$N$13,3)),N7,"")</f>
        <v/>
      </c>
      <c r="S7" s="1" t="s">
        <v>0</v>
      </c>
      <c r="T7" t="s">
        <v>1</v>
      </c>
      <c r="V7" s="1" t="s">
        <v>0</v>
      </c>
      <c r="W7" t="s">
        <v>1</v>
      </c>
      <c r="AD7" t="s">
        <v>57</v>
      </c>
      <c r="AE7" t="s">
        <v>58</v>
      </c>
      <c r="AF7" t="s">
        <v>59</v>
      </c>
      <c r="AG7" t="s">
        <v>60</v>
      </c>
    </row>
    <row r="8" spans="3:92" x14ac:dyDescent="0.35">
      <c r="C8" s="4">
        <f>GETPIVOTDATA("[Measures].[Distinct Count of Transaction ID]",$C$5)</f>
        <v>31653</v>
      </c>
      <c r="D8" s="5">
        <f>GETPIVOTDATA("[Measures].[Sum of Price]",$C$5)</f>
        <v>741921</v>
      </c>
      <c r="E8" s="6">
        <f>GETPIVOTDATA("[Measures].[measure 1]",$C$5)</f>
        <v>3.5320506745016272E-2</v>
      </c>
      <c r="F8" s="5">
        <f>GETPIVOTDATA("[Measures].[Refund Cost]",$C$5)</f>
        <v>38702</v>
      </c>
      <c r="G8" s="6">
        <f>GETPIVOTDATA("[Measures].[Refund Impact]",$C$5)</f>
        <v>5.2164583560783427E-2</v>
      </c>
      <c r="J8" s="2" t="s">
        <v>16</v>
      </c>
      <c r="K8" s="10">
        <v>100048</v>
      </c>
      <c r="M8" t="str">
        <f t="shared" ref="M8:M13" si="0">LEFT(J9,3)</f>
        <v>Mon</v>
      </c>
      <c r="N8" s="8">
        <f t="shared" ref="N8:N13" si="1">K9</f>
        <v>107772</v>
      </c>
      <c r="O8" s="8">
        <f t="shared" ref="O8:O13" si="2">IF(OR(N8=LARGE($N$7:$N$13,1),N8=LARGE($N$7:$N$13,2),N8=LARGE($N$7:$N$13,3)),N8,"")</f>
        <v>107772</v>
      </c>
      <c r="S8" s="2" t="s">
        <v>25</v>
      </c>
      <c r="T8" s="10">
        <v>2136</v>
      </c>
      <c r="V8" s="2" t="s">
        <v>25</v>
      </c>
      <c r="W8" s="10">
        <v>7742</v>
      </c>
      <c r="Z8" t="str">
        <f>S8</f>
        <v>Birmingham New Street</v>
      </c>
      <c r="AA8">
        <f>T8</f>
        <v>2136</v>
      </c>
      <c r="AD8" t="str">
        <f>V8</f>
        <v>Birmingham New Street</v>
      </c>
      <c r="AE8">
        <f>W8</f>
        <v>7742</v>
      </c>
      <c r="AF8">
        <f>_xlfn.IFNA(VLOOKUP(AD8,$Z$8:$AA$19,2,FALSE),"")</f>
        <v>2136</v>
      </c>
      <c r="AG8">
        <f>SUM(AE8:AF8)</f>
        <v>9878</v>
      </c>
      <c r="AI8">
        <v>1</v>
      </c>
      <c r="AJ8" t="str">
        <f>INDEX($AD$8:$AD$39,MATCH(AK8,$AG$8:$AG$39,0))</f>
        <v>Birmingham New Street</v>
      </c>
      <c r="AK8">
        <f>LARGE($AG$8:$AG$39,AI8)</f>
        <v>9878</v>
      </c>
      <c r="AL8">
        <f>AK8</f>
        <v>9878</v>
      </c>
      <c r="AP8" s="1" t="s">
        <v>0</v>
      </c>
      <c r="AQ8" t="s">
        <v>1</v>
      </c>
      <c r="AS8" s="1" t="s">
        <v>0</v>
      </c>
      <c r="AT8" t="s">
        <v>1</v>
      </c>
      <c r="AV8" t="s">
        <v>66</v>
      </c>
      <c r="AW8" t="s">
        <v>67</v>
      </c>
      <c r="AX8" t="s">
        <v>68</v>
      </c>
      <c r="AY8" t="s">
        <v>69</v>
      </c>
    </row>
    <row r="9" spans="3:92" x14ac:dyDescent="0.35">
      <c r="J9" s="2" t="s">
        <v>17</v>
      </c>
      <c r="K9" s="10">
        <v>107772</v>
      </c>
      <c r="M9" t="str">
        <f t="shared" si="0"/>
        <v>Tue</v>
      </c>
      <c r="N9" s="8">
        <f t="shared" si="1"/>
        <v>112688</v>
      </c>
      <c r="O9" s="8">
        <f t="shared" si="2"/>
        <v>112688</v>
      </c>
      <c r="S9" s="2" t="s">
        <v>26</v>
      </c>
      <c r="T9" s="10">
        <v>16</v>
      </c>
      <c r="V9" s="2" t="s">
        <v>44</v>
      </c>
      <c r="W9" s="10">
        <v>255</v>
      </c>
      <c r="Z9" t="str">
        <f t="shared" ref="Z9:Z19" si="3">S9</f>
        <v>Bristol Temple Meads</v>
      </c>
      <c r="AA9">
        <f t="shared" ref="AA9:AA19" si="4">T9</f>
        <v>16</v>
      </c>
      <c r="AD9" t="str">
        <f t="shared" ref="AD9:AD39" si="5">V9</f>
        <v>Leeds</v>
      </c>
      <c r="AE9">
        <f t="shared" ref="AE9:AE39" si="6">W9</f>
        <v>255</v>
      </c>
      <c r="AF9" t="str">
        <f t="shared" ref="AF9:AF39" si="7">_xlfn.IFNA(VLOOKUP(AD9,$Z$8:$AA$19,2,FALSE),"")</f>
        <v/>
      </c>
      <c r="AG9">
        <f t="shared" ref="AG9:AG39" si="8">SUM(AE9:AF9)</f>
        <v>255</v>
      </c>
      <c r="AI9">
        <v>2</v>
      </c>
      <c r="AJ9" t="str">
        <f t="shared" ref="AJ9:AJ12" si="9">INDEX($AD$8:$AD$39,MATCH(AK9,$AG$8:$AG$39,0))</f>
        <v>Manchester Piccadilly</v>
      </c>
      <c r="AK9">
        <f t="shared" ref="AK9:AK12" si="10">LARGE($AG$8:$AG$39,AI9)</f>
        <v>9618</v>
      </c>
      <c r="AL9">
        <f t="shared" ref="AL9:AL12" si="11">AK9</f>
        <v>9618</v>
      </c>
      <c r="AP9" s="2" t="s">
        <v>25</v>
      </c>
      <c r="AQ9" s="10">
        <v>730</v>
      </c>
      <c r="AS9" s="2" t="s">
        <v>25</v>
      </c>
      <c r="AT9" s="10">
        <v>268</v>
      </c>
      <c r="AV9" t="str">
        <f>AP9</f>
        <v>Birmingham New Street</v>
      </c>
      <c r="AW9">
        <f>AQ9</f>
        <v>730</v>
      </c>
      <c r="AX9">
        <f>_xlfn.IFNA(VLOOKUP(AV9,$AS$24:$AT$34,2,FALSE),"")</f>
        <v>268</v>
      </c>
      <c r="AY9">
        <f>SUM(AW9:AX9)</f>
        <v>998</v>
      </c>
      <c r="BB9">
        <v>1</v>
      </c>
      <c r="BC9">
        <f>LARGE($AY$9:$AY$38,BB9)</f>
        <v>1784</v>
      </c>
      <c r="BD9">
        <f>BC9</f>
        <v>1784</v>
      </c>
      <c r="BE9" t="str">
        <f>INDEX($AV$9:$AV$38,MATCH(BD9,$AY$9:$AY$38,0))</f>
        <v>Liverpool Lime Street</v>
      </c>
      <c r="BF9">
        <f>BD9</f>
        <v>1784</v>
      </c>
      <c r="BG9">
        <f>BF9</f>
        <v>1784</v>
      </c>
      <c r="BS9" s="1" t="s">
        <v>0</v>
      </c>
      <c r="BT9" t="s">
        <v>1</v>
      </c>
      <c r="BV9" t="str">
        <f>BS10</f>
        <v>Jan</v>
      </c>
      <c r="BW9">
        <f>BT10</f>
        <v>5090</v>
      </c>
      <c r="BX9">
        <f>BT23</f>
        <v>8111</v>
      </c>
      <c r="CM9" s="1" t="s">
        <v>0</v>
      </c>
      <c r="CN9" t="s">
        <v>90</v>
      </c>
    </row>
    <row r="10" spans="3:92" x14ac:dyDescent="0.35">
      <c r="J10" s="2" t="s">
        <v>18</v>
      </c>
      <c r="K10" s="10">
        <v>112688</v>
      </c>
      <c r="M10" t="str">
        <f t="shared" si="0"/>
        <v>Wed</v>
      </c>
      <c r="N10" s="8">
        <f t="shared" si="1"/>
        <v>113802</v>
      </c>
      <c r="O10" s="8">
        <f t="shared" si="2"/>
        <v>113802</v>
      </c>
      <c r="S10" s="2" t="s">
        <v>27</v>
      </c>
      <c r="T10" s="10">
        <v>51</v>
      </c>
      <c r="V10" s="2" t="s">
        <v>45</v>
      </c>
      <c r="W10" s="10">
        <v>337</v>
      </c>
      <c r="Z10" t="str">
        <f t="shared" si="3"/>
        <v>Edinburgh Waverley</v>
      </c>
      <c r="AA10">
        <f t="shared" si="4"/>
        <v>51</v>
      </c>
      <c r="AD10" t="str">
        <f t="shared" si="5"/>
        <v>Leicester</v>
      </c>
      <c r="AE10">
        <f t="shared" si="6"/>
        <v>337</v>
      </c>
      <c r="AF10" t="str">
        <f t="shared" si="7"/>
        <v/>
      </c>
      <c r="AG10">
        <f t="shared" si="8"/>
        <v>337</v>
      </c>
      <c r="AI10">
        <v>3</v>
      </c>
      <c r="AJ10" t="str">
        <f t="shared" si="9"/>
        <v>Liverpool Lime Street</v>
      </c>
      <c r="AK10">
        <f t="shared" si="10"/>
        <v>9583</v>
      </c>
      <c r="AL10">
        <f t="shared" si="11"/>
        <v>9583</v>
      </c>
      <c r="AP10" s="2" t="s">
        <v>26</v>
      </c>
      <c r="AQ10" s="10">
        <v>21</v>
      </c>
      <c r="AS10" s="2" t="s">
        <v>27</v>
      </c>
      <c r="AT10" s="10">
        <v>51</v>
      </c>
      <c r="AV10" t="str">
        <f t="shared" ref="AV10:AV38" si="12">AP10</f>
        <v>Bristol Temple Meads</v>
      </c>
      <c r="AW10">
        <f t="shared" ref="AW10:AW38" si="13">AQ10</f>
        <v>21</v>
      </c>
      <c r="AX10" t="str">
        <f t="shared" ref="AX10:AX38" si="14">_xlfn.IFNA(VLOOKUP(AV10,$AS$24:$AT$34,2,FALSE),"")</f>
        <v/>
      </c>
      <c r="AY10">
        <f t="shared" ref="AY10:AY38" si="15">SUM(AW10:AX10)</f>
        <v>21</v>
      </c>
      <c r="BB10">
        <v>2</v>
      </c>
      <c r="BC10">
        <f t="shared" ref="BC10:BC13" si="16">LARGE($AY$9:$AY$38,BB10)</f>
        <v>1686</v>
      </c>
      <c r="BD10">
        <f t="shared" ref="BD10:BD13" si="17">BC10</f>
        <v>1686</v>
      </c>
      <c r="BE10" t="str">
        <f t="shared" ref="BE10:BE13" si="18">INDEX($AV$9:$AV$38,MATCH(BD10,$AY$9:$AY$38,0))</f>
        <v>London Euston</v>
      </c>
      <c r="BF10">
        <f t="shared" ref="BF10:BF13" si="19">BD10</f>
        <v>1686</v>
      </c>
      <c r="BG10">
        <f t="shared" ref="BG10:BG13" si="20">BF10</f>
        <v>1686</v>
      </c>
      <c r="BJ10" s="1" t="s">
        <v>0</v>
      </c>
      <c r="BK10" t="s">
        <v>1</v>
      </c>
      <c r="BS10" s="2" t="s">
        <v>79</v>
      </c>
      <c r="BT10" s="10">
        <v>5090</v>
      </c>
      <c r="BV10" t="str">
        <f t="shared" ref="BV10:BV12" si="21">BS11</f>
        <v>Feb</v>
      </c>
      <c r="BW10">
        <f t="shared" ref="BW10:BW12" si="22">BT11</f>
        <v>4017</v>
      </c>
      <c r="BX10">
        <f>BT24</f>
        <v>7644</v>
      </c>
      <c r="CC10" s="1" t="s">
        <v>0</v>
      </c>
      <c r="CD10" t="s">
        <v>3</v>
      </c>
      <c r="CF10" s="1" t="s">
        <v>0</v>
      </c>
      <c r="CG10" t="s">
        <v>3</v>
      </c>
      <c r="CM10" s="2" t="s">
        <v>73</v>
      </c>
      <c r="CN10" s="10">
        <v>28.796008869179602</v>
      </c>
    </row>
    <row r="11" spans="3:92" x14ac:dyDescent="0.35">
      <c r="J11" s="2" t="s">
        <v>19</v>
      </c>
      <c r="K11" s="10">
        <v>113802</v>
      </c>
      <c r="M11" t="str">
        <f t="shared" si="0"/>
        <v>Thu</v>
      </c>
      <c r="N11" s="8">
        <f t="shared" si="1"/>
        <v>105242</v>
      </c>
      <c r="O11" s="8" t="str">
        <f t="shared" si="2"/>
        <v/>
      </c>
      <c r="S11" s="2" t="s">
        <v>28</v>
      </c>
      <c r="T11" s="10">
        <v>4561</v>
      </c>
      <c r="V11" s="2" t="s">
        <v>28</v>
      </c>
      <c r="W11" s="10">
        <v>5022</v>
      </c>
      <c r="Z11" t="str">
        <f t="shared" si="3"/>
        <v>Liverpool Lime Street</v>
      </c>
      <c r="AA11">
        <f t="shared" si="4"/>
        <v>4561</v>
      </c>
      <c r="AD11" t="str">
        <f t="shared" si="5"/>
        <v>Liverpool Lime Street</v>
      </c>
      <c r="AE11">
        <f t="shared" si="6"/>
        <v>5022</v>
      </c>
      <c r="AF11">
        <f t="shared" si="7"/>
        <v>4561</v>
      </c>
      <c r="AG11">
        <f t="shared" si="8"/>
        <v>9583</v>
      </c>
      <c r="AI11">
        <v>4</v>
      </c>
      <c r="AJ11" t="str">
        <f t="shared" si="9"/>
        <v>London Euston</v>
      </c>
      <c r="AK11">
        <f t="shared" si="10"/>
        <v>6521</v>
      </c>
      <c r="AL11">
        <f t="shared" si="11"/>
        <v>6521</v>
      </c>
      <c r="AP11" s="2" t="s">
        <v>38</v>
      </c>
      <c r="AQ11" s="10">
        <v>5</v>
      </c>
      <c r="AS11" s="2" t="s">
        <v>28</v>
      </c>
      <c r="AT11" s="10">
        <v>1134</v>
      </c>
      <c r="AV11" t="str">
        <f t="shared" si="12"/>
        <v>Coventry</v>
      </c>
      <c r="AW11">
        <f t="shared" si="13"/>
        <v>5</v>
      </c>
      <c r="AX11" t="str">
        <f t="shared" si="14"/>
        <v/>
      </c>
      <c r="AY11">
        <f t="shared" si="15"/>
        <v>5</v>
      </c>
      <c r="BB11">
        <v>3</v>
      </c>
      <c r="BC11">
        <f t="shared" si="16"/>
        <v>1379</v>
      </c>
      <c r="BD11">
        <f t="shared" si="17"/>
        <v>1379</v>
      </c>
      <c r="BE11" t="str">
        <f t="shared" si="18"/>
        <v>Manchester Piccadilly</v>
      </c>
      <c r="BF11">
        <f t="shared" si="19"/>
        <v>1379</v>
      </c>
      <c r="BG11">
        <f t="shared" si="20"/>
        <v>1379</v>
      </c>
      <c r="BJ11" s="2"/>
      <c r="BK11" s="10">
        <v>27481</v>
      </c>
      <c r="BM11">
        <f>BJ11</f>
        <v>0</v>
      </c>
      <c r="BN11">
        <f>BK11</f>
        <v>27481</v>
      </c>
      <c r="BS11" s="2" t="s">
        <v>80</v>
      </c>
      <c r="BT11" s="10">
        <v>4017</v>
      </c>
      <c r="BV11" t="str">
        <f t="shared" si="21"/>
        <v>Mar</v>
      </c>
      <c r="BW11">
        <f t="shared" si="22"/>
        <v>2627</v>
      </c>
      <c r="BX11">
        <f>BT25</f>
        <v>8117</v>
      </c>
      <c r="CC11" s="2" t="s">
        <v>84</v>
      </c>
      <c r="CD11" s="10">
        <v>149399</v>
      </c>
      <c r="CF11" s="2" t="s">
        <v>86</v>
      </c>
      <c r="CG11" s="10">
        <v>309274</v>
      </c>
      <c r="CM11" s="2" t="s">
        <v>89</v>
      </c>
      <c r="CN11" s="10">
        <v>27.011267605633805</v>
      </c>
    </row>
    <row r="12" spans="3:92" x14ac:dyDescent="0.35">
      <c r="J12" s="2" t="s">
        <v>20</v>
      </c>
      <c r="K12" s="10">
        <v>105242</v>
      </c>
      <c r="M12" t="str">
        <f t="shared" si="0"/>
        <v>Fri</v>
      </c>
      <c r="N12" s="8">
        <f t="shared" si="1"/>
        <v>105433</v>
      </c>
      <c r="O12" s="8" t="str">
        <f t="shared" si="2"/>
        <v/>
      </c>
      <c r="S12" s="2" t="s">
        <v>29</v>
      </c>
      <c r="T12" s="10">
        <v>4954</v>
      </c>
      <c r="V12" s="2" t="s">
        <v>29</v>
      </c>
      <c r="W12" s="10">
        <v>1567</v>
      </c>
      <c r="Z12" t="str">
        <f t="shared" si="3"/>
        <v>London Euston</v>
      </c>
      <c r="AA12">
        <f t="shared" si="4"/>
        <v>4954</v>
      </c>
      <c r="AD12" t="str">
        <f t="shared" si="5"/>
        <v>London Euston</v>
      </c>
      <c r="AE12">
        <f t="shared" si="6"/>
        <v>1567</v>
      </c>
      <c r="AF12">
        <f t="shared" si="7"/>
        <v>4954</v>
      </c>
      <c r="AG12">
        <f t="shared" si="8"/>
        <v>6521</v>
      </c>
      <c r="AI12">
        <v>5</v>
      </c>
      <c r="AJ12" t="str">
        <f t="shared" si="9"/>
        <v>York</v>
      </c>
      <c r="AK12">
        <f t="shared" si="10"/>
        <v>4946</v>
      </c>
      <c r="AL12">
        <f t="shared" si="11"/>
        <v>4946</v>
      </c>
      <c r="AP12" s="2" t="s">
        <v>39</v>
      </c>
      <c r="AQ12" s="10">
        <v>5</v>
      </c>
      <c r="AS12" s="2" t="s">
        <v>29</v>
      </c>
      <c r="AT12" s="10">
        <v>515</v>
      </c>
      <c r="AV12" t="str">
        <f t="shared" si="12"/>
        <v>Crewe</v>
      </c>
      <c r="AW12">
        <f t="shared" si="13"/>
        <v>5</v>
      </c>
      <c r="AX12" t="str">
        <f t="shared" si="14"/>
        <v/>
      </c>
      <c r="AY12">
        <f t="shared" si="15"/>
        <v>5</v>
      </c>
      <c r="BB12">
        <v>4</v>
      </c>
      <c r="BC12">
        <f t="shared" si="16"/>
        <v>998</v>
      </c>
      <c r="BD12">
        <f t="shared" si="17"/>
        <v>998</v>
      </c>
      <c r="BE12" t="str">
        <f t="shared" si="18"/>
        <v>Birmingham New Street</v>
      </c>
      <c r="BF12">
        <f t="shared" si="19"/>
        <v>998</v>
      </c>
      <c r="BG12">
        <f t="shared" si="20"/>
        <v>998</v>
      </c>
      <c r="BJ12" s="2" t="s">
        <v>73</v>
      </c>
      <c r="BK12" s="10">
        <v>970</v>
      </c>
      <c r="BM12" t="str">
        <f t="shared" ref="BM12:BM17" si="23">BJ12</f>
        <v>Signal Failure</v>
      </c>
      <c r="BN12">
        <f t="shared" ref="BN12:BN17" si="24">BK12</f>
        <v>970</v>
      </c>
      <c r="BS12" s="2" t="s">
        <v>81</v>
      </c>
      <c r="BT12" s="10">
        <v>2627</v>
      </c>
      <c r="BV12" t="str">
        <f t="shared" si="21"/>
        <v>Apr</v>
      </c>
      <c r="BW12">
        <f t="shared" si="22"/>
        <v>3647</v>
      </c>
      <c r="BX12">
        <f>BT26</f>
        <v>7781</v>
      </c>
      <c r="CC12" s="2" t="s">
        <v>85</v>
      </c>
      <c r="CD12" s="10">
        <v>592522</v>
      </c>
      <c r="CF12" s="2" t="s">
        <v>87</v>
      </c>
      <c r="CG12" s="10">
        <v>209309</v>
      </c>
      <c r="CM12" s="2" t="s">
        <v>76</v>
      </c>
      <c r="CN12" s="10">
        <v>23.773305084745761</v>
      </c>
    </row>
    <row r="13" spans="3:92" x14ac:dyDescent="0.35">
      <c r="J13" s="2" t="s">
        <v>21</v>
      </c>
      <c r="K13" s="10">
        <v>105433</v>
      </c>
      <c r="M13" t="str">
        <f t="shared" si="0"/>
        <v>Sat</v>
      </c>
      <c r="N13" s="8">
        <f t="shared" si="1"/>
        <v>96936</v>
      </c>
      <c r="O13" s="8" t="str">
        <f t="shared" si="2"/>
        <v/>
      </c>
      <c r="S13" s="2" t="s">
        <v>30</v>
      </c>
      <c r="T13" s="10">
        <v>4229</v>
      </c>
      <c r="V13" s="2" t="s">
        <v>32</v>
      </c>
      <c r="W13" s="10">
        <v>749</v>
      </c>
      <c r="Z13" t="str">
        <f t="shared" si="3"/>
        <v>London Kings Cross</v>
      </c>
      <c r="AA13">
        <f t="shared" si="4"/>
        <v>4229</v>
      </c>
      <c r="AD13" t="str">
        <f t="shared" si="5"/>
        <v>London St Pancras</v>
      </c>
      <c r="AE13">
        <f t="shared" si="6"/>
        <v>749</v>
      </c>
      <c r="AF13">
        <f t="shared" si="7"/>
        <v>3891</v>
      </c>
      <c r="AG13">
        <f t="shared" si="8"/>
        <v>4640</v>
      </c>
      <c r="AP13" s="2" t="s">
        <v>40</v>
      </c>
      <c r="AQ13" s="10">
        <v>6</v>
      </c>
      <c r="AS13" s="2" t="s">
        <v>30</v>
      </c>
      <c r="AT13" s="10">
        <v>339</v>
      </c>
      <c r="AV13" t="str">
        <f t="shared" si="12"/>
        <v>Didcot</v>
      </c>
      <c r="AW13">
        <f t="shared" si="13"/>
        <v>6</v>
      </c>
      <c r="AX13" t="str">
        <f t="shared" si="14"/>
        <v/>
      </c>
      <c r="AY13">
        <f t="shared" si="15"/>
        <v>6</v>
      </c>
      <c r="BB13">
        <v>5</v>
      </c>
      <c r="BC13">
        <f t="shared" si="16"/>
        <v>461</v>
      </c>
      <c r="BD13">
        <f t="shared" si="17"/>
        <v>461</v>
      </c>
      <c r="BE13" t="str">
        <f t="shared" si="18"/>
        <v>York</v>
      </c>
      <c r="BF13">
        <f t="shared" si="19"/>
        <v>461</v>
      </c>
      <c r="BG13">
        <f t="shared" si="20"/>
        <v>461</v>
      </c>
      <c r="BJ13" s="2" t="s">
        <v>74</v>
      </c>
      <c r="BK13" s="10">
        <v>399</v>
      </c>
      <c r="BM13" t="str">
        <f t="shared" si="23"/>
        <v>Staff Shortage</v>
      </c>
      <c r="BN13">
        <f t="shared" si="24"/>
        <v>399</v>
      </c>
      <c r="BS13" s="2" t="s">
        <v>82</v>
      </c>
      <c r="BT13" s="10">
        <v>3647</v>
      </c>
      <c r="CF13" s="2" t="s">
        <v>88</v>
      </c>
      <c r="CG13" s="10">
        <v>223338</v>
      </c>
      <c r="CM13" s="2" t="s">
        <v>77</v>
      </c>
      <c r="CN13" s="10">
        <v>23.379310344827587</v>
      </c>
    </row>
    <row r="14" spans="3:92" x14ac:dyDescent="0.35">
      <c r="J14" s="2" t="s">
        <v>22</v>
      </c>
      <c r="K14" s="10">
        <v>96936</v>
      </c>
      <c r="S14" s="2" t="s">
        <v>31</v>
      </c>
      <c r="T14" s="10">
        <v>4500</v>
      </c>
      <c r="V14" s="2" t="s">
        <v>33</v>
      </c>
      <c r="W14" s="10">
        <v>3968</v>
      </c>
      <c r="Z14" t="str">
        <f t="shared" si="3"/>
        <v>London Paddington</v>
      </c>
      <c r="AA14">
        <f t="shared" si="4"/>
        <v>4500</v>
      </c>
      <c r="AD14" t="str">
        <f t="shared" si="5"/>
        <v>Manchester Piccadilly</v>
      </c>
      <c r="AE14">
        <f t="shared" si="6"/>
        <v>3968</v>
      </c>
      <c r="AF14">
        <f t="shared" si="7"/>
        <v>5650</v>
      </c>
      <c r="AG14">
        <f t="shared" si="8"/>
        <v>9618</v>
      </c>
      <c r="AP14" s="2" t="s">
        <v>41</v>
      </c>
      <c r="AQ14" s="10">
        <v>38</v>
      </c>
      <c r="AS14" s="2" t="s">
        <v>31</v>
      </c>
      <c r="AT14" s="10">
        <v>423</v>
      </c>
      <c r="AV14" t="str">
        <f t="shared" si="12"/>
        <v>Doncaster</v>
      </c>
      <c r="AW14">
        <f t="shared" si="13"/>
        <v>38</v>
      </c>
      <c r="AX14" t="str">
        <f t="shared" si="14"/>
        <v/>
      </c>
      <c r="AY14">
        <f t="shared" si="15"/>
        <v>38</v>
      </c>
      <c r="BJ14" s="2" t="s">
        <v>75</v>
      </c>
      <c r="BK14" s="10">
        <v>410</v>
      </c>
      <c r="BM14" t="str">
        <f t="shared" si="23"/>
        <v>Staffing</v>
      </c>
      <c r="BN14">
        <f t="shared" si="24"/>
        <v>410</v>
      </c>
      <c r="BS14" s="2" t="s">
        <v>83</v>
      </c>
      <c r="BT14" s="10">
        <v>16272</v>
      </c>
      <c r="CM14" s="2" t="s">
        <v>78</v>
      </c>
      <c r="CN14" s="10">
        <v>34.975188781014026</v>
      </c>
    </row>
    <row r="15" spans="3:92" x14ac:dyDescent="0.35">
      <c r="C15" s="1" t="s">
        <v>0</v>
      </c>
      <c r="D15" t="s">
        <v>3</v>
      </c>
      <c r="G15" s="1" t="s">
        <v>0</v>
      </c>
      <c r="H15" t="s">
        <v>3</v>
      </c>
      <c r="S15" s="2" t="s">
        <v>32</v>
      </c>
      <c r="T15" s="10">
        <v>3891</v>
      </c>
      <c r="V15" s="2" t="s">
        <v>48</v>
      </c>
      <c r="W15" s="10">
        <v>219</v>
      </c>
      <c r="Z15" t="str">
        <f t="shared" si="3"/>
        <v>London St Pancras</v>
      </c>
      <c r="AA15">
        <f t="shared" si="4"/>
        <v>3891</v>
      </c>
      <c r="AD15" t="str">
        <f t="shared" si="5"/>
        <v>Nuneaton</v>
      </c>
      <c r="AE15">
        <f t="shared" si="6"/>
        <v>219</v>
      </c>
      <c r="AF15" t="str">
        <f t="shared" si="7"/>
        <v/>
      </c>
      <c r="AG15">
        <f t="shared" si="8"/>
        <v>219</v>
      </c>
      <c r="AP15" s="2" t="s">
        <v>42</v>
      </c>
      <c r="AQ15" s="10">
        <v>33</v>
      </c>
      <c r="AS15" s="2" t="s">
        <v>32</v>
      </c>
      <c r="AT15" s="10">
        <v>290</v>
      </c>
      <c r="AV15" t="str">
        <f t="shared" si="12"/>
        <v>Durham</v>
      </c>
      <c r="AW15">
        <f t="shared" si="13"/>
        <v>33</v>
      </c>
      <c r="AX15" t="str">
        <f t="shared" si="14"/>
        <v/>
      </c>
      <c r="AY15">
        <f t="shared" si="15"/>
        <v>33</v>
      </c>
      <c r="BJ15" s="2" t="s">
        <v>76</v>
      </c>
      <c r="BK15" s="10">
        <v>707</v>
      </c>
      <c r="BM15" t="str">
        <f t="shared" si="23"/>
        <v>Technical Issue</v>
      </c>
      <c r="BN15">
        <f t="shared" si="24"/>
        <v>707</v>
      </c>
    </row>
    <row r="16" spans="3:92" x14ac:dyDescent="0.35">
      <c r="C16" s="2" t="s">
        <v>7</v>
      </c>
      <c r="D16" s="10">
        <v>544937</v>
      </c>
      <c r="G16" s="2" t="s">
        <v>9</v>
      </c>
      <c r="H16" s="10">
        <v>199618</v>
      </c>
      <c r="M16">
        <v>1</v>
      </c>
      <c r="N16" t="str">
        <f>INDEX($M$7:$M$13,MATCH(O16,$N$7:$N$13,0))</f>
        <v>Wed</v>
      </c>
      <c r="O16">
        <f>LARGE($N$7:$N$13,M16)</f>
        <v>113802</v>
      </c>
      <c r="S16" s="2" t="s">
        <v>33</v>
      </c>
      <c r="T16" s="10">
        <v>5650</v>
      </c>
      <c r="V16" s="2" t="s">
        <v>34</v>
      </c>
      <c r="W16" s="10">
        <v>623</v>
      </c>
      <c r="Z16" t="str">
        <f t="shared" si="3"/>
        <v>Manchester Piccadilly</v>
      </c>
      <c r="AA16">
        <f t="shared" si="4"/>
        <v>5650</v>
      </c>
      <c r="AD16" t="str">
        <f t="shared" si="5"/>
        <v>Oxford</v>
      </c>
      <c r="AE16">
        <f t="shared" si="6"/>
        <v>623</v>
      </c>
      <c r="AF16">
        <f t="shared" si="7"/>
        <v>144</v>
      </c>
      <c r="AG16">
        <f t="shared" si="8"/>
        <v>767</v>
      </c>
      <c r="AP16" s="2" t="s">
        <v>43</v>
      </c>
      <c r="AQ16" s="10">
        <v>4</v>
      </c>
      <c r="AS16" s="2" t="s">
        <v>33</v>
      </c>
      <c r="AT16" s="10">
        <v>987</v>
      </c>
      <c r="AV16" t="str">
        <f t="shared" si="12"/>
        <v>Edinburgh</v>
      </c>
      <c r="AW16">
        <f t="shared" si="13"/>
        <v>4</v>
      </c>
      <c r="AX16" t="str">
        <f t="shared" si="14"/>
        <v/>
      </c>
      <c r="AY16">
        <f t="shared" si="15"/>
        <v>4</v>
      </c>
      <c r="BJ16" s="2" t="s">
        <v>77</v>
      </c>
      <c r="BK16" s="10">
        <v>314</v>
      </c>
      <c r="BM16" t="str">
        <f t="shared" si="23"/>
        <v>Traffic</v>
      </c>
      <c r="BN16">
        <f t="shared" si="24"/>
        <v>314</v>
      </c>
      <c r="BV16" t="s">
        <v>79</v>
      </c>
      <c r="BW16" s="6">
        <f>BW9/BX9</f>
        <v>0.62754284305264452</v>
      </c>
      <c r="BX16" s="6">
        <v>1</v>
      </c>
      <c r="BY16" s="6">
        <f>AVERAGE($BW$16:$BW$19)</f>
        <v>0.4863501521417557</v>
      </c>
      <c r="CC16" t="str">
        <f>CC11</f>
        <v>First Class</v>
      </c>
      <c r="CD16">
        <f>CD11</f>
        <v>149399</v>
      </c>
      <c r="CF16" t="str">
        <f>CF11</f>
        <v>Advance</v>
      </c>
      <c r="CG16">
        <f>CG11</f>
        <v>309274</v>
      </c>
    </row>
    <row r="17" spans="3:93" x14ac:dyDescent="0.35">
      <c r="C17" s="2" t="s">
        <v>8</v>
      </c>
      <c r="D17" s="10">
        <v>196984</v>
      </c>
      <c r="G17" s="2" t="s">
        <v>10</v>
      </c>
      <c r="H17" s="10">
        <v>159374</v>
      </c>
      <c r="M17">
        <v>2</v>
      </c>
      <c r="N17" t="str">
        <f t="shared" ref="N17:N18" si="25">INDEX($M$7:$M$13,MATCH(O17,$N$7:$N$13,0))</f>
        <v>Tue</v>
      </c>
      <c r="O17">
        <f t="shared" ref="O17:O18" si="26">LARGE($N$7:$N$13,M17)</f>
        <v>112688</v>
      </c>
      <c r="S17" s="2" t="s">
        <v>34</v>
      </c>
      <c r="T17" s="10">
        <v>144</v>
      </c>
      <c r="V17" s="2" t="s">
        <v>49</v>
      </c>
      <c r="W17" s="10">
        <v>242</v>
      </c>
      <c r="Z17" t="str">
        <f t="shared" si="3"/>
        <v>Oxford</v>
      </c>
      <c r="AA17">
        <f t="shared" si="4"/>
        <v>144</v>
      </c>
      <c r="AD17" t="str">
        <f t="shared" si="5"/>
        <v>Peterborough</v>
      </c>
      <c r="AE17">
        <f t="shared" si="6"/>
        <v>242</v>
      </c>
      <c r="AF17" t="str">
        <f t="shared" si="7"/>
        <v/>
      </c>
      <c r="AG17">
        <f t="shared" si="8"/>
        <v>242</v>
      </c>
      <c r="AJ17" t="s">
        <v>61</v>
      </c>
      <c r="AK17">
        <f>SUM(AK8:AK12)</f>
        <v>40546</v>
      </c>
      <c r="AP17" s="2" t="s">
        <v>27</v>
      </c>
      <c r="AQ17" s="10">
        <v>9</v>
      </c>
      <c r="AS17" s="2" t="s">
        <v>34</v>
      </c>
      <c r="AT17" s="10">
        <v>21</v>
      </c>
      <c r="AV17" t="str">
        <f t="shared" si="12"/>
        <v>Edinburgh Waverley</v>
      </c>
      <c r="AW17">
        <f t="shared" si="13"/>
        <v>9</v>
      </c>
      <c r="AX17">
        <f t="shared" si="14"/>
        <v>51</v>
      </c>
      <c r="AY17">
        <f t="shared" si="15"/>
        <v>60</v>
      </c>
      <c r="BJ17" s="2" t="s">
        <v>78</v>
      </c>
      <c r="BK17" s="10">
        <v>1372</v>
      </c>
      <c r="BM17" t="str">
        <f t="shared" si="23"/>
        <v>Weather Conditions</v>
      </c>
      <c r="BN17">
        <f t="shared" si="24"/>
        <v>1372</v>
      </c>
      <c r="BV17" t="s">
        <v>80</v>
      </c>
      <c r="BW17" s="6">
        <f t="shared" ref="BW17:BW19" si="27">BW10/BX10</f>
        <v>0.52551020408163263</v>
      </c>
      <c r="BX17" s="6">
        <v>1</v>
      </c>
      <c r="BY17" s="6">
        <f t="shared" ref="BY17:BY19" si="28">AVERAGE($BW$16:$BW$19)</f>
        <v>0.4863501521417557</v>
      </c>
      <c r="CC17" t="str">
        <f>CC12</f>
        <v>Standard</v>
      </c>
      <c r="CD17">
        <f>CD12</f>
        <v>592522</v>
      </c>
      <c r="CF17" t="str">
        <f t="shared" ref="CF17:CG18" si="29">CF12</f>
        <v>Anytime</v>
      </c>
      <c r="CG17">
        <f t="shared" si="29"/>
        <v>209309</v>
      </c>
    </row>
    <row r="18" spans="3:93" x14ac:dyDescent="0.35">
      <c r="G18" s="2" t="s">
        <v>11</v>
      </c>
      <c r="H18" s="10">
        <v>195147</v>
      </c>
      <c r="M18">
        <v>3</v>
      </c>
      <c r="N18" t="str">
        <f t="shared" si="25"/>
        <v>Mon</v>
      </c>
      <c r="O18">
        <f t="shared" si="26"/>
        <v>107772</v>
      </c>
      <c r="S18" s="2" t="s">
        <v>35</v>
      </c>
      <c r="T18" s="10">
        <v>594</v>
      </c>
      <c r="V18" s="2" t="s">
        <v>35</v>
      </c>
      <c r="W18" s="10">
        <v>3920</v>
      </c>
      <c r="Z18" t="str">
        <f t="shared" si="3"/>
        <v>Reading</v>
      </c>
      <c r="AA18">
        <f t="shared" si="4"/>
        <v>594</v>
      </c>
      <c r="AD18" t="str">
        <f t="shared" si="5"/>
        <v>Reading</v>
      </c>
      <c r="AE18">
        <f t="shared" si="6"/>
        <v>3920</v>
      </c>
      <c r="AF18">
        <f t="shared" si="7"/>
        <v>594</v>
      </c>
      <c r="AG18">
        <f t="shared" si="8"/>
        <v>4514</v>
      </c>
      <c r="AJ18" t="s">
        <v>62</v>
      </c>
      <c r="AK18">
        <f>SUM(AG8:AG39)</f>
        <v>63306</v>
      </c>
      <c r="AP18" s="2" t="s">
        <v>44</v>
      </c>
      <c r="AQ18" s="10">
        <v>65</v>
      </c>
      <c r="AS18" s="2" t="s">
        <v>35</v>
      </c>
      <c r="AT18" s="10">
        <v>29</v>
      </c>
      <c r="AV18" t="str">
        <f t="shared" si="12"/>
        <v>Leeds</v>
      </c>
      <c r="AW18">
        <f t="shared" si="13"/>
        <v>65</v>
      </c>
      <c r="AX18" t="str">
        <f t="shared" si="14"/>
        <v/>
      </c>
      <c r="AY18">
        <f t="shared" si="15"/>
        <v>65</v>
      </c>
      <c r="BV18" t="s">
        <v>81</v>
      </c>
      <c r="BW18" s="6">
        <f t="shared" si="27"/>
        <v>0.32364173955895037</v>
      </c>
      <c r="BX18" s="6">
        <v>1</v>
      </c>
      <c r="BY18" s="6">
        <f t="shared" si="28"/>
        <v>0.4863501521417557</v>
      </c>
      <c r="CF18" t="str">
        <f t="shared" si="29"/>
        <v>Off-Peak</v>
      </c>
      <c r="CG18">
        <f t="shared" si="29"/>
        <v>223338</v>
      </c>
    </row>
    <row r="19" spans="3:93" x14ac:dyDescent="0.35">
      <c r="C19" t="str">
        <f>C16</f>
        <v>Weekday</v>
      </c>
      <c r="D19" s="5">
        <f>D16</f>
        <v>544937</v>
      </c>
      <c r="G19" s="2" t="s">
        <v>12</v>
      </c>
      <c r="H19" s="10">
        <v>187782</v>
      </c>
      <c r="S19" s="2" t="s">
        <v>36</v>
      </c>
      <c r="T19" s="10">
        <v>927</v>
      </c>
      <c r="V19" s="2" t="s">
        <v>50</v>
      </c>
      <c r="W19" s="10">
        <v>272</v>
      </c>
      <c r="Z19" t="str">
        <f t="shared" si="3"/>
        <v>York</v>
      </c>
      <c r="AA19">
        <f t="shared" si="4"/>
        <v>927</v>
      </c>
      <c r="AD19" t="str">
        <f t="shared" si="5"/>
        <v>Sheffield</v>
      </c>
      <c r="AE19">
        <f t="shared" si="6"/>
        <v>272</v>
      </c>
      <c r="AF19" t="str">
        <f t="shared" si="7"/>
        <v/>
      </c>
      <c r="AG19">
        <f t="shared" si="8"/>
        <v>272</v>
      </c>
      <c r="AP19" s="2" t="s">
        <v>45</v>
      </c>
      <c r="AQ19" s="10">
        <v>16</v>
      </c>
      <c r="AS19" s="2" t="s">
        <v>36</v>
      </c>
      <c r="AT19" s="10">
        <v>115</v>
      </c>
      <c r="AV19" t="str">
        <f t="shared" si="12"/>
        <v>Leicester</v>
      </c>
      <c r="AW19">
        <f t="shared" si="13"/>
        <v>16</v>
      </c>
      <c r="AX19" t="str">
        <f t="shared" si="14"/>
        <v/>
      </c>
      <c r="AY19">
        <f t="shared" si="15"/>
        <v>16</v>
      </c>
      <c r="BV19" t="s">
        <v>82</v>
      </c>
      <c r="BW19" s="6">
        <f t="shared" si="27"/>
        <v>0.46870582187379511</v>
      </c>
      <c r="BX19" s="6">
        <v>1</v>
      </c>
      <c r="BY19" s="6">
        <f t="shared" si="28"/>
        <v>0.4863501521417557</v>
      </c>
    </row>
    <row r="20" spans="3:93" x14ac:dyDescent="0.35">
      <c r="C20" t="str">
        <f>C17</f>
        <v>Weekend</v>
      </c>
      <c r="D20" s="5">
        <f>D17</f>
        <v>196984</v>
      </c>
      <c r="V20" s="2" t="s">
        <v>52</v>
      </c>
      <c r="W20" s="10">
        <v>228</v>
      </c>
      <c r="AD20" t="str">
        <f t="shared" si="5"/>
        <v>Swindon</v>
      </c>
      <c r="AE20">
        <f t="shared" si="6"/>
        <v>228</v>
      </c>
      <c r="AF20" t="str">
        <f t="shared" si="7"/>
        <v/>
      </c>
      <c r="AG20">
        <f t="shared" si="8"/>
        <v>228</v>
      </c>
      <c r="AJ20" t="s">
        <v>63</v>
      </c>
      <c r="AK20" s="6">
        <f>AK17/AK18</f>
        <v>0.64047641613749096</v>
      </c>
      <c r="AP20" s="2" t="s">
        <v>28</v>
      </c>
      <c r="AQ20" s="10">
        <v>650</v>
      </c>
      <c r="AV20" t="str">
        <f t="shared" si="12"/>
        <v>Liverpool Lime Street</v>
      </c>
      <c r="AW20">
        <f t="shared" si="13"/>
        <v>650</v>
      </c>
      <c r="AX20">
        <f t="shared" si="14"/>
        <v>1134</v>
      </c>
      <c r="AY20">
        <f t="shared" si="15"/>
        <v>1784</v>
      </c>
    </row>
    <row r="21" spans="3:93" x14ac:dyDescent="0.35">
      <c r="V21" s="2" t="s">
        <v>56</v>
      </c>
      <c r="W21" s="10">
        <v>115</v>
      </c>
      <c r="AD21" t="str">
        <f t="shared" si="5"/>
        <v>Wolverhampton</v>
      </c>
      <c r="AE21">
        <f t="shared" si="6"/>
        <v>115</v>
      </c>
      <c r="AF21" t="str">
        <f t="shared" si="7"/>
        <v/>
      </c>
      <c r="AG21">
        <f t="shared" si="8"/>
        <v>115</v>
      </c>
      <c r="AP21" s="2" t="s">
        <v>29</v>
      </c>
      <c r="AQ21" s="10">
        <v>1171</v>
      </c>
      <c r="AV21" t="str">
        <f t="shared" si="12"/>
        <v>London Euston</v>
      </c>
      <c r="AW21">
        <f t="shared" si="13"/>
        <v>1171</v>
      </c>
      <c r="AX21">
        <f t="shared" si="14"/>
        <v>515</v>
      </c>
      <c r="AY21">
        <f t="shared" si="15"/>
        <v>1686</v>
      </c>
      <c r="BC21">
        <f>SUM(AY9:AY38)</f>
        <v>8344</v>
      </c>
      <c r="BD21" t="s">
        <v>71</v>
      </c>
      <c r="CC21" t="str">
        <f>CC16</f>
        <v>First Class</v>
      </c>
      <c r="CD21" s="6" t="str">
        <f>CC17</f>
        <v>Standard</v>
      </c>
      <c r="CE21" s="6"/>
      <c r="CF21" t="str">
        <f>CF16</f>
        <v>Advance</v>
      </c>
      <c r="CG21" t="str">
        <f>CF17</f>
        <v>Anytime</v>
      </c>
      <c r="CH21" t="str">
        <f>CF18</f>
        <v>Off-Peak</v>
      </c>
      <c r="CM21" t="s">
        <v>91</v>
      </c>
      <c r="CN21" t="s">
        <v>92</v>
      </c>
      <c r="CO21" t="s">
        <v>93</v>
      </c>
    </row>
    <row r="22" spans="3:93" x14ac:dyDescent="0.35">
      <c r="G22" s="2" t="s">
        <v>13</v>
      </c>
      <c r="H22" t="s">
        <v>14</v>
      </c>
      <c r="I22" t="s">
        <v>15</v>
      </c>
      <c r="N22" t="s">
        <v>24</v>
      </c>
      <c r="O22" s="6">
        <f>SUM(O16:O18)/SUM(N7:N13)</f>
        <v>0.45053583872137332</v>
      </c>
      <c r="V22" s="2" t="s">
        <v>36</v>
      </c>
      <c r="W22" s="10">
        <v>4019</v>
      </c>
      <c r="AD22" t="str">
        <f t="shared" si="5"/>
        <v>York</v>
      </c>
      <c r="AE22">
        <f t="shared" si="6"/>
        <v>4019</v>
      </c>
      <c r="AF22">
        <f t="shared" si="7"/>
        <v>927</v>
      </c>
      <c r="AG22">
        <f t="shared" si="8"/>
        <v>4946</v>
      </c>
      <c r="AK22" s="6">
        <f>1-AK20</f>
        <v>0.35952358386250904</v>
      </c>
      <c r="AP22" s="2" t="s">
        <v>30</v>
      </c>
      <c r="AQ22" s="10">
        <v>51</v>
      </c>
      <c r="AV22" t="str">
        <f t="shared" si="12"/>
        <v>London Kings Cross</v>
      </c>
      <c r="AW22">
        <f t="shared" si="13"/>
        <v>51</v>
      </c>
      <c r="AX22">
        <f t="shared" si="14"/>
        <v>339</v>
      </c>
      <c r="AY22">
        <f t="shared" si="15"/>
        <v>390</v>
      </c>
      <c r="BC22">
        <f>SUM(BC9:BC13)</f>
        <v>6308</v>
      </c>
      <c r="BD22" t="s">
        <v>70</v>
      </c>
      <c r="BM22" t="str">
        <f>BM12</f>
        <v>Signal Failure</v>
      </c>
      <c r="BN22">
        <f>BN12</f>
        <v>970</v>
      </c>
      <c r="BO22">
        <f>IF(OR(BN22=LARGE($BN$22:$BN$26,1),BN22=LARGE($BN$22:$BN$26,2),BN22=LARGE($BN$22:$BN$26,3)),BN22,"")</f>
        <v>970</v>
      </c>
      <c r="BS22" s="1" t="s">
        <v>0</v>
      </c>
      <c r="BT22" t="s">
        <v>1</v>
      </c>
      <c r="CC22" s="6">
        <f>CD16/SUM($CD$16:$CD$17)</f>
        <v>0.20136780061489026</v>
      </c>
      <c r="CD22" s="6">
        <f>CD17/SUM($CD$16:$CD$17)</f>
        <v>0.79863219938510976</v>
      </c>
      <c r="CE22" s="6"/>
      <c r="CF22" s="6">
        <f>CG16/SUM($CG$16:$CG$18)</f>
        <v>0.41685570296567964</v>
      </c>
      <c r="CG22" s="6">
        <f>CG17/SUM($CG$16:$CG$18)</f>
        <v>0.28211763786171307</v>
      </c>
      <c r="CH22" s="6">
        <f>CG18/SUM($CG$16:$CG$18)</f>
        <v>0.30102665917260735</v>
      </c>
      <c r="CM22" t="str">
        <f>CM10</f>
        <v>Signal Failure</v>
      </c>
      <c r="CN22" s="11">
        <f>CN10</f>
        <v>28.796008869179602</v>
      </c>
      <c r="CO22" s="11" t="str">
        <f>IF(CN22=MAX($CN$22:$CN$26),CN22,"")</f>
        <v/>
      </c>
    </row>
    <row r="23" spans="3:93" x14ac:dyDescent="0.35">
      <c r="C23" t="str">
        <f>C19</f>
        <v>Weekday</v>
      </c>
      <c r="D23" s="6">
        <f>D19/SUM($D$19:$D$20)</f>
        <v>0.73449464296063871</v>
      </c>
      <c r="G23" t="str">
        <f>G16</f>
        <v>January</v>
      </c>
      <c r="H23" s="5">
        <f>H16</f>
        <v>199618</v>
      </c>
      <c r="I23" s="5">
        <f>IF(H23=MAX($H$23:$H$26),H23,"")</f>
        <v>199618</v>
      </c>
      <c r="V23" s="2" t="s">
        <v>26</v>
      </c>
      <c r="W23" s="10">
        <v>144</v>
      </c>
      <c r="AD23" t="str">
        <f t="shared" si="5"/>
        <v>Bristol Temple Meads</v>
      </c>
      <c r="AE23">
        <f t="shared" si="6"/>
        <v>144</v>
      </c>
      <c r="AF23">
        <f t="shared" si="7"/>
        <v>16</v>
      </c>
      <c r="AG23">
        <f t="shared" si="8"/>
        <v>160</v>
      </c>
      <c r="AP23" s="2" t="s">
        <v>31</v>
      </c>
      <c r="AQ23" s="10">
        <v>30</v>
      </c>
      <c r="AV23" t="str">
        <f t="shared" si="12"/>
        <v>London Paddington</v>
      </c>
      <c r="AW23">
        <f t="shared" si="13"/>
        <v>30</v>
      </c>
      <c r="AX23">
        <f t="shared" si="14"/>
        <v>423</v>
      </c>
      <c r="AY23">
        <f t="shared" si="15"/>
        <v>453</v>
      </c>
      <c r="BM23" t="str">
        <f t="shared" ref="BM23:BN23" si="30">BM13</f>
        <v>Staff Shortage</v>
      </c>
      <c r="BN23">
        <f t="shared" si="30"/>
        <v>399</v>
      </c>
      <c r="BO23" t="str">
        <f>IF(OR(BN23=LARGE($BN$22:$BN$26,1),BN23=LARGE($BN$22:$BN$26,2),BN23=LARGE($BN$22:$BN$26,3)),BN23,"")</f>
        <v/>
      </c>
      <c r="BS23" s="2" t="s">
        <v>9</v>
      </c>
      <c r="BT23" s="10">
        <v>8111</v>
      </c>
      <c r="CC23" s="6">
        <v>1</v>
      </c>
      <c r="CD23" s="6">
        <v>1</v>
      </c>
      <c r="CF23" s="6">
        <v>1</v>
      </c>
      <c r="CG23" s="6">
        <v>1</v>
      </c>
      <c r="CH23" s="6">
        <v>1</v>
      </c>
      <c r="CM23" t="str">
        <f t="shared" ref="CM23:CN23" si="31">CM11</f>
        <v>Staff Issues</v>
      </c>
      <c r="CN23" s="11">
        <f t="shared" si="31"/>
        <v>27.011267605633805</v>
      </c>
      <c r="CO23" s="11" t="str">
        <f t="shared" ref="CO23:CO26" si="32">IF(CN23=MAX($CN$22:$CN$26),CN23,"")</f>
        <v/>
      </c>
    </row>
    <row r="24" spans="3:93" x14ac:dyDescent="0.35">
      <c r="C24" t="str">
        <f>C20</f>
        <v>Weekend</v>
      </c>
      <c r="D24" s="6">
        <f>D20/SUM($D$19:$D$20)</f>
        <v>0.26550535703936134</v>
      </c>
      <c r="G24" t="str">
        <f t="shared" ref="G24:H24" si="33">G17</f>
        <v>February</v>
      </c>
      <c r="H24" s="5">
        <f t="shared" si="33"/>
        <v>159374</v>
      </c>
      <c r="I24" s="5" t="str">
        <f t="shared" ref="I24:I26" si="34">IF(H24=MAX($H$23:$H$26),H24,"")</f>
        <v/>
      </c>
      <c r="V24" s="2" t="s">
        <v>38</v>
      </c>
      <c r="W24" s="10">
        <v>65</v>
      </c>
      <c r="AD24" t="str">
        <f t="shared" si="5"/>
        <v>Coventry</v>
      </c>
      <c r="AE24">
        <f t="shared" si="6"/>
        <v>65</v>
      </c>
      <c r="AF24" t="str">
        <f t="shared" si="7"/>
        <v/>
      </c>
      <c r="AG24">
        <f t="shared" si="8"/>
        <v>65</v>
      </c>
      <c r="AP24" s="2" t="s">
        <v>32</v>
      </c>
      <c r="AQ24" s="10">
        <v>54</v>
      </c>
      <c r="AS24" t="str">
        <f>AS9</f>
        <v>Birmingham New Street</v>
      </c>
      <c r="AT24">
        <f>AT9</f>
        <v>268</v>
      </c>
      <c r="AV24" t="str">
        <f t="shared" si="12"/>
        <v>London St Pancras</v>
      </c>
      <c r="AW24">
        <f t="shared" si="13"/>
        <v>54</v>
      </c>
      <c r="AX24">
        <f t="shared" si="14"/>
        <v>290</v>
      </c>
      <c r="AY24">
        <f t="shared" si="15"/>
        <v>344</v>
      </c>
      <c r="BB24" t="s">
        <v>63</v>
      </c>
      <c r="BC24" s="6">
        <f>BC22/BC21</f>
        <v>0.75599232981783315</v>
      </c>
      <c r="BD24" t="s">
        <v>63</v>
      </c>
      <c r="BM24" t="str">
        <f t="shared" ref="BM24:BN24" si="35">BM14</f>
        <v>Staffing</v>
      </c>
      <c r="BN24">
        <f t="shared" si="35"/>
        <v>410</v>
      </c>
      <c r="BO24">
        <f t="shared" ref="BO24:BO27" si="36">IF(OR(BN24=LARGE($BN$22:$BN$26,1),BN24=LARGE($BN$22:$BN$26,2),BN24=LARGE($BN$22:$BN$26,3)),BN24,"")</f>
        <v>410</v>
      </c>
      <c r="BS24" s="2" t="s">
        <v>10</v>
      </c>
      <c r="BT24" s="10">
        <v>7644</v>
      </c>
      <c r="CM24" t="str">
        <f t="shared" ref="CM24:CN24" si="37">CM12</f>
        <v>Technical Issue</v>
      </c>
      <c r="CN24" s="11">
        <f t="shared" si="37"/>
        <v>23.773305084745761</v>
      </c>
      <c r="CO24" s="11" t="str">
        <f t="shared" si="32"/>
        <v/>
      </c>
    </row>
    <row r="25" spans="3:93" x14ac:dyDescent="0.35">
      <c r="G25" t="str">
        <f t="shared" ref="G25:H25" si="38">G18</f>
        <v>March</v>
      </c>
      <c r="H25" s="5">
        <f t="shared" si="38"/>
        <v>195147</v>
      </c>
      <c r="I25" s="5" t="str">
        <f t="shared" si="34"/>
        <v/>
      </c>
      <c r="V25" s="2" t="s">
        <v>39</v>
      </c>
      <c r="W25" s="10">
        <v>193</v>
      </c>
      <c r="AD25" t="str">
        <f t="shared" si="5"/>
        <v>Crewe</v>
      </c>
      <c r="AE25">
        <f t="shared" si="6"/>
        <v>193</v>
      </c>
      <c r="AF25" t="str">
        <f t="shared" si="7"/>
        <v/>
      </c>
      <c r="AG25">
        <f t="shared" si="8"/>
        <v>193</v>
      </c>
      <c r="AP25" s="2" t="s">
        <v>46</v>
      </c>
      <c r="AQ25" s="10">
        <v>6</v>
      </c>
      <c r="AS25" t="str">
        <f t="shared" ref="AS25:AT25" si="39">AS10</f>
        <v>Edinburgh Waverley</v>
      </c>
      <c r="AT25">
        <f t="shared" si="39"/>
        <v>51</v>
      </c>
      <c r="AV25" t="str">
        <f t="shared" si="12"/>
        <v>London Waterloo</v>
      </c>
      <c r="AW25">
        <f t="shared" si="13"/>
        <v>6</v>
      </c>
      <c r="AX25" t="str">
        <f t="shared" si="14"/>
        <v/>
      </c>
      <c r="AY25">
        <f t="shared" si="15"/>
        <v>6</v>
      </c>
      <c r="BB25" t="s">
        <v>72</v>
      </c>
      <c r="BC25" s="6">
        <f>1-BC24</f>
        <v>0.24400767018216685</v>
      </c>
      <c r="BD25" t="s">
        <v>72</v>
      </c>
      <c r="BM25" t="str">
        <f t="shared" ref="BM25:BN25" si="40">BM15</f>
        <v>Technical Issue</v>
      </c>
      <c r="BN25">
        <f t="shared" si="40"/>
        <v>707</v>
      </c>
      <c r="BO25">
        <f t="shared" si="36"/>
        <v>707</v>
      </c>
      <c r="BS25" s="2" t="s">
        <v>11</v>
      </c>
      <c r="BT25" s="10">
        <v>8117</v>
      </c>
      <c r="CM25" t="str">
        <f t="shared" ref="CM25:CN25" si="41">CM13</f>
        <v>Traffic</v>
      </c>
      <c r="CN25" s="11">
        <f t="shared" si="41"/>
        <v>23.379310344827587</v>
      </c>
      <c r="CO25" s="11" t="str">
        <f t="shared" si="32"/>
        <v/>
      </c>
    </row>
    <row r="26" spans="3:93" x14ac:dyDescent="0.35">
      <c r="G26" t="str">
        <f t="shared" ref="G26:H26" si="42">G19</f>
        <v>April</v>
      </c>
      <c r="H26" s="5">
        <f t="shared" si="42"/>
        <v>187782</v>
      </c>
      <c r="I26" s="5" t="str">
        <f t="shared" si="34"/>
        <v/>
      </c>
      <c r="V26" s="2" t="s">
        <v>41</v>
      </c>
      <c r="W26" s="10">
        <v>211</v>
      </c>
      <c r="AD26" t="str">
        <f t="shared" si="5"/>
        <v>Doncaster</v>
      </c>
      <c r="AE26">
        <f t="shared" si="6"/>
        <v>211</v>
      </c>
      <c r="AF26" t="str">
        <f t="shared" si="7"/>
        <v/>
      </c>
      <c r="AG26">
        <f t="shared" si="8"/>
        <v>211</v>
      </c>
      <c r="AP26" s="2" t="s">
        <v>33</v>
      </c>
      <c r="AQ26" s="10">
        <v>392</v>
      </c>
      <c r="AS26" t="str">
        <f t="shared" ref="AS26:AT26" si="43">AS11</f>
        <v>Liverpool Lime Street</v>
      </c>
      <c r="AT26">
        <f t="shared" si="43"/>
        <v>1134</v>
      </c>
      <c r="AV26" t="str">
        <f t="shared" si="12"/>
        <v>Manchester Piccadilly</v>
      </c>
      <c r="AW26">
        <f t="shared" si="13"/>
        <v>392</v>
      </c>
      <c r="AX26">
        <f t="shared" si="14"/>
        <v>987</v>
      </c>
      <c r="AY26">
        <f t="shared" si="15"/>
        <v>1379</v>
      </c>
      <c r="BM26" t="str">
        <f t="shared" ref="BM26:BN26" si="44">BM16</f>
        <v>Traffic</v>
      </c>
      <c r="BN26">
        <f t="shared" si="44"/>
        <v>314</v>
      </c>
      <c r="BO26" t="str">
        <f t="shared" si="36"/>
        <v/>
      </c>
      <c r="BS26" s="2" t="s">
        <v>12</v>
      </c>
      <c r="BT26" s="10">
        <v>7781</v>
      </c>
      <c r="BW26" s="6">
        <f>AVERAGE(BW16:BW19)</f>
        <v>0.4863501521417557</v>
      </c>
      <c r="CM26" t="str">
        <f t="shared" ref="CM26:CN26" si="45">CM14</f>
        <v>Weather Conditions</v>
      </c>
      <c r="CN26" s="11">
        <f t="shared" si="45"/>
        <v>34.975188781014026</v>
      </c>
      <c r="CO26" s="11">
        <f t="shared" si="32"/>
        <v>34.975188781014026</v>
      </c>
    </row>
    <row r="27" spans="3:93" x14ac:dyDescent="0.35">
      <c r="C27" t="str">
        <f>INDEX($C$23:$C$24,MATCH(D27,D23:D24,0))</f>
        <v>Weekday</v>
      </c>
      <c r="D27" s="6">
        <f>LARGE($D$23:$D$24,1)</f>
        <v>0.73449464296063871</v>
      </c>
      <c r="V27" s="2" t="s">
        <v>27</v>
      </c>
      <c r="W27" s="10">
        <v>178</v>
      </c>
      <c r="AD27" t="str">
        <f t="shared" si="5"/>
        <v>Edinburgh Waverley</v>
      </c>
      <c r="AE27">
        <f t="shared" si="6"/>
        <v>178</v>
      </c>
      <c r="AF27">
        <f t="shared" si="7"/>
        <v>51</v>
      </c>
      <c r="AG27">
        <f t="shared" si="8"/>
        <v>229</v>
      </c>
      <c r="AP27" s="2" t="s">
        <v>47</v>
      </c>
      <c r="AQ27" s="10">
        <v>26</v>
      </c>
      <c r="AS27" t="str">
        <f t="shared" ref="AS27:AT27" si="46">AS12</f>
        <v>London Euston</v>
      </c>
      <c r="AT27">
        <f t="shared" si="46"/>
        <v>515</v>
      </c>
      <c r="AV27" t="str">
        <f t="shared" si="12"/>
        <v>Nottingham</v>
      </c>
      <c r="AW27">
        <f t="shared" si="13"/>
        <v>26</v>
      </c>
      <c r="AX27" t="str">
        <f t="shared" si="14"/>
        <v/>
      </c>
      <c r="AY27">
        <f t="shared" si="15"/>
        <v>26</v>
      </c>
      <c r="BM27" t="str">
        <f t="shared" ref="BM27:BN27" si="47">BM17</f>
        <v>Weather Conditions</v>
      </c>
      <c r="BN27">
        <f t="shared" si="47"/>
        <v>1372</v>
      </c>
      <c r="BO27" t="str">
        <f t="shared" si="36"/>
        <v/>
      </c>
    </row>
    <row r="28" spans="3:93" x14ac:dyDescent="0.35">
      <c r="V28" s="2" t="s">
        <v>31</v>
      </c>
      <c r="W28" s="10">
        <v>351</v>
      </c>
      <c r="AD28" t="str">
        <f t="shared" si="5"/>
        <v>London Paddington</v>
      </c>
      <c r="AE28">
        <f t="shared" si="6"/>
        <v>351</v>
      </c>
      <c r="AF28">
        <f t="shared" si="7"/>
        <v>4500</v>
      </c>
      <c r="AG28">
        <f t="shared" si="8"/>
        <v>4851</v>
      </c>
      <c r="AP28" s="2" t="s">
        <v>48</v>
      </c>
      <c r="AQ28" s="10">
        <v>14</v>
      </c>
      <c r="AS28" t="str">
        <f t="shared" ref="AS28:AT28" si="48">AS13</f>
        <v>London Kings Cross</v>
      </c>
      <c r="AT28">
        <f t="shared" si="48"/>
        <v>339</v>
      </c>
      <c r="AV28" t="str">
        <f t="shared" si="12"/>
        <v>Nuneaton</v>
      </c>
      <c r="AW28">
        <f t="shared" si="13"/>
        <v>14</v>
      </c>
      <c r="AX28" t="str">
        <f t="shared" si="14"/>
        <v/>
      </c>
      <c r="AY28">
        <f t="shared" si="15"/>
        <v>14</v>
      </c>
    </row>
    <row r="29" spans="3:93" x14ac:dyDescent="0.35">
      <c r="C29" t="str">
        <f>_xlfn.CONCAT(UPPER(C27),"S"," make up")</f>
        <v>WEEKDAYS make up</v>
      </c>
      <c r="G29" t="str">
        <f>INDEX(G23:G26,MATCH(H29,H23:H26,0))</f>
        <v>January</v>
      </c>
      <c r="H29" s="5">
        <f>MAX(H23:H26)</f>
        <v>199618</v>
      </c>
      <c r="V29" s="2" t="s">
        <v>46</v>
      </c>
      <c r="W29" s="10">
        <v>68</v>
      </c>
      <c r="AD29" t="str">
        <f t="shared" si="5"/>
        <v>London Waterloo</v>
      </c>
      <c r="AE29">
        <f t="shared" si="6"/>
        <v>68</v>
      </c>
      <c r="AF29" t="str">
        <f t="shared" si="7"/>
        <v/>
      </c>
      <c r="AG29">
        <f t="shared" si="8"/>
        <v>68</v>
      </c>
      <c r="AP29" s="2" t="s">
        <v>34</v>
      </c>
      <c r="AQ29" s="10">
        <v>69</v>
      </c>
      <c r="AS29" t="str">
        <f t="shared" ref="AS29:AT29" si="49">AS14</f>
        <v>London Paddington</v>
      </c>
      <c r="AT29">
        <f t="shared" si="49"/>
        <v>423</v>
      </c>
      <c r="AV29" t="str">
        <f t="shared" si="12"/>
        <v>Oxford</v>
      </c>
      <c r="AW29">
        <f t="shared" si="13"/>
        <v>69</v>
      </c>
      <c r="AX29">
        <f t="shared" si="14"/>
        <v>21</v>
      </c>
      <c r="AY29">
        <f t="shared" si="15"/>
        <v>90</v>
      </c>
    </row>
    <row r="30" spans="3:93" x14ac:dyDescent="0.35">
      <c r="V30" s="2" t="s">
        <v>51</v>
      </c>
      <c r="W30" s="10">
        <v>190</v>
      </c>
      <c r="AD30" t="str">
        <f t="shared" si="5"/>
        <v>Stafford</v>
      </c>
      <c r="AE30">
        <f t="shared" si="6"/>
        <v>190</v>
      </c>
      <c r="AF30" t="str">
        <f t="shared" si="7"/>
        <v/>
      </c>
      <c r="AG30">
        <f t="shared" si="8"/>
        <v>190</v>
      </c>
      <c r="AP30" s="2" t="s">
        <v>49</v>
      </c>
      <c r="AQ30" s="10">
        <v>22</v>
      </c>
      <c r="AS30" t="str">
        <f t="shared" ref="AS30:AT30" si="50">AS15</f>
        <v>London St Pancras</v>
      </c>
      <c r="AT30">
        <f t="shared" si="50"/>
        <v>290</v>
      </c>
      <c r="AV30" t="str">
        <f t="shared" si="12"/>
        <v>Peterborough</v>
      </c>
      <c r="AW30">
        <f t="shared" si="13"/>
        <v>22</v>
      </c>
      <c r="AX30" t="str">
        <f t="shared" si="14"/>
        <v/>
      </c>
      <c r="AY30">
        <f t="shared" si="15"/>
        <v>22</v>
      </c>
      <c r="BP30">
        <f>SUM(BO22:BO27)</f>
        <v>2087</v>
      </c>
    </row>
    <row r="31" spans="3:93" x14ac:dyDescent="0.35">
      <c r="V31" s="2" t="s">
        <v>53</v>
      </c>
      <c r="W31" s="10">
        <v>227</v>
      </c>
      <c r="AD31" t="str">
        <f t="shared" si="5"/>
        <v>Tamworth</v>
      </c>
      <c r="AE31">
        <f t="shared" si="6"/>
        <v>227</v>
      </c>
      <c r="AF31" t="str">
        <f t="shared" si="7"/>
        <v/>
      </c>
      <c r="AG31">
        <f t="shared" si="8"/>
        <v>227</v>
      </c>
      <c r="AP31" s="2" t="s">
        <v>35</v>
      </c>
      <c r="AQ31" s="10">
        <v>355</v>
      </c>
      <c r="AS31" t="str">
        <f t="shared" ref="AS31:AT31" si="51">AS16</f>
        <v>Manchester Piccadilly</v>
      </c>
      <c r="AT31">
        <f t="shared" si="51"/>
        <v>987</v>
      </c>
      <c r="AV31" t="str">
        <f t="shared" si="12"/>
        <v>Reading</v>
      </c>
      <c r="AW31">
        <f t="shared" si="13"/>
        <v>355</v>
      </c>
      <c r="AX31">
        <f t="shared" si="14"/>
        <v>29</v>
      </c>
      <c r="AY31">
        <f t="shared" si="15"/>
        <v>384</v>
      </c>
      <c r="BN31">
        <f>SUM(BN22:BN27)</f>
        <v>4172</v>
      </c>
    </row>
    <row r="32" spans="3:93" x14ac:dyDescent="0.35">
      <c r="G32" s="6">
        <f>H29/SUM(H23:H26)</f>
        <v>0.26905560025932679</v>
      </c>
      <c r="V32" s="2" t="s">
        <v>54</v>
      </c>
      <c r="W32" s="10">
        <v>15</v>
      </c>
      <c r="AD32" t="str">
        <f t="shared" si="5"/>
        <v>Wakefield</v>
      </c>
      <c r="AE32">
        <f t="shared" si="6"/>
        <v>15</v>
      </c>
      <c r="AF32" t="str">
        <f t="shared" si="7"/>
        <v/>
      </c>
      <c r="AG32">
        <f t="shared" si="8"/>
        <v>15</v>
      </c>
      <c r="AP32" s="2" t="s">
        <v>50</v>
      </c>
      <c r="AQ32" s="10">
        <v>2</v>
      </c>
      <c r="AS32" t="str">
        <f t="shared" ref="AS32:AT32" si="52">AS17</f>
        <v>Oxford</v>
      </c>
      <c r="AT32">
        <f t="shared" si="52"/>
        <v>21</v>
      </c>
      <c r="AV32" t="str">
        <f t="shared" si="12"/>
        <v>Sheffield</v>
      </c>
      <c r="AW32">
        <f t="shared" si="13"/>
        <v>2</v>
      </c>
      <c r="AX32" t="str">
        <f t="shared" si="14"/>
        <v/>
      </c>
      <c r="AY32">
        <f t="shared" si="15"/>
        <v>2</v>
      </c>
    </row>
    <row r="33" spans="22:67" x14ac:dyDescent="0.35">
      <c r="V33" s="2" t="s">
        <v>40</v>
      </c>
      <c r="W33" s="10">
        <v>48</v>
      </c>
      <c r="AD33" t="str">
        <f t="shared" si="5"/>
        <v>Didcot</v>
      </c>
      <c r="AE33">
        <f t="shared" si="6"/>
        <v>48</v>
      </c>
      <c r="AF33" t="str">
        <f t="shared" si="7"/>
        <v/>
      </c>
      <c r="AG33">
        <f t="shared" si="8"/>
        <v>48</v>
      </c>
      <c r="AP33" s="2" t="s">
        <v>51</v>
      </c>
      <c r="AQ33" s="10">
        <v>4</v>
      </c>
      <c r="AS33" t="str">
        <f t="shared" ref="AS33:AT33" si="53">AS18</f>
        <v>Reading</v>
      </c>
      <c r="AT33">
        <f t="shared" si="53"/>
        <v>29</v>
      </c>
      <c r="AV33" t="str">
        <f t="shared" si="12"/>
        <v>Stafford</v>
      </c>
      <c r="AW33">
        <f t="shared" si="13"/>
        <v>4</v>
      </c>
      <c r="AX33" t="str">
        <f t="shared" si="14"/>
        <v/>
      </c>
      <c r="AY33">
        <f t="shared" si="15"/>
        <v>4</v>
      </c>
    </row>
    <row r="34" spans="22:67" x14ac:dyDescent="0.35">
      <c r="V34" s="2" t="s">
        <v>30</v>
      </c>
      <c r="W34" s="10">
        <v>84</v>
      </c>
      <c r="AD34" t="str">
        <f t="shared" si="5"/>
        <v>London Kings Cross</v>
      </c>
      <c r="AE34">
        <f t="shared" si="6"/>
        <v>84</v>
      </c>
      <c r="AF34">
        <f t="shared" si="7"/>
        <v>4229</v>
      </c>
      <c r="AG34">
        <f t="shared" si="8"/>
        <v>4313</v>
      </c>
      <c r="AP34" s="2" t="s">
        <v>52</v>
      </c>
      <c r="AQ34" s="10">
        <v>12</v>
      </c>
      <c r="AS34" t="str">
        <f t="shared" ref="AS34:AT34" si="54">AS19</f>
        <v>York</v>
      </c>
      <c r="AT34">
        <f t="shared" si="54"/>
        <v>115</v>
      </c>
      <c r="AV34" t="str">
        <f t="shared" si="12"/>
        <v>Swindon</v>
      </c>
      <c r="AW34">
        <f t="shared" si="13"/>
        <v>12</v>
      </c>
      <c r="AX34" t="str">
        <f t="shared" si="14"/>
        <v/>
      </c>
      <c r="AY34">
        <f t="shared" si="15"/>
        <v>12</v>
      </c>
    </row>
    <row r="35" spans="22:67" x14ac:dyDescent="0.35">
      <c r="V35" s="2" t="s">
        <v>37</v>
      </c>
      <c r="W35" s="10">
        <v>16</v>
      </c>
      <c r="AD35" t="str">
        <f t="shared" si="5"/>
        <v>Cardiff Central</v>
      </c>
      <c r="AE35">
        <f t="shared" si="6"/>
        <v>16</v>
      </c>
      <c r="AF35" t="str">
        <f t="shared" si="7"/>
        <v/>
      </c>
      <c r="AG35">
        <f t="shared" si="8"/>
        <v>16</v>
      </c>
      <c r="AP35" s="2" t="s">
        <v>53</v>
      </c>
      <c r="AQ35" s="10">
        <v>17</v>
      </c>
      <c r="AV35" t="str">
        <f t="shared" si="12"/>
        <v>Tamworth</v>
      </c>
      <c r="AW35">
        <f t="shared" si="13"/>
        <v>17</v>
      </c>
      <c r="AX35" t="str">
        <f t="shared" si="14"/>
        <v/>
      </c>
      <c r="AY35">
        <f t="shared" si="15"/>
        <v>17</v>
      </c>
      <c r="BO35" s="6">
        <f>BP30/BN31</f>
        <v>0.50023969319271333</v>
      </c>
    </row>
    <row r="36" spans="22:67" x14ac:dyDescent="0.35">
      <c r="V36" s="2" t="s">
        <v>42</v>
      </c>
      <c r="W36" s="10">
        <v>258</v>
      </c>
      <c r="AD36" t="str">
        <f t="shared" si="5"/>
        <v>Durham</v>
      </c>
      <c r="AE36">
        <f t="shared" si="6"/>
        <v>258</v>
      </c>
      <c r="AF36" t="str">
        <f t="shared" si="7"/>
        <v/>
      </c>
      <c r="AG36">
        <f t="shared" si="8"/>
        <v>258</v>
      </c>
      <c r="AP36" s="2" t="s">
        <v>54</v>
      </c>
      <c r="AQ36" s="10">
        <v>15</v>
      </c>
      <c r="AV36" t="str">
        <f t="shared" si="12"/>
        <v>Wakefield</v>
      </c>
      <c r="AW36">
        <f t="shared" si="13"/>
        <v>15</v>
      </c>
      <c r="AX36" t="str">
        <f t="shared" si="14"/>
        <v/>
      </c>
      <c r="AY36">
        <f t="shared" si="15"/>
        <v>15</v>
      </c>
    </row>
    <row r="37" spans="22:67" x14ac:dyDescent="0.35">
      <c r="V37" s="2" t="s">
        <v>43</v>
      </c>
      <c r="W37" s="10">
        <v>154</v>
      </c>
      <c r="AD37" t="str">
        <f t="shared" si="5"/>
        <v>Edinburgh</v>
      </c>
      <c r="AE37">
        <f t="shared" si="6"/>
        <v>154</v>
      </c>
      <c r="AF37" t="str">
        <f t="shared" si="7"/>
        <v/>
      </c>
      <c r="AG37">
        <f t="shared" si="8"/>
        <v>154</v>
      </c>
      <c r="AP37" s="2" t="s">
        <v>56</v>
      </c>
      <c r="AQ37" s="10">
        <v>4</v>
      </c>
      <c r="AV37" t="str">
        <f t="shared" si="12"/>
        <v>Wolverhampton</v>
      </c>
      <c r="AW37">
        <f t="shared" si="13"/>
        <v>4</v>
      </c>
      <c r="AX37" t="str">
        <f t="shared" si="14"/>
        <v/>
      </c>
      <c r="AY37">
        <f t="shared" si="15"/>
        <v>4</v>
      </c>
    </row>
    <row r="38" spans="22:67" x14ac:dyDescent="0.35">
      <c r="V38" s="2" t="s">
        <v>55</v>
      </c>
      <c r="W38" s="10">
        <v>15</v>
      </c>
      <c r="AD38" t="str">
        <f t="shared" si="5"/>
        <v>Warrington</v>
      </c>
      <c r="AE38">
        <f t="shared" si="6"/>
        <v>15</v>
      </c>
      <c r="AF38" t="str">
        <f t="shared" si="7"/>
        <v/>
      </c>
      <c r="AG38">
        <f t="shared" si="8"/>
        <v>15</v>
      </c>
      <c r="AP38" s="2" t="s">
        <v>36</v>
      </c>
      <c r="AQ38" s="10">
        <v>346</v>
      </c>
      <c r="AT38">
        <f>SUM(AT24:AT34)</f>
        <v>4172</v>
      </c>
      <c r="AV38" t="str">
        <f t="shared" si="12"/>
        <v>York</v>
      </c>
      <c r="AW38">
        <f t="shared" si="13"/>
        <v>346</v>
      </c>
      <c r="AX38">
        <f t="shared" si="14"/>
        <v>115</v>
      </c>
      <c r="AY38">
        <f t="shared" si="15"/>
        <v>461</v>
      </c>
    </row>
    <row r="39" spans="22:67" x14ac:dyDescent="0.35">
      <c r="V39" s="2" t="s">
        <v>47</v>
      </c>
      <c r="W39" s="10">
        <v>158</v>
      </c>
      <c r="AD39" t="str">
        <f t="shared" si="5"/>
        <v>Nottingham</v>
      </c>
      <c r="AE39">
        <f t="shared" si="6"/>
        <v>158</v>
      </c>
      <c r="AF39" t="str">
        <f t="shared" si="7"/>
        <v/>
      </c>
      <c r="AG39">
        <f t="shared" si="8"/>
        <v>158</v>
      </c>
    </row>
    <row r="41" spans="22:67" x14ac:dyDescent="0.35">
      <c r="AW41">
        <f>SUM(AW9:AW38)</f>
        <v>4172</v>
      </c>
    </row>
    <row r="44" spans="22:67" x14ac:dyDescent="0.35">
      <c r="AE44">
        <f>SUM(AE8:AE39)</f>
        <v>31653</v>
      </c>
      <c r="AF44">
        <f>SUM(AF8:AF39)</f>
        <v>31653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2E88-9CC0-402C-9B71-BB03E93FE8F4}">
  <dimension ref="K15"/>
  <sheetViews>
    <sheetView showGridLines="0" showRowColHeaders="0" zoomScale="70" zoomScaleNormal="70" workbookViewId="0">
      <selection activeCell="U6" sqref="U6"/>
      <extLst>
        <ext xmlns:xlsdti="http://schemas.microsoft.com/office/spreadsheetml/2023/showDataTypeIcons" uri="{77bfe23e-c014-4d31-8a63-9c772dbf06b6}">
          <xlsdti:showDataTypeIcons visible="0"/>
        </ext>
      </extLst>
    </sheetView>
  </sheetViews>
  <sheetFormatPr defaultRowHeight="14.5" x14ac:dyDescent="0.35"/>
  <sheetData>
    <row r="15" spans="11:11" ht="16" x14ac:dyDescent="0.4">
      <c r="K1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D372-A672-42DC-BBCA-55999B3E1DF2}">
  <dimension ref="A1"/>
  <sheetViews>
    <sheetView showGridLines="0" showRowColHeaders="0" tabSelected="1" zoomScale="70" zoomScaleNormal="70" workbookViewId="0">
      <selection activeCell="R23" sqref="R23"/>
      <extLst>
        <ext xmlns:xlsdti="http://schemas.microsoft.com/office/spreadsheetml/2023/showDataTypeIcons" uri="{77bfe23e-c014-4d31-8a63-9c772dbf06b6}">
          <xlsdti:showDataTypeIcons visible="0"/>
        </ext>
      </extLst>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E879AFE3-F543-41A2-B2E8-B2EE7D66D837}">
  <ds:schemaRefs/>
</ds:datastoreItem>
</file>

<file path=customXml/itemProps2.xml><?xml version="1.0" encoding="utf-8"?>
<ds:datastoreItem xmlns:ds="http://schemas.openxmlformats.org/officeDocument/2006/customXml" ds:itemID="{23E00B53-58B9-49D5-8C20-73F5F0C9095B}">
  <ds:schemaRefs/>
</ds:datastoreItem>
</file>

<file path=customXml/itemProps3.xml><?xml version="1.0" encoding="utf-8"?>
<ds:datastoreItem xmlns:ds="http://schemas.openxmlformats.org/officeDocument/2006/customXml" ds:itemID="{1580918E-83F3-45FE-80F8-D4D8275A29E4}">
  <ds:schemaRefs/>
</ds:datastoreItem>
</file>

<file path=customXml/itemProps4.xml><?xml version="1.0" encoding="utf-8"?>
<ds:datastoreItem xmlns:ds="http://schemas.openxmlformats.org/officeDocument/2006/customXml" ds:itemID="{4D9FF8AD-09AA-462D-AB58-0E56305D39AC}">
  <ds:schemaRefs/>
</ds:datastoreItem>
</file>

<file path=customXml/itemProps5.xml><?xml version="1.0" encoding="utf-8"?>
<ds:datastoreItem xmlns:ds="http://schemas.openxmlformats.org/officeDocument/2006/customXml" ds:itemID="{4CB291EF-106B-4DBA-A447-4351D85D33C3}">
  <ds:schemaRefs/>
</ds:datastoreItem>
</file>

<file path=customXml/itemProps6.xml><?xml version="1.0" encoding="utf-8"?>
<ds:datastoreItem xmlns:ds="http://schemas.openxmlformats.org/officeDocument/2006/customXml" ds:itemID="{763AFEB9-0790-40DB-9A97-DB5C0F9A3400}">
  <ds:schemaRefs/>
</ds:datastoreItem>
</file>

<file path=customXml/itemProps7.xml><?xml version="1.0" encoding="utf-8"?>
<ds:datastoreItem xmlns:ds="http://schemas.openxmlformats.org/officeDocument/2006/customXml" ds:itemID="{6D0609D6-1FE2-453A-9139-F1F0D5EF476F}">
  <ds:schemaRefs/>
</ds:datastoreItem>
</file>

<file path=customXml/itemProps8.xml><?xml version="1.0" encoding="utf-8"?>
<ds:datastoreItem xmlns:ds="http://schemas.openxmlformats.org/officeDocument/2006/customXml" ds:itemID="{CD947AC8-FC84-4B62-9EA6-8CF4606A6B57}">
  <ds:schemaRefs/>
</ds:datastoreItem>
</file>

<file path=customXml/itemProps9.xml><?xml version="1.0" encoding="utf-8"?>
<ds:datastoreItem xmlns:ds="http://schemas.openxmlformats.org/officeDocument/2006/customXml" ds:itemID="{E57F0699-2E66-423E-A321-1B1E86E013A1}">
  <ds:schemaRefs/>
</ds:datastoreItem>
</file>

<file path=customXml/itemProps10.xml><?xml version="1.0" encoding="utf-8"?>
<ds:datastoreItem xmlns:ds="http://schemas.openxmlformats.org/officeDocument/2006/customXml" ds:itemID="{E44A83CC-C577-4CCB-AE85-2D0DEBA8DF61}">
  <ds:schemaRefs/>
</ds:datastoreItem>
</file>

<file path=customXml/itemProps11.xml><?xml version="1.0" encoding="utf-8"?>
<ds:datastoreItem xmlns:ds="http://schemas.openxmlformats.org/officeDocument/2006/customXml" ds:itemID="{9FC89416-E16A-4F7C-89A1-F508E717BE20}">
  <ds:schemaRefs/>
</ds:datastoreItem>
</file>

<file path=customXml/itemProps12.xml><?xml version="1.0" encoding="utf-8"?>
<ds:datastoreItem xmlns:ds="http://schemas.openxmlformats.org/officeDocument/2006/customXml" ds:itemID="{9537207B-DE81-4504-927F-1DA88F91C48D}">
  <ds:schemaRefs/>
</ds:datastoreItem>
</file>

<file path=customXml/itemProps13.xml><?xml version="1.0" encoding="utf-8"?>
<ds:datastoreItem xmlns:ds="http://schemas.openxmlformats.org/officeDocument/2006/customXml" ds:itemID="{3C36A963-BB5C-49A7-8CE7-9C02C7170AC2}">
  <ds:schemaRefs/>
</ds:datastoreItem>
</file>

<file path=customXml/itemProps14.xml><?xml version="1.0" encoding="utf-8"?>
<ds:datastoreItem xmlns:ds="http://schemas.openxmlformats.org/officeDocument/2006/customXml" ds:itemID="{6E0FAC03-C031-41A2-9800-00D42818DFCD}">
  <ds:schemaRefs/>
</ds:datastoreItem>
</file>

<file path=customXml/itemProps15.xml><?xml version="1.0" encoding="utf-8"?>
<ds:datastoreItem xmlns:ds="http://schemas.openxmlformats.org/officeDocument/2006/customXml" ds:itemID="{CCFB702C-6C17-438F-9862-403600F08F49}">
  <ds:schemaRefs/>
</ds:datastoreItem>
</file>

<file path=customXml/itemProps16.xml><?xml version="1.0" encoding="utf-8"?>
<ds:datastoreItem xmlns:ds="http://schemas.openxmlformats.org/officeDocument/2006/customXml" ds:itemID="{D4BC9CE5-5B3A-4E69-8B15-4690AE7CDB0E}">
  <ds:schemaRefs/>
</ds:datastoreItem>
</file>

<file path=customXml/itemProps17.xml><?xml version="1.0" encoding="utf-8"?>
<ds:datastoreItem xmlns:ds="http://schemas.openxmlformats.org/officeDocument/2006/customXml" ds:itemID="{E766F8BF-0163-4F6A-98FD-12B182DB0257}">
  <ds:schemaRefs/>
</ds:datastoreItem>
</file>

<file path=customXml/itemProps18.xml><?xml version="1.0" encoding="utf-8"?>
<ds:datastoreItem xmlns:ds="http://schemas.openxmlformats.org/officeDocument/2006/customXml" ds:itemID="{BC9FBFBD-D754-40BF-B314-003F9BB70164}">
  <ds:schemaRefs/>
</ds:datastoreItem>
</file>

<file path=customXml/itemProps19.xml><?xml version="1.0" encoding="utf-8"?>
<ds:datastoreItem xmlns:ds="http://schemas.openxmlformats.org/officeDocument/2006/customXml" ds:itemID="{DAA515F9-30FF-4B01-A2A7-70ECFB7827C9}">
  <ds:schemaRefs/>
</ds:datastoreItem>
</file>

<file path=customXml/itemProps20.xml><?xml version="1.0" encoding="utf-8"?>
<ds:datastoreItem xmlns:ds="http://schemas.openxmlformats.org/officeDocument/2006/customXml" ds:itemID="{0D27B2DB-7A1C-4531-8910-19B1F42165E8}">
  <ds:schemaRefs/>
</ds:datastoreItem>
</file>

<file path=customXml/itemProps21.xml><?xml version="1.0" encoding="utf-8"?>
<ds:datastoreItem xmlns:ds="http://schemas.openxmlformats.org/officeDocument/2006/customXml" ds:itemID="{CFAB3C01-F7C6-49B1-B6F7-5815EFDC898A}">
  <ds:schemaRefs/>
</ds:datastoreItem>
</file>

<file path=customXml/itemProps22.xml><?xml version="1.0" encoding="utf-8"?>
<ds:datastoreItem xmlns:ds="http://schemas.openxmlformats.org/officeDocument/2006/customXml" ds:itemID="{5F6DE6EC-B744-4205-A6FA-FC23D60526E4}">
  <ds:schemaRefs/>
</ds:datastoreItem>
</file>

<file path=customXml/itemProps23.xml><?xml version="1.0" encoding="utf-8"?>
<ds:datastoreItem xmlns:ds="http://schemas.openxmlformats.org/officeDocument/2006/customXml" ds:itemID="{15FCB241-1EE3-4815-934F-16BE9C87E76B}">
  <ds:schemaRefs/>
</ds:datastoreItem>
</file>

<file path=customXml/itemProps24.xml><?xml version="1.0" encoding="utf-8"?>
<ds:datastoreItem xmlns:ds="http://schemas.openxmlformats.org/officeDocument/2006/customXml" ds:itemID="{F100895F-4B03-4B72-8D64-F6FA1B2C54E4}">
  <ds:schemaRefs/>
</ds:datastoreItem>
</file>

<file path=customXml/itemProps25.xml><?xml version="1.0" encoding="utf-8"?>
<ds:datastoreItem xmlns:ds="http://schemas.openxmlformats.org/officeDocument/2006/customXml" ds:itemID="{CCA7C0D0-ACFF-4152-9592-C8D523D6A08B}">
  <ds:schemaRefs>
    <ds:schemaRef ds:uri="http://schemas.microsoft.com/DataMashup"/>
  </ds:schemaRefs>
</ds:datastoreItem>
</file>

<file path=customXml/itemProps26.xml><?xml version="1.0" encoding="utf-8"?>
<ds:datastoreItem xmlns:ds="http://schemas.openxmlformats.org/officeDocument/2006/customXml" ds:itemID="{11D9B170-1EC7-4DA7-9DAF-51B2207BEDD7}">
  <ds:schemaRefs/>
</ds:datastoreItem>
</file>

<file path=customXml/itemProps27.xml><?xml version="1.0" encoding="utf-8"?>
<ds:datastoreItem xmlns:ds="http://schemas.openxmlformats.org/officeDocument/2006/customXml" ds:itemID="{18300083-15E9-4977-ABBA-1AA2595B11B5}">
  <ds:schemaRefs/>
</ds:datastoreItem>
</file>

<file path=customXml/itemProps28.xml><?xml version="1.0" encoding="utf-8"?>
<ds:datastoreItem xmlns:ds="http://schemas.openxmlformats.org/officeDocument/2006/customXml" ds:itemID="{58326068-D7AE-4E80-891E-CE05F798C995}">
  <ds:schemaRefs/>
</ds:datastoreItem>
</file>

<file path=customXml/itemProps29.xml><?xml version="1.0" encoding="utf-8"?>
<ds:datastoreItem xmlns:ds="http://schemas.openxmlformats.org/officeDocument/2006/customXml" ds:itemID="{28D26C8E-7A5F-4DAB-9DCB-F7B6E7B38B0B}">
  <ds:schemaRefs/>
</ds:datastoreItem>
</file>

<file path=customXml/itemProps30.xml><?xml version="1.0" encoding="utf-8"?>
<ds:datastoreItem xmlns:ds="http://schemas.openxmlformats.org/officeDocument/2006/customXml" ds:itemID="{867D1E6B-C3E3-441E-A2F0-954EDC649ED3}">
  <ds:schemaRefs/>
</ds:datastoreItem>
</file>

<file path=customXml/itemProps31.xml><?xml version="1.0" encoding="utf-8"?>
<ds:datastoreItem xmlns:ds="http://schemas.openxmlformats.org/officeDocument/2006/customXml" ds:itemID="{34EB8A10-E9EA-4DC0-B398-8FF95E53947E}">
  <ds:schemaRefs/>
</ds:datastoreItem>
</file>

<file path=customXml/itemProps32.xml><?xml version="1.0" encoding="utf-8"?>
<ds:datastoreItem xmlns:ds="http://schemas.openxmlformats.org/officeDocument/2006/customXml" ds:itemID="{25CD5E98-CF35-4982-9CEC-77C4728891F8}">
  <ds:schemaRefs/>
</ds:datastoreItem>
</file>

<file path=customXml/itemProps33.xml><?xml version="1.0" encoding="utf-8"?>
<ds:datastoreItem xmlns:ds="http://schemas.openxmlformats.org/officeDocument/2006/customXml" ds:itemID="{0FE0F408-55FB-431E-9924-76E03D7D002B}">
  <ds:schemaRefs/>
</ds:datastoreItem>
</file>

<file path=customXml/itemProps34.xml><?xml version="1.0" encoding="utf-8"?>
<ds:datastoreItem xmlns:ds="http://schemas.openxmlformats.org/officeDocument/2006/customXml" ds:itemID="{6F2E08FB-79D2-438E-AE6E-6CE7D57C1CB9}">
  <ds:schemaRefs/>
</ds:datastoreItem>
</file>

<file path=customXml/itemProps35.xml><?xml version="1.0" encoding="utf-8"?>
<ds:datastoreItem xmlns:ds="http://schemas.openxmlformats.org/officeDocument/2006/customXml" ds:itemID="{8760E033-CD7E-433D-B062-FE92F2C91202}">
  <ds:schemaRefs/>
</ds:datastoreItem>
</file>

<file path=customXml/itemProps36.xml><?xml version="1.0" encoding="utf-8"?>
<ds:datastoreItem xmlns:ds="http://schemas.openxmlformats.org/officeDocument/2006/customXml" ds:itemID="{6F8F2D2A-B654-4146-AF92-BE6EDBBACA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Time Analysis</vt:lpstr>
      <vt:lpstr>Detailed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ziadtarek1510@gmail.com</dc:creator>
  <cp:lastModifiedBy>ziadtarek1510@gmail.com</cp:lastModifiedBy>
  <dcterms:created xsi:type="dcterms:W3CDTF">2025-10-30T12:16:10Z</dcterms:created>
  <dcterms:modified xsi:type="dcterms:W3CDTF">2025-11-05T14:31:48Z</dcterms:modified>
</cp:coreProperties>
</file>